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ento_zošit" defaultThemeVersion="124226"/>
  <bookViews>
    <workbookView xWindow="0" yWindow="216" windowWidth="17496" windowHeight="11016"/>
  </bookViews>
  <sheets>
    <sheet name="Poznamky_k_MUZ" sheetId="3" r:id="rId1"/>
  </sheets>
  <definedNames>
    <definedName name="_xlnm._FilterDatabase" localSheetId="0" hidden="1">Poznamky_k_MUZ!$CB$1:$CB$693</definedName>
    <definedName name="_Toc530739901" localSheetId="0">Poznamky_k_MUZ!#REF!</definedName>
    <definedName name="_xlnm.Print_Titles" localSheetId="0">Poznamky_k_MUZ!$2:$3</definedName>
    <definedName name="_xlnm.Print_Area" localSheetId="0">Poznamky_k_MUZ!$B$2:$BZ$693</definedName>
  </definedNames>
  <calcPr calcId="144525"/>
</workbook>
</file>

<file path=xl/calcChain.xml><?xml version="1.0" encoding="utf-8"?>
<calcChain xmlns="http://schemas.openxmlformats.org/spreadsheetml/2006/main">
  <c r="CX592" i="3" l="1"/>
  <c r="CX591" i="3"/>
  <c r="CX590" i="3"/>
  <c r="CX589" i="3"/>
  <c r="CX588" i="3"/>
  <c r="CX587" i="3"/>
  <c r="CX586" i="3"/>
  <c r="CX585" i="3"/>
  <c r="CX584" i="3"/>
  <c r="CX583" i="3"/>
  <c r="CX582" i="3"/>
  <c r="CX581" i="3"/>
  <c r="CX580" i="3"/>
  <c r="CX579" i="3"/>
  <c r="CX578" i="3"/>
  <c r="CX577" i="3"/>
  <c r="DA577" i="3" s="1"/>
  <c r="CB577" i="3" s="1"/>
  <c r="CX576" i="3"/>
  <c r="CX575" i="3"/>
  <c r="CX574" i="3"/>
  <c r="CX573" i="3"/>
  <c r="CW571" i="3"/>
  <c r="CW570" i="3"/>
  <c r="CW569" i="3"/>
  <c r="CW568" i="3"/>
  <c r="DA568" i="3" s="1"/>
  <c r="CW567" i="3"/>
  <c r="CW566" i="3"/>
  <c r="CW565" i="3"/>
  <c r="CW564" i="3"/>
  <c r="DA564" i="3" s="1"/>
  <c r="CB564" i="3" s="1"/>
  <c r="CW563" i="3"/>
  <c r="CW562" i="3"/>
  <c r="CW561" i="3"/>
  <c r="CW560" i="3"/>
  <c r="DA560" i="3" s="1"/>
  <c r="CB560" i="3" s="1"/>
  <c r="CW559" i="3"/>
  <c r="CW558" i="3"/>
  <c r="DA558" i="3" s="1"/>
  <c r="CB558" i="3" s="1"/>
  <c r="CW557" i="3"/>
  <c r="CW556" i="3"/>
  <c r="CW555" i="3"/>
  <c r="CW554" i="3"/>
  <c r="CW553" i="3"/>
  <c r="CW552" i="3"/>
  <c r="CW551" i="3"/>
  <c r="CW550" i="3"/>
  <c r="DA550" i="3" s="1"/>
  <c r="CB550" i="3" s="1"/>
  <c r="CW549" i="3"/>
  <c r="CW548" i="3"/>
  <c r="DA548" i="3" s="1"/>
  <c r="CB548" i="3" s="1"/>
  <c r="CW547" i="3"/>
  <c r="CW546" i="3"/>
  <c r="CW545" i="3"/>
  <c r="CW544" i="3"/>
  <c r="DA544" i="3" s="1"/>
  <c r="CB544" i="3" s="1"/>
  <c r="CW543" i="3"/>
  <c r="CW542" i="3"/>
  <c r="CW541" i="3"/>
  <c r="CW540" i="3"/>
  <c r="CW539" i="3"/>
  <c r="CW538" i="3"/>
  <c r="B437" i="3"/>
  <c r="S436" i="3"/>
  <c r="B357" i="3"/>
  <c r="CX692" i="3"/>
  <c r="CX691" i="3"/>
  <c r="CX690" i="3"/>
  <c r="CX689" i="3"/>
  <c r="CX688" i="3"/>
  <c r="CX687" i="3"/>
  <c r="CX686" i="3"/>
  <c r="CX684" i="3"/>
  <c r="CX683" i="3"/>
  <c r="CX682" i="3"/>
  <c r="CX681" i="3"/>
  <c r="CX680" i="3"/>
  <c r="CX679" i="3"/>
  <c r="CX678" i="3"/>
  <c r="CX676" i="3"/>
  <c r="CX675" i="3"/>
  <c r="CX674" i="3"/>
  <c r="CX673" i="3"/>
  <c r="CX672" i="3"/>
  <c r="CX671" i="3"/>
  <c r="CX670" i="3"/>
  <c r="CZ692" i="3"/>
  <c r="CZ691" i="3"/>
  <c r="CZ690" i="3"/>
  <c r="CZ689" i="3"/>
  <c r="CZ688" i="3"/>
  <c r="CZ687" i="3"/>
  <c r="CZ686" i="3"/>
  <c r="CZ685" i="3"/>
  <c r="CZ684" i="3"/>
  <c r="CZ683" i="3"/>
  <c r="CZ682" i="3"/>
  <c r="CZ681" i="3"/>
  <c r="CZ680" i="3"/>
  <c r="CZ679" i="3"/>
  <c r="CZ678" i="3"/>
  <c r="CZ677" i="3"/>
  <c r="CZ676" i="3"/>
  <c r="CZ675" i="3"/>
  <c r="CZ674" i="3"/>
  <c r="CZ673" i="3"/>
  <c r="CZ672" i="3"/>
  <c r="CZ671" i="3"/>
  <c r="CZ670" i="3"/>
  <c r="CZ669" i="3"/>
  <c r="CZ668" i="3"/>
  <c r="CZ667" i="3"/>
  <c r="CZ666" i="3"/>
  <c r="CZ665" i="3"/>
  <c r="CZ664" i="3"/>
  <c r="CZ663" i="3"/>
  <c r="CW692" i="3"/>
  <c r="CW691" i="3"/>
  <c r="CW690" i="3"/>
  <c r="CW689" i="3"/>
  <c r="CW688" i="3"/>
  <c r="CW687" i="3"/>
  <c r="DA687" i="3" s="1"/>
  <c r="CB687" i="3" s="1"/>
  <c r="CW686" i="3"/>
  <c r="CW685" i="3"/>
  <c r="CW684" i="3"/>
  <c r="CW683" i="3"/>
  <c r="CW682" i="3"/>
  <c r="CW681" i="3"/>
  <c r="CW680" i="3"/>
  <c r="CW679" i="3"/>
  <c r="CW678" i="3"/>
  <c r="CW677" i="3"/>
  <c r="CW676" i="3"/>
  <c r="CW675" i="3"/>
  <c r="CW674" i="3"/>
  <c r="CW673" i="3"/>
  <c r="CW672" i="3"/>
  <c r="CW671" i="3"/>
  <c r="CW670" i="3"/>
  <c r="CW669" i="3"/>
  <c r="CW668" i="3"/>
  <c r="CW667" i="3"/>
  <c r="CW666" i="3"/>
  <c r="DA666" i="3"/>
  <c r="CB666" i="3" s="1"/>
  <c r="CW665" i="3"/>
  <c r="CW664" i="3"/>
  <c r="CW663" i="3"/>
  <c r="DA663" i="3" s="1"/>
  <c r="CB663" i="3" s="1"/>
  <c r="B668" i="3"/>
  <c r="CX660" i="3"/>
  <c r="CX659" i="3"/>
  <c r="CX658" i="3"/>
  <c r="CX657" i="3"/>
  <c r="CX656" i="3"/>
  <c r="CX654" i="3"/>
  <c r="CX653" i="3"/>
  <c r="CX652" i="3"/>
  <c r="CX647" i="3"/>
  <c r="CX661" i="3"/>
  <c r="CW620" i="3"/>
  <c r="B620" i="3"/>
  <c r="CW616" i="3"/>
  <c r="CW617" i="3"/>
  <c r="CW618" i="3"/>
  <c r="CW594" i="3"/>
  <c r="CW595" i="3"/>
  <c r="CZ592" i="3"/>
  <c r="CZ591" i="3"/>
  <c r="CZ590" i="3"/>
  <c r="CZ589" i="3"/>
  <c r="CZ588" i="3"/>
  <c r="CZ587" i="3"/>
  <c r="CZ586" i="3"/>
  <c r="CZ585" i="3"/>
  <c r="CZ584" i="3"/>
  <c r="CZ583" i="3"/>
  <c r="CZ582" i="3"/>
  <c r="CZ581" i="3"/>
  <c r="CZ580" i="3"/>
  <c r="CZ579" i="3"/>
  <c r="CZ578" i="3"/>
  <c r="CZ577" i="3"/>
  <c r="CZ576" i="3"/>
  <c r="CZ575" i="3"/>
  <c r="CZ574" i="3"/>
  <c r="CZ571" i="3"/>
  <c r="CX569" i="3"/>
  <c r="CX568" i="3"/>
  <c r="CX567" i="3"/>
  <c r="CX566" i="3"/>
  <c r="DA566" i="3"/>
  <c r="CB566" i="3" s="1"/>
  <c r="CX565" i="3"/>
  <c r="CX564" i="3"/>
  <c r="CX563" i="3"/>
  <c r="CX562" i="3"/>
  <c r="CX561" i="3"/>
  <c r="CX560" i="3"/>
  <c r="CX559" i="3"/>
  <c r="CX558" i="3"/>
  <c r="CX557" i="3"/>
  <c r="CX556" i="3"/>
  <c r="CX548" i="3"/>
  <c r="CX547" i="3"/>
  <c r="CX546" i="3"/>
  <c r="CX545" i="3"/>
  <c r="CX544" i="3"/>
  <c r="CX543" i="3"/>
  <c r="CX542" i="3"/>
  <c r="CX541" i="3"/>
  <c r="CX540" i="3"/>
  <c r="CW512" i="3"/>
  <c r="CW513" i="3"/>
  <c r="B513" i="3"/>
  <c r="CX507" i="3"/>
  <c r="CX506" i="3"/>
  <c r="CX505" i="3"/>
  <c r="CX504" i="3"/>
  <c r="CX503" i="3"/>
  <c r="CX502" i="3"/>
  <c r="CX501" i="3"/>
  <c r="CX500" i="3"/>
  <c r="CX499" i="3"/>
  <c r="CX495" i="3"/>
  <c r="CX494" i="3"/>
  <c r="CX493" i="3"/>
  <c r="CX492" i="3"/>
  <c r="CX491" i="3"/>
  <c r="CX490" i="3"/>
  <c r="CX489" i="3"/>
  <c r="CX488" i="3"/>
  <c r="CX487" i="3"/>
  <c r="CX483" i="3"/>
  <c r="CX482" i="3"/>
  <c r="CX481" i="3"/>
  <c r="CX480" i="3"/>
  <c r="CX479" i="3"/>
  <c r="CX478" i="3"/>
  <c r="CX477" i="3"/>
  <c r="CX476" i="3"/>
  <c r="CX475" i="3"/>
  <c r="CX471" i="3"/>
  <c r="CX470" i="3"/>
  <c r="CX469" i="3"/>
  <c r="CX468" i="3"/>
  <c r="CX467" i="3"/>
  <c r="CX466" i="3"/>
  <c r="CX465" i="3"/>
  <c r="CX464" i="3"/>
  <c r="CX463" i="3"/>
  <c r="CW437" i="3"/>
  <c r="CW436" i="3"/>
  <c r="CW435" i="3"/>
  <c r="CW434" i="3"/>
  <c r="CW433" i="3"/>
  <c r="CX423" i="3"/>
  <c r="CW432" i="3"/>
  <c r="CW431" i="3"/>
  <c r="CW430" i="3"/>
  <c r="CW429" i="3"/>
  <c r="CW428" i="3"/>
  <c r="CW427" i="3"/>
  <c r="CW426" i="3"/>
  <c r="CW425" i="3"/>
  <c r="CW424" i="3"/>
  <c r="CW423" i="3"/>
  <c r="CW422" i="3"/>
  <c r="CW421" i="3"/>
  <c r="CW420" i="3"/>
  <c r="CW419" i="3"/>
  <c r="CW394" i="3"/>
  <c r="CX386" i="3"/>
  <c r="CW398" i="3"/>
  <c r="CW397" i="3"/>
  <c r="CW396" i="3"/>
  <c r="CW395" i="3"/>
  <c r="CX393" i="3"/>
  <c r="CX392" i="3"/>
  <c r="CX391" i="3"/>
  <c r="CX390" i="3"/>
  <c r="CX389" i="3"/>
  <c r="CX388" i="3"/>
  <c r="CX387" i="3"/>
  <c r="CX385" i="3"/>
  <c r="CX384" i="3"/>
  <c r="CW393" i="3"/>
  <c r="CW392" i="3"/>
  <c r="CW391" i="3"/>
  <c r="CW390" i="3"/>
  <c r="DA390" i="3" s="1"/>
  <c r="CB390" i="3" s="1"/>
  <c r="CW389" i="3"/>
  <c r="CW388" i="3"/>
  <c r="CW387" i="3"/>
  <c r="DA387" i="3" s="1"/>
  <c r="CB387" i="3" s="1"/>
  <c r="CW386" i="3"/>
  <c r="DA386" i="3" s="1"/>
  <c r="CB386" i="3" s="1"/>
  <c r="CW385" i="3"/>
  <c r="CW384" i="3"/>
  <c r="CW354" i="3"/>
  <c r="CW355" i="3"/>
  <c r="CW357" i="3"/>
  <c r="CW356" i="3"/>
  <c r="CW334" i="3"/>
  <c r="DA334" i="3" s="1"/>
  <c r="CB334" i="3" s="1"/>
  <c r="CW335" i="3"/>
  <c r="DA335" i="3" s="1"/>
  <c r="CB335" i="3" s="1"/>
  <c r="CW336" i="3"/>
  <c r="CW337" i="3"/>
  <c r="DA337" i="3" s="1"/>
  <c r="CB337" i="3" s="1"/>
  <c r="CW40" i="3"/>
  <c r="DA40" i="3"/>
  <c r="CB40" i="3" s="1"/>
  <c r="CW35" i="3"/>
  <c r="CZ41" i="3"/>
  <c r="CZ61" i="3"/>
  <c r="CZ60" i="3"/>
  <c r="CZ59" i="3"/>
  <c r="CZ58" i="3"/>
  <c r="CZ57" i="3"/>
  <c r="CZ56" i="3"/>
  <c r="CZ55" i="3"/>
  <c r="CZ54" i="3"/>
  <c r="CZ53" i="3"/>
  <c r="CZ52" i="3"/>
  <c r="CZ51" i="3"/>
  <c r="CZ50" i="3"/>
  <c r="CZ49" i="3"/>
  <c r="CZ48" i="3"/>
  <c r="CZ47" i="3"/>
  <c r="CZ46" i="3"/>
  <c r="CZ45" i="3"/>
  <c r="CZ44" i="3"/>
  <c r="CZ43" i="3"/>
  <c r="CZ42" i="3"/>
  <c r="CW61" i="3"/>
  <c r="DA61" i="3" s="1"/>
  <c r="CB61" i="3" s="1"/>
  <c r="CW60" i="3"/>
  <c r="DA60" i="3"/>
  <c r="CB60" i="3" s="1"/>
  <c r="CW59" i="3"/>
  <c r="DA59" i="3" s="1"/>
  <c r="CB59" i="3"/>
  <c r="CW58" i="3"/>
  <c r="DA58" i="3" s="1"/>
  <c r="CB58" i="3" s="1"/>
  <c r="CW57" i="3"/>
  <c r="DA57" i="3" s="1"/>
  <c r="CB57" i="3" s="1"/>
  <c r="CW56" i="3"/>
  <c r="DA56" i="3"/>
  <c r="CB56" i="3" s="1"/>
  <c r="CW55" i="3"/>
  <c r="DA55" i="3" s="1"/>
  <c r="CB55" i="3"/>
  <c r="CW54" i="3"/>
  <c r="DA54" i="3" s="1"/>
  <c r="CB54" i="3" s="1"/>
  <c r="CW53" i="3"/>
  <c r="DA53" i="3" s="1"/>
  <c r="CB53" i="3" s="1"/>
  <c r="CW52" i="3"/>
  <c r="DA52" i="3"/>
  <c r="CB52" i="3" s="1"/>
  <c r="CW51" i="3"/>
  <c r="DA51" i="3" s="1"/>
  <c r="CB51" i="3"/>
  <c r="CW50" i="3"/>
  <c r="DA50" i="3" s="1"/>
  <c r="CB50" i="3" s="1"/>
  <c r="CW49" i="3"/>
  <c r="DA49" i="3" s="1"/>
  <c r="CB49" i="3" s="1"/>
  <c r="CW48" i="3"/>
  <c r="DA48" i="3"/>
  <c r="CB48" i="3" s="1"/>
  <c r="CW47" i="3"/>
  <c r="DA47" i="3" s="1"/>
  <c r="CB47" i="3"/>
  <c r="CW46" i="3"/>
  <c r="DA46" i="3" s="1"/>
  <c r="CB46" i="3" s="1"/>
  <c r="CW45" i="3"/>
  <c r="DA45" i="3" s="1"/>
  <c r="CB45" i="3" s="1"/>
  <c r="CW44" i="3"/>
  <c r="DA44" i="3" s="1"/>
  <c r="CB44" i="3" s="1"/>
  <c r="CW43" i="3"/>
  <c r="CW42" i="3"/>
  <c r="DA42" i="3" s="1"/>
  <c r="CB42" i="3" s="1"/>
  <c r="CZ40" i="3"/>
  <c r="CZ39" i="3"/>
  <c r="CW39" i="3"/>
  <c r="DA39" i="3" s="1"/>
  <c r="CB39" i="3" s="1"/>
  <c r="CZ38" i="3"/>
  <c r="CW38" i="3"/>
  <c r="DA38" i="3" s="1"/>
  <c r="CB38" i="3" s="1"/>
  <c r="CZ37" i="3"/>
  <c r="CW37" i="3"/>
  <c r="DA37" i="3" s="1"/>
  <c r="CB37" i="3" s="1"/>
  <c r="CW36" i="3"/>
  <c r="DA36" i="3"/>
  <c r="CB36" i="3" s="1"/>
  <c r="CZ36" i="3"/>
  <c r="CZ35" i="3"/>
  <c r="CW12" i="3"/>
  <c r="CW13" i="3"/>
  <c r="DA13" i="3" s="1"/>
  <c r="CB13" i="3" s="1"/>
  <c r="CW14" i="3"/>
  <c r="DA14" i="3" s="1"/>
  <c r="CB14" i="3" s="1"/>
  <c r="CW15" i="3"/>
  <c r="DA15" i="3"/>
  <c r="CB15" i="3" s="1"/>
  <c r="CZ662" i="3"/>
  <c r="CW662" i="3"/>
  <c r="CZ661" i="3"/>
  <c r="CW661" i="3"/>
  <c r="CZ660" i="3"/>
  <c r="CW660" i="3"/>
  <c r="DA660" i="3"/>
  <c r="CB660" i="3" s="1"/>
  <c r="CZ659" i="3"/>
  <c r="CW659" i="3"/>
  <c r="CZ658" i="3"/>
  <c r="CW658" i="3"/>
  <c r="CZ657" i="3"/>
  <c r="CW657" i="3"/>
  <c r="CZ656" i="3"/>
  <c r="CW656" i="3"/>
  <c r="CZ655" i="3"/>
  <c r="CW655" i="3"/>
  <c r="CZ654" i="3"/>
  <c r="CW654" i="3"/>
  <c r="CZ653" i="3"/>
  <c r="CW653" i="3"/>
  <c r="CZ652" i="3"/>
  <c r="CW652" i="3"/>
  <c r="CZ651" i="3"/>
  <c r="CW651" i="3"/>
  <c r="CZ650" i="3"/>
  <c r="CW650" i="3"/>
  <c r="CZ649" i="3"/>
  <c r="CW649" i="3"/>
  <c r="CZ648" i="3"/>
  <c r="CW648" i="3"/>
  <c r="CZ647" i="3"/>
  <c r="CW647" i="3"/>
  <c r="DA647" i="3"/>
  <c r="CB647" i="3" s="1"/>
  <c r="CZ646" i="3"/>
  <c r="CW646" i="3"/>
  <c r="CZ645" i="3"/>
  <c r="CW645" i="3"/>
  <c r="CZ644" i="3"/>
  <c r="CW644" i="3"/>
  <c r="CZ643" i="3"/>
  <c r="CW643" i="3"/>
  <c r="CZ642" i="3"/>
  <c r="CW642" i="3"/>
  <c r="CZ641" i="3"/>
  <c r="CW641" i="3"/>
  <c r="CZ640" i="3"/>
  <c r="CX640" i="3"/>
  <c r="CZ639" i="3"/>
  <c r="CX639" i="3"/>
  <c r="CZ638" i="3"/>
  <c r="CX638" i="3"/>
  <c r="CZ637" i="3"/>
  <c r="CX637" i="3"/>
  <c r="CZ636" i="3"/>
  <c r="CX636" i="3"/>
  <c r="CZ635" i="3"/>
  <c r="CX635" i="3"/>
  <c r="CZ634" i="3"/>
  <c r="CX634" i="3"/>
  <c r="CZ633" i="3"/>
  <c r="CX633" i="3"/>
  <c r="CZ632" i="3"/>
  <c r="CX632" i="3"/>
  <c r="CZ631" i="3"/>
  <c r="CX631" i="3"/>
  <c r="CZ630" i="3"/>
  <c r="CX630" i="3"/>
  <c r="CZ629" i="3"/>
  <c r="CX629" i="3"/>
  <c r="CZ628" i="3"/>
  <c r="CX628" i="3"/>
  <c r="CZ627" i="3"/>
  <c r="CX627" i="3"/>
  <c r="CZ626" i="3"/>
  <c r="CX626" i="3"/>
  <c r="CZ625" i="3"/>
  <c r="CX625" i="3"/>
  <c r="CZ624" i="3"/>
  <c r="CX624" i="3"/>
  <c r="CZ623" i="3"/>
  <c r="CX623" i="3"/>
  <c r="CZ622" i="3"/>
  <c r="CX622" i="3"/>
  <c r="CZ621" i="3"/>
  <c r="CX621" i="3"/>
  <c r="CW640" i="3"/>
  <c r="CW639" i="3"/>
  <c r="CW638" i="3"/>
  <c r="CW637" i="3"/>
  <c r="CW636" i="3"/>
  <c r="CW635" i="3"/>
  <c r="CW634" i="3"/>
  <c r="CW633" i="3"/>
  <c r="DA633" i="3" s="1"/>
  <c r="CB633" i="3" s="1"/>
  <c r="CW632" i="3"/>
  <c r="CW631" i="3"/>
  <c r="CW630" i="3"/>
  <c r="CW629" i="3"/>
  <c r="CW628" i="3"/>
  <c r="CW627" i="3"/>
  <c r="CW626" i="3"/>
  <c r="CW625" i="3"/>
  <c r="DA625" i="3"/>
  <c r="CB625" i="3" s="1"/>
  <c r="CW624" i="3"/>
  <c r="CW623" i="3"/>
  <c r="CW622" i="3"/>
  <c r="DA622" i="3" s="1"/>
  <c r="CW621" i="3"/>
  <c r="DA621" i="3" s="1"/>
  <c r="CB621" i="3" s="1"/>
  <c r="CW619" i="3"/>
  <c r="CZ618" i="3"/>
  <c r="CZ617" i="3"/>
  <c r="BM651" i="3"/>
  <c r="AY651" i="3"/>
  <c r="AK651" i="3"/>
  <c r="CZ616" i="3"/>
  <c r="CZ593" i="3"/>
  <c r="CW593" i="3"/>
  <c r="DA593" i="3" s="1"/>
  <c r="CB593" i="3" s="1"/>
  <c r="CZ570" i="3"/>
  <c r="CZ569" i="3"/>
  <c r="CZ568" i="3"/>
  <c r="CZ567" i="3"/>
  <c r="CZ566" i="3"/>
  <c r="CZ565" i="3"/>
  <c r="CZ564" i="3"/>
  <c r="CZ563" i="3"/>
  <c r="CZ562" i="3"/>
  <c r="CZ543" i="3"/>
  <c r="CZ542" i="3"/>
  <c r="CZ541" i="3"/>
  <c r="CW537" i="3"/>
  <c r="CW536" i="3"/>
  <c r="CW535" i="3"/>
  <c r="CW534" i="3"/>
  <c r="CW533" i="3"/>
  <c r="CW532" i="3"/>
  <c r="DA532" i="3" s="1"/>
  <c r="CB532" i="3" s="1"/>
  <c r="CW531" i="3"/>
  <c r="CW530" i="3"/>
  <c r="CW529" i="3"/>
  <c r="CW528" i="3"/>
  <c r="DA528" i="3" s="1"/>
  <c r="CW527" i="3"/>
  <c r="CW526" i="3"/>
  <c r="CZ537" i="3"/>
  <c r="CZ536" i="3"/>
  <c r="CZ535" i="3"/>
  <c r="CW525" i="3"/>
  <c r="CW524" i="3"/>
  <c r="CW523" i="3"/>
  <c r="CW522" i="3"/>
  <c r="CW521" i="3"/>
  <c r="CW520" i="3"/>
  <c r="CW519" i="3"/>
  <c r="DA519" i="3" s="1"/>
  <c r="CB519" i="3" s="1"/>
  <c r="CW518" i="3"/>
  <c r="CW517" i="3"/>
  <c r="CW516" i="3"/>
  <c r="CW515" i="3"/>
  <c r="CZ534" i="3"/>
  <c r="CZ533" i="3"/>
  <c r="CZ532" i="3"/>
  <c r="CZ531" i="3"/>
  <c r="CZ530" i="3"/>
  <c r="CZ529" i="3"/>
  <c r="CZ528" i="3"/>
  <c r="CZ527" i="3"/>
  <c r="CZ526" i="3"/>
  <c r="CZ525" i="3"/>
  <c r="CZ524" i="3"/>
  <c r="CZ523" i="3"/>
  <c r="CZ522" i="3"/>
  <c r="CZ521" i="3"/>
  <c r="CZ520" i="3"/>
  <c r="CZ519" i="3"/>
  <c r="CZ518" i="3"/>
  <c r="CZ517" i="3"/>
  <c r="CZ516" i="3"/>
  <c r="CX533" i="3"/>
  <c r="CX532" i="3"/>
  <c r="CX531" i="3"/>
  <c r="CX530" i="3"/>
  <c r="CX529" i="3"/>
  <c r="CX528" i="3"/>
  <c r="CX527" i="3"/>
  <c r="DA527" i="3" s="1"/>
  <c r="CB527" i="3" s="1"/>
  <c r="CX526" i="3"/>
  <c r="CX525" i="3"/>
  <c r="DA525" i="3" s="1"/>
  <c r="CX524" i="3"/>
  <c r="CX523" i="3"/>
  <c r="CX522" i="3"/>
  <c r="CX521" i="3"/>
  <c r="DA521" i="3" s="1"/>
  <c r="CB521" i="3" s="1"/>
  <c r="CX520" i="3"/>
  <c r="CX519" i="3"/>
  <c r="CX518" i="3"/>
  <c r="CX517" i="3"/>
  <c r="DA517" i="3" s="1"/>
  <c r="CX516" i="3"/>
  <c r="CX515" i="3"/>
  <c r="CX514" i="3"/>
  <c r="CW514" i="3"/>
  <c r="CW508" i="3"/>
  <c r="CW507" i="3"/>
  <c r="CW506" i="3"/>
  <c r="CW505" i="3"/>
  <c r="CW504" i="3"/>
  <c r="CW503" i="3"/>
  <c r="CW502" i="3"/>
  <c r="CW501" i="3"/>
  <c r="DA501" i="3" s="1"/>
  <c r="CB501" i="3" s="1"/>
  <c r="CW500" i="3"/>
  <c r="CW499" i="3"/>
  <c r="CW498" i="3"/>
  <c r="CW497" i="3"/>
  <c r="CW496" i="3"/>
  <c r="CW495" i="3"/>
  <c r="DA495" i="3" s="1"/>
  <c r="CB495" i="3"/>
  <c r="CW494" i="3"/>
  <c r="CW493" i="3"/>
  <c r="DA493" i="3" s="1"/>
  <c r="CB493" i="3"/>
  <c r="CW492" i="3"/>
  <c r="CW491" i="3"/>
  <c r="CW490" i="3"/>
  <c r="CW489" i="3"/>
  <c r="DA489" i="3" s="1"/>
  <c r="CB489" i="3" s="1"/>
  <c r="CW488" i="3"/>
  <c r="CW487" i="3"/>
  <c r="DA487" i="3" s="1"/>
  <c r="CW486" i="3"/>
  <c r="CW485" i="3"/>
  <c r="CW484" i="3"/>
  <c r="CW483" i="3"/>
  <c r="DA483" i="3" s="1"/>
  <c r="CB483" i="3" s="1"/>
  <c r="CW482" i="3"/>
  <c r="DA482" i="3" s="1"/>
  <c r="CB482" i="3" s="1"/>
  <c r="CW481" i="3"/>
  <c r="CW480" i="3"/>
  <c r="CW479" i="3"/>
  <c r="CW478" i="3"/>
  <c r="CW477" i="3"/>
  <c r="CW476" i="3"/>
  <c r="CW475" i="3"/>
  <c r="CW474" i="3"/>
  <c r="CW473" i="3"/>
  <c r="CW472" i="3"/>
  <c r="CW471" i="3"/>
  <c r="CW470" i="3"/>
  <c r="CW469" i="3"/>
  <c r="DA469" i="3" s="1"/>
  <c r="CB469" i="3" s="1"/>
  <c r="CW468" i="3"/>
  <c r="CW467" i="3"/>
  <c r="DA467" i="3" s="1"/>
  <c r="CB467" i="3" s="1"/>
  <c r="CW466" i="3"/>
  <c r="CW465" i="3"/>
  <c r="DA465" i="3" s="1"/>
  <c r="CB465" i="3"/>
  <c r="CW464" i="3"/>
  <c r="CW463" i="3"/>
  <c r="CW462" i="3"/>
  <c r="CW461" i="3"/>
  <c r="CW460" i="3"/>
  <c r="CW459" i="3"/>
  <c r="CW458" i="3"/>
  <c r="AK508" i="3"/>
  <c r="BO508" i="3" s="1"/>
  <c r="AK507" i="3"/>
  <c r="BO507" i="3" s="1"/>
  <c r="AK506" i="3"/>
  <c r="BO506" i="3" s="1"/>
  <c r="AK505" i="3"/>
  <c r="BO505" i="3" s="1"/>
  <c r="AK504" i="3"/>
  <c r="BO504" i="3" s="1"/>
  <c r="AK503" i="3"/>
  <c r="BO503" i="3" s="1"/>
  <c r="AK502" i="3"/>
  <c r="BO502" i="3" s="1"/>
  <c r="AK501" i="3"/>
  <c r="BO501" i="3" s="1"/>
  <c r="AK500" i="3"/>
  <c r="BO500" i="3" s="1"/>
  <c r="AK499" i="3"/>
  <c r="BO499" i="3" s="1"/>
  <c r="BO496" i="3"/>
  <c r="BO495" i="3"/>
  <c r="BO494" i="3"/>
  <c r="BO493" i="3"/>
  <c r="BO492" i="3"/>
  <c r="BO491" i="3"/>
  <c r="BO490" i="3"/>
  <c r="BO489" i="3"/>
  <c r="BO488" i="3"/>
  <c r="BO487" i="3"/>
  <c r="AB496" i="3"/>
  <c r="AB495" i="3"/>
  <c r="AB494" i="3"/>
  <c r="AB493" i="3"/>
  <c r="AB492" i="3"/>
  <c r="AB491" i="3"/>
  <c r="AB490" i="3"/>
  <c r="AB489" i="3"/>
  <c r="AB488" i="3"/>
  <c r="AB487" i="3"/>
  <c r="AF484" i="3"/>
  <c r="BO484" i="3" s="1"/>
  <c r="AF483" i="3"/>
  <c r="BO483" i="3" s="1"/>
  <c r="AF482" i="3"/>
  <c r="BO482" i="3" s="1"/>
  <c r="AF481" i="3"/>
  <c r="BO481" i="3" s="1"/>
  <c r="AF480" i="3"/>
  <c r="BO480" i="3" s="1"/>
  <c r="AF479" i="3"/>
  <c r="BO479" i="3" s="1"/>
  <c r="AF478" i="3"/>
  <c r="BO478" i="3" s="1"/>
  <c r="AF477" i="3"/>
  <c r="BO477" i="3" s="1"/>
  <c r="AF476" i="3"/>
  <c r="BO476" i="3" s="1"/>
  <c r="AF475" i="3"/>
  <c r="BO475" i="3" s="1"/>
  <c r="AF472" i="3"/>
  <c r="BO472" i="3" s="1"/>
  <c r="AF471" i="3"/>
  <c r="BO471" i="3" s="1"/>
  <c r="AF470" i="3"/>
  <c r="BO470" i="3" s="1"/>
  <c r="AF469" i="3"/>
  <c r="BO469" i="3" s="1"/>
  <c r="AF468" i="3"/>
  <c r="BO468" i="3" s="1"/>
  <c r="AF467" i="3"/>
  <c r="BO467" i="3" s="1"/>
  <c r="AF466" i="3"/>
  <c r="BO466" i="3" s="1"/>
  <c r="AF465" i="3"/>
  <c r="BO465" i="3" s="1"/>
  <c r="AF464" i="3"/>
  <c r="BO464" i="3" s="1"/>
  <c r="AF463" i="3"/>
  <c r="BO463" i="3" s="1"/>
  <c r="CW457" i="3"/>
  <c r="CW456" i="3"/>
  <c r="CW455" i="3"/>
  <c r="CW454" i="3"/>
  <c r="CW453" i="3"/>
  <c r="CW452" i="3"/>
  <c r="CW451" i="3"/>
  <c r="CW450" i="3"/>
  <c r="CW449" i="3"/>
  <c r="CW448" i="3"/>
  <c r="CW447" i="3"/>
  <c r="CW446" i="3"/>
  <c r="CW445" i="3"/>
  <c r="CW444" i="3"/>
  <c r="CW443" i="3"/>
  <c r="CW442" i="3"/>
  <c r="CW441" i="3"/>
  <c r="CW440" i="3"/>
  <c r="CW439" i="3"/>
  <c r="CW438" i="3"/>
  <c r="CW418" i="3"/>
  <c r="CW417" i="3"/>
  <c r="CW416" i="3"/>
  <c r="CW415" i="3"/>
  <c r="CW414" i="3"/>
  <c r="CW413" i="3"/>
  <c r="CW412" i="3"/>
  <c r="CW411" i="3"/>
  <c r="CW410" i="3"/>
  <c r="CW409" i="3"/>
  <c r="CW408" i="3"/>
  <c r="CW407" i="3"/>
  <c r="CW406" i="3"/>
  <c r="CW405" i="3"/>
  <c r="CW404" i="3"/>
  <c r="CW403" i="3"/>
  <c r="CW402" i="3"/>
  <c r="CW401" i="3"/>
  <c r="CW399" i="3"/>
  <c r="CW400" i="3"/>
  <c r="CZ13" i="3"/>
  <c r="CZ470" i="3"/>
  <c r="CZ469" i="3"/>
  <c r="CZ467" i="3"/>
  <c r="CZ394" i="3"/>
  <c r="CZ393" i="3"/>
  <c r="CZ392" i="3"/>
  <c r="CZ391" i="3"/>
  <c r="CZ390" i="3"/>
  <c r="CZ389" i="3"/>
  <c r="CZ388" i="3"/>
  <c r="CZ387" i="3"/>
  <c r="B388" i="3"/>
  <c r="CX349" i="3"/>
  <c r="CX348" i="3"/>
  <c r="CX347" i="3"/>
  <c r="CX346" i="3"/>
  <c r="CX345" i="3"/>
  <c r="CX344" i="3"/>
  <c r="CX343" i="3"/>
  <c r="CX342" i="3"/>
  <c r="CX341" i="3"/>
  <c r="CW350" i="3"/>
  <c r="DA350" i="3" s="1"/>
  <c r="CB350" i="3"/>
  <c r="CW349" i="3"/>
  <c r="CW348" i="3"/>
  <c r="CW347" i="3"/>
  <c r="CW346" i="3"/>
  <c r="DA346" i="3" s="1"/>
  <c r="CW345" i="3"/>
  <c r="CW344" i="3"/>
  <c r="CW343" i="3"/>
  <c r="CW342" i="3"/>
  <c r="DA342" i="3" s="1"/>
  <c r="CB342" i="3" s="1"/>
  <c r="CW341" i="3"/>
  <c r="CW340" i="3"/>
  <c r="DA340" i="3" s="1"/>
  <c r="CB340" i="3"/>
  <c r="CW339" i="3"/>
  <c r="DA339" i="3" s="1"/>
  <c r="CB339" i="3" s="1"/>
  <c r="CW338" i="3"/>
  <c r="DA338" i="3" s="1"/>
  <c r="CB338" i="3" s="1"/>
  <c r="B338" i="3"/>
  <c r="AB383" i="3"/>
  <c r="CZ495" i="3"/>
  <c r="CY32" i="3"/>
  <c r="CY31" i="3"/>
  <c r="CY30" i="3"/>
  <c r="CY29" i="3"/>
  <c r="CY28" i="3"/>
  <c r="CY27" i="3"/>
  <c r="CY26" i="3"/>
  <c r="CY25" i="3"/>
  <c r="CY33" i="3"/>
  <c r="B24" i="3"/>
  <c r="CX18" i="3"/>
  <c r="CX19" i="3"/>
  <c r="CX20" i="3"/>
  <c r="CX33" i="3"/>
  <c r="DA33" i="3"/>
  <c r="CB33" i="3" s="1"/>
  <c r="CX32" i="3"/>
  <c r="CX31" i="3"/>
  <c r="CX30" i="3"/>
  <c r="CX29" i="3"/>
  <c r="CX28" i="3"/>
  <c r="CX27" i="3"/>
  <c r="CX26" i="3"/>
  <c r="CX25" i="3"/>
  <c r="CX24" i="3"/>
  <c r="V23" i="3"/>
  <c r="CZ34" i="3"/>
  <c r="CZ33" i="3"/>
  <c r="CZ32" i="3"/>
  <c r="CZ31" i="3"/>
  <c r="CZ30" i="3"/>
  <c r="CZ29" i="3"/>
  <c r="CZ28" i="3"/>
  <c r="CZ27" i="3"/>
  <c r="CZ26" i="3"/>
  <c r="CZ25" i="3"/>
  <c r="CZ24" i="3"/>
  <c r="CZ23" i="3"/>
  <c r="CZ22" i="3"/>
  <c r="CW34" i="3"/>
  <c r="DA34" i="3"/>
  <c r="CB34" i="3" s="1"/>
  <c r="CW33" i="3"/>
  <c r="CW32" i="3"/>
  <c r="CW31" i="3"/>
  <c r="DA31" i="3" s="1"/>
  <c r="CB31" i="3" s="1"/>
  <c r="CW30" i="3"/>
  <c r="CW29" i="3"/>
  <c r="CW28" i="3"/>
  <c r="CW27" i="3"/>
  <c r="DA27" i="3" s="1"/>
  <c r="CB27" i="3" s="1"/>
  <c r="CW26" i="3"/>
  <c r="CW25" i="3"/>
  <c r="DA25" i="3" s="1"/>
  <c r="CB25" i="3" s="1"/>
  <c r="CW24" i="3"/>
  <c r="DA24" i="3"/>
  <c r="CB24" i="3" s="1"/>
  <c r="CW23" i="3"/>
  <c r="CW22" i="3"/>
  <c r="BH14" i="3"/>
  <c r="CW21" i="3"/>
  <c r="CW20" i="3"/>
  <c r="CW19" i="3"/>
  <c r="CW18" i="3"/>
  <c r="CW17" i="3"/>
  <c r="CW16" i="3"/>
  <c r="CX21" i="3"/>
  <c r="CX17" i="3"/>
  <c r="CZ145" i="3"/>
  <c r="CZ144" i="3"/>
  <c r="CZ143" i="3"/>
  <c r="CZ142" i="3"/>
  <c r="CW142" i="3"/>
  <c r="DA142" i="3" s="1"/>
  <c r="CB142" i="3" s="1"/>
  <c r="CZ141" i="3"/>
  <c r="CW141" i="3"/>
  <c r="DA141" i="3" s="1"/>
  <c r="CB141" i="3" s="1"/>
  <c r="CZ107" i="3"/>
  <c r="CZ106" i="3"/>
  <c r="CW106" i="3"/>
  <c r="DA106" i="3" s="1"/>
  <c r="CB106" i="3" s="1"/>
  <c r="CX84" i="3"/>
  <c r="CZ693" i="3"/>
  <c r="DA693" i="3" s="1"/>
  <c r="CB693" i="3" s="1"/>
  <c r="CX596" i="3"/>
  <c r="CX358" i="3"/>
  <c r="CX357" i="3" s="1"/>
  <c r="DA357" i="3" s="1"/>
  <c r="CB357" i="3" s="1"/>
  <c r="CX431" i="3"/>
  <c r="CX430" i="3"/>
  <c r="CX429" i="3"/>
  <c r="CX428" i="3"/>
  <c r="CX427" i="3"/>
  <c r="CX426" i="3"/>
  <c r="CX425" i="3"/>
  <c r="CX424" i="3"/>
  <c r="CW157" i="3"/>
  <c r="DA157" i="3"/>
  <c r="CB157" i="3" s="1"/>
  <c r="CW156" i="3"/>
  <c r="DA156" i="3" s="1"/>
  <c r="CB156" i="3"/>
  <c r="CW155" i="3"/>
  <c r="DA155" i="3" s="1"/>
  <c r="CB155" i="3" s="1"/>
  <c r="CW154" i="3"/>
  <c r="DA154" i="3" s="1"/>
  <c r="CB154" i="3" s="1"/>
  <c r="CW153" i="3"/>
  <c r="DA153" i="3"/>
  <c r="CB153" i="3" s="1"/>
  <c r="CW152" i="3"/>
  <c r="DA152" i="3" s="1"/>
  <c r="CB152" i="3" s="1"/>
  <c r="CW151" i="3"/>
  <c r="DA151" i="3" s="1"/>
  <c r="CB151" i="3" s="1"/>
  <c r="CW150" i="3"/>
  <c r="DA150" i="3" s="1"/>
  <c r="CB150" i="3" s="1"/>
  <c r="CW149" i="3"/>
  <c r="CW148" i="3"/>
  <c r="CW120" i="3"/>
  <c r="DA120" i="3" s="1"/>
  <c r="CB120" i="3" s="1"/>
  <c r="CW119" i="3"/>
  <c r="DA119" i="3" s="1"/>
  <c r="CB119" i="3" s="1"/>
  <c r="CW118" i="3"/>
  <c r="DA118" i="3"/>
  <c r="CB118" i="3" s="1"/>
  <c r="CW117" i="3"/>
  <c r="DA117" i="3" s="1"/>
  <c r="CB117" i="3"/>
  <c r="CW116" i="3"/>
  <c r="DA116" i="3" s="1"/>
  <c r="CB116" i="3" s="1"/>
  <c r="CW115" i="3"/>
  <c r="CW114" i="3"/>
  <c r="DA114" i="3" s="1"/>
  <c r="CB114" i="3" s="1"/>
  <c r="CW113" i="3"/>
  <c r="DA113" i="3" s="1"/>
  <c r="CB113" i="3" s="1"/>
  <c r="CW112" i="3"/>
  <c r="DA112" i="3"/>
  <c r="CB112" i="3" s="1"/>
  <c r="CW127" i="3"/>
  <c r="DA127" i="3" s="1"/>
  <c r="CB127" i="3"/>
  <c r="CZ620" i="3"/>
  <c r="CZ619" i="3"/>
  <c r="CZ615" i="3"/>
  <c r="CZ614" i="3"/>
  <c r="CZ613" i="3"/>
  <c r="CZ612" i="3"/>
  <c r="CZ611" i="3"/>
  <c r="CZ610" i="3"/>
  <c r="CZ609" i="3"/>
  <c r="CZ608" i="3"/>
  <c r="CZ607" i="3"/>
  <c r="CZ606" i="3"/>
  <c r="CZ605" i="3"/>
  <c r="CZ604" i="3"/>
  <c r="CZ603" i="3"/>
  <c r="CZ602" i="3"/>
  <c r="CZ601" i="3"/>
  <c r="CZ600" i="3"/>
  <c r="CZ599" i="3"/>
  <c r="CZ598" i="3"/>
  <c r="CZ597" i="3"/>
  <c r="CZ596" i="3"/>
  <c r="CZ595" i="3"/>
  <c r="CZ594" i="3"/>
  <c r="CZ573" i="3"/>
  <c r="CZ572" i="3"/>
  <c r="CZ561" i="3"/>
  <c r="CZ560" i="3"/>
  <c r="CZ559" i="3"/>
  <c r="CZ558" i="3"/>
  <c r="CZ557" i="3"/>
  <c r="CZ556" i="3"/>
  <c r="CZ555" i="3"/>
  <c r="CZ554" i="3"/>
  <c r="CZ553" i="3"/>
  <c r="CZ552" i="3"/>
  <c r="CZ551" i="3"/>
  <c r="CZ550" i="3"/>
  <c r="CZ549" i="3"/>
  <c r="CZ548" i="3"/>
  <c r="CZ547" i="3"/>
  <c r="CZ546" i="3"/>
  <c r="CZ545" i="3"/>
  <c r="CZ544" i="3"/>
  <c r="CZ540" i="3"/>
  <c r="CZ539" i="3"/>
  <c r="CZ538" i="3"/>
  <c r="CZ515" i="3"/>
  <c r="CZ514" i="3"/>
  <c r="CZ513" i="3"/>
  <c r="CZ512" i="3"/>
  <c r="CZ511" i="3"/>
  <c r="CZ510" i="3"/>
  <c r="CZ509" i="3"/>
  <c r="CZ508" i="3"/>
  <c r="CZ507" i="3"/>
  <c r="CZ506" i="3"/>
  <c r="CZ505" i="3"/>
  <c r="CZ504" i="3"/>
  <c r="CZ503" i="3"/>
  <c r="CZ502" i="3"/>
  <c r="CZ501" i="3"/>
  <c r="CZ500" i="3"/>
  <c r="CZ499" i="3"/>
  <c r="CZ498" i="3"/>
  <c r="CZ497" i="3"/>
  <c r="CZ496" i="3"/>
  <c r="CZ494" i="3"/>
  <c r="CZ493" i="3"/>
  <c r="CZ492" i="3"/>
  <c r="CZ491" i="3"/>
  <c r="CZ490" i="3"/>
  <c r="CZ489" i="3"/>
  <c r="CZ488" i="3"/>
  <c r="CZ487" i="3"/>
  <c r="CZ486" i="3"/>
  <c r="CZ485" i="3"/>
  <c r="CZ484" i="3"/>
  <c r="CZ483" i="3"/>
  <c r="CZ482" i="3"/>
  <c r="CZ481" i="3"/>
  <c r="CZ480" i="3"/>
  <c r="CZ479" i="3"/>
  <c r="CZ478" i="3"/>
  <c r="CZ477" i="3"/>
  <c r="CZ476" i="3"/>
  <c r="CZ475" i="3"/>
  <c r="CZ474" i="3"/>
  <c r="CZ473" i="3"/>
  <c r="CZ472" i="3"/>
  <c r="CZ471" i="3"/>
  <c r="CZ468" i="3"/>
  <c r="CZ466" i="3"/>
  <c r="CZ465" i="3"/>
  <c r="CZ464" i="3"/>
  <c r="CZ463" i="3"/>
  <c r="CZ462" i="3"/>
  <c r="CZ461" i="3"/>
  <c r="CZ460" i="3"/>
  <c r="CZ459" i="3"/>
  <c r="CZ458" i="3"/>
  <c r="CZ457" i="3"/>
  <c r="CZ456" i="3"/>
  <c r="CZ455" i="3"/>
  <c r="CZ454" i="3"/>
  <c r="CZ453" i="3"/>
  <c r="CZ452" i="3"/>
  <c r="CZ451" i="3"/>
  <c r="CZ450" i="3"/>
  <c r="CZ449" i="3"/>
  <c r="CZ448" i="3"/>
  <c r="CZ447" i="3"/>
  <c r="CZ446" i="3"/>
  <c r="CZ445" i="3"/>
  <c r="CZ444" i="3"/>
  <c r="CZ443" i="3"/>
  <c r="CZ442" i="3"/>
  <c r="CZ441" i="3"/>
  <c r="CZ440" i="3"/>
  <c r="CZ439" i="3"/>
  <c r="CZ438" i="3"/>
  <c r="CZ437" i="3"/>
  <c r="CZ436" i="3"/>
  <c r="CZ435" i="3"/>
  <c r="CZ434" i="3"/>
  <c r="CZ433" i="3"/>
  <c r="CZ432" i="3"/>
  <c r="CZ431" i="3"/>
  <c r="CZ430" i="3"/>
  <c r="CZ429" i="3"/>
  <c r="CZ428" i="3"/>
  <c r="CZ427" i="3"/>
  <c r="CZ426" i="3"/>
  <c r="CZ425" i="3"/>
  <c r="CZ424" i="3"/>
  <c r="CZ423" i="3"/>
  <c r="CZ422" i="3"/>
  <c r="CZ421" i="3"/>
  <c r="CZ420" i="3"/>
  <c r="CZ419" i="3"/>
  <c r="CZ418" i="3"/>
  <c r="CZ417" i="3"/>
  <c r="CZ416" i="3"/>
  <c r="CZ415" i="3"/>
  <c r="CZ414" i="3"/>
  <c r="CZ413" i="3"/>
  <c r="CZ412" i="3"/>
  <c r="CZ411" i="3"/>
  <c r="CZ410" i="3"/>
  <c r="CZ409" i="3"/>
  <c r="CZ408" i="3"/>
  <c r="CZ407" i="3"/>
  <c r="CZ406" i="3"/>
  <c r="CZ405" i="3"/>
  <c r="CZ404" i="3"/>
  <c r="CZ403" i="3"/>
  <c r="CZ402" i="3"/>
  <c r="CZ401" i="3"/>
  <c r="CZ400" i="3"/>
  <c r="CZ399" i="3"/>
  <c r="CZ398" i="3"/>
  <c r="CZ397" i="3"/>
  <c r="CZ396" i="3"/>
  <c r="CZ395" i="3"/>
  <c r="CZ386" i="3"/>
  <c r="CZ385" i="3"/>
  <c r="CZ384" i="3"/>
  <c r="CZ383" i="3"/>
  <c r="CZ382" i="3"/>
  <c r="CZ381" i="3"/>
  <c r="CZ380" i="3"/>
  <c r="CZ379" i="3"/>
  <c r="CZ378" i="3"/>
  <c r="CZ377" i="3"/>
  <c r="CZ376" i="3"/>
  <c r="CZ375" i="3"/>
  <c r="CZ374" i="3"/>
  <c r="CZ373" i="3"/>
  <c r="CZ372" i="3"/>
  <c r="CZ371" i="3"/>
  <c r="CZ370" i="3"/>
  <c r="CZ369" i="3"/>
  <c r="CZ368" i="3"/>
  <c r="CZ367" i="3"/>
  <c r="CZ366" i="3"/>
  <c r="CZ365" i="3"/>
  <c r="CZ364" i="3"/>
  <c r="CZ363" i="3"/>
  <c r="CZ362" i="3"/>
  <c r="CZ361" i="3"/>
  <c r="CZ360" i="3"/>
  <c r="CZ359" i="3"/>
  <c r="CZ358" i="3"/>
  <c r="CZ357" i="3"/>
  <c r="CZ356" i="3"/>
  <c r="CZ355" i="3"/>
  <c r="CZ354" i="3"/>
  <c r="CZ353" i="3"/>
  <c r="DA353" i="3" s="1"/>
  <c r="CB353" i="3" s="1"/>
  <c r="CZ352" i="3"/>
  <c r="DA352" i="3" s="1"/>
  <c r="CB352" i="3" s="1"/>
  <c r="CZ351" i="3"/>
  <c r="DA351" i="3" s="1"/>
  <c r="CB351" i="3" s="1"/>
  <c r="CZ350" i="3"/>
  <c r="CZ349" i="3"/>
  <c r="CZ348" i="3"/>
  <c r="CZ347" i="3"/>
  <c r="CZ346" i="3"/>
  <c r="CZ345" i="3"/>
  <c r="CZ344" i="3"/>
  <c r="CZ343" i="3"/>
  <c r="CZ342" i="3"/>
  <c r="CZ341" i="3"/>
  <c r="CZ340" i="3"/>
  <c r="CZ339" i="3"/>
  <c r="CZ338" i="3"/>
  <c r="CZ337" i="3"/>
  <c r="CZ336" i="3"/>
  <c r="CZ335" i="3"/>
  <c r="CZ334" i="3"/>
  <c r="CZ333" i="3"/>
  <c r="CZ332" i="3"/>
  <c r="CZ331" i="3"/>
  <c r="CZ330" i="3"/>
  <c r="CZ329" i="3"/>
  <c r="CZ328" i="3"/>
  <c r="CZ327" i="3"/>
  <c r="CZ326" i="3"/>
  <c r="CZ325" i="3"/>
  <c r="CZ324" i="3"/>
  <c r="CZ323" i="3"/>
  <c r="CZ322" i="3"/>
  <c r="CZ321" i="3"/>
  <c r="CZ320" i="3"/>
  <c r="CZ319" i="3"/>
  <c r="CZ318" i="3"/>
  <c r="CZ317" i="3"/>
  <c r="CZ316" i="3"/>
  <c r="CZ315" i="3"/>
  <c r="CZ314" i="3"/>
  <c r="CZ313" i="3"/>
  <c r="CZ312" i="3"/>
  <c r="CZ311" i="3"/>
  <c r="CZ310" i="3"/>
  <c r="CZ309" i="3"/>
  <c r="CZ308" i="3"/>
  <c r="CZ307" i="3"/>
  <c r="CZ306" i="3"/>
  <c r="CZ305" i="3"/>
  <c r="CZ304" i="3"/>
  <c r="CZ303" i="3"/>
  <c r="CZ302" i="3"/>
  <c r="CZ301" i="3"/>
  <c r="CZ300" i="3"/>
  <c r="CZ299" i="3"/>
  <c r="CZ298" i="3"/>
  <c r="CZ297" i="3"/>
  <c r="CZ296" i="3"/>
  <c r="CZ295" i="3"/>
  <c r="CZ294" i="3"/>
  <c r="CZ293" i="3"/>
  <c r="CZ292" i="3"/>
  <c r="CZ291" i="3"/>
  <c r="CZ290" i="3"/>
  <c r="CZ289" i="3"/>
  <c r="CZ288" i="3"/>
  <c r="CZ287" i="3"/>
  <c r="CZ286" i="3"/>
  <c r="CZ285" i="3"/>
  <c r="CZ284" i="3"/>
  <c r="CZ283" i="3"/>
  <c r="CZ282" i="3"/>
  <c r="CZ281" i="3"/>
  <c r="CZ280" i="3"/>
  <c r="CZ279" i="3"/>
  <c r="CZ278" i="3"/>
  <c r="CZ277" i="3"/>
  <c r="CZ276" i="3"/>
  <c r="CZ275" i="3"/>
  <c r="CZ274" i="3"/>
  <c r="CZ273" i="3"/>
  <c r="CZ272" i="3"/>
  <c r="CZ271" i="3"/>
  <c r="CZ270" i="3"/>
  <c r="CZ269" i="3"/>
  <c r="CZ268" i="3"/>
  <c r="CZ267" i="3"/>
  <c r="CZ266" i="3"/>
  <c r="CZ265" i="3"/>
  <c r="CZ264" i="3"/>
  <c r="CZ263" i="3"/>
  <c r="CZ262" i="3"/>
  <c r="CZ261" i="3"/>
  <c r="CZ260" i="3"/>
  <c r="CZ259" i="3"/>
  <c r="CZ258" i="3"/>
  <c r="CZ257" i="3"/>
  <c r="CZ256" i="3"/>
  <c r="CZ255" i="3"/>
  <c r="CZ254" i="3"/>
  <c r="CZ253" i="3"/>
  <c r="CZ252" i="3"/>
  <c r="CZ251" i="3"/>
  <c r="CZ250" i="3"/>
  <c r="CZ249" i="3"/>
  <c r="CZ248" i="3"/>
  <c r="CZ247" i="3"/>
  <c r="CZ246" i="3"/>
  <c r="CZ245" i="3"/>
  <c r="CZ244" i="3"/>
  <c r="CZ243" i="3"/>
  <c r="CZ242" i="3"/>
  <c r="CZ241" i="3"/>
  <c r="CZ240" i="3"/>
  <c r="CZ239" i="3"/>
  <c r="CZ238" i="3"/>
  <c r="CZ237" i="3"/>
  <c r="CZ236" i="3"/>
  <c r="CZ235" i="3"/>
  <c r="CZ234" i="3"/>
  <c r="CZ233" i="3"/>
  <c r="CZ232" i="3"/>
  <c r="CZ231" i="3"/>
  <c r="CZ230" i="3"/>
  <c r="CZ229" i="3"/>
  <c r="CZ228" i="3"/>
  <c r="CZ227" i="3"/>
  <c r="CZ226" i="3"/>
  <c r="CZ225" i="3"/>
  <c r="CZ224" i="3"/>
  <c r="CZ223" i="3"/>
  <c r="CZ222" i="3"/>
  <c r="CZ221" i="3"/>
  <c r="CZ220" i="3"/>
  <c r="CZ219" i="3"/>
  <c r="CZ218" i="3"/>
  <c r="CZ217" i="3"/>
  <c r="CZ216" i="3"/>
  <c r="CZ215" i="3"/>
  <c r="CZ214" i="3"/>
  <c r="CZ213" i="3"/>
  <c r="CZ212" i="3"/>
  <c r="CZ211" i="3"/>
  <c r="CZ210" i="3"/>
  <c r="CZ209" i="3"/>
  <c r="CZ208" i="3"/>
  <c r="CZ207" i="3"/>
  <c r="CZ206" i="3"/>
  <c r="CZ205" i="3"/>
  <c r="CZ204" i="3"/>
  <c r="CZ203" i="3"/>
  <c r="CZ202" i="3"/>
  <c r="CZ201" i="3"/>
  <c r="CZ200" i="3"/>
  <c r="CZ199" i="3"/>
  <c r="CZ198" i="3"/>
  <c r="CZ197" i="3"/>
  <c r="CZ196" i="3"/>
  <c r="CZ195" i="3"/>
  <c r="CZ194" i="3"/>
  <c r="CZ193" i="3"/>
  <c r="CZ192" i="3"/>
  <c r="CZ191" i="3"/>
  <c r="CZ190" i="3"/>
  <c r="CZ189" i="3"/>
  <c r="CZ188" i="3"/>
  <c r="CZ187" i="3"/>
  <c r="CZ186" i="3"/>
  <c r="CZ185" i="3"/>
  <c r="CZ184" i="3"/>
  <c r="CZ183" i="3"/>
  <c r="CZ182" i="3"/>
  <c r="CZ181" i="3"/>
  <c r="CZ180" i="3"/>
  <c r="CZ179" i="3"/>
  <c r="CZ178" i="3"/>
  <c r="CZ177" i="3"/>
  <c r="CZ176" i="3"/>
  <c r="CZ175" i="3"/>
  <c r="CZ174" i="3"/>
  <c r="CZ173" i="3"/>
  <c r="CZ172" i="3"/>
  <c r="CZ171" i="3"/>
  <c r="CZ170" i="3"/>
  <c r="CZ169" i="3"/>
  <c r="CZ168" i="3"/>
  <c r="CZ167" i="3"/>
  <c r="CZ166" i="3"/>
  <c r="CZ165" i="3"/>
  <c r="CZ164" i="3"/>
  <c r="CZ163" i="3"/>
  <c r="CZ162" i="3"/>
  <c r="CZ161" i="3"/>
  <c r="CZ160" i="3"/>
  <c r="CZ159" i="3"/>
  <c r="CZ158" i="3"/>
  <c r="CZ157" i="3"/>
  <c r="CZ156" i="3"/>
  <c r="CZ155" i="3"/>
  <c r="CZ154" i="3"/>
  <c r="CZ153" i="3"/>
  <c r="CZ152" i="3"/>
  <c r="CZ151" i="3"/>
  <c r="CZ150" i="3"/>
  <c r="CZ149" i="3"/>
  <c r="CZ148" i="3"/>
  <c r="CZ147" i="3"/>
  <c r="CZ146" i="3"/>
  <c r="CZ140" i="3"/>
  <c r="CZ139" i="3"/>
  <c r="CZ138" i="3"/>
  <c r="CZ137" i="3"/>
  <c r="CZ136" i="3"/>
  <c r="CZ135" i="3"/>
  <c r="CZ134" i="3"/>
  <c r="CZ133" i="3"/>
  <c r="CZ132" i="3"/>
  <c r="CZ131" i="3"/>
  <c r="CZ130" i="3"/>
  <c r="CZ129" i="3"/>
  <c r="CZ128" i="3"/>
  <c r="CZ127" i="3"/>
  <c r="CZ126" i="3"/>
  <c r="CZ125" i="3"/>
  <c r="CZ124" i="3"/>
  <c r="CZ123" i="3"/>
  <c r="CZ122" i="3"/>
  <c r="CZ121" i="3"/>
  <c r="CZ120" i="3"/>
  <c r="CZ119" i="3"/>
  <c r="CZ118" i="3"/>
  <c r="CZ117" i="3"/>
  <c r="CZ116" i="3"/>
  <c r="CZ115" i="3"/>
  <c r="CZ114" i="3"/>
  <c r="CZ113" i="3"/>
  <c r="CZ112" i="3"/>
  <c r="CZ111" i="3"/>
  <c r="CZ110" i="3"/>
  <c r="CZ109" i="3"/>
  <c r="CZ108" i="3"/>
  <c r="CZ105" i="3"/>
  <c r="CZ104" i="3"/>
  <c r="CZ103" i="3"/>
  <c r="CZ102" i="3"/>
  <c r="CZ101" i="3"/>
  <c r="CZ100" i="3"/>
  <c r="CZ99" i="3"/>
  <c r="CZ98" i="3"/>
  <c r="CZ97" i="3"/>
  <c r="CZ96" i="3"/>
  <c r="CZ95" i="3"/>
  <c r="CZ94" i="3"/>
  <c r="CZ93" i="3"/>
  <c r="CZ92" i="3"/>
  <c r="CZ91" i="3"/>
  <c r="CZ90" i="3"/>
  <c r="CZ89" i="3"/>
  <c r="CZ88" i="3"/>
  <c r="CZ87" i="3"/>
  <c r="CZ86" i="3"/>
  <c r="CZ85" i="3"/>
  <c r="CZ84" i="3"/>
  <c r="CZ83" i="3"/>
  <c r="CZ82" i="3"/>
  <c r="CZ81" i="3"/>
  <c r="CZ80" i="3"/>
  <c r="CZ79" i="3"/>
  <c r="CZ78" i="3"/>
  <c r="CZ77" i="3"/>
  <c r="CZ76" i="3"/>
  <c r="CZ75" i="3"/>
  <c r="CZ74" i="3"/>
  <c r="CZ73" i="3"/>
  <c r="CZ72" i="3"/>
  <c r="DA72" i="3" s="1"/>
  <c r="CB72" i="3" s="1"/>
  <c r="CZ71" i="3"/>
  <c r="DA71" i="3"/>
  <c r="CB71" i="3" s="1"/>
  <c r="CZ70" i="3"/>
  <c r="DA70" i="3" s="1"/>
  <c r="CB70" i="3" s="1"/>
  <c r="CZ69" i="3"/>
  <c r="CZ68" i="3"/>
  <c r="DA68" i="3" s="1"/>
  <c r="CB68" i="3" s="1"/>
  <c r="CZ67" i="3"/>
  <c r="DA67" i="3"/>
  <c r="CB67" i="3" s="1"/>
  <c r="CZ66" i="3"/>
  <c r="DA66" i="3" s="1"/>
  <c r="CB66" i="3"/>
  <c r="CZ65" i="3"/>
  <c r="DA65" i="3" s="1"/>
  <c r="CB65" i="3" s="1"/>
  <c r="CZ64" i="3"/>
  <c r="DA64" i="3"/>
  <c r="CB64" i="3"/>
  <c r="CZ63" i="3"/>
  <c r="DA63" i="3"/>
  <c r="CB63" i="3"/>
  <c r="CZ62" i="3"/>
  <c r="DA62" i="3" s="1"/>
  <c r="CB62" i="3" s="1"/>
  <c r="CZ21" i="3"/>
  <c r="CZ20" i="3"/>
  <c r="CZ19" i="3"/>
  <c r="CZ18" i="3"/>
  <c r="CZ17" i="3"/>
  <c r="CZ16" i="3"/>
  <c r="CZ15" i="3"/>
  <c r="CZ14" i="3"/>
  <c r="CZ12" i="3"/>
  <c r="CZ11" i="3"/>
  <c r="DA11" i="3" s="1"/>
  <c r="CB11" i="3" s="1"/>
  <c r="CZ10" i="3"/>
  <c r="DA10" i="3"/>
  <c r="CB10" i="3" s="1"/>
  <c r="CZ9" i="3"/>
  <c r="DA9" i="3" s="1"/>
  <c r="CB9" i="3" s="1"/>
  <c r="CZ8" i="3"/>
  <c r="DA8" i="3"/>
  <c r="CB8" i="3"/>
  <c r="CZ7" i="3"/>
  <c r="DA7" i="3" s="1"/>
  <c r="CB7" i="3"/>
  <c r="CZ6" i="3"/>
  <c r="DA6" i="3"/>
  <c r="CB6" i="3" s="1"/>
  <c r="CZ5" i="3"/>
  <c r="DA5" i="3"/>
  <c r="CB5" i="3"/>
  <c r="CW615" i="3"/>
  <c r="CW614" i="3"/>
  <c r="CW613" i="3"/>
  <c r="CW612" i="3"/>
  <c r="CW611" i="3"/>
  <c r="CW610" i="3"/>
  <c r="CW609" i="3"/>
  <c r="CW608" i="3"/>
  <c r="CW607" i="3"/>
  <c r="CW606" i="3"/>
  <c r="CW605" i="3"/>
  <c r="CW604" i="3"/>
  <c r="CW603" i="3"/>
  <c r="CW602" i="3"/>
  <c r="CW601" i="3"/>
  <c r="CW600" i="3"/>
  <c r="CW599" i="3"/>
  <c r="CW598" i="3"/>
  <c r="CW597" i="3"/>
  <c r="CW596" i="3"/>
  <c r="CX615" i="3"/>
  <c r="CX614" i="3"/>
  <c r="CX613" i="3"/>
  <c r="DA613" i="3"/>
  <c r="CB613" i="3" s="1"/>
  <c r="CX612" i="3"/>
  <c r="CX611" i="3"/>
  <c r="CX610" i="3"/>
  <c r="CX609" i="3"/>
  <c r="CX608" i="3"/>
  <c r="CX607" i="3"/>
  <c r="CX606" i="3"/>
  <c r="CX605" i="3"/>
  <c r="CX604" i="3"/>
  <c r="CX603" i="3"/>
  <c r="CX602" i="3"/>
  <c r="CX601" i="3"/>
  <c r="CX600" i="3"/>
  <c r="CX599" i="3"/>
  <c r="CX598" i="3"/>
  <c r="CX597" i="3"/>
  <c r="CX457" i="3"/>
  <c r="DA457" i="3" s="1"/>
  <c r="CB457" i="3" s="1"/>
  <c r="CX456" i="3"/>
  <c r="CX455" i="3"/>
  <c r="DA455" i="3" s="1"/>
  <c r="CB455" i="3" s="1"/>
  <c r="CX454" i="3"/>
  <c r="CX453" i="3"/>
  <c r="CX452" i="3"/>
  <c r="CX451" i="3"/>
  <c r="DA451" i="3" s="1"/>
  <c r="CX450" i="3"/>
  <c r="CX449" i="3"/>
  <c r="CX448" i="3"/>
  <c r="CX447" i="3"/>
  <c r="DA447" i="3" s="1"/>
  <c r="CB447" i="3" s="1"/>
  <c r="CX446" i="3"/>
  <c r="CX445" i="3"/>
  <c r="CX444" i="3"/>
  <c r="CX443" i="3"/>
  <c r="DA443" i="3" s="1"/>
  <c r="CB443" i="3" s="1"/>
  <c r="CX442" i="3"/>
  <c r="CX441" i="3"/>
  <c r="CX440" i="3"/>
  <c r="CX439" i="3"/>
  <c r="CX438" i="3"/>
  <c r="CX418" i="3"/>
  <c r="CX417" i="3"/>
  <c r="DA417" i="3" s="1"/>
  <c r="CB417" i="3" s="1"/>
  <c r="CX416" i="3"/>
  <c r="CX415" i="3"/>
  <c r="CX414" i="3"/>
  <c r="CX413" i="3"/>
  <c r="CX412" i="3"/>
  <c r="CX411" i="3"/>
  <c r="CX410" i="3"/>
  <c r="CX409" i="3"/>
  <c r="DA409" i="3" s="1"/>
  <c r="CX408" i="3"/>
  <c r="CX407" i="3"/>
  <c r="DA407" i="3"/>
  <c r="CB407" i="3"/>
  <c r="CX406" i="3"/>
  <c r="CX405" i="3"/>
  <c r="CX404" i="3"/>
  <c r="CX403" i="3"/>
  <c r="CX398" i="3" s="1"/>
  <c r="DA398" i="3" s="1"/>
  <c r="CB398" i="3" s="1"/>
  <c r="CX402" i="3"/>
  <c r="CX401" i="3"/>
  <c r="CX400" i="3"/>
  <c r="DA400" i="3"/>
  <c r="CB400" i="3" s="1"/>
  <c r="CX399" i="3"/>
  <c r="CW383" i="3"/>
  <c r="CW382" i="3"/>
  <c r="CW381" i="3"/>
  <c r="CW380" i="3"/>
  <c r="CW379" i="3"/>
  <c r="CW378" i="3"/>
  <c r="CW377" i="3"/>
  <c r="CW376" i="3"/>
  <c r="CW375" i="3"/>
  <c r="CW374" i="3"/>
  <c r="CW373" i="3"/>
  <c r="CW372" i="3"/>
  <c r="CW371" i="3"/>
  <c r="CW370" i="3"/>
  <c r="CW369" i="3"/>
  <c r="CW368" i="3"/>
  <c r="CW367" i="3"/>
  <c r="CW366" i="3"/>
  <c r="CW365" i="3"/>
  <c r="CW364" i="3"/>
  <c r="CW363" i="3"/>
  <c r="CW362" i="3"/>
  <c r="CW361" i="3"/>
  <c r="CW360" i="3"/>
  <c r="CW359" i="3"/>
  <c r="CW358" i="3"/>
  <c r="CX377" i="3"/>
  <c r="CX376" i="3"/>
  <c r="CX375" i="3"/>
  <c r="CX374" i="3"/>
  <c r="CX373" i="3"/>
  <c r="CX372" i="3"/>
  <c r="CX371" i="3"/>
  <c r="CX370" i="3"/>
  <c r="CX369" i="3"/>
  <c r="CX368" i="3"/>
  <c r="CX367" i="3"/>
  <c r="CX366" i="3"/>
  <c r="CX365" i="3"/>
  <c r="CX364" i="3"/>
  <c r="CX363" i="3"/>
  <c r="CX362" i="3"/>
  <c r="CX361" i="3"/>
  <c r="CX360" i="3"/>
  <c r="CX359" i="3"/>
  <c r="CW328" i="3"/>
  <c r="DA328" i="3" s="1"/>
  <c r="CB328" i="3" s="1"/>
  <c r="CW327" i="3"/>
  <c r="DA327" i="3"/>
  <c r="CB327" i="3"/>
  <c r="CW326" i="3"/>
  <c r="DA326" i="3"/>
  <c r="CB326" i="3"/>
  <c r="CW325" i="3"/>
  <c r="DA325" i="3" s="1"/>
  <c r="CB325" i="3" s="1"/>
  <c r="CW324" i="3"/>
  <c r="DA324" i="3"/>
  <c r="CB324" i="3" s="1"/>
  <c r="CW323" i="3"/>
  <c r="DA323" i="3" s="1"/>
  <c r="CB323" i="3" s="1"/>
  <c r="CW322" i="3"/>
  <c r="DA322" i="3"/>
  <c r="CB322" i="3" s="1"/>
  <c r="CW321" i="3"/>
  <c r="DA321" i="3" s="1"/>
  <c r="CB321" i="3"/>
  <c r="CW320" i="3"/>
  <c r="DA320" i="3" s="1"/>
  <c r="CB320" i="3" s="1"/>
  <c r="CW319" i="3"/>
  <c r="CW318" i="3"/>
  <c r="CW317" i="3"/>
  <c r="CW306" i="3"/>
  <c r="DA306" i="3"/>
  <c r="CB306" i="3"/>
  <c r="CW305" i="3"/>
  <c r="DA305" i="3" s="1"/>
  <c r="CB305" i="3" s="1"/>
  <c r="CW304" i="3"/>
  <c r="DA304" i="3"/>
  <c r="CB304" i="3" s="1"/>
  <c r="CW303" i="3"/>
  <c r="DA303" i="3" s="1"/>
  <c r="CB303" i="3" s="1"/>
  <c r="CW302" i="3"/>
  <c r="DA302" i="3"/>
  <c r="CB302" i="3" s="1"/>
  <c r="CW301" i="3"/>
  <c r="DA301" i="3" s="1"/>
  <c r="CB301" i="3"/>
  <c r="CW300" i="3"/>
  <c r="DA300" i="3" s="1"/>
  <c r="CB300" i="3" s="1"/>
  <c r="CW299" i="3"/>
  <c r="DA299" i="3"/>
  <c r="CB299" i="3"/>
  <c r="CW298" i="3"/>
  <c r="DA298" i="3"/>
  <c r="CB298" i="3"/>
  <c r="CW297" i="3"/>
  <c r="DA297" i="3" s="1"/>
  <c r="CB297" i="3" s="1"/>
  <c r="CW296" i="3"/>
  <c r="DA296" i="3"/>
  <c r="CB296" i="3" s="1"/>
  <c r="CW295" i="3"/>
  <c r="DA295" i="3" s="1"/>
  <c r="CB295" i="3" s="1"/>
  <c r="CW285" i="3"/>
  <c r="DA285" i="3"/>
  <c r="CB285" i="3" s="1"/>
  <c r="CW284" i="3"/>
  <c r="DA284" i="3" s="1"/>
  <c r="CB284" i="3"/>
  <c r="CW283" i="3"/>
  <c r="DA283" i="3" s="1"/>
  <c r="CB283" i="3" s="1"/>
  <c r="CW282" i="3"/>
  <c r="DA282" i="3"/>
  <c r="CB282" i="3" s="1"/>
  <c r="CW281" i="3"/>
  <c r="DA281" i="3"/>
  <c r="CB281" i="3"/>
  <c r="CW280" i="3"/>
  <c r="DA280" i="3" s="1"/>
  <c r="CB280" i="3" s="1"/>
  <c r="CW279" i="3"/>
  <c r="DA279" i="3"/>
  <c r="CB279" i="3" s="1"/>
  <c r="CW278" i="3"/>
  <c r="DA278" i="3" s="1"/>
  <c r="CB278" i="3" s="1"/>
  <c r="CW277" i="3"/>
  <c r="DA277" i="3"/>
  <c r="CB277" i="3" s="1"/>
  <c r="CW276" i="3"/>
  <c r="DA276" i="3" s="1"/>
  <c r="CB276" i="3"/>
  <c r="CW275" i="3"/>
  <c r="DA275" i="3" s="1"/>
  <c r="CB275" i="3" s="1"/>
  <c r="CW263" i="3"/>
  <c r="DA263" i="3"/>
  <c r="CB263" i="3"/>
  <c r="CW262" i="3"/>
  <c r="DA262" i="3"/>
  <c r="CB262" i="3"/>
  <c r="CW261" i="3"/>
  <c r="DA261" i="3" s="1"/>
  <c r="CB261" i="3" s="1"/>
  <c r="CW260" i="3"/>
  <c r="DA260" i="3"/>
  <c r="CB260" i="3" s="1"/>
  <c r="CW259" i="3"/>
  <c r="DA259" i="3" s="1"/>
  <c r="CB259" i="3" s="1"/>
  <c r="CW258" i="3"/>
  <c r="DA258" i="3"/>
  <c r="CB258" i="3" s="1"/>
  <c r="CW257" i="3"/>
  <c r="DA257" i="3" s="1"/>
  <c r="CB257" i="3"/>
  <c r="CW256" i="3"/>
  <c r="DA256" i="3" s="1"/>
  <c r="CB256" i="3" s="1"/>
  <c r="CW255" i="3"/>
  <c r="DA255" i="3"/>
  <c r="CB255" i="3" s="1"/>
  <c r="CW254" i="3"/>
  <c r="DA254" i="3"/>
  <c r="CB254" i="3" s="1"/>
  <c r="CW253" i="3"/>
  <c r="DA253" i="3"/>
  <c r="CB253" i="3"/>
  <c r="CW252" i="3"/>
  <c r="DA252" i="3" s="1"/>
  <c r="CB252" i="3" s="1"/>
  <c r="CW251" i="3"/>
  <c r="DA251" i="3" s="1"/>
  <c r="CB251" i="3" s="1"/>
  <c r="CW240" i="3"/>
  <c r="DA240" i="3"/>
  <c r="CB240" i="3"/>
  <c r="CW239" i="3"/>
  <c r="DA239" i="3"/>
  <c r="CB239" i="3"/>
  <c r="CW238" i="3"/>
  <c r="DA238" i="3" s="1"/>
  <c r="CB238" i="3" s="1"/>
  <c r="CW237" i="3"/>
  <c r="DA237" i="3"/>
  <c r="CB237" i="3" s="1"/>
  <c r="CW236" i="3"/>
  <c r="DA236" i="3"/>
  <c r="CB236" i="3" s="1"/>
  <c r="CW235" i="3"/>
  <c r="DA235" i="3"/>
  <c r="CB235" i="3"/>
  <c r="CW234" i="3"/>
  <c r="DA234" i="3" s="1"/>
  <c r="CB234" i="3" s="1"/>
  <c r="CW233" i="3"/>
  <c r="DA233" i="3" s="1"/>
  <c r="CB233" i="3" s="1"/>
  <c r="CW232" i="3"/>
  <c r="DA232" i="3"/>
  <c r="CB232" i="3"/>
  <c r="CW231" i="3"/>
  <c r="DA231" i="3"/>
  <c r="CB231" i="3"/>
  <c r="CW230" i="3"/>
  <c r="DA230" i="3" s="1"/>
  <c r="CB230" i="3" s="1"/>
  <c r="CW217" i="3"/>
  <c r="DA217" i="3"/>
  <c r="CB217" i="3" s="1"/>
  <c r="CW216" i="3"/>
  <c r="DA216" i="3"/>
  <c r="CB216" i="3" s="1"/>
  <c r="CW215" i="3"/>
  <c r="DA215" i="3"/>
  <c r="CB215" i="3"/>
  <c r="CW214" i="3"/>
  <c r="DA214" i="3" s="1"/>
  <c r="CB214" i="3" s="1"/>
  <c r="CW213" i="3"/>
  <c r="DA213" i="3" s="1"/>
  <c r="CB213" i="3" s="1"/>
  <c r="CW212" i="3"/>
  <c r="DA212" i="3"/>
  <c r="CB212" i="3"/>
  <c r="CW211" i="3"/>
  <c r="DA211" i="3"/>
  <c r="CB211" i="3"/>
  <c r="CW210" i="3"/>
  <c r="CW209" i="3"/>
  <c r="DA209" i="3"/>
  <c r="CB209" i="3" s="1"/>
  <c r="CW208" i="3"/>
  <c r="DA208" i="3"/>
  <c r="CB208" i="3" s="1"/>
  <c r="CW207" i="3"/>
  <c r="CW196" i="3"/>
  <c r="DA196" i="3"/>
  <c r="CB196" i="3" s="1"/>
  <c r="CW195" i="3"/>
  <c r="DA195" i="3"/>
  <c r="CB195" i="3"/>
  <c r="CW194" i="3"/>
  <c r="DA194" i="3" s="1"/>
  <c r="CB194" i="3" s="1"/>
  <c r="CW193" i="3"/>
  <c r="DA193" i="3" s="1"/>
  <c r="CB193" i="3" s="1"/>
  <c r="CW192" i="3"/>
  <c r="DA192" i="3"/>
  <c r="CB192" i="3"/>
  <c r="CW191" i="3"/>
  <c r="DA191" i="3"/>
  <c r="CB191" i="3"/>
  <c r="CW190" i="3"/>
  <c r="DA190" i="3" s="1"/>
  <c r="CB190" i="3" s="1"/>
  <c r="CW189" i="3"/>
  <c r="DA189" i="3"/>
  <c r="CB189" i="3" s="1"/>
  <c r="CW188" i="3"/>
  <c r="DA188" i="3"/>
  <c r="CB188" i="3" s="1"/>
  <c r="CW187" i="3"/>
  <c r="DA187" i="3"/>
  <c r="CB187" i="3"/>
  <c r="CW173" i="3"/>
  <c r="DA173" i="3" s="1"/>
  <c r="CB173" i="3" s="1"/>
  <c r="CW172" i="3"/>
  <c r="DA172" i="3" s="1"/>
  <c r="CB172" i="3" s="1"/>
  <c r="CW171" i="3"/>
  <c r="DA171" i="3"/>
  <c r="CB171" i="3"/>
  <c r="CW170" i="3"/>
  <c r="DA170" i="3"/>
  <c r="CB170" i="3"/>
  <c r="CW169" i="3"/>
  <c r="DA169" i="3" s="1"/>
  <c r="CB169" i="3" s="1"/>
  <c r="CW168" i="3"/>
  <c r="DA168" i="3"/>
  <c r="CB168" i="3" s="1"/>
  <c r="CW167" i="3"/>
  <c r="DA167" i="3"/>
  <c r="CB167" i="3" s="1"/>
  <c r="CW166" i="3"/>
  <c r="DA166" i="3"/>
  <c r="CB166" i="3"/>
  <c r="CW165" i="3"/>
  <c r="DA165" i="3" s="1"/>
  <c r="CB165" i="3" s="1"/>
  <c r="CW164" i="3"/>
  <c r="DA164" i="3" s="1"/>
  <c r="CB164" i="3" s="1"/>
  <c r="CW139" i="3"/>
  <c r="DA139" i="3"/>
  <c r="CB139" i="3"/>
  <c r="CW138" i="3"/>
  <c r="DA138" i="3"/>
  <c r="CB138" i="3"/>
  <c r="CW137" i="3"/>
  <c r="DA137" i="3" s="1"/>
  <c r="CB137" i="3" s="1"/>
  <c r="CW136" i="3"/>
  <c r="DA136" i="3"/>
  <c r="CB136" i="3" s="1"/>
  <c r="CW135" i="3"/>
  <c r="DA135" i="3"/>
  <c r="CB135" i="3" s="1"/>
  <c r="CW134" i="3"/>
  <c r="DA134" i="3"/>
  <c r="CB134" i="3"/>
  <c r="CW133" i="3"/>
  <c r="DA133" i="3" s="1"/>
  <c r="CB133" i="3" s="1"/>
  <c r="CW132" i="3"/>
  <c r="DA132" i="3" s="1"/>
  <c r="CB132" i="3" s="1"/>
  <c r="CW131" i="3"/>
  <c r="DA131" i="3" s="1"/>
  <c r="CB131" i="3" s="1"/>
  <c r="CW130" i="3"/>
  <c r="DA130" i="3"/>
  <c r="CB130" i="3" s="1"/>
  <c r="CW129" i="3"/>
  <c r="DA129" i="3" s="1"/>
  <c r="CB129" i="3" s="1"/>
  <c r="CW128" i="3"/>
  <c r="DA128" i="3" s="1"/>
  <c r="CB128" i="3" s="1"/>
  <c r="CW105" i="3"/>
  <c r="DA105" i="3" s="1"/>
  <c r="CB105" i="3" s="1"/>
  <c r="CW104" i="3"/>
  <c r="DA104" i="3"/>
  <c r="CB104" i="3" s="1"/>
  <c r="CW103" i="3"/>
  <c r="DA103" i="3" s="1"/>
  <c r="CB103" i="3" s="1"/>
  <c r="CW102" i="3"/>
  <c r="DA102" i="3" s="1"/>
  <c r="CB102" i="3" s="1"/>
  <c r="CW101" i="3"/>
  <c r="DA101" i="3" s="1"/>
  <c r="CB101" i="3"/>
  <c r="CW100" i="3"/>
  <c r="DA100" i="3"/>
  <c r="CB100" i="3" s="1"/>
  <c r="CW99" i="3"/>
  <c r="DA99" i="3" s="1"/>
  <c r="CB99" i="3" s="1"/>
  <c r="CW98" i="3"/>
  <c r="DA98" i="3" s="1"/>
  <c r="CB98" i="3" s="1"/>
  <c r="CW97" i="3"/>
  <c r="DA97" i="3" s="1"/>
  <c r="CB97" i="3" s="1"/>
  <c r="CW96" i="3"/>
  <c r="DA96" i="3"/>
  <c r="CB96" i="3" s="1"/>
  <c r="CW332" i="3"/>
  <c r="DA332" i="3" s="1"/>
  <c r="CB332" i="3" s="1"/>
  <c r="CW331" i="3"/>
  <c r="DA331" i="3" s="1"/>
  <c r="CB331" i="3" s="1"/>
  <c r="CW330" i="3"/>
  <c r="DA330" i="3" s="1"/>
  <c r="CB330" i="3"/>
  <c r="CW329" i="3"/>
  <c r="DA329" i="3"/>
  <c r="CB329" i="3" s="1"/>
  <c r="CW310" i="3"/>
  <c r="DA310" i="3" s="1"/>
  <c r="CB310" i="3" s="1"/>
  <c r="CW309" i="3"/>
  <c r="DA309" i="3" s="1"/>
  <c r="CB309" i="3" s="1"/>
  <c r="CW308" i="3"/>
  <c r="DA308" i="3" s="1"/>
  <c r="CB308" i="3" s="1"/>
  <c r="CW307" i="3"/>
  <c r="DA307" i="3"/>
  <c r="CB307" i="3" s="1"/>
  <c r="CW294" i="3"/>
  <c r="CW293" i="3"/>
  <c r="CW288" i="3"/>
  <c r="DA288" i="3" s="1"/>
  <c r="CB288" i="3" s="1"/>
  <c r="CW287" i="3"/>
  <c r="DA287" i="3"/>
  <c r="CB287" i="3" s="1"/>
  <c r="CW286" i="3"/>
  <c r="DA286" i="3" s="1"/>
  <c r="CB286" i="3" s="1"/>
  <c r="CW274" i="3"/>
  <c r="DA274" i="3" s="1"/>
  <c r="CB274" i="3" s="1"/>
  <c r="CW273" i="3"/>
  <c r="CW266" i="3"/>
  <c r="DA266" i="3"/>
  <c r="CB266" i="3"/>
  <c r="CW265" i="3"/>
  <c r="DA265" i="3" s="1"/>
  <c r="CB265" i="3"/>
  <c r="CW264" i="3"/>
  <c r="DA264" i="3"/>
  <c r="CB264" i="3" s="1"/>
  <c r="CW250" i="3"/>
  <c r="CW244" i="3"/>
  <c r="DA244" i="3" s="1"/>
  <c r="CB244" i="3" s="1"/>
  <c r="CW243" i="3"/>
  <c r="DA243" i="3" s="1"/>
  <c r="CB243" i="3" s="1"/>
  <c r="CW242" i="3"/>
  <c r="DA242" i="3"/>
  <c r="CB242" i="3" s="1"/>
  <c r="CW241" i="3"/>
  <c r="DA241" i="3" s="1"/>
  <c r="CB241" i="3" s="1"/>
  <c r="CW229" i="3"/>
  <c r="CW222" i="3"/>
  <c r="DA222" i="3" s="1"/>
  <c r="CB222" i="3"/>
  <c r="CW221" i="3"/>
  <c r="DA221" i="3"/>
  <c r="CB221" i="3" s="1"/>
  <c r="CW220" i="3"/>
  <c r="DA220" i="3"/>
  <c r="CB220" i="3" s="1"/>
  <c r="CW219" i="3"/>
  <c r="DA219" i="3"/>
  <c r="CB219" i="3"/>
  <c r="CW218" i="3"/>
  <c r="DA218" i="3" s="1"/>
  <c r="CB218" i="3"/>
  <c r="CW206" i="3"/>
  <c r="CW205" i="3"/>
  <c r="CW185" i="3"/>
  <c r="CW200" i="3"/>
  <c r="DA200" i="3" s="1"/>
  <c r="CB200" i="3" s="1"/>
  <c r="CW199" i="3"/>
  <c r="DA199" i="3"/>
  <c r="CB199" i="3" s="1"/>
  <c r="CW198" i="3"/>
  <c r="DA198" i="3" s="1"/>
  <c r="CB198" i="3" s="1"/>
  <c r="CW197" i="3"/>
  <c r="DA197" i="3" s="1"/>
  <c r="CB197" i="3" s="1"/>
  <c r="CW186" i="3"/>
  <c r="DA186" i="3" s="1"/>
  <c r="CB186" i="3" s="1"/>
  <c r="CW140" i="3"/>
  <c r="DA140" i="3"/>
  <c r="CB140" i="3" s="1"/>
  <c r="CW121" i="3"/>
  <c r="CW69" i="3"/>
  <c r="DA69" i="3" s="1"/>
  <c r="CB69" i="3" s="1"/>
  <c r="CW73" i="3"/>
  <c r="DA73" i="3" s="1"/>
  <c r="CB73" i="3" s="1"/>
  <c r="CW74" i="3"/>
  <c r="DA74" i="3"/>
  <c r="CB74" i="3" s="1"/>
  <c r="CW75" i="3"/>
  <c r="DA75" i="3" s="1"/>
  <c r="CB75" i="3" s="1"/>
  <c r="CW76" i="3"/>
  <c r="DA76" i="3" s="1"/>
  <c r="CW77" i="3"/>
  <c r="CW78" i="3"/>
  <c r="CW79" i="3"/>
  <c r="DA79" i="3" s="1"/>
  <c r="CW80" i="3"/>
  <c r="CW81" i="3"/>
  <c r="DA81" i="3" s="1"/>
  <c r="CB81" i="3"/>
  <c r="CW82" i="3"/>
  <c r="CW83" i="3"/>
  <c r="DA83" i="3" s="1"/>
  <c r="CB83" i="3"/>
  <c r="CW84" i="3"/>
  <c r="CW85" i="3"/>
  <c r="DA85" i="3" s="1"/>
  <c r="CB85" i="3" s="1"/>
  <c r="CX80" i="3"/>
  <c r="CX79" i="3"/>
  <c r="CX78" i="3"/>
  <c r="CX77" i="3"/>
  <c r="CX76" i="3"/>
  <c r="CX81" i="3"/>
  <c r="CW333" i="3"/>
  <c r="DA333" i="3"/>
  <c r="CB333" i="3" s="1"/>
  <c r="CW316" i="3"/>
  <c r="CW315" i="3"/>
  <c r="CW314" i="3"/>
  <c r="DA314" i="3" s="1"/>
  <c r="CB314" i="3" s="1"/>
  <c r="CW311" i="3"/>
  <c r="DA311" i="3"/>
  <c r="CB311" i="3" s="1"/>
  <c r="CW292" i="3"/>
  <c r="DA292" i="3" s="1"/>
  <c r="CB292" i="3" s="1"/>
  <c r="CW289" i="3"/>
  <c r="DA289" i="3"/>
  <c r="CB289" i="3" s="1"/>
  <c r="CW272" i="3"/>
  <c r="DA272" i="3" s="1"/>
  <c r="CB272" i="3" s="1"/>
  <c r="CW271" i="3"/>
  <c r="CW270" i="3"/>
  <c r="CW267" i="3"/>
  <c r="DA267" i="3"/>
  <c r="CB267" i="3" s="1"/>
  <c r="CW249" i="3"/>
  <c r="CW247" i="3" s="1"/>
  <c r="DA247" i="3" s="1"/>
  <c r="CB247" i="3" s="1"/>
  <c r="CW248" i="3"/>
  <c r="CW245" i="3"/>
  <c r="DA245" i="3" s="1"/>
  <c r="CB245" i="3"/>
  <c r="CW228" i="3"/>
  <c r="CW227" i="3"/>
  <c r="DA227" i="3" s="1"/>
  <c r="CB227" i="3" s="1"/>
  <c r="CW226" i="3"/>
  <c r="DA226" i="3"/>
  <c r="CB226" i="3" s="1"/>
  <c r="CW223" i="3"/>
  <c r="DA223" i="3" s="1"/>
  <c r="CB223" i="3" s="1"/>
  <c r="CW204" i="3"/>
  <c r="CW201" i="3"/>
  <c r="DA201" i="3" s="1"/>
  <c r="CB201" i="3"/>
  <c r="CW184" i="3"/>
  <c r="CW183" i="3"/>
  <c r="DA183" i="3" s="1"/>
  <c r="CB183" i="3"/>
  <c r="CW182" i="3"/>
  <c r="CW179" i="3"/>
  <c r="DA179" i="3" s="1"/>
  <c r="CB179" i="3" s="1"/>
  <c r="CW178" i="3"/>
  <c r="DA178" i="3"/>
  <c r="CB178" i="3" s="1"/>
  <c r="CW177" i="3"/>
  <c r="DA177" i="3" s="1"/>
  <c r="CB177" i="3" s="1"/>
  <c r="CW176" i="3"/>
  <c r="DA176" i="3"/>
  <c r="CB176" i="3" s="1"/>
  <c r="CW175" i="3"/>
  <c r="DA175" i="3" s="1"/>
  <c r="CB175" i="3" s="1"/>
  <c r="CW174" i="3"/>
  <c r="DA174" i="3"/>
  <c r="CB174" i="3" s="1"/>
  <c r="CW163" i="3"/>
  <c r="DA163" i="3" s="1"/>
  <c r="CB163" i="3" s="1"/>
  <c r="CW162" i="3"/>
  <c r="DA162" i="3"/>
  <c r="CB162" i="3" s="1"/>
  <c r="CW161" i="3"/>
  <c r="DA161" i="3" s="1"/>
  <c r="CB161" i="3"/>
  <c r="CW160" i="3"/>
  <c r="CW126" i="3"/>
  <c r="DA126" i="3" s="1"/>
  <c r="CB126" i="3" s="1"/>
  <c r="CW125" i="3"/>
  <c r="CW124" i="3"/>
  <c r="DA124" i="3" s="1"/>
  <c r="CW123" i="3"/>
  <c r="CW95" i="3"/>
  <c r="DA95" i="3" s="1"/>
  <c r="CB95" i="3" s="1"/>
  <c r="CW94" i="3"/>
  <c r="CW93" i="3"/>
  <c r="DA93" i="3" s="1"/>
  <c r="CB93" i="3" s="1"/>
  <c r="CW92" i="3"/>
  <c r="CW91" i="3"/>
  <c r="CW90" i="3"/>
  <c r="CW89" i="3"/>
  <c r="DA89" i="3" s="1"/>
  <c r="CB89" i="3" s="1"/>
  <c r="CW88" i="3"/>
  <c r="CW87" i="3"/>
  <c r="CX83" i="3"/>
  <c r="CX82" i="3"/>
  <c r="DA82" i="3" s="1"/>
  <c r="CB82" i="3" s="1"/>
  <c r="B72" i="3"/>
  <c r="B69" i="3"/>
  <c r="B552" i="3"/>
  <c r="DA207" i="3"/>
  <c r="CB207" i="3" s="1"/>
  <c r="DA471" i="3"/>
  <c r="CB471" i="3" s="1"/>
  <c r="DA336" i="3"/>
  <c r="CB336" i="3" s="1"/>
  <c r="AB382" i="3"/>
  <c r="DA402" i="3"/>
  <c r="CB402" i="3"/>
  <c r="DA410" i="3"/>
  <c r="CB410" i="3"/>
  <c r="DA418" i="3"/>
  <c r="CB418" i="3"/>
  <c r="DA445" i="3"/>
  <c r="CB445" i="3"/>
  <c r="DA84" i="3"/>
  <c r="CB84" i="3"/>
  <c r="CB76" i="3"/>
  <c r="DA370" i="3"/>
  <c r="CB370" i="3"/>
  <c r="DA355" i="3"/>
  <c r="CB355" i="3"/>
  <c r="DA435" i="3"/>
  <c r="CB435" i="3"/>
  <c r="DA228" i="3"/>
  <c r="CB228" i="3"/>
  <c r="DA520" i="3"/>
  <c r="CB520" i="3"/>
  <c r="DA522" i="3"/>
  <c r="CB522" i="3"/>
  <c r="DA397" i="3"/>
  <c r="CB397" i="3"/>
  <c r="DA675" i="3"/>
  <c r="CB675" i="3" s="1"/>
  <c r="DA546" i="3"/>
  <c r="CB546" i="3" s="1"/>
  <c r="DA609" i="3"/>
  <c r="CB609" i="3" s="1"/>
  <c r="DA17" i="3"/>
  <c r="CB17" i="3" s="1"/>
  <c r="DA494" i="3"/>
  <c r="CB494" i="3" s="1"/>
  <c r="DA640" i="3"/>
  <c r="CB640" i="3" s="1"/>
  <c r="DA543" i="3"/>
  <c r="CB543" i="3" s="1"/>
  <c r="DA20" i="3"/>
  <c r="CB20" i="3" s="1"/>
  <c r="DA125" i="3"/>
  <c r="CB125" i="3" s="1"/>
  <c r="DA18" i="3"/>
  <c r="CB18" i="3" s="1"/>
  <c r="DA384" i="3"/>
  <c r="CB384" i="3" s="1"/>
  <c r="DA684" i="3"/>
  <c r="CB684" i="3" s="1"/>
  <c r="DA657" i="3"/>
  <c r="CB657" i="3"/>
  <c r="DA618" i="3"/>
  <c r="CB618" i="3"/>
  <c r="DA671" i="3"/>
  <c r="CB671" i="3" s="1"/>
  <c r="DA413" i="3"/>
  <c r="CB413" i="3" s="1"/>
  <c r="DA428" i="3"/>
  <c r="CB428" i="3" s="1"/>
  <c r="CW578" i="3"/>
  <c r="DA578" i="3" s="1"/>
  <c r="CB578" i="3" s="1"/>
  <c r="DA426" i="3"/>
  <c r="CB426" i="3"/>
  <c r="CB124" i="3"/>
  <c r="DA319" i="3"/>
  <c r="CB319" i="3"/>
  <c r="DA679" i="3"/>
  <c r="CB679" i="3"/>
  <c r="DA377" i="3"/>
  <c r="CB377" i="3"/>
  <c r="DA19" i="3"/>
  <c r="CB19" i="3"/>
  <c r="DA26" i="3"/>
  <c r="CB26" i="3"/>
  <c r="DA345" i="3"/>
  <c r="CB345" i="3"/>
  <c r="DA463" i="3"/>
  <c r="CB463" i="3"/>
  <c r="DA515" i="3"/>
  <c r="CB515" i="3"/>
  <c r="DA531" i="3"/>
  <c r="CB531" i="3"/>
  <c r="CB517" i="3"/>
  <c r="DA529" i="3"/>
  <c r="CB529" i="3"/>
  <c r="DA623" i="3"/>
  <c r="CB623" i="3"/>
  <c r="DA631" i="3"/>
  <c r="CB631" i="3"/>
  <c r="DA652" i="3"/>
  <c r="CB652" i="3"/>
  <c r="DA656" i="3"/>
  <c r="CB656" i="3"/>
  <c r="DA424" i="3"/>
  <c r="CB424" i="3"/>
  <c r="DA475" i="3"/>
  <c r="CB475" i="3"/>
  <c r="DA557" i="3"/>
  <c r="CB557" i="3"/>
  <c r="DA659" i="3"/>
  <c r="CB659" i="3"/>
  <c r="DA682" i="3"/>
  <c r="CB682" i="3"/>
  <c r="DA616" i="3"/>
  <c r="CB616" i="3"/>
  <c r="DA344" i="3"/>
  <c r="CB344" i="3"/>
  <c r="DA480" i="3"/>
  <c r="CB480" i="3"/>
  <c r="DA504" i="3"/>
  <c r="CB504" i="3"/>
  <c r="CB525" i="3"/>
  <c r="DA530" i="3"/>
  <c r="CB530" i="3"/>
  <c r="DA391" i="3"/>
  <c r="CB391" i="3"/>
  <c r="DA672" i="3"/>
  <c r="CB672" i="3"/>
  <c r="DA540" i="3"/>
  <c r="CB540" i="3"/>
  <c r="DA563" i="3"/>
  <c r="CB563" i="3"/>
  <c r="DA185" i="3"/>
  <c r="CB185" i="3"/>
  <c r="DA526" i="3"/>
  <c r="CB526" i="3"/>
  <c r="DA385" i="3"/>
  <c r="CB385" i="3"/>
  <c r="DA271" i="3"/>
  <c r="CB271" i="3"/>
  <c r="DA30" i="3"/>
  <c r="CB30" i="3"/>
  <c r="DA442" i="3"/>
  <c r="CB442" i="3"/>
  <c r="DA450" i="3"/>
  <c r="CB450" i="3"/>
  <c r="DA635" i="3"/>
  <c r="CB635" i="3"/>
  <c r="CX382" i="3"/>
  <c r="DA382" i="3"/>
  <c r="CB382" i="3" s="1"/>
  <c r="DA479" i="3"/>
  <c r="CB479" i="3" s="1"/>
  <c r="DA561" i="3"/>
  <c r="CB561" i="3" s="1"/>
  <c r="DA32" i="3"/>
  <c r="CB32" i="3" s="1"/>
  <c r="DA505" i="3"/>
  <c r="CB505" i="3" s="1"/>
  <c r="CW573" i="3"/>
  <c r="DA573" i="3" s="1"/>
  <c r="CB573" i="3"/>
  <c r="DA361" i="3"/>
  <c r="CB361" i="3"/>
  <c r="DA597" i="3"/>
  <c r="CB597" i="3"/>
  <c r="DA605" i="3"/>
  <c r="CB605" i="3"/>
  <c r="DA394" i="3"/>
  <c r="CB394" i="3"/>
  <c r="DA393" i="3"/>
  <c r="CB393" i="3"/>
  <c r="DA392" i="3"/>
  <c r="CB392" i="3"/>
  <c r="DA427" i="3"/>
  <c r="CB427" i="3"/>
  <c r="CX508" i="3"/>
  <c r="CX497" i="3"/>
  <c r="DA545" i="3"/>
  <c r="CB545" i="3"/>
  <c r="DA678" i="3"/>
  <c r="CB678" i="3"/>
  <c r="DA680" i="3"/>
  <c r="CB680" i="3"/>
  <c r="DA562" i="3"/>
  <c r="CB562" i="3"/>
  <c r="CW577" i="3"/>
  <c r="DA371" i="3"/>
  <c r="CB371" i="3" s="1"/>
  <c r="DA358" i="3"/>
  <c r="CB358" i="3" s="1"/>
  <c r="DA366" i="3"/>
  <c r="CB366" i="3"/>
  <c r="DA374" i="3"/>
  <c r="CB374" i="3"/>
  <c r="DA603" i="3"/>
  <c r="CB603" i="3"/>
  <c r="DA599" i="3"/>
  <c r="CB599" i="3"/>
  <c r="DA615" i="3"/>
  <c r="CB615" i="3"/>
  <c r="DA404" i="3"/>
  <c r="CB404" i="3"/>
  <c r="DA439" i="3"/>
  <c r="CB439" i="3"/>
  <c r="DA477" i="3"/>
  <c r="CB477" i="3"/>
  <c r="DA619" i="3"/>
  <c r="CB619" i="3"/>
  <c r="DA628" i="3"/>
  <c r="CB628" i="3"/>
  <c r="DA662" i="3"/>
  <c r="CB662" i="3"/>
  <c r="DA429" i="3"/>
  <c r="CB429" i="3"/>
  <c r="DA491" i="3"/>
  <c r="CB491" i="3"/>
  <c r="DA617" i="3"/>
  <c r="CB617" i="3"/>
  <c r="DA691" i="3"/>
  <c r="CB691" i="3" s="1"/>
  <c r="DA541" i="3"/>
  <c r="CB541" i="3" s="1"/>
  <c r="DA556" i="3"/>
  <c r="CB556" i="3" s="1"/>
  <c r="DA632" i="3"/>
  <c r="CB632" i="3" s="1"/>
  <c r="DA596" i="3"/>
  <c r="CB596" i="3" s="1"/>
  <c r="DA468" i="3"/>
  <c r="CB468" i="3" s="1"/>
  <c r="DA94" i="3"/>
  <c r="CB94" i="3" s="1"/>
  <c r="DA359" i="3"/>
  <c r="CB359" i="3" s="1"/>
  <c r="DA375" i="3"/>
  <c r="CB375" i="3" s="1"/>
  <c r="DA347" i="3"/>
  <c r="CB347" i="3" s="1"/>
  <c r="DA448" i="3"/>
  <c r="CB448" i="3" s="1"/>
  <c r="DA456" i="3"/>
  <c r="CB456" i="3" s="1"/>
  <c r="DA514" i="3"/>
  <c r="CB514" i="3" s="1"/>
  <c r="DA629" i="3"/>
  <c r="CB629" i="3" s="1"/>
  <c r="DA637" i="3"/>
  <c r="CB637" i="3" s="1"/>
  <c r="DA565" i="3"/>
  <c r="CB565" i="3" s="1"/>
  <c r="DA690" i="3"/>
  <c r="CB690" i="3" s="1"/>
  <c r="DA316" i="3"/>
  <c r="CB316" i="3"/>
  <c r="DA376" i="3"/>
  <c r="CB376" i="3"/>
  <c r="DA399" i="3"/>
  <c r="CB399" i="3"/>
  <c r="DA688" i="3"/>
  <c r="CB688" i="3" s="1"/>
  <c r="DA35" i="3"/>
  <c r="CB35" i="3" s="1"/>
  <c r="CX651" i="3"/>
  <c r="DA651" i="3" s="1"/>
  <c r="CB651" i="3" s="1"/>
  <c r="CB568" i="3"/>
  <c r="CX549" i="3"/>
  <c r="CX538" i="3"/>
  <c r="DA538" i="3" s="1"/>
  <c r="CB538" i="3" s="1"/>
  <c r="DA12" i="3"/>
  <c r="CB12" i="3"/>
  <c r="CX570" i="3"/>
  <c r="CX552" i="3"/>
  <c r="DA552" i="3" s="1"/>
  <c r="CB552" i="3"/>
  <c r="DA664" i="3"/>
  <c r="CB664" i="3"/>
  <c r="DA92" i="3"/>
  <c r="CB92" i="3"/>
  <c r="DA273" i="3"/>
  <c r="CB273" i="3"/>
  <c r="DA602" i="3"/>
  <c r="CB602" i="3"/>
  <c r="DA406" i="3"/>
  <c r="CB406" i="3"/>
  <c r="DA414" i="3"/>
  <c r="CB414" i="3"/>
  <c r="DA506" i="3"/>
  <c r="CB506" i="3"/>
  <c r="DA518" i="3"/>
  <c r="CB518" i="3"/>
  <c r="DA481" i="3"/>
  <c r="CB481" i="3"/>
  <c r="CX496" i="3"/>
  <c r="CX485" i="3"/>
  <c r="DA485" i="3" s="1"/>
  <c r="CB485" i="3" s="1"/>
  <c r="CX498" i="3"/>
  <c r="DA498" i="3"/>
  <c r="CB498" i="3" s="1"/>
  <c r="DA683" i="3"/>
  <c r="CB683" i="3" s="1"/>
  <c r="DA692" i="3"/>
  <c r="CB692" i="3" s="1"/>
  <c r="DA542" i="3"/>
  <c r="CB542" i="3" s="1"/>
  <c r="CX383" i="3"/>
  <c r="DA383" i="3"/>
  <c r="CB383" i="3" s="1"/>
  <c r="DA28" i="3"/>
  <c r="CB28" i="3" s="1"/>
  <c r="DA362" i="3"/>
  <c r="CB362" i="3" s="1"/>
  <c r="DA607" i="3"/>
  <c r="CB607" i="3" s="1"/>
  <c r="DA611" i="3"/>
  <c r="CB611" i="3" s="1"/>
  <c r="DA205" i="3"/>
  <c r="CB205" i="3" s="1"/>
  <c r="DA356" i="3"/>
  <c r="CB356" i="3" s="1"/>
  <c r="DA436" i="3"/>
  <c r="CB436" i="3" s="1"/>
  <c r="DA512" i="3"/>
  <c r="CB512" i="3" s="1"/>
  <c r="DA22" i="3"/>
  <c r="CB22" i="3" s="1"/>
  <c r="DA341" i="3"/>
  <c r="CB341" i="3" s="1"/>
  <c r="DA349" i="3"/>
  <c r="CB349" i="3" s="1"/>
  <c r="DA476" i="3"/>
  <c r="CB476" i="3" s="1"/>
  <c r="DA423" i="3"/>
  <c r="CB423" i="3" s="1"/>
  <c r="DA431" i="3"/>
  <c r="CB431" i="3" s="1"/>
  <c r="CX677" i="3"/>
  <c r="DA677" i="3" s="1"/>
  <c r="CB677" i="3" s="1"/>
  <c r="CX537" i="3"/>
  <c r="DA537" i="3"/>
  <c r="CB537" i="3" s="1"/>
  <c r="DA91" i="3"/>
  <c r="CB91" i="3" s="1"/>
  <c r="DA490" i="3"/>
  <c r="CB490" i="3" s="1"/>
  <c r="DA624" i="3"/>
  <c r="CB624" i="3" s="1"/>
  <c r="DA547" i="3"/>
  <c r="CB547" i="3" s="1"/>
  <c r="DA569" i="3"/>
  <c r="CB569" i="3" s="1"/>
  <c r="CX379" i="3"/>
  <c r="DA379" i="3" s="1"/>
  <c r="CB379" i="3"/>
  <c r="DA249" i="3"/>
  <c r="CB249" i="3" s="1"/>
  <c r="DA250" i="3"/>
  <c r="CB250" i="3" s="1"/>
  <c r="DA363" i="3"/>
  <c r="CB363" i="3" s="1"/>
  <c r="DA600" i="3"/>
  <c r="CB600" i="3" s="1"/>
  <c r="DA608" i="3"/>
  <c r="CB608" i="3" s="1"/>
  <c r="DA604" i="3"/>
  <c r="CB604" i="3" s="1"/>
  <c r="DA612" i="3"/>
  <c r="CB612" i="3" s="1"/>
  <c r="DA206" i="3"/>
  <c r="CB206" i="3" s="1"/>
  <c r="DA318" i="3"/>
  <c r="CB318" i="3" s="1"/>
  <c r="DA425" i="3"/>
  <c r="CB425" i="3" s="1"/>
  <c r="DA16" i="3"/>
  <c r="CB16" i="3" s="1"/>
  <c r="DA23" i="3"/>
  <c r="CB23" i="3" s="1"/>
  <c r="DA348" i="3"/>
  <c r="CB348" i="3" s="1"/>
  <c r="DA416" i="3"/>
  <c r="CB416" i="3" s="1"/>
  <c r="DA500" i="3"/>
  <c r="CB500" i="3" s="1"/>
  <c r="CX620" i="3"/>
  <c r="DA620" i="3" s="1"/>
  <c r="CB620" i="3" s="1"/>
  <c r="DA626" i="3"/>
  <c r="CB626" i="3"/>
  <c r="DA630" i="3"/>
  <c r="CB630" i="3"/>
  <c r="DA634" i="3"/>
  <c r="CB634" i="3"/>
  <c r="DA638" i="3"/>
  <c r="CB638" i="3"/>
  <c r="DA654" i="3"/>
  <c r="CB654" i="3"/>
  <c r="DA689" i="3"/>
  <c r="CB689" i="3"/>
  <c r="DA676" i="3"/>
  <c r="CB676" i="3"/>
  <c r="DA90" i="3"/>
  <c r="CB90" i="3" s="1"/>
  <c r="DA78" i="3"/>
  <c r="CB78" i="3" s="1"/>
  <c r="DA80" i="3"/>
  <c r="CB80" i="3" s="1"/>
  <c r="DA364" i="3"/>
  <c r="CB364" i="3" s="1"/>
  <c r="DA372" i="3"/>
  <c r="CB372" i="3" s="1"/>
  <c r="DA411" i="3"/>
  <c r="CB411" i="3" s="1"/>
  <c r="DA446" i="3"/>
  <c r="CB446" i="3" s="1"/>
  <c r="DA454" i="3"/>
  <c r="CB454" i="3" s="1"/>
  <c r="CW109" i="3"/>
  <c r="DA109" i="3" s="1"/>
  <c r="CB109" i="3" s="1"/>
  <c r="DA478" i="3"/>
  <c r="CB478" i="3"/>
  <c r="DA636" i="3"/>
  <c r="CB636" i="3"/>
  <c r="DA88" i="3"/>
  <c r="CB88" i="3"/>
  <c r="CB79" i="3"/>
  <c r="DA373" i="3"/>
  <c r="CB373" i="3"/>
  <c r="DA606" i="3"/>
  <c r="CB606" i="3"/>
  <c r="DA614" i="3"/>
  <c r="CB614" i="3"/>
  <c r="DA123" i="3"/>
  <c r="CB123" i="3"/>
  <c r="DA160" i="3"/>
  <c r="CB160" i="3"/>
  <c r="DA502" i="3"/>
  <c r="CB502" i="3"/>
  <c r="CB528" i="3"/>
  <c r="DA488" i="3"/>
  <c r="CB488" i="3"/>
  <c r="DA507" i="3"/>
  <c r="CB507" i="3"/>
  <c r="DA567" i="3"/>
  <c r="CB567" i="3"/>
  <c r="DA29" i="3"/>
  <c r="CB29" i="3"/>
  <c r="AC390" i="3"/>
  <c r="DA294" i="3"/>
  <c r="CB294" i="3" s="1"/>
  <c r="DA673" i="3"/>
  <c r="CB673" i="3" s="1"/>
  <c r="CX432" i="3"/>
  <c r="DA432" i="3"/>
  <c r="CB432" i="3" s="1"/>
  <c r="DA184" i="3"/>
  <c r="CB184" i="3" s="1"/>
  <c r="DA248" i="3"/>
  <c r="CB248" i="3" s="1"/>
  <c r="DA148" i="3"/>
  <c r="CB148" i="3" s="1"/>
  <c r="CW146" i="3"/>
  <c r="DA146" i="3" s="1"/>
  <c r="CB146" i="3"/>
  <c r="CX595" i="3"/>
  <c r="DA595" i="3" s="1"/>
  <c r="CB595" i="3" s="1"/>
  <c r="CX484" i="3"/>
  <c r="DA484" i="3"/>
  <c r="CB484" i="3" s="1"/>
  <c r="DA453" i="3"/>
  <c r="CB453" i="3" s="1"/>
  <c r="CX380" i="3"/>
  <c r="DA380" i="3" s="1"/>
  <c r="CB380" i="3"/>
  <c r="CX378" i="3"/>
  <c r="DA378" i="3"/>
  <c r="CB378" i="3" s="1"/>
  <c r="DA434" i="3"/>
  <c r="CB434" i="3" s="1"/>
  <c r="CX472" i="3"/>
  <c r="CX462" i="3" s="1"/>
  <c r="DA462" i="3"/>
  <c r="CB462" i="3" s="1"/>
  <c r="DA470" i="3"/>
  <c r="CB470" i="3" s="1"/>
  <c r="CX644" i="3"/>
  <c r="DA644" i="3" s="1"/>
  <c r="CB644" i="3"/>
  <c r="DA681" i="3"/>
  <c r="CB681" i="3" s="1"/>
  <c r="CW582" i="3"/>
  <c r="DA582" i="3" s="1"/>
  <c r="CB582" i="3" s="1"/>
  <c r="CW589" i="3"/>
  <c r="DA589" i="3"/>
  <c r="CB589" i="3" s="1"/>
  <c r="CW581" i="3"/>
  <c r="DA581" i="3" s="1"/>
  <c r="CB581" i="3" s="1"/>
  <c r="CW585" i="3"/>
  <c r="DA585" i="3"/>
  <c r="CB585" i="3" s="1"/>
  <c r="CW586" i="3"/>
  <c r="DA586" i="3" s="1"/>
  <c r="CB586" i="3" s="1"/>
  <c r="AK646" i="3"/>
  <c r="DA229" i="3"/>
  <c r="CB229" i="3" s="1"/>
  <c r="DA317" i="3"/>
  <c r="CB317" i="3" s="1"/>
  <c r="DA610" i="3"/>
  <c r="CB610" i="3" s="1"/>
  <c r="DA438" i="3"/>
  <c r="CB438" i="3" s="1"/>
  <c r="DA523" i="3"/>
  <c r="CB523" i="3" s="1"/>
  <c r="DA533" i="3"/>
  <c r="CB533" i="3" s="1"/>
  <c r="CX381" i="3"/>
  <c r="DA381" i="3" s="1"/>
  <c r="CB381" i="3"/>
  <c r="DA653" i="3"/>
  <c r="CB653" i="3"/>
  <c r="DA115" i="3"/>
  <c r="CB115" i="3"/>
  <c r="CW144" i="3"/>
  <c r="DA144" i="3" s="1"/>
  <c r="CB144" i="3" s="1"/>
  <c r="CW110" i="3"/>
  <c r="DA110" i="3" s="1"/>
  <c r="CB110" i="3" s="1"/>
  <c r="DA444" i="3"/>
  <c r="CB444" i="3" s="1"/>
  <c r="DA503" i="3"/>
  <c r="CB503" i="3" s="1"/>
  <c r="DA388" i="3"/>
  <c r="CB388" i="3" s="1"/>
  <c r="DA395" i="3"/>
  <c r="CB395" i="3" s="1"/>
  <c r="DA360" i="3"/>
  <c r="CB360" i="3" s="1"/>
  <c r="DA367" i="3"/>
  <c r="CB367" i="3" s="1"/>
  <c r="DA412" i="3"/>
  <c r="CB412" i="3" s="1"/>
  <c r="DA492" i="3"/>
  <c r="CB492" i="3" s="1"/>
  <c r="DA499" i="3"/>
  <c r="CB499" i="3" s="1"/>
  <c r="DA627" i="3"/>
  <c r="CB627" i="3" s="1"/>
  <c r="DA639" i="3"/>
  <c r="CB639" i="3" s="1"/>
  <c r="DA396" i="3"/>
  <c r="CB396" i="3" s="1"/>
  <c r="DA430" i="3"/>
  <c r="CB430" i="3" s="1"/>
  <c r="DA369" i="3"/>
  <c r="CB369" i="3" s="1"/>
  <c r="DA415" i="3"/>
  <c r="CB415" i="3" s="1"/>
  <c r="DA389" i="3"/>
  <c r="CB389" i="3" s="1"/>
  <c r="CW180" i="3"/>
  <c r="DA180" i="3" s="1"/>
  <c r="CB180" i="3" s="1"/>
  <c r="DA408" i="3"/>
  <c r="CB408" i="3"/>
  <c r="DA449" i="3"/>
  <c r="CB449" i="3"/>
  <c r="DA466" i="3"/>
  <c r="CB466" i="3"/>
  <c r="CB451" i="3"/>
  <c r="DA598" i="3"/>
  <c r="CB598" i="3"/>
  <c r="DA315" i="3"/>
  <c r="CB315" i="3"/>
  <c r="DA594" i="3"/>
  <c r="CB594" i="3"/>
  <c r="CB346" i="3"/>
  <c r="DA401" i="3"/>
  <c r="CB401" i="3"/>
  <c r="CB409" i="3"/>
  <c r="DA433" i="3"/>
  <c r="CB433" i="3"/>
  <c r="CB487" i="3"/>
  <c r="DA665" i="3"/>
  <c r="CB665" i="3"/>
  <c r="DA674" i="3"/>
  <c r="CB674" i="3"/>
  <c r="CX669" i="3"/>
  <c r="CW584" i="3"/>
  <c r="DA584" i="3"/>
  <c r="CB584" i="3" s="1"/>
  <c r="CX645" i="3"/>
  <c r="DA645" i="3" s="1"/>
  <c r="CB645" i="3"/>
  <c r="CW591" i="3"/>
  <c r="DA591" i="3" s="1"/>
  <c r="CB591" i="3"/>
  <c r="CW579" i="3"/>
  <c r="DA579" i="3"/>
  <c r="CB579" i="3" s="1"/>
  <c r="DA601" i="3"/>
  <c r="CB601" i="3" s="1"/>
  <c r="DA452" i="3"/>
  <c r="CB452" i="3" s="1"/>
  <c r="CW86" i="3"/>
  <c r="DA86" i="3" s="1"/>
  <c r="CB86" i="3" s="1"/>
  <c r="CW147" i="3"/>
  <c r="DA147" i="3"/>
  <c r="CB147" i="3" s="1"/>
  <c r="DA149" i="3"/>
  <c r="CB149" i="3" s="1"/>
  <c r="CX473" i="3"/>
  <c r="CX641" i="3"/>
  <c r="DA641" i="3" s="1"/>
  <c r="CB641" i="3" s="1"/>
  <c r="CX646" i="3"/>
  <c r="DA646" i="3"/>
  <c r="CB646" i="3" s="1"/>
  <c r="CW159" i="3"/>
  <c r="DA159" i="3" s="1"/>
  <c r="CB159" i="3" s="1"/>
  <c r="CX642" i="3"/>
  <c r="DA642" i="3"/>
  <c r="CB642" i="3" s="1"/>
  <c r="CW181" i="3"/>
  <c r="DA181" i="3" s="1"/>
  <c r="CB181" i="3" s="1"/>
  <c r="CX655" i="3"/>
  <c r="DA655" i="3" s="1"/>
  <c r="CB655" i="3"/>
  <c r="CX685" i="3"/>
  <c r="DA685" i="3"/>
  <c r="CB685" i="3" s="1"/>
  <c r="DA686" i="3"/>
  <c r="CB686" i="3" s="1"/>
  <c r="CW575" i="3"/>
  <c r="DA575" i="3" s="1"/>
  <c r="CB575" i="3" s="1"/>
  <c r="CW588" i="3"/>
  <c r="DA588" i="3"/>
  <c r="CB588" i="3" s="1"/>
  <c r="CW592" i="3"/>
  <c r="DA592" i="3" s="1"/>
  <c r="CB592" i="3" s="1"/>
  <c r="CW572" i="3"/>
  <c r="CW511" i="3"/>
  <c r="DA511" i="3" s="1"/>
  <c r="CB511" i="3"/>
  <c r="DA551" i="3"/>
  <c r="CB551" i="3"/>
  <c r="CX420" i="3"/>
  <c r="DA420" i="3"/>
  <c r="CB420" i="3" s="1"/>
  <c r="CW583" i="3"/>
  <c r="DA583" i="3"/>
  <c r="CB583" i="3" s="1"/>
  <c r="CW590" i="3"/>
  <c r="DA590" i="3" s="1"/>
  <c r="CB590" i="3" s="1"/>
  <c r="CW574" i="3"/>
  <c r="DA574" i="3"/>
  <c r="CB574" i="3" s="1"/>
  <c r="CW587" i="3"/>
  <c r="DA587" i="3" s="1"/>
  <c r="CB587" i="3" s="1"/>
  <c r="CW576" i="3"/>
  <c r="DA576" i="3"/>
  <c r="CB576" i="3" s="1"/>
  <c r="CW580" i="3"/>
  <c r="DA580" i="3" s="1"/>
  <c r="CB580" i="3" s="1"/>
  <c r="CX650" i="3"/>
  <c r="DA650" i="3"/>
  <c r="CB650" i="3" s="1"/>
  <c r="CX535" i="3"/>
  <c r="DA535" i="3" s="1"/>
  <c r="CB535" i="3"/>
  <c r="DA549" i="3"/>
  <c r="CB549" i="3"/>
  <c r="CX649" i="3"/>
  <c r="DA649" i="3"/>
  <c r="CB649" i="3" s="1"/>
  <c r="CX534" i="3"/>
  <c r="DA534" i="3" s="1"/>
  <c r="CB534" i="3" s="1"/>
  <c r="CX539" i="3"/>
  <c r="DA539" i="3" s="1"/>
  <c r="CB539" i="3"/>
  <c r="CW145" i="3"/>
  <c r="CX643" i="3"/>
  <c r="DA643" i="3" s="1"/>
  <c r="CB643" i="3" s="1"/>
  <c r="DA204" i="3"/>
  <c r="CB204" i="3"/>
  <c r="DA293" i="3"/>
  <c r="CB293" i="3" s="1"/>
  <c r="DA658" i="3"/>
  <c r="CB658" i="3" s="1"/>
  <c r="DA661" i="3"/>
  <c r="CB661" i="3"/>
  <c r="DA403" i="3"/>
  <c r="CB403" i="3" s="1"/>
  <c r="CB622" i="3"/>
  <c r="DA368" i="3"/>
  <c r="CB368" i="3" s="1"/>
  <c r="DA182" i="3"/>
  <c r="CB182" i="3"/>
  <c r="CX513" i="3"/>
  <c r="DA513" i="3" s="1"/>
  <c r="CB513" i="3" s="1"/>
  <c r="DA516" i="3"/>
  <c r="CB516" i="3"/>
  <c r="DA524" i="3"/>
  <c r="CB524" i="3" s="1"/>
  <c r="DA343" i="3"/>
  <c r="CB343" i="3" s="1"/>
  <c r="DA354" i="3"/>
  <c r="CB354" i="3" s="1"/>
  <c r="CX648" i="3"/>
  <c r="DA648" i="3" s="1"/>
  <c r="CB648" i="3" s="1"/>
  <c r="DA87" i="3"/>
  <c r="CB87" i="3"/>
  <c r="DA365" i="3"/>
  <c r="CB365" i="3" s="1"/>
  <c r="DA21" i="3"/>
  <c r="CB21" i="3"/>
  <c r="DA405" i="3"/>
  <c r="CB405" i="3" s="1"/>
  <c r="DA464" i="3"/>
  <c r="CB464" i="3"/>
  <c r="DA670" i="3"/>
  <c r="CB670" i="3" s="1"/>
  <c r="CW510" i="3"/>
  <c r="DA510" i="3"/>
  <c r="CB510" i="3" s="1"/>
  <c r="CX553" i="3"/>
  <c r="DA553" i="3"/>
  <c r="CB553" i="3"/>
  <c r="CX554" i="3"/>
  <c r="DA554" i="3" s="1"/>
  <c r="CB554" i="3" s="1"/>
  <c r="CX474" i="3"/>
  <c r="DA474" i="3" s="1"/>
  <c r="CB474" i="3" s="1"/>
  <c r="DA508" i="3"/>
  <c r="CB508" i="3"/>
  <c r="CX536" i="3"/>
  <c r="DA536" i="3" s="1"/>
  <c r="CB536" i="3" s="1"/>
  <c r="DA496" i="3"/>
  <c r="CB496" i="3" s="1"/>
  <c r="CX486" i="3"/>
  <c r="DA486" i="3"/>
  <c r="CB486" i="3"/>
  <c r="CX422" i="3"/>
  <c r="DA422" i="3" s="1"/>
  <c r="CB422" i="3" s="1"/>
  <c r="CX419" i="3"/>
  <c r="DA419" i="3" s="1"/>
  <c r="CB419" i="3" s="1"/>
  <c r="DA570" i="3"/>
  <c r="CB570" i="3"/>
  <c r="CX421" i="3"/>
  <c r="DA421" i="3" s="1"/>
  <c r="CB421" i="3" s="1"/>
  <c r="CX555" i="3"/>
  <c r="DA555" i="3" s="1"/>
  <c r="CB555" i="3" s="1"/>
  <c r="CX461" i="3"/>
  <c r="CX459" i="3" s="1"/>
  <c r="DA459" i="3" s="1"/>
  <c r="CB459" i="3" s="1"/>
  <c r="DA461" i="3"/>
  <c r="CB461" i="3" s="1"/>
  <c r="DA145" i="3"/>
  <c r="CB145" i="3" s="1"/>
  <c r="DA473" i="3"/>
  <c r="CB473" i="3"/>
  <c r="CW509" i="3"/>
  <c r="DA509" i="3"/>
  <c r="CB509" i="3"/>
  <c r="CX667" i="3"/>
  <c r="DA667" i="3" s="1"/>
  <c r="CB667" i="3" s="1"/>
  <c r="DA669" i="3"/>
  <c r="CB669" i="3" s="1"/>
  <c r="CX668" i="3"/>
  <c r="DA668" i="3" s="1"/>
  <c r="CB668" i="3" s="1"/>
  <c r="CX458" i="3"/>
  <c r="DA458" i="3"/>
  <c r="CB458" i="3" s="1"/>
  <c r="CX460" i="3"/>
  <c r="DA460" i="3" s="1"/>
  <c r="CB460" i="3" s="1"/>
  <c r="CW291" i="3" l="1"/>
  <c r="DA291" i="3" s="1"/>
  <c r="CB291" i="3" s="1"/>
  <c r="DA270" i="3"/>
  <c r="CB270" i="3" s="1"/>
  <c r="CW268" i="3"/>
  <c r="DA268" i="3" s="1"/>
  <c r="CB268" i="3" s="1"/>
  <c r="CW269" i="3"/>
  <c r="DA269" i="3" s="1"/>
  <c r="CB269" i="3" s="1"/>
  <c r="DA497" i="3"/>
  <c r="CB497" i="3" s="1"/>
  <c r="DA43" i="3"/>
  <c r="CB43" i="3" s="1"/>
  <c r="CW41" i="3"/>
  <c r="DA41" i="3" s="1"/>
  <c r="CB41" i="3" s="1"/>
  <c r="CX571" i="3"/>
  <c r="DA571" i="3" s="1"/>
  <c r="CB571" i="3" s="1"/>
  <c r="CX572" i="3"/>
  <c r="DA572" i="3" s="1"/>
  <c r="CB572" i="3" s="1"/>
  <c r="DA121" i="3"/>
  <c r="CB121" i="3" s="1"/>
  <c r="CW111" i="3"/>
  <c r="CW122" i="3"/>
  <c r="DA122" i="3" s="1"/>
  <c r="CB122" i="3" s="1"/>
  <c r="CW225" i="3"/>
  <c r="DA225" i="3" s="1"/>
  <c r="CB225" i="3" s="1"/>
  <c r="CW224" i="3"/>
  <c r="DA224" i="3" s="1"/>
  <c r="CB224" i="3" s="1"/>
  <c r="CW143" i="3"/>
  <c r="DA143" i="3" s="1"/>
  <c r="CB143" i="3" s="1"/>
  <c r="CW290" i="3"/>
  <c r="DA290" i="3" s="1"/>
  <c r="CB290" i="3" s="1"/>
  <c r="CW158" i="3"/>
  <c r="DA158" i="3" s="1"/>
  <c r="CB158" i="3" s="1"/>
  <c r="CW246" i="3"/>
  <c r="DA246" i="3" s="1"/>
  <c r="CB246" i="3" s="1"/>
  <c r="DA210" i="3"/>
  <c r="CB210" i="3" s="1"/>
  <c r="CW202" i="3"/>
  <c r="DA202" i="3" s="1"/>
  <c r="CB202" i="3" s="1"/>
  <c r="CW203" i="3"/>
  <c r="DA203" i="3" s="1"/>
  <c r="CB203" i="3" s="1"/>
  <c r="DA472" i="3"/>
  <c r="CB472" i="3" s="1"/>
  <c r="CW312" i="3"/>
  <c r="DA312" i="3" s="1"/>
  <c r="CB312" i="3" s="1"/>
  <c r="CW313" i="3"/>
  <c r="DA313" i="3" s="1"/>
  <c r="CB313" i="3" s="1"/>
  <c r="DA440" i="3"/>
  <c r="CB440" i="3" s="1"/>
  <c r="CX437" i="3"/>
  <c r="DA437" i="3" s="1"/>
  <c r="CB437" i="3" s="1"/>
  <c r="DA77" i="3"/>
  <c r="CB77" i="3" s="1"/>
  <c r="DA441" i="3"/>
  <c r="CB441" i="3" s="1"/>
  <c r="DA559" i="3"/>
  <c r="CB559" i="3" s="1"/>
  <c r="CW108" i="3" l="1"/>
  <c r="DA111" i="3"/>
  <c r="CB111" i="3" s="1"/>
  <c r="DA108" i="3" l="1"/>
  <c r="CB108" i="3" s="1"/>
  <c r="CW107" i="3"/>
  <c r="DA107" i="3" s="1"/>
  <c r="CB107" i="3" s="1"/>
</calcChain>
</file>

<file path=xl/sharedStrings.xml><?xml version="1.0" encoding="utf-8"?>
<sst xmlns="http://schemas.openxmlformats.org/spreadsheetml/2006/main" count="966" uniqueCount="206">
  <si>
    <t>IČO</t>
  </si>
  <si>
    <t>X</t>
  </si>
  <si>
    <t>bola</t>
  </si>
  <si>
    <t>Informácie o konsolidovanom celku</t>
  </si>
  <si>
    <t xml:space="preserve">Dlhodobý majetok nakupovaný sa oceňuje obstarávacou cenou, ktorá zahŕňa cenu obstarania a náklady </t>
  </si>
  <si>
    <t xml:space="preserve">súvisiace s obstaraním (clo, prepravu, montáž, poistné a pod.). </t>
  </si>
  <si>
    <t xml:space="preserve">Dlhodobý majetok vytvorený vlastnou činnosťou sa oceňuje vlastnými nákladmi. Vlastnými nákladmi sú </t>
  </si>
  <si>
    <t xml:space="preserve">všetky priame náklady vynaložené na výrobu alebo inú činnosť a nepriame náklady, ktoré sa vzťahujú na </t>
  </si>
  <si>
    <t xml:space="preserve">výrobu alebo inú činnosť. </t>
  </si>
  <si>
    <t xml:space="preserve">Odpisy dlhodobého nehmotného majetku sú stanovené vychádzajúc z predpokladanej doby jeho </t>
  </si>
  <si>
    <t xml:space="preserve">používania a predpokladaného priebehu jeho opotrebenia. Odpisovať sa začína prvým dňom mesiaca </t>
  </si>
  <si>
    <t>Predpokladaná doba používania v rokoch</t>
  </si>
  <si>
    <t>Metóda odpisovania</t>
  </si>
  <si>
    <t xml:space="preserve">Odpisy dlhodobého hmotného majetku sú stanovené vychádzajúc z predpokladanej doby jeho </t>
  </si>
  <si>
    <t xml:space="preserve">Cenné papiere a podiely sa oceňujú obstarávacími cenami vrátane nákladov súvisiacich s obstaraním. </t>
  </si>
  <si>
    <t>Nakupované zásoby sa oceňujú váženým aritmetickým priemerom z obstarávacích cien.</t>
  </si>
  <si>
    <t>Zníženie hodnoty zásob sa upravuje vytvorením opravnej položky.</t>
  </si>
  <si>
    <t xml:space="preserve">Pohľadávky pri ich vzniku sa oceňujú ich menovitou hodnotou; postúpené pohľadávky a pohľadávky </t>
  </si>
  <si>
    <t xml:space="preserve">nadobudnuté vkladom do základného imania sa oceňujú obstarávacou cenou vrátane nákladov súvisiacich </t>
  </si>
  <si>
    <t>s obstaraním. Toto ocenenie sa znižuje o pochybné a nevymožiteľné pohľadávky.</t>
  </si>
  <si>
    <t xml:space="preserve">Rezervy sú záväzky s neurčitým časovým vymedzením alebo výškou; tvoria sa na krytie známych rizík alebo </t>
  </si>
  <si>
    <t>strát z podnikania. Oceňujú sa v očakávanej výške záväzku.</t>
  </si>
  <si>
    <t xml:space="preserve">Záväzky pri ich vzniku sa oceňujú menovitou hodnotou. Záväzky pri ich prevzatí sa oceňujú obstarávacou </t>
  </si>
  <si>
    <t xml:space="preserve">cenou. Ak sa pri inventarizácii zistí, že suma záväzkov je iná ako ich výška v účtovníctve, uvedú sa záväzky </t>
  </si>
  <si>
    <t xml:space="preserve">v účtovníctve a v účtovnej závierke v tomto zistenom ocenení. </t>
  </si>
  <si>
    <t xml:space="preserve">vykazujú ako výnosy budúcich období a do výkazu ziskov a strát sa rozpúšťajú v časovej a vecnej súvislosti </t>
  </si>
  <si>
    <t xml:space="preserve">Dotácie na obstaranie dlhodobého hmotného majetku a dlhodobého nehmotného majetku sa najskôr 
</t>
  </si>
  <si>
    <t xml:space="preserve">so zaúčtovaním odpisov z tohto dlhodobého majetku. </t>
  </si>
  <si>
    <t>Deriváty sa oceňujú reálnou hodnotou.</t>
  </si>
  <si>
    <t>priamo do vlastného imania.</t>
  </si>
  <si>
    <t xml:space="preserve">Majetok a záväzky zabezpečené derivátmi sa oceňujú reálnou hodnotou. Zmeny reálnych hodnôt majetku </t>
  </si>
  <si>
    <t xml:space="preserve">a záväzkov zabezpečených derivátmi sa účtujú bez vplyvu na výsledok hospodárenia, priamo do vlastného </t>
  </si>
  <si>
    <t xml:space="preserve">imania. </t>
  </si>
  <si>
    <t xml:space="preserve">Spoločnosť </t>
  </si>
  <si>
    <t>eviduje</t>
  </si>
  <si>
    <t>Názov položky</t>
  </si>
  <si>
    <t xml:space="preserve">Spoločnosť  </t>
  </si>
  <si>
    <t>Opis predmetu záložného práva</t>
  </si>
  <si>
    <t>Záväzky so zostatkovou dobou splatnosti jeden až päť rokov</t>
  </si>
  <si>
    <t>Dlhodobé záväzky spolu</t>
  </si>
  <si>
    <t>3.</t>
  </si>
  <si>
    <t>1.</t>
  </si>
  <si>
    <t>2.</t>
  </si>
  <si>
    <t>Druh podmieneného záväzku</t>
  </si>
  <si>
    <t>Zo súdnych rozhodnutí</t>
  </si>
  <si>
    <t>Z poskytnutých záruk</t>
  </si>
  <si>
    <t>Zo všeobecne záväzných predpisov</t>
  </si>
  <si>
    <t>Zo zmluvy o podriadenom záväzku</t>
  </si>
  <si>
    <t>Z ručenia</t>
  </si>
  <si>
    <t>Prehľad o príjmoch a výhodách členov štatutárnych, dozorných a iných orgánov v tabuľke:</t>
  </si>
  <si>
    <t>Druh príjmu, výhody</t>
  </si>
  <si>
    <t>štatutárnych</t>
  </si>
  <si>
    <t>dozorných</t>
  </si>
  <si>
    <t>iných</t>
  </si>
  <si>
    <t>31.12.</t>
  </si>
  <si>
    <t>Sadzba ročného odpisu</t>
  </si>
  <si>
    <t>uvedenia dlhodobého majetku do používania. Drobný dlhodobý nehmotný majetok, ktorého obstarávacia</t>
  </si>
  <si>
    <t xml:space="preserve">Zásoby sa oceňujú nižšou z nasledujúcich hodnôt:  obstarávacia cena (nakupované zásoby) alebo </t>
  </si>
  <si>
    <t>vlastné náklady (zásoby vytvorené vlastnou činnosťou) alebo čistá realizačná hodnota.</t>
  </si>
  <si>
    <t xml:space="preserve">Peňažné prostriedky a ceniny sa oceňujú ich menovitou hodnotou. </t>
  </si>
  <si>
    <t>Zníženie ich hodnoty sa vyjadruje opravnou položkou.</t>
  </si>
  <si>
    <t>Dotácie na hospodársku činnosť  sa  vykazujú ako výnosy budúcich období a do výkazu ziskov a strát sa</t>
  </si>
  <si>
    <t xml:space="preserve">rozpúšťajú ako výnosy z hospodárskej činnosti v časovej a vecnej súvislosti s vynaložením nákladov na </t>
  </si>
  <si>
    <t>príslušný účel.</t>
  </si>
  <si>
    <t xml:space="preserve">Zmena reálnej hodnoty zabezpečovacích derivátov sa účtuje bez vplyvu na výsledok hospodárenia, </t>
  </si>
  <si>
    <t>Zmena reálnej hodnoty derivátov určených na obchodovanie na burze alebo verejnom trhu sa účtuje s</t>
  </si>
  <si>
    <t>s vplyvom na výsledok hospodárenia.</t>
  </si>
  <si>
    <t>záväzkov, vlastného imania a výsledku hospodárenia účtovnej jednotky</t>
  </si>
  <si>
    <t xml:space="preserve">Účtovná závierka </t>
  </si>
  <si>
    <t>Z</t>
  </si>
  <si>
    <t>Dôvod zmeny</t>
  </si>
  <si>
    <t>zmena štrukrúry položiek súvahy a výsledovky</t>
  </si>
  <si>
    <t>zmena zákona</t>
  </si>
  <si>
    <t>bez vlyvu na hospodársky výsledok a vlastné imanie</t>
  </si>
  <si>
    <t>druh majetku</t>
  </si>
  <si>
    <t>Hodnota vplyvu na výsledok hospodárenia alebo na vlastné imanie</t>
  </si>
  <si>
    <t>účtovnou jednotkou konzistentne aplikované.</t>
  </si>
  <si>
    <t xml:space="preserve"> uvedenia dlhodobého majetku do používania. Drobný dlhodobý hmotný majetok, ktorého obstarávacia</t>
  </si>
  <si>
    <t>Automatické skrytie riadku.</t>
  </si>
  <si>
    <t>F I L T E R</t>
  </si>
  <si>
    <t xml:space="preserve">Cenné papiere, dlhové cenná papiere na obchodovanie sa oceňujú obstarávacími cenami vrátane nákladov </t>
  </si>
  <si>
    <t xml:space="preserve">súvisiacich s obstaraním. </t>
  </si>
  <si>
    <t>•</t>
  </si>
  <si>
    <t>Spoločnosť</t>
  </si>
  <si>
    <t>Je materská spoločnosť oslobodená od povinnosti zostaviť konsolidovanú ÚZ ?</t>
  </si>
  <si>
    <t>Obchodné meno a sídlo konsolidujúcej ÚJ, ktorá zostavuje konsolidovanú ÚZ za všetky skupiny ÚJ, pre ktorú je Spoločnosť konsolidovanou ÚJ:</t>
  </si>
  <si>
    <t>Obchodné meno a sídlo bezprostredne konsolidujúcej ÚJ, ktorá zostavuje konsolidovanú ÚZ za skupinu ÚJ, ktorej je Spoločnosť súčasťou:</t>
  </si>
  <si>
    <t>Ocenenie zásob (obstaraných kúpou, vlastnou činnosťou, inak)</t>
  </si>
  <si>
    <r>
      <t xml:space="preserve">cena (resp. vlastné náklady) je </t>
    </r>
    <r>
      <rPr>
        <b/>
        <sz val="11"/>
        <rFont val="Calibri"/>
        <family val="2"/>
        <charset val="238"/>
      </rPr>
      <t xml:space="preserve"> 2400 EUR a nižšia, sa odpisuje jednorazovo pri uvedení do používania. </t>
    </r>
  </si>
  <si>
    <r>
      <t xml:space="preserve">cena (resp. vlastné náklady) je </t>
    </r>
    <r>
      <rPr>
        <b/>
        <sz val="11"/>
        <rFont val="Calibri"/>
        <family val="2"/>
        <charset val="238"/>
      </rPr>
      <t xml:space="preserve"> 1700 EUR a nižšia, sa odpisuje jednorazovo pri uvedení do používania. </t>
    </r>
  </si>
  <si>
    <t>Hodnota predmetu záložného práva</t>
  </si>
  <si>
    <t>Záväzky so zostatkovou dobou splatnosti nad päť rokov</t>
  </si>
  <si>
    <t>DIČ</t>
  </si>
  <si>
    <t>Informácie o opravách významných chýb minulých účtovných období</t>
  </si>
  <si>
    <t>V bežnom účtovnom období Spoločnosť</t>
  </si>
  <si>
    <t xml:space="preserve">významné opravy chýb minulých účtovných období. </t>
  </si>
  <si>
    <t>Popis opravy chyby minulého účtovného obdobia</t>
  </si>
  <si>
    <t>Hodnota vplyvu na nerozdelený zisk / neuhradenú stratu minulých rokov</t>
  </si>
  <si>
    <t>Bežné účtovné obdobie</t>
  </si>
  <si>
    <t>záväzky zabezpečené záložným právom alebo inou formou zabezpečenia.</t>
  </si>
  <si>
    <t>Záväzky kryté záložným právom alebo inou formou zabezpečenia</t>
  </si>
  <si>
    <t>Hodnota záväzkov na ktoré sa zriadilo záložné právo</t>
  </si>
  <si>
    <t>Hodnota záväzku</t>
  </si>
  <si>
    <t>Hodnota príjmu, výhody členov orgánov</t>
  </si>
  <si>
    <t>Poskytnuté záruky a iné zabezpečenia</t>
  </si>
  <si>
    <t>celková suma poskytnutých pôžičiek (+)</t>
  </si>
  <si>
    <t>celková suma splatených pôžičiek (-)</t>
  </si>
  <si>
    <t>Poskytnuté pôžičky  ku dňu:</t>
  </si>
  <si>
    <t>celková suma odpustených/odpísaných pôžičiek (-)</t>
  </si>
  <si>
    <t>Suma plnenia (finančného alebo iného) na súkromné účely</t>
  </si>
  <si>
    <t>Hlavné podmienky poskytnutých pôžičiek:</t>
  </si>
  <si>
    <t>úroky:</t>
  </si>
  <si>
    <t>deň poskytnutia:</t>
  </si>
  <si>
    <t>deň splatnosti:</t>
  </si>
  <si>
    <t>splátky:</t>
  </si>
  <si>
    <t>výška pôžičky:</t>
  </si>
  <si>
    <t>Hlavné podmienky poskytnutých záruk:</t>
  </si>
  <si>
    <t>Riadok bude vidieť.</t>
  </si>
  <si>
    <t>Poznámky Úč MÚJ 3-01</t>
  </si>
  <si>
    <t>Všeobecné údaje</t>
  </si>
  <si>
    <t>Informácie o prijatých postupoch</t>
  </si>
  <si>
    <t>Druh zmeny účtovných zásad alebo metód</t>
  </si>
  <si>
    <t xml:space="preserve">Záväzky </t>
  </si>
  <si>
    <t>Informácie o položkách nákladov a výnosov, ktoré majú výnimočný rozsah alebo výskyt</t>
  </si>
  <si>
    <t>položka majúca výnimočný rozsah alebo výskyt</t>
  </si>
  <si>
    <t>druh položky</t>
  </si>
  <si>
    <t xml:space="preserve">suma výnimočnej položky </t>
  </si>
  <si>
    <t>Informácie o vlastných akciách</t>
  </si>
  <si>
    <t>menovitá hodnota</t>
  </si>
  <si>
    <t>počet  akcií</t>
  </si>
  <si>
    <t>hodnota spolu</t>
  </si>
  <si>
    <t>upísané ZI</t>
  </si>
  <si>
    <t>podiel akcií na ZI</t>
  </si>
  <si>
    <t>vlastné akcie nadobudnuté počas účtovného obdobia</t>
  </si>
  <si>
    <t>vlastné akcie prevedené počas účtovného obdobia</t>
  </si>
  <si>
    <t xml:space="preserve"> nadobúdacia hodnota</t>
  </si>
  <si>
    <t>vlastné akcie nadobudnuté a prevedené počas účtovného obdobia</t>
  </si>
  <si>
    <t>prevádzacia hodnota</t>
  </si>
  <si>
    <t>nadobudnuté vlastné akcie v držbe k poslednému dňu účtovného obdobia</t>
  </si>
  <si>
    <t>hodnota nadobudnutia</t>
  </si>
  <si>
    <t>Informácie o povinnostiach účtovnej jednotky</t>
  </si>
  <si>
    <t>Informácie o jednotlivých finančných povinnostiach, ktoré sa nevykazujú v súvahe, ale sú významné na</t>
  </si>
  <si>
    <t>celková suma finančnej povinnosti</t>
  </si>
  <si>
    <t>Názov položky finančnej povinnosti</t>
  </si>
  <si>
    <t>z operatívneho prenájmu</t>
  </si>
  <si>
    <t>zo zmlúv na poskytnutie pôžičky alebo úveru</t>
  </si>
  <si>
    <t>z licenčných zmlúv</t>
  </si>
  <si>
    <r>
      <t xml:space="preserve">z koncesionárskych zmlúv </t>
    </r>
    <r>
      <rPr>
        <sz val="7.5"/>
        <color indexed="8"/>
        <rFont val="Calibri"/>
        <family val="2"/>
        <charset val="238"/>
      </rPr>
      <t>/suma poplatku za zostávajúce obdobie/</t>
    </r>
  </si>
  <si>
    <t>Hodnota</t>
  </si>
  <si>
    <t>celkom</t>
  </si>
  <si>
    <t>voči dcérskej ÚJ</t>
  </si>
  <si>
    <t>voči ÚJ s podstatným vplyvom</t>
  </si>
  <si>
    <t>Informácie o orgánoch účtovnej jednotky</t>
  </si>
  <si>
    <t>členom orgánov ÚJ záruky, zabezpečenia, pôžičky, plnenia na súkromné účely.</t>
  </si>
  <si>
    <t>Údaje o počte zamestnancov:</t>
  </si>
  <si>
    <t>K všeobecným údajom Spoločnosť uvádza doplňujúce informácie:</t>
  </si>
  <si>
    <t>Priemerný prepočítaný počet zamestnancov</t>
  </si>
  <si>
    <t>nemá</t>
  </si>
  <si>
    <t>Informácie o udelení výlučného práva alebo osobitného práva</t>
  </si>
  <si>
    <t xml:space="preserve">Spoločnosti </t>
  </si>
  <si>
    <t>Účtovné zásady pri priraďovaní nákladov a výnosov:</t>
  </si>
  <si>
    <t>poskytovať  služby vo verejnom záujme, pričom prijíma náhradu za túto činnosť v akejkoľvek forme.</t>
  </si>
  <si>
    <t xml:space="preserve">udelené výlučné právo alebo osobitné právo ktorým jej bolo udelené právo </t>
  </si>
  <si>
    <t>Všetky formy prijatej náhrady:</t>
  </si>
  <si>
    <t>Všetky druhy činností Spoločnosti:</t>
  </si>
  <si>
    <t>Názov Spoločnosti a jej sídlo</t>
  </si>
  <si>
    <t>súčasťou konsolidovaného celku inej obchodnej spoločnosti.</t>
  </si>
  <si>
    <t>Východiská pre zostavenie účtovnej závierky, vplyv zmeny účtovných zásad na hodnotu majetku,</t>
  </si>
  <si>
    <t>zostavená za predpokladu nepretržitého trvania Spoločnosti.</t>
  </si>
  <si>
    <t>Účtovné metódy a všeobecné účtovné zásady</t>
  </si>
  <si>
    <t>Ocenenie, odpisové plány DNM a DHM (obstaraného kúpou, vlastnou činnosťou, inak)</t>
  </si>
  <si>
    <t>Predpokladaná doba používania, metóda odpisovania a odpisová sadzba sú uvedené v  tabuľke:</t>
  </si>
  <si>
    <t>Ocenenie DFM (cenných papierov, obchodných podielov)</t>
  </si>
  <si>
    <t>Ocenenie pohľadávok</t>
  </si>
  <si>
    <t>Ocenenie krátkodobého finančného majetku (peňažných prostriedkov, cenín, CP na obchodovanie)</t>
  </si>
  <si>
    <t>Ocenenie záväzkov vrátane rezerv, dlhopisov, pôžičiek a úverov</t>
  </si>
  <si>
    <t>Ocenenie derivátov</t>
  </si>
  <si>
    <t>Ocenenie majetku a záväzkov zabezpečených derivátmi</t>
  </si>
  <si>
    <t>Informácie o poskytnutých dotáciach a ich ocenení</t>
  </si>
  <si>
    <t>Informácie, ktoré vysvetľujú a dopĺňajú súvahu a výkaz ziskov a strát.</t>
  </si>
  <si>
    <t>záväzky.</t>
  </si>
  <si>
    <t>Štruktúra záväzkov podľa zostatkovej doby splatnosti je uvedená v tabuľke:</t>
  </si>
  <si>
    <t>o položkách nákladov a výnosov, ktoré mali výnimočný rozsah alebo výskyt.</t>
  </si>
  <si>
    <t>K týmto položkám Spoločnosť uvádza nasledujúce údaje:</t>
  </si>
  <si>
    <t>Položky nákladov a výnosov, ktoré mali výnimočný rozsah alebo výskyt sú uvedené v tabuľke:</t>
  </si>
  <si>
    <t>Informácie o vlastných akciách sú uvedené v tabuľke:</t>
  </si>
  <si>
    <t>finančné povinnosti, ktoré sa nevykazujú v súvahe.</t>
  </si>
  <si>
    <t>podmienené zäväzky.</t>
  </si>
  <si>
    <t>Spoločnosť k významným finančným povinnostiam a podmieneným záväzkom uvádza ďalšie informácie:</t>
  </si>
  <si>
    <t>účasť na dochodkových programoch pre zamestnancov.</t>
  </si>
  <si>
    <t>K významým povinnostiam vyplývajúcim z dôchodkových programov Spoločnosť uvádza:</t>
  </si>
  <si>
    <t>posúdenie finančnej situácie Spoločnosti sú uvedené v tabuľke:</t>
  </si>
  <si>
    <t>nevykonala</t>
  </si>
  <si>
    <t>nie je</t>
  </si>
  <si>
    <t xml:space="preserve"> Aplikácia "PoznámkyMUJ" © Equilibrium, s.r.o. 2014-2015</t>
  </si>
  <si>
    <t>nie</t>
  </si>
  <si>
    <t>neboli</t>
  </si>
  <si>
    <t>neúčtovala</t>
  </si>
  <si>
    <t>neeviduje</t>
  </si>
  <si>
    <t>neposkytla</t>
  </si>
  <si>
    <t>FREEM,spol. s r.o.</t>
  </si>
  <si>
    <t>Vavrišovo 188, 032 42 Vavrišovo</t>
  </si>
  <si>
    <t>založenie spoločnosti FREEM,spol. s r.o. 24.3.2006</t>
  </si>
  <si>
    <t>spoločníci: Ing.Michal Schléger</t>
  </si>
  <si>
    <t>výška vkladu spoločníka: 6.6.39,-</t>
  </si>
  <si>
    <t xml:space="preserve">hlavný predmet činnosti: sprostredkovanie obchodu s rozličným tovarom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</si>
</sst>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Helv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7.5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19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0" fillId="2" borderId="0" xfId="0" applyFill="1" applyProtection="1">
      <protection locked="0" hidden="1"/>
    </xf>
    <xf numFmtId="0" fontId="20" fillId="4" borderId="1" xfId="0" applyFont="1" applyFill="1" applyBorder="1" applyProtection="1">
      <protection hidden="1"/>
    </xf>
    <xf numFmtId="0" fontId="21" fillId="4" borderId="2" xfId="0" applyFont="1" applyFill="1" applyBorder="1" applyProtection="1">
      <protection hidden="1"/>
    </xf>
    <xf numFmtId="0" fontId="20" fillId="4" borderId="2" xfId="0" applyFont="1" applyFill="1" applyBorder="1" applyProtection="1">
      <protection hidden="1"/>
    </xf>
    <xf numFmtId="0" fontId="21" fillId="4" borderId="3" xfId="0" applyFont="1" applyFill="1" applyBorder="1" applyProtection="1">
      <protection hidden="1"/>
    </xf>
    <xf numFmtId="0" fontId="22" fillId="4" borderId="2" xfId="0" applyFont="1" applyFill="1" applyBorder="1" applyAlignment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7" fillId="2" borderId="0" xfId="0" applyFont="1" applyFill="1" applyAlignment="1" applyProtection="1">
      <protection hidden="1"/>
    </xf>
    <xf numFmtId="0" fontId="23" fillId="2" borderId="0" xfId="0" applyFont="1" applyFill="1" applyProtection="1">
      <protection hidden="1"/>
    </xf>
    <xf numFmtId="0" fontId="0" fillId="2" borderId="0" xfId="0" applyFont="1" applyFill="1" applyAlignment="1" applyProtection="1">
      <protection hidden="1"/>
    </xf>
    <xf numFmtId="0" fontId="24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0" fontId="23" fillId="3" borderId="0" xfId="0" applyFont="1" applyFill="1" applyAlignment="1" applyProtection="1">
      <alignment horizontal="center" vertical="center"/>
      <protection hidden="1"/>
    </xf>
    <xf numFmtId="0" fontId="23" fillId="3" borderId="0" xfId="0" applyFont="1" applyFill="1" applyAlignment="1" applyProtection="1">
      <alignment horizontal="center" vertical="center"/>
      <protection locked="0" hidden="1"/>
    </xf>
    <xf numFmtId="0" fontId="13" fillId="3" borderId="0" xfId="0" applyFont="1" applyFill="1" applyBorder="1" applyAlignment="1" applyProtection="1">
      <alignment horizontal="center" vertical="center"/>
      <protection locked="0" hidden="1"/>
    </xf>
    <xf numFmtId="0" fontId="24" fillId="3" borderId="0" xfId="0" applyFont="1" applyFill="1" applyAlignment="1" applyProtection="1">
      <alignment horizontal="center" vertical="center"/>
      <protection locked="0" hidden="1"/>
    </xf>
    <xf numFmtId="0" fontId="13" fillId="3" borderId="0" xfId="0" applyFont="1" applyFill="1" applyAlignment="1" applyProtection="1">
      <alignment horizontal="center" vertical="center"/>
      <protection locked="0"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Protection="1">
      <protection hidden="1"/>
    </xf>
    <xf numFmtId="0" fontId="24" fillId="3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0" fillId="5" borderId="0" xfId="0" applyFill="1" applyProtection="1">
      <protection locked="0" hidden="1"/>
    </xf>
    <xf numFmtId="0" fontId="24" fillId="6" borderId="0" xfId="0" applyFont="1" applyFill="1" applyAlignment="1" applyProtection="1">
      <alignment horizontal="center" vertical="center"/>
      <protection hidden="1"/>
    </xf>
    <xf numFmtId="0" fontId="23" fillId="6" borderId="0" xfId="0" applyFont="1" applyFill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horizontal="center" vertical="center"/>
      <protection hidden="1"/>
    </xf>
    <xf numFmtId="0" fontId="23" fillId="7" borderId="0" xfId="0" applyFont="1" applyFill="1" applyProtection="1">
      <protection hidden="1"/>
    </xf>
    <xf numFmtId="0" fontId="23" fillId="8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3" fillId="5" borderId="0" xfId="0" applyFont="1" applyFill="1" applyProtection="1">
      <protection locked="0" hidden="1"/>
    </xf>
    <xf numFmtId="0" fontId="17" fillId="5" borderId="0" xfId="0" applyFont="1" applyFill="1" applyAlignment="1" applyProtection="1">
      <alignment horizontal="center" vertical="center"/>
      <protection locked="0" hidden="1"/>
    </xf>
    <xf numFmtId="0" fontId="8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Border="1" applyProtection="1">
      <protection hidden="1"/>
    </xf>
    <xf numFmtId="0" fontId="29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9" fillId="2" borderId="0" xfId="0" applyFont="1" applyFill="1" applyAlignment="1" applyProtection="1">
      <alignment horizontal="center"/>
      <protection locked="0" hidden="1"/>
    </xf>
    <xf numFmtId="0" fontId="30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1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30" fillId="2" borderId="0" xfId="0" applyFont="1" applyFill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0" fontId="32" fillId="4" borderId="2" xfId="0" applyFont="1" applyFill="1" applyBorder="1" applyAlignment="1" applyProtection="1">
      <protection hidden="1"/>
    </xf>
    <xf numFmtId="0" fontId="32" fillId="4" borderId="2" xfId="0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protection hidden="1"/>
    </xf>
    <xf numFmtId="0" fontId="18" fillId="2" borderId="0" xfId="0" applyFont="1" applyFill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32" fillId="4" borderId="3" xfId="0" applyFont="1" applyFill="1" applyBorder="1" applyAlignment="1" applyProtection="1">
      <protection hidden="1"/>
    </xf>
    <xf numFmtId="0" fontId="5" fillId="5" borderId="0" xfId="0" applyFont="1" applyFill="1" applyAlignment="1" applyProtection="1">
      <protection locked="0"/>
    </xf>
    <xf numFmtId="0" fontId="17" fillId="2" borderId="0" xfId="0" applyFont="1" applyFill="1" applyProtection="1">
      <protection hidden="1"/>
    </xf>
    <xf numFmtId="0" fontId="17" fillId="5" borderId="4" xfId="0" applyFont="1" applyFill="1" applyBorder="1" applyAlignment="1" applyProtection="1">
      <alignment horizontal="left" shrinkToFit="1"/>
      <protection locked="0"/>
    </xf>
    <xf numFmtId="0" fontId="17" fillId="5" borderId="5" xfId="0" applyFont="1" applyFill="1" applyBorder="1" applyAlignment="1" applyProtection="1">
      <alignment horizontal="left" shrinkToFit="1"/>
      <protection locked="0"/>
    </xf>
    <xf numFmtId="0" fontId="17" fillId="5" borderId="6" xfId="0" applyFont="1" applyFill="1" applyBorder="1" applyAlignment="1" applyProtection="1">
      <alignment horizontal="left" shrinkToFit="1"/>
      <protection locked="0"/>
    </xf>
    <xf numFmtId="0" fontId="17" fillId="5" borderId="0" xfId="0" applyFont="1" applyFill="1" applyAlignment="1" applyProtection="1">
      <alignment horizontal="left" shrinkToFit="1"/>
      <protection locked="0"/>
    </xf>
    <xf numFmtId="0" fontId="17" fillId="5" borderId="45" xfId="0" applyFont="1" applyFill="1" applyBorder="1" applyAlignment="1" applyProtection="1">
      <alignment horizontal="left" shrinkToFit="1"/>
      <protection locked="0"/>
    </xf>
    <xf numFmtId="0" fontId="17" fillId="5" borderId="46" xfId="0" applyFont="1" applyFill="1" applyBorder="1" applyAlignment="1" applyProtection="1">
      <alignment horizontal="left" shrinkToFit="1"/>
      <protection locked="0"/>
    </xf>
    <xf numFmtId="0" fontId="17" fillId="5" borderId="47" xfId="0" applyFont="1" applyFill="1" applyBorder="1" applyAlignment="1" applyProtection="1">
      <alignment horizontal="left" shrinkToFit="1"/>
      <protection locked="0"/>
    </xf>
    <xf numFmtId="0" fontId="37" fillId="2" borderId="28" xfId="0" applyFont="1" applyFill="1" applyBorder="1" applyAlignment="1" applyProtection="1">
      <alignment horizontal="left" shrinkToFit="1"/>
      <protection hidden="1"/>
    </xf>
    <xf numFmtId="0" fontId="37" fillId="2" borderId="29" xfId="0" applyFont="1" applyFill="1" applyBorder="1" applyAlignment="1" applyProtection="1">
      <alignment horizontal="left" shrinkToFit="1"/>
      <protection hidden="1"/>
    </xf>
    <xf numFmtId="0" fontId="37" fillId="2" borderId="30" xfId="0" applyFont="1" applyFill="1" applyBorder="1" applyAlignment="1" applyProtection="1">
      <alignment horizontal="left" shrinkToFit="1"/>
      <protection hidden="1"/>
    </xf>
    <xf numFmtId="0" fontId="17" fillId="2" borderId="7" xfId="0" applyFont="1" applyFill="1" applyBorder="1" applyAlignment="1" applyProtection="1">
      <alignment horizontal="center"/>
      <protection locked="0" hidden="1"/>
    </xf>
    <xf numFmtId="0" fontId="17" fillId="2" borderId="23" xfId="0" applyFont="1" applyFill="1" applyBorder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3" fontId="33" fillId="5" borderId="9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10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11" xfId="0" applyNumberFormat="1" applyFont="1" applyFill="1" applyBorder="1" applyAlignment="1" applyProtection="1">
      <alignment horizontal="center" vertical="center" shrinkToFit="1"/>
      <protection locked="0"/>
    </xf>
    <xf numFmtId="3" fontId="10" fillId="2" borderId="12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3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4" xfId="0" applyNumberFormat="1" applyFont="1" applyFill="1" applyBorder="1" applyAlignment="1" applyProtection="1">
      <alignment horizontal="center" vertical="center" shrinkToFit="1"/>
      <protection hidden="1"/>
    </xf>
    <xf numFmtId="0" fontId="5" fillId="5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left" shrinkToFit="1"/>
      <protection locked="0"/>
    </xf>
    <xf numFmtId="0" fontId="8" fillId="5" borderId="10" xfId="0" applyFont="1" applyFill="1" applyBorder="1" applyAlignment="1" applyProtection="1">
      <alignment horizontal="left" shrinkToFit="1"/>
      <protection locked="0"/>
    </xf>
    <xf numFmtId="0" fontId="8" fillId="5" borderId="18" xfId="0" applyFont="1" applyFill="1" applyBorder="1" applyAlignment="1" applyProtection="1">
      <alignment horizontal="left" shrinkToFit="1"/>
      <protection locked="0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3" fontId="5" fillId="9" borderId="7" xfId="0" applyNumberFormat="1" applyFont="1" applyFill="1" applyBorder="1" applyAlignment="1" applyProtection="1">
      <alignment horizontal="center" vertical="center"/>
      <protection locked="0" hidden="1"/>
    </xf>
    <xf numFmtId="3" fontId="5" fillId="9" borderId="23" xfId="0" applyNumberFormat="1" applyFont="1" applyFill="1" applyBorder="1" applyAlignment="1" applyProtection="1">
      <alignment horizontal="center" vertical="center"/>
      <protection locked="0" hidden="1"/>
    </xf>
    <xf numFmtId="3" fontId="5" fillId="9" borderId="8" xfId="0" applyNumberFormat="1" applyFont="1" applyFill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3" fontId="8" fillId="5" borderId="24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0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32" fillId="4" borderId="2" xfId="0" applyFont="1" applyFill="1" applyBorder="1" applyAlignment="1" applyProtection="1">
      <alignment horizontal="left"/>
      <protection hidden="1"/>
    </xf>
    <xf numFmtId="0" fontId="17" fillId="5" borderId="37" xfId="0" applyFont="1" applyFill="1" applyBorder="1" applyAlignment="1" applyProtection="1">
      <alignment horizontal="center" shrinkToFit="1"/>
      <protection locked="0"/>
    </xf>
    <xf numFmtId="0" fontId="17" fillId="5" borderId="38" xfId="0" applyFont="1" applyFill="1" applyBorder="1" applyAlignment="1" applyProtection="1">
      <alignment horizontal="center" shrinkToFit="1"/>
      <protection locked="0"/>
    </xf>
    <xf numFmtId="0" fontId="17" fillId="5" borderId="43" xfId="0" applyFont="1" applyFill="1" applyBorder="1" applyAlignment="1" applyProtection="1">
      <alignment horizontal="center" shrinkToFit="1"/>
      <protection locked="0"/>
    </xf>
    <xf numFmtId="3" fontId="8" fillId="5" borderId="25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6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left" wrapText="1"/>
      <protection hidden="1"/>
    </xf>
    <xf numFmtId="0" fontId="7" fillId="0" borderId="29" xfId="0" applyFont="1" applyBorder="1" applyAlignment="1" applyProtection="1">
      <alignment horizontal="left" wrapText="1"/>
      <protection hidden="1"/>
    </xf>
    <xf numFmtId="0" fontId="7" fillId="0" borderId="30" xfId="0" applyFont="1" applyBorder="1" applyAlignment="1" applyProtection="1">
      <alignment horizontal="left" wrapText="1"/>
      <protection hidden="1"/>
    </xf>
    <xf numFmtId="3" fontId="8" fillId="5" borderId="28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9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5" borderId="31" xfId="0" applyFont="1" applyFill="1" applyBorder="1" applyAlignment="1" applyProtection="1">
      <alignment horizontal="left" shrinkToFit="1"/>
      <protection locked="0"/>
    </xf>
    <xf numFmtId="0" fontId="8" fillId="5" borderId="32" xfId="0" applyFont="1" applyFill="1" applyBorder="1" applyAlignment="1" applyProtection="1">
      <alignment horizontal="left" shrinkToFit="1"/>
      <protection locked="0"/>
    </xf>
    <xf numFmtId="0" fontId="8" fillId="5" borderId="33" xfId="0" applyFont="1" applyFill="1" applyBorder="1" applyAlignment="1" applyProtection="1">
      <alignment horizontal="left" shrinkToFit="1"/>
      <protection locked="0"/>
    </xf>
    <xf numFmtId="0" fontId="8" fillId="5" borderId="34" xfId="0" applyFont="1" applyFill="1" applyBorder="1" applyAlignment="1" applyProtection="1">
      <alignment horizontal="left" shrinkToFit="1"/>
      <protection locked="0"/>
    </xf>
    <xf numFmtId="0" fontId="8" fillId="5" borderId="26" xfId="0" applyFont="1" applyFill="1" applyBorder="1" applyAlignment="1" applyProtection="1">
      <alignment horizontal="left" shrinkToFit="1"/>
      <protection locked="0"/>
    </xf>
    <xf numFmtId="0" fontId="8" fillId="5" borderId="35" xfId="0" applyFont="1" applyFill="1" applyBorder="1" applyAlignment="1" applyProtection="1">
      <alignment horizontal="left" shrinkToFit="1"/>
      <protection locked="0"/>
    </xf>
    <xf numFmtId="3" fontId="33" fillId="5" borderId="34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26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27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31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32" xfId="0" applyNumberFormat="1" applyFont="1" applyFill="1" applyBorder="1" applyAlignment="1" applyProtection="1">
      <alignment horizontal="center" vertical="center" shrinkToFit="1"/>
      <protection locked="0"/>
    </xf>
    <xf numFmtId="3" fontId="33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hidden="1"/>
    </xf>
    <xf numFmtId="0" fontId="1" fillId="0" borderId="38" xfId="0" applyFont="1" applyBorder="1" applyAlignment="1" applyProtection="1">
      <alignment horizontal="center" vertical="center" shrinkToFit="1"/>
      <protection hidden="1"/>
    </xf>
    <xf numFmtId="0" fontId="1" fillId="0" borderId="35" xfId="0" applyFon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shrinkToFit="1"/>
      <protection hidden="1"/>
    </xf>
    <xf numFmtId="0" fontId="0" fillId="0" borderId="38" xfId="0" applyBorder="1" applyAlignment="1" applyProtection="1">
      <alignment horizontal="center" shrinkToFit="1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4" fontId="8" fillId="5" borderId="26" xfId="0" applyNumberFormat="1" applyFont="1" applyFill="1" applyBorder="1" applyAlignment="1" applyProtection="1">
      <alignment horizontal="center" vertical="center" shrinkToFit="1"/>
      <protection locked="0"/>
    </xf>
    <xf numFmtId="43" fontId="15" fillId="0" borderId="26" xfId="1" applyFont="1" applyBorder="1" applyAlignment="1" applyProtection="1">
      <alignment horizontal="center" shrinkToFit="1"/>
      <protection hidden="1"/>
    </xf>
    <xf numFmtId="43" fontId="15" fillId="0" borderId="27" xfId="1" applyFont="1" applyBorder="1" applyAlignment="1" applyProtection="1">
      <alignment horizontal="center" shrinkToFit="1"/>
      <protection hidden="1"/>
    </xf>
    <xf numFmtId="10" fontId="29" fillId="0" borderId="26" xfId="3" applyNumberFormat="1" applyFont="1" applyBorder="1" applyAlignment="1" applyProtection="1">
      <alignment horizontal="center" shrinkToFit="1"/>
      <protection hidden="1"/>
    </xf>
    <xf numFmtId="10" fontId="29" fillId="0" borderId="27" xfId="3" applyNumberFormat="1" applyFont="1" applyBorder="1" applyAlignment="1" applyProtection="1">
      <alignment horizontal="center" shrinkToFit="1"/>
      <protection hidden="1"/>
    </xf>
    <xf numFmtId="0" fontId="29" fillId="0" borderId="26" xfId="0" applyFont="1" applyBorder="1" applyAlignment="1" applyProtection="1">
      <alignment horizontal="center" shrinkToFit="1"/>
      <protection hidden="1"/>
    </xf>
    <xf numFmtId="0" fontId="29" fillId="0" borderId="27" xfId="0" applyFont="1" applyBorder="1" applyAlignment="1" applyProtection="1">
      <alignment horizont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26" xfId="0" applyFont="1" applyBorder="1" applyAlignment="1" applyProtection="1">
      <alignment horizontal="center" vertical="center" shrinkToFit="1"/>
      <protection hidden="1"/>
    </xf>
    <xf numFmtId="3" fontId="34" fillId="5" borderId="26" xfId="0" applyNumberFormat="1" applyFont="1" applyFill="1" applyBorder="1" applyAlignment="1" applyProtection="1">
      <alignment horizontal="center" shrinkToFit="1"/>
      <protection locked="0"/>
    </xf>
    <xf numFmtId="0" fontId="0" fillId="0" borderId="26" xfId="0" applyBorder="1" applyAlignment="1" applyProtection="1">
      <alignment horizontal="center" shrinkToFit="1"/>
      <protection hidden="1"/>
    </xf>
    <xf numFmtId="3" fontId="29" fillId="0" borderId="26" xfId="0" applyNumberFormat="1" applyFont="1" applyBorder="1" applyAlignment="1" applyProtection="1">
      <alignment horizontal="center" shrinkToFit="1"/>
      <protection hidden="1"/>
    </xf>
    <xf numFmtId="3" fontId="8" fillId="5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3" fontId="8" fillId="5" borderId="42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2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6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2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3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14" xfId="0" applyNumberFormat="1" applyFont="1" applyFill="1" applyBorder="1" applyAlignment="1" applyProtection="1">
      <alignment horizontal="center" vertical="center" shrinkToFit="1"/>
      <protection locked="0"/>
    </xf>
    <xf numFmtId="4" fontId="1" fillId="5" borderId="26" xfId="0" applyNumberFormat="1" applyFont="1" applyFill="1" applyBorder="1" applyAlignment="1" applyProtection="1">
      <alignment horizontal="center" vertical="center" shrinkToFit="1"/>
      <protection locked="0"/>
    </xf>
    <xf numFmtId="3" fontId="3" fillId="5" borderId="34" xfId="0" applyNumberFormat="1" applyFont="1" applyFill="1" applyBorder="1" applyAlignment="1" applyProtection="1">
      <alignment horizontal="center" vertical="center" shrinkToFit="1"/>
      <protection locked="0"/>
    </xf>
    <xf numFmtId="3" fontId="3" fillId="5" borderId="26" xfId="0" applyNumberFormat="1" applyFont="1" applyFill="1" applyBorder="1" applyAlignment="1" applyProtection="1">
      <alignment horizontal="center" vertical="center" shrinkToFit="1"/>
      <protection locked="0"/>
    </xf>
    <xf numFmtId="4" fontId="3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left" wrapText="1"/>
      <protection hidden="1"/>
    </xf>
    <xf numFmtId="0" fontId="7" fillId="0" borderId="13" xfId="0" applyFont="1" applyBorder="1" applyAlignment="1" applyProtection="1">
      <alignment horizontal="left" wrapText="1"/>
      <protection hidden="1"/>
    </xf>
    <xf numFmtId="0" fontId="7" fillId="0" borderId="14" xfId="0" applyFont="1" applyBorder="1" applyAlignment="1" applyProtection="1">
      <alignment horizontal="left" wrapText="1"/>
      <protection hidden="1"/>
    </xf>
    <xf numFmtId="3" fontId="8" fillId="5" borderId="31" xfId="0" applyNumberFormat="1" applyFont="1" applyFill="1" applyBorder="1" applyAlignment="1" applyProtection="1">
      <alignment horizontal="center" vertical="center" shrinkToFit="1"/>
      <protection locked="0"/>
    </xf>
    <xf numFmtId="4" fontId="8" fillId="5" borderId="32" xfId="0" applyNumberFormat="1" applyFont="1" applyFill="1" applyBorder="1" applyAlignment="1" applyProtection="1">
      <alignment horizontal="center" vertical="center" shrinkToFit="1"/>
      <protection locked="0"/>
    </xf>
    <xf numFmtId="3" fontId="29" fillId="0" borderId="32" xfId="0" applyNumberFormat="1" applyFont="1" applyBorder="1" applyAlignment="1" applyProtection="1">
      <alignment horizontal="center" shrinkToFit="1"/>
      <protection hidden="1"/>
    </xf>
    <xf numFmtId="3" fontId="34" fillId="5" borderId="32" xfId="0" applyNumberFormat="1" applyFont="1" applyFill="1" applyBorder="1" applyAlignment="1" applyProtection="1">
      <alignment horizontal="center" shrinkToFit="1"/>
      <protection locked="0"/>
    </xf>
    <xf numFmtId="10" fontId="29" fillId="0" borderId="32" xfId="3" applyNumberFormat="1" applyFont="1" applyBorder="1" applyAlignment="1" applyProtection="1">
      <alignment horizontal="center" shrinkToFit="1"/>
      <protection hidden="1"/>
    </xf>
    <xf numFmtId="10" fontId="29" fillId="0" borderId="36" xfId="3" applyNumberFormat="1" applyFont="1" applyBorder="1" applyAlignment="1" applyProtection="1">
      <alignment horizontal="center" shrinkToFit="1"/>
      <protection hidden="1"/>
    </xf>
    <xf numFmtId="0" fontId="29" fillId="0" borderId="35" xfId="0" applyFont="1" applyBorder="1" applyAlignment="1" applyProtection="1">
      <alignment horizontal="center" shrinkToFit="1"/>
      <protection hidden="1"/>
    </xf>
    <xf numFmtId="0" fontId="29" fillId="0" borderId="38" xfId="0" applyFont="1" applyBorder="1" applyAlignment="1" applyProtection="1">
      <alignment horizontal="center" shrinkToFit="1"/>
      <protection hidden="1"/>
    </xf>
    <xf numFmtId="0" fontId="29" fillId="0" borderId="25" xfId="0" applyFont="1" applyBorder="1" applyAlignment="1" applyProtection="1">
      <alignment horizontal="center" shrinkToFit="1"/>
      <protection hidden="1"/>
    </xf>
    <xf numFmtId="0" fontId="29" fillId="0" borderId="32" xfId="0" applyFont="1" applyBorder="1" applyAlignment="1" applyProtection="1">
      <alignment horizontal="center" shrinkToFit="1"/>
      <protection hidden="1"/>
    </xf>
    <xf numFmtId="0" fontId="29" fillId="0" borderId="36" xfId="0" applyFont="1" applyBorder="1" applyAlignment="1" applyProtection="1">
      <alignment horizontal="center" shrinkToFit="1"/>
      <protection hidden="1"/>
    </xf>
    <xf numFmtId="3" fontId="3" fillId="5" borderId="31" xfId="0" applyNumberFormat="1" applyFont="1" applyFill="1" applyBorder="1" applyAlignment="1" applyProtection="1">
      <alignment horizontal="center" vertical="center" shrinkToFit="1"/>
      <protection locked="0"/>
    </xf>
    <xf numFmtId="3" fontId="3" fillId="5" borderId="32" xfId="0" applyNumberFormat="1" applyFont="1" applyFill="1" applyBorder="1" applyAlignment="1" applyProtection="1">
      <alignment horizontal="center" vertical="center" shrinkToFit="1"/>
      <protection locked="0"/>
    </xf>
    <xf numFmtId="4" fontId="3" fillId="5" borderId="3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3" xfId="0" applyFont="1" applyBorder="1" applyAlignment="1" applyProtection="1">
      <alignment horizontal="center" shrinkToFit="1"/>
      <protection hidden="1"/>
    </xf>
    <xf numFmtId="0" fontId="29" fillId="0" borderId="13" xfId="0" applyFont="1" applyBorder="1" applyAlignment="1" applyProtection="1">
      <alignment horizontal="center" shrinkToFit="1"/>
      <protection hidden="1"/>
    </xf>
    <xf numFmtId="0" fontId="29" fillId="0" borderId="42" xfId="0" applyFont="1" applyBorder="1" applyAlignment="1" applyProtection="1">
      <alignment horizontal="center" shrinkToFit="1"/>
      <protection hidden="1"/>
    </xf>
    <xf numFmtId="0" fontId="0" fillId="0" borderId="27" xfId="0" applyBorder="1" applyAlignment="1" applyProtection="1">
      <alignment horizontal="center" shrinkToFit="1"/>
      <protection hidden="1"/>
    </xf>
    <xf numFmtId="0" fontId="17" fillId="5" borderId="37" xfId="0" applyFont="1" applyFill="1" applyBorder="1" applyAlignment="1" applyProtection="1">
      <alignment horizontal="left" shrinkToFit="1"/>
      <protection locked="0"/>
    </xf>
    <xf numFmtId="0" fontId="17" fillId="5" borderId="38" xfId="0" applyFont="1" applyFill="1" applyBorder="1" applyAlignment="1" applyProtection="1">
      <alignment horizontal="left" shrinkToFit="1"/>
      <protection locked="0"/>
    </xf>
    <xf numFmtId="0" fontId="17" fillId="5" borderId="43" xfId="0" applyFont="1" applyFill="1" applyBorder="1" applyAlignment="1" applyProtection="1">
      <alignment horizontal="left" shrinkToFit="1"/>
      <protection locked="0"/>
    </xf>
    <xf numFmtId="0" fontId="10" fillId="5" borderId="12" xfId="0" applyFont="1" applyFill="1" applyBorder="1" applyAlignment="1" applyProtection="1">
      <alignment horizontal="center" shrinkToFit="1"/>
      <protection locked="0"/>
    </xf>
    <xf numFmtId="0" fontId="10" fillId="5" borderId="13" xfId="0" applyFont="1" applyFill="1" applyBorder="1" applyAlignment="1" applyProtection="1">
      <alignment horizontal="center" shrinkToFit="1"/>
      <protection locked="0"/>
    </xf>
    <xf numFmtId="0" fontId="10" fillId="5" borderId="14" xfId="0" applyFont="1" applyFill="1" applyBorder="1" applyAlignment="1" applyProtection="1">
      <alignment horizontal="center" shrinkToFit="1"/>
      <protection locked="0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5" fillId="0" borderId="16" xfId="0" applyFont="1" applyBorder="1" applyAlignment="1" applyProtection="1">
      <alignment horizontal="left" vertical="center" wrapText="1"/>
      <protection hidden="1"/>
    </xf>
    <xf numFmtId="3" fontId="8" fillId="5" borderId="16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4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right" vertical="center" wrapText="1"/>
      <protection hidden="1"/>
    </xf>
    <xf numFmtId="0" fontId="23" fillId="0" borderId="26" xfId="0" applyFont="1" applyBorder="1" applyAlignment="1" applyProtection="1">
      <alignment horizontal="right" vertical="center" wrapText="1"/>
      <protection hidden="1"/>
    </xf>
    <xf numFmtId="14" fontId="8" fillId="5" borderId="26" xfId="0" applyNumberFormat="1" applyFont="1" applyFill="1" applyBorder="1" applyAlignment="1" applyProtection="1">
      <alignment horizontal="center" vertical="center" shrinkToFit="1"/>
      <protection locked="0"/>
    </xf>
    <xf numFmtId="14" fontId="8" fillId="5" borderId="2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right" vertical="center" wrapText="1"/>
      <protection hidden="1"/>
    </xf>
    <xf numFmtId="0" fontId="23" fillId="0" borderId="32" xfId="0" applyFont="1" applyBorder="1" applyAlignment="1" applyProtection="1">
      <alignment horizontal="right" vertical="center" wrapText="1"/>
      <protection hidden="1"/>
    </xf>
    <xf numFmtId="3" fontId="8" fillId="5" borderId="37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38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4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31" xfId="0" applyFont="1" applyFill="1" applyBorder="1" applyAlignment="1" applyProtection="1">
      <alignment horizontal="left" shrinkToFit="1"/>
      <protection locked="0"/>
    </xf>
    <xf numFmtId="0" fontId="17" fillId="5" borderId="32" xfId="0" applyFont="1" applyFill="1" applyBorder="1" applyAlignment="1" applyProtection="1">
      <alignment horizontal="left" shrinkToFit="1"/>
      <protection locked="0"/>
    </xf>
    <xf numFmtId="0" fontId="17" fillId="5" borderId="33" xfId="0" applyFont="1" applyFill="1" applyBorder="1" applyAlignment="1" applyProtection="1">
      <alignment horizontal="left" shrinkToFit="1"/>
      <protection locked="0"/>
    </xf>
    <xf numFmtId="0" fontId="0" fillId="0" borderId="34" xfId="0" applyFont="1" applyBorder="1" applyAlignment="1" applyProtection="1">
      <alignment horizontal="left" vertical="center" wrapText="1"/>
      <protection hidden="1"/>
    </xf>
    <xf numFmtId="0" fontId="0" fillId="0" borderId="26" xfId="0" applyFont="1" applyBorder="1" applyAlignment="1" applyProtection="1">
      <alignment horizontal="left" vertical="center" wrapText="1"/>
      <protection hidden="1"/>
    </xf>
    <xf numFmtId="3" fontId="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8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8" fillId="0" borderId="43" xfId="0" applyNumberFormat="1" applyFont="1" applyFill="1" applyBorder="1" applyAlignment="1" applyProtection="1">
      <alignment horizontal="center" vertical="center" shrinkToFit="1"/>
      <protection hidden="1"/>
    </xf>
    <xf numFmtId="10" fontId="8" fillId="5" borderId="26" xfId="3" applyNumberFormat="1" applyFont="1" applyFill="1" applyBorder="1" applyAlignment="1" applyProtection="1">
      <alignment horizontal="center" vertical="center" shrinkToFit="1"/>
      <protection locked="0"/>
    </xf>
    <xf numFmtId="10" fontId="8" fillId="5" borderId="27" xfId="3" applyNumberFormat="1" applyFont="1" applyFill="1" applyBorder="1" applyAlignment="1" applyProtection="1">
      <alignment horizontal="center" vertical="center" shrinkToFit="1"/>
      <protection locked="0"/>
    </xf>
    <xf numFmtId="0" fontId="29" fillId="5" borderId="0" xfId="0" applyFont="1" applyFill="1" applyAlignment="1" applyProtection="1">
      <alignment horizontal="center"/>
      <protection locked="0" hidden="1"/>
    </xf>
    <xf numFmtId="0" fontId="17" fillId="5" borderId="28" xfId="0" applyFont="1" applyFill="1" applyBorder="1" applyAlignment="1" applyProtection="1">
      <alignment horizontal="center" shrinkToFit="1"/>
      <protection locked="0"/>
    </xf>
    <xf numFmtId="0" fontId="17" fillId="5" borderId="29" xfId="0" applyFont="1" applyFill="1" applyBorder="1" applyAlignment="1" applyProtection="1">
      <alignment horizontal="center" shrinkToFit="1"/>
      <protection locked="0"/>
    </xf>
    <xf numFmtId="0" fontId="17" fillId="5" borderId="30" xfId="0" applyFont="1" applyFill="1" applyBorder="1" applyAlignment="1" applyProtection="1">
      <alignment horizontal="center" shrinkToFit="1"/>
      <protection locked="0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23" fillId="0" borderId="8" xfId="0" applyFont="1" applyFill="1" applyBorder="1" applyAlignment="1" applyProtection="1">
      <alignment horizontal="center" vertical="center" wrapText="1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0" fontId="36" fillId="2" borderId="38" xfId="0" applyFont="1" applyFill="1" applyBorder="1" applyAlignment="1" applyProtection="1">
      <alignment horizontal="left" shrinkToFit="1"/>
      <protection hidden="1"/>
    </xf>
    <xf numFmtId="0" fontId="36" fillId="2" borderId="43" xfId="0" applyFont="1" applyFill="1" applyBorder="1" applyAlignment="1" applyProtection="1">
      <alignment horizontal="left" shrinkToFit="1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37" fillId="2" borderId="37" xfId="0" applyFont="1" applyFill="1" applyBorder="1" applyAlignment="1" applyProtection="1">
      <alignment horizontal="left" shrinkToFit="1"/>
      <protection hidden="1"/>
    </xf>
    <xf numFmtId="0" fontId="37" fillId="2" borderId="38" xfId="0" applyFont="1" applyFill="1" applyBorder="1" applyAlignment="1" applyProtection="1">
      <alignment horizontal="left" shrinkToFit="1"/>
      <protection hidden="1"/>
    </xf>
    <xf numFmtId="0" fontId="37" fillId="2" borderId="43" xfId="0" applyFont="1" applyFill="1" applyBorder="1" applyAlignment="1" applyProtection="1">
      <alignment horizontal="left" shrinkToFit="1"/>
      <protection hidden="1"/>
    </xf>
    <xf numFmtId="0" fontId="29" fillId="5" borderId="37" xfId="0" applyFont="1" applyFill="1" applyBorder="1" applyAlignment="1" applyProtection="1">
      <alignment horizontal="center" shrinkToFit="1"/>
      <protection locked="0" hidden="1"/>
    </xf>
    <xf numFmtId="0" fontId="29" fillId="5" borderId="38" xfId="0" applyFont="1" applyFill="1" applyBorder="1" applyAlignment="1" applyProtection="1">
      <alignment horizontal="center" shrinkToFit="1"/>
      <protection locked="0" hidden="1"/>
    </xf>
    <xf numFmtId="0" fontId="10" fillId="5" borderId="28" xfId="0" applyFont="1" applyFill="1" applyBorder="1" applyAlignment="1" applyProtection="1">
      <alignment horizontal="center" shrinkToFit="1"/>
      <protection locked="0"/>
    </xf>
    <xf numFmtId="0" fontId="10" fillId="5" borderId="29" xfId="0" applyFont="1" applyFill="1" applyBorder="1" applyAlignment="1" applyProtection="1">
      <alignment horizontal="center" shrinkToFit="1"/>
      <protection locked="0"/>
    </xf>
    <xf numFmtId="0" fontId="10" fillId="5" borderId="30" xfId="0" applyFont="1" applyFill="1" applyBorder="1" applyAlignment="1" applyProtection="1">
      <alignment horizontal="center" shrinkToFit="1"/>
      <protection locked="0"/>
    </xf>
    <xf numFmtId="0" fontId="17" fillId="5" borderId="0" xfId="0" applyFont="1" applyFill="1" applyAlignment="1" applyProtection="1">
      <alignment shrinkToFit="1"/>
      <protection locked="0"/>
    </xf>
    <xf numFmtId="0" fontId="34" fillId="5" borderId="0" xfId="0" applyFont="1" applyFill="1" applyAlignment="1" applyProtection="1">
      <alignment horizontal="left" shrinkToFit="1"/>
      <protection locked="0"/>
    </xf>
    <xf numFmtId="49" fontId="10" fillId="5" borderId="37" xfId="0" applyNumberFormat="1" applyFont="1" applyFill="1" applyBorder="1" applyAlignment="1" applyProtection="1">
      <alignment horizontal="center" shrinkToFit="1"/>
      <protection locked="0"/>
    </xf>
    <xf numFmtId="49" fontId="10" fillId="5" borderId="38" xfId="0" applyNumberFormat="1" applyFont="1" applyFill="1" applyBorder="1" applyAlignment="1" applyProtection="1">
      <alignment horizontal="center" shrinkToFit="1"/>
      <protection locked="0"/>
    </xf>
    <xf numFmtId="49" fontId="10" fillId="5" borderId="43" xfId="0" applyNumberFormat="1" applyFont="1" applyFill="1" applyBorder="1" applyAlignment="1" applyProtection="1">
      <alignment horizontal="center" shrinkToFit="1"/>
      <protection locked="0"/>
    </xf>
    <xf numFmtId="0" fontId="17" fillId="5" borderId="48" xfId="0" applyFont="1" applyFill="1" applyBorder="1" applyAlignment="1" applyProtection="1">
      <alignment horizontal="left" shrinkToFit="1"/>
      <protection locked="0"/>
    </xf>
    <xf numFmtId="0" fontId="17" fillId="5" borderId="0" xfId="0" applyFont="1" applyFill="1" applyBorder="1" applyAlignment="1" applyProtection="1">
      <alignment horizontal="left" shrinkToFit="1"/>
      <protection locked="0"/>
    </xf>
    <xf numFmtId="0" fontId="17" fillId="5" borderId="49" xfId="0" applyFont="1" applyFill="1" applyBorder="1" applyAlignment="1" applyProtection="1">
      <alignment horizontal="left" shrinkToFit="1"/>
      <protection locked="0"/>
    </xf>
    <xf numFmtId="0" fontId="17" fillId="5" borderId="12" xfId="0" applyFont="1" applyFill="1" applyBorder="1" applyAlignment="1" applyProtection="1">
      <alignment horizontal="left" shrinkToFit="1"/>
      <protection locked="0"/>
    </xf>
    <xf numFmtId="0" fontId="17" fillId="5" borderId="13" xfId="0" applyFont="1" applyFill="1" applyBorder="1" applyAlignment="1" applyProtection="1">
      <alignment horizontal="left" shrinkToFit="1"/>
      <protection locked="0"/>
    </xf>
    <xf numFmtId="0" fontId="17" fillId="5" borderId="14" xfId="0" applyFont="1" applyFill="1" applyBorder="1" applyAlignment="1" applyProtection="1">
      <alignment horizontal="left" shrinkToFit="1"/>
      <protection locked="0"/>
    </xf>
    <xf numFmtId="0" fontId="29" fillId="5" borderId="0" xfId="0" applyFont="1" applyFill="1" applyAlignment="1" applyProtection="1">
      <alignment horizontal="center"/>
      <protection locked="0"/>
    </xf>
    <xf numFmtId="0" fontId="17" fillId="5" borderId="12" xfId="0" applyFont="1" applyFill="1" applyBorder="1" applyAlignment="1" applyProtection="1">
      <alignment horizontal="center" shrinkToFit="1"/>
      <protection locked="0"/>
    </xf>
    <xf numFmtId="0" fontId="17" fillId="5" borderId="13" xfId="0" applyFont="1" applyFill="1" applyBorder="1" applyAlignment="1" applyProtection="1">
      <alignment horizontal="center" shrinkToFit="1"/>
      <protection locked="0"/>
    </xf>
    <xf numFmtId="0" fontId="17" fillId="5" borderId="14" xfId="0" applyFont="1" applyFill="1" applyBorder="1" applyAlignment="1" applyProtection="1">
      <alignment horizontal="center" shrinkToFit="1"/>
      <protection locked="0"/>
    </xf>
    <xf numFmtId="0" fontId="17" fillId="5" borderId="28" xfId="0" applyFont="1" applyFill="1" applyBorder="1" applyAlignment="1" applyProtection="1">
      <alignment horizontal="left" shrinkToFit="1"/>
      <protection locked="0"/>
    </xf>
    <xf numFmtId="0" fontId="17" fillId="5" borderId="29" xfId="0" applyFont="1" applyFill="1" applyBorder="1" applyAlignment="1" applyProtection="1">
      <alignment horizontal="left" shrinkToFit="1"/>
      <protection locked="0"/>
    </xf>
    <xf numFmtId="0" fontId="17" fillId="5" borderId="30" xfId="0" applyFont="1" applyFill="1" applyBorder="1" applyAlignment="1" applyProtection="1">
      <alignment horizontal="left" shrinkToFit="1"/>
      <protection locked="0"/>
    </xf>
    <xf numFmtId="43" fontId="10" fillId="5" borderId="37" xfId="1" applyFont="1" applyFill="1" applyBorder="1" applyAlignment="1" applyProtection="1">
      <alignment horizontal="center" shrinkToFit="1"/>
      <protection locked="0"/>
    </xf>
    <xf numFmtId="43" fontId="10" fillId="5" borderId="38" xfId="1" applyFont="1" applyFill="1" applyBorder="1" applyAlignment="1" applyProtection="1">
      <alignment horizontal="center" shrinkToFit="1"/>
      <protection locked="0"/>
    </xf>
    <xf numFmtId="43" fontId="10" fillId="5" borderId="43" xfId="1" applyFont="1" applyFill="1" applyBorder="1" applyAlignment="1" applyProtection="1">
      <alignment horizontal="center" shrinkToFit="1"/>
      <protection locked="0"/>
    </xf>
    <xf numFmtId="49" fontId="10" fillId="5" borderId="28" xfId="0" applyNumberFormat="1" applyFont="1" applyFill="1" applyBorder="1" applyAlignment="1" applyProtection="1">
      <alignment horizontal="center" shrinkToFit="1"/>
      <protection locked="0"/>
    </xf>
    <xf numFmtId="49" fontId="10" fillId="5" borderId="29" xfId="0" applyNumberFormat="1" applyFont="1" applyFill="1" applyBorder="1" applyAlignment="1" applyProtection="1">
      <alignment horizontal="center" shrinkToFit="1"/>
      <protection locked="0"/>
    </xf>
    <xf numFmtId="49" fontId="10" fillId="5" borderId="30" xfId="0" applyNumberFormat="1" applyFont="1" applyFill="1" applyBorder="1" applyAlignment="1" applyProtection="1">
      <alignment horizontal="center" shrinkToFit="1"/>
      <protection locked="0"/>
    </xf>
    <xf numFmtId="0" fontId="17" fillId="5" borderId="50" xfId="0" applyFont="1" applyFill="1" applyBorder="1" applyAlignment="1" applyProtection="1">
      <alignment horizontal="left"/>
      <protection locked="0"/>
    </xf>
    <xf numFmtId="0" fontId="17" fillId="5" borderId="51" xfId="0" applyFont="1" applyFill="1" applyBorder="1" applyAlignment="1" applyProtection="1">
      <alignment horizontal="left"/>
      <protection locked="0"/>
    </xf>
    <xf numFmtId="0" fontId="10" fillId="5" borderId="37" xfId="0" applyFont="1" applyFill="1" applyBorder="1" applyAlignment="1" applyProtection="1">
      <alignment horizontal="center" shrinkToFit="1"/>
      <protection locked="0"/>
    </xf>
    <xf numFmtId="0" fontId="10" fillId="5" borderId="38" xfId="0" applyFont="1" applyFill="1" applyBorder="1" applyAlignment="1" applyProtection="1">
      <alignment horizontal="center" shrinkToFit="1"/>
      <protection locked="0"/>
    </xf>
    <xf numFmtId="0" fontId="10" fillId="5" borderId="43" xfId="0" applyFont="1" applyFill="1" applyBorder="1" applyAlignment="1" applyProtection="1">
      <alignment horizontal="center" shrinkToFit="1"/>
      <protection locked="0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left" vertical="top" wrapText="1"/>
      <protection hidden="1"/>
    </xf>
    <xf numFmtId="0" fontId="0" fillId="0" borderId="50" xfId="0" applyFont="1" applyBorder="1" applyAlignment="1" applyProtection="1">
      <alignment horizontal="left" vertical="top" wrapText="1"/>
      <protection hidden="1"/>
    </xf>
    <xf numFmtId="0" fontId="0" fillId="0" borderId="48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4" xfId="0" applyFont="1" applyBorder="1" applyAlignment="1" applyProtection="1">
      <alignment horizontal="left" vertical="top" wrapText="1"/>
      <protection hidden="1"/>
    </xf>
    <xf numFmtId="0" fontId="0" fillId="0" borderId="5" xfId="0" applyFont="1" applyBorder="1" applyAlignment="1" applyProtection="1">
      <alignment horizontal="left" vertical="top" wrapText="1"/>
      <protection hidden="1"/>
    </xf>
    <xf numFmtId="0" fontId="17" fillId="0" borderId="28" xfId="0" applyFont="1" applyBorder="1" applyAlignment="1" applyProtection="1">
      <alignment horizontal="left" vertical="center" wrapText="1"/>
      <protection hidden="1"/>
    </xf>
    <xf numFmtId="0" fontId="17" fillId="0" borderId="29" xfId="0" applyFont="1" applyBorder="1" applyAlignment="1" applyProtection="1">
      <alignment horizontal="left" vertical="center" wrapText="1"/>
      <protection hidden="1"/>
    </xf>
    <xf numFmtId="14" fontId="8" fillId="5" borderId="29" xfId="0" applyNumberFormat="1" applyFont="1" applyFill="1" applyBorder="1" applyAlignment="1" applyProtection="1">
      <alignment horizontal="center"/>
      <protection locked="0"/>
    </xf>
    <xf numFmtId="14" fontId="8" fillId="5" borderId="53" xfId="0" applyNumberFormat="1" applyFont="1" applyFill="1" applyBorder="1" applyAlignment="1" applyProtection="1">
      <alignment horizontal="center"/>
      <protection locked="0"/>
    </xf>
    <xf numFmtId="3" fontId="33" fillId="9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5" borderId="34" xfId="0" applyFont="1" applyFill="1" applyBorder="1" applyAlignment="1" applyProtection="1">
      <alignment horizontal="left" shrinkToFit="1"/>
      <protection locked="0"/>
    </xf>
    <xf numFmtId="0" fontId="17" fillId="5" borderId="26" xfId="0" applyFont="1" applyFill="1" applyBorder="1" applyAlignment="1" applyProtection="1">
      <alignment horizontal="left" shrinkToFit="1"/>
      <protection locked="0"/>
    </xf>
    <xf numFmtId="0" fontId="17" fillId="5" borderId="35" xfId="0" applyFont="1" applyFill="1" applyBorder="1" applyAlignment="1" applyProtection="1">
      <alignment horizontal="left" shrinkToFit="1"/>
      <protection locked="0"/>
    </xf>
    <xf numFmtId="4" fontId="1" fillId="5" borderId="32" xfId="0" applyNumberFormat="1" applyFont="1" applyFill="1" applyBorder="1" applyAlignment="1" applyProtection="1">
      <alignment horizontal="center" vertical="center" shrinkToFit="1"/>
      <protection locked="0"/>
    </xf>
    <xf numFmtId="3" fontId="33" fillId="9" borderId="41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5" borderId="13" xfId="0" applyFont="1" applyFill="1" applyBorder="1" applyAlignment="1" applyProtection="1">
      <alignment horizontal="left"/>
      <protection locked="0"/>
    </xf>
    <xf numFmtId="0" fontId="17" fillId="5" borderId="14" xfId="0" applyFont="1" applyFill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 wrapText="1"/>
      <protection hidden="1"/>
    </xf>
    <xf numFmtId="0" fontId="0" fillId="0" borderId="10" xfId="0" applyFont="1" applyBorder="1" applyAlignment="1" applyProtection="1">
      <alignment horizontal="left" wrapText="1"/>
      <protection hidden="1"/>
    </xf>
    <xf numFmtId="0" fontId="0" fillId="0" borderId="18" xfId="0" applyFont="1" applyBorder="1" applyAlignment="1" applyProtection="1">
      <alignment horizontal="left" wrapText="1"/>
      <protection hidden="1"/>
    </xf>
    <xf numFmtId="3" fontId="8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43" fontId="10" fillId="5" borderId="12" xfId="1" applyFont="1" applyFill="1" applyBorder="1" applyAlignment="1" applyProtection="1">
      <alignment horizontal="center" shrinkToFit="1"/>
      <protection locked="0"/>
    </xf>
    <xf numFmtId="43" fontId="10" fillId="5" borderId="13" xfId="1" applyFont="1" applyFill="1" applyBorder="1" applyAlignment="1" applyProtection="1">
      <alignment horizontal="center" shrinkToFit="1"/>
      <protection locked="0"/>
    </xf>
    <xf numFmtId="43" fontId="10" fillId="5" borderId="14" xfId="1" applyFont="1" applyFill="1" applyBorder="1" applyAlignment="1" applyProtection="1">
      <alignment horizontal="center" shrinkToFit="1"/>
      <protection locked="0"/>
    </xf>
    <xf numFmtId="0" fontId="23" fillId="0" borderId="20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6" xfId="0" applyFont="1" applyBorder="1" applyAlignment="1" applyProtection="1">
      <alignment horizontal="center" vertical="center"/>
      <protection hidden="1"/>
    </xf>
    <xf numFmtId="49" fontId="10" fillId="5" borderId="12" xfId="0" applyNumberFormat="1" applyFont="1" applyFill="1" applyBorder="1" applyAlignment="1" applyProtection="1">
      <alignment horizontal="center" shrinkToFit="1"/>
      <protection locked="0"/>
    </xf>
    <xf numFmtId="49" fontId="10" fillId="5" borderId="13" xfId="0" applyNumberFormat="1" applyFont="1" applyFill="1" applyBorder="1" applyAlignment="1" applyProtection="1">
      <alignment horizontal="center" shrinkToFit="1"/>
      <protection locked="0"/>
    </xf>
    <xf numFmtId="49" fontId="10" fillId="5" borderId="14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left" shrinkToFit="1"/>
      <protection hidden="1"/>
    </xf>
    <xf numFmtId="0" fontId="17" fillId="5" borderId="0" xfId="0" applyFont="1" applyFill="1" applyAlignment="1" applyProtection="1">
      <alignment horizontal="left" wrapText="1" shrinkToFit="1"/>
      <protection locked="0"/>
    </xf>
    <xf numFmtId="0" fontId="17" fillId="5" borderId="27" xfId="0" applyFont="1" applyFill="1" applyBorder="1" applyAlignment="1" applyProtection="1">
      <alignment horizontal="left" shrinkToFit="1"/>
      <protection locked="0"/>
    </xf>
    <xf numFmtId="0" fontId="7" fillId="0" borderId="39" xfId="0" applyFont="1" applyBorder="1" applyAlignment="1" applyProtection="1">
      <alignment horizontal="left" wrapText="1"/>
      <protection hidden="1"/>
    </xf>
    <xf numFmtId="0" fontId="7" fillId="0" borderId="40" xfId="0" applyFont="1" applyBorder="1" applyAlignment="1" applyProtection="1">
      <alignment horizontal="left" wrapText="1"/>
      <protection hidden="1"/>
    </xf>
    <xf numFmtId="0" fontId="7" fillId="0" borderId="54" xfId="0" applyFont="1" applyBorder="1" applyAlignment="1" applyProtection="1">
      <alignment horizontal="left" wrapText="1"/>
      <protection hidden="1"/>
    </xf>
    <xf numFmtId="0" fontId="17" fillId="2" borderId="0" xfId="0" applyFont="1" applyFill="1" applyAlignment="1" applyProtection="1">
      <alignment horizontal="left" shrinkToFit="1"/>
      <protection hidden="1"/>
    </xf>
    <xf numFmtId="0" fontId="17" fillId="5" borderId="0" xfId="0" applyFont="1" applyFill="1" applyAlignment="1" applyProtection="1">
      <alignment horizontal="left" shrinkToFit="1"/>
      <protection locked="0"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left" vertical="center" wrapText="1"/>
      <protection hidden="1"/>
    </xf>
    <xf numFmtId="0" fontId="17" fillId="0" borderId="40" xfId="0" applyFont="1" applyBorder="1" applyAlignment="1" applyProtection="1">
      <alignment horizontal="left" vertical="center" wrapText="1"/>
      <protection hidden="1"/>
    </xf>
    <xf numFmtId="3" fontId="8" fillId="5" borderId="40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3" fontId="11" fillId="9" borderId="20" xfId="0" applyNumberFormat="1" applyFont="1" applyFill="1" applyBorder="1" applyAlignment="1" applyProtection="1">
      <alignment horizontal="center"/>
      <protection locked="0" hidden="1"/>
    </xf>
    <xf numFmtId="3" fontId="11" fillId="9" borderId="21" xfId="0" applyNumberFormat="1" applyFont="1" applyFill="1" applyBorder="1" applyAlignment="1" applyProtection="1">
      <alignment horizontal="center"/>
      <protection locked="0"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left" wrapText="1"/>
      <protection hidden="1"/>
    </xf>
    <xf numFmtId="0" fontId="0" fillId="0" borderId="26" xfId="0" applyFont="1" applyBorder="1" applyAlignment="1" applyProtection="1">
      <alignment horizontal="left" wrapText="1"/>
      <protection hidden="1"/>
    </xf>
    <xf numFmtId="0" fontId="0" fillId="0" borderId="35" xfId="0" applyFont="1" applyBorder="1" applyAlignment="1" applyProtection="1">
      <alignment horizontal="left" wrapText="1"/>
      <protection hidden="1"/>
    </xf>
    <xf numFmtId="0" fontId="0" fillId="0" borderId="34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3" fontId="8" fillId="0" borderId="53" xfId="0" applyNumberFormat="1" applyFont="1" applyFill="1" applyBorder="1" applyAlignment="1" applyProtection="1">
      <alignment horizontal="center" vertical="center"/>
      <protection locked="0" hidden="1"/>
    </xf>
    <xf numFmtId="3" fontId="8" fillId="0" borderId="40" xfId="0" applyNumberFormat="1" applyFont="1" applyFill="1" applyBorder="1" applyAlignment="1" applyProtection="1">
      <alignment horizontal="center" vertical="center"/>
      <protection locked="0" hidden="1"/>
    </xf>
    <xf numFmtId="3" fontId="8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4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 shrinkToFit="1"/>
      <protection hidden="1"/>
    </xf>
    <xf numFmtId="0" fontId="7" fillId="0" borderId="32" xfId="0" applyFont="1" applyBorder="1" applyAlignment="1" applyProtection="1">
      <alignment horizontal="center" shrinkToFit="1"/>
      <protection hidden="1"/>
    </xf>
    <xf numFmtId="0" fontId="7" fillId="0" borderId="36" xfId="0" applyFont="1" applyBorder="1" applyAlignment="1" applyProtection="1">
      <alignment horizontal="center" shrinkToFit="1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17" fillId="5" borderId="36" xfId="0" applyFont="1" applyFill="1" applyBorder="1" applyAlignment="1" applyProtection="1">
      <alignment horizontal="left" shrinkToFi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hidden="1"/>
    </xf>
    <xf numFmtId="0" fontId="30" fillId="0" borderId="16" xfId="0" applyFont="1" applyFill="1" applyBorder="1" applyAlignment="1" applyProtection="1">
      <alignment horizontal="center" vertical="center" wrapText="1"/>
      <protection hidden="1"/>
    </xf>
    <xf numFmtId="0" fontId="30" fillId="0" borderId="44" xfId="0" applyFont="1" applyFill="1" applyBorder="1" applyAlignment="1" applyProtection="1">
      <alignment horizontal="center" vertical="center" wrapText="1"/>
      <protection hidden="1"/>
    </xf>
    <xf numFmtId="0" fontId="17" fillId="5" borderId="9" xfId="0" applyFont="1" applyFill="1" applyBorder="1" applyAlignment="1" applyProtection="1">
      <alignment horizontal="left" shrinkToFit="1"/>
      <protection locked="0"/>
    </xf>
    <xf numFmtId="0" fontId="17" fillId="5" borderId="10" xfId="0" applyFont="1" applyFill="1" applyBorder="1" applyAlignment="1" applyProtection="1">
      <alignment horizontal="left" shrinkToFit="1"/>
      <protection locked="0"/>
    </xf>
    <xf numFmtId="0" fontId="17" fillId="5" borderId="18" xfId="0" applyFont="1" applyFill="1" applyBorder="1" applyAlignment="1" applyProtection="1">
      <alignment horizontal="left" shrinkToFit="1"/>
      <protection locked="0"/>
    </xf>
    <xf numFmtId="0" fontId="17" fillId="5" borderId="11" xfId="0" applyFont="1" applyFill="1" applyBorder="1" applyAlignment="1" applyProtection="1">
      <alignment horizontal="left" shrinkToFit="1"/>
      <protection locked="0"/>
    </xf>
    <xf numFmtId="0" fontId="30" fillId="0" borderId="15" xfId="0" applyFont="1" applyFill="1" applyBorder="1" applyAlignment="1" applyProtection="1">
      <alignment horizontal="center" vertical="center"/>
      <protection hidden="1"/>
    </xf>
    <xf numFmtId="0" fontId="30" fillId="0" borderId="16" xfId="0" applyFont="1" applyFill="1" applyBorder="1" applyAlignment="1" applyProtection="1">
      <alignment horizontal="center" vertical="center"/>
      <protection hidden="1"/>
    </xf>
    <xf numFmtId="0" fontId="30" fillId="0" borderId="17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center"/>
      <protection hidden="1"/>
    </xf>
    <xf numFmtId="3" fontId="5" fillId="9" borderId="4" xfId="0" applyNumberFormat="1" applyFont="1" applyFill="1" applyBorder="1" applyAlignment="1" applyProtection="1">
      <alignment horizontal="center" vertical="center"/>
      <protection locked="0" hidden="1"/>
    </xf>
    <xf numFmtId="3" fontId="5" fillId="9" borderId="5" xfId="0" applyNumberFormat="1" applyFont="1" applyFill="1" applyBorder="1" applyAlignment="1" applyProtection="1">
      <alignment horizontal="center" vertical="center"/>
      <protection locked="0" hidden="1"/>
    </xf>
    <xf numFmtId="3" fontId="5" fillId="9" borderId="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31" xfId="0" applyFont="1" applyBorder="1" applyAlignment="1" applyProtection="1">
      <alignment horizontal="left" wrapText="1"/>
      <protection hidden="1"/>
    </xf>
    <xf numFmtId="0" fontId="7" fillId="0" borderId="32" xfId="0" applyFont="1" applyBorder="1" applyAlignment="1" applyProtection="1">
      <alignment horizontal="left" wrapText="1"/>
      <protection hidden="1"/>
    </xf>
    <xf numFmtId="0" fontId="7" fillId="0" borderId="33" xfId="0" applyFont="1" applyBorder="1" applyAlignment="1" applyProtection="1">
      <alignment horizontal="left" wrapText="1"/>
      <protection hidden="1"/>
    </xf>
    <xf numFmtId="0" fontId="10" fillId="2" borderId="55" xfId="0" applyFont="1" applyFill="1" applyBorder="1" applyAlignment="1" applyProtection="1">
      <alignment horizontal="center" shrinkToFit="1"/>
      <protection hidden="1"/>
    </xf>
    <xf numFmtId="0" fontId="10" fillId="2" borderId="16" xfId="0" applyFont="1" applyFill="1" applyBorder="1" applyAlignment="1" applyProtection="1">
      <alignment horizontal="center" shrinkToFit="1"/>
      <protection hidden="1"/>
    </xf>
    <xf numFmtId="0" fontId="10" fillId="2" borderId="44" xfId="0" applyFont="1" applyFill="1" applyBorder="1" applyAlignment="1" applyProtection="1">
      <alignment horizontal="center" shrinkToFit="1"/>
      <protection hidden="1"/>
    </xf>
    <xf numFmtId="3" fontId="5" fillId="9" borderId="7" xfId="0" applyNumberFormat="1" applyFont="1" applyFill="1" applyBorder="1" applyAlignment="1" applyProtection="1">
      <alignment horizontal="center"/>
      <protection locked="0" hidden="1"/>
    </xf>
    <xf numFmtId="3" fontId="5" fillId="9" borderId="23" xfId="0" applyNumberFormat="1" applyFont="1" applyFill="1" applyBorder="1" applyAlignment="1" applyProtection="1">
      <alignment horizontal="center"/>
      <protection locked="0" hidden="1"/>
    </xf>
    <xf numFmtId="3" fontId="5" fillId="9" borderId="8" xfId="0" applyNumberFormat="1" applyFont="1" applyFill="1" applyBorder="1" applyAlignment="1" applyProtection="1">
      <alignment horizontal="center"/>
      <protection locked="0" hidden="1"/>
    </xf>
    <xf numFmtId="3" fontId="8" fillId="5" borderId="7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23" xfId="0" applyNumberFormat="1" applyFont="1" applyFill="1" applyBorder="1" applyAlignment="1" applyProtection="1">
      <alignment horizontal="center" vertical="center" shrinkToFit="1"/>
      <protection locked="0"/>
    </xf>
    <xf numFmtId="3" fontId="8" fillId="5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 applyProtection="1">
      <alignment horizontal="center" shrinkToFit="1"/>
      <protection hidden="1"/>
    </xf>
    <xf numFmtId="0" fontId="8" fillId="5" borderId="0" xfId="0" applyFont="1" applyFill="1" applyAlignment="1" applyProtection="1">
      <alignment horizontal="left" shrinkToFit="1"/>
      <protection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3" fontId="5" fillId="9" borderId="7" xfId="0" applyNumberFormat="1" applyFont="1" applyFill="1" applyBorder="1" applyAlignment="1" applyProtection="1">
      <alignment horizontal="center" vertical="center" shrinkToFit="1"/>
      <protection locked="0" hidden="1"/>
    </xf>
    <xf numFmtId="3" fontId="5" fillId="9" borderId="23" xfId="0" applyNumberFormat="1" applyFont="1" applyFill="1" applyBorder="1" applyAlignment="1" applyProtection="1">
      <alignment horizontal="center" vertical="center" shrinkToFit="1"/>
      <protection locked="0" hidden="1"/>
    </xf>
    <xf numFmtId="3" fontId="5" fillId="9" borderId="8" xfId="0" applyNumberFormat="1" applyFont="1" applyFill="1" applyBorder="1" applyAlignment="1" applyProtection="1">
      <alignment horizontal="center" vertical="center" shrinkToFit="1"/>
      <protection locked="0" hidden="1"/>
    </xf>
  </cellXfs>
  <cellStyles count="4">
    <cellStyle name="Čiarka" xfId="1" builtinId="3"/>
    <cellStyle name="Normal_vzorvykazov98" xfId="2"/>
    <cellStyle name="Normálna" xfId="0" builtinId="0"/>
    <cellStyle name="Percentá" xfId="3" builtinId="5"/>
  </cellStyles>
  <dxfs count="8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EB1160"/>
  <sheetViews>
    <sheetView tabSelected="1" workbookViewId="0">
      <pane xSplit="79" ySplit="1" topLeftCell="CB32" activePane="bottomRight" state="frozen"/>
      <selection pane="topRight" activeCell="AO1" sqref="AO1"/>
      <selection pane="bottomLeft" activeCell="A2" sqref="A2"/>
      <selection pane="bottomRight" activeCell="B46" sqref="B46:BZ46"/>
    </sheetView>
  </sheetViews>
  <sheetFormatPr defaultColWidth="2.88671875" defaultRowHeight="14.4" x14ac:dyDescent="0.3"/>
  <cols>
    <col min="1" max="1" width="1.44140625" style="2" customWidth="1"/>
    <col min="2" max="2" width="1" style="2" customWidth="1"/>
    <col min="3" max="3" width="1.88671875" style="2" customWidth="1"/>
    <col min="4" max="4" width="0.5546875" style="2" customWidth="1"/>
    <col min="5" max="5" width="1.88671875" style="2" customWidth="1"/>
    <col min="6" max="6" width="0.5546875" style="2" customWidth="1"/>
    <col min="7" max="7" width="2" style="2" customWidth="1"/>
    <col min="8" max="8" width="0.5546875" style="2" customWidth="1"/>
    <col min="9" max="9" width="1.88671875" style="2" customWidth="1"/>
    <col min="10" max="10" width="0.5546875" style="2" customWidth="1"/>
    <col min="11" max="11" width="1.88671875" style="2" customWidth="1"/>
    <col min="12" max="12" width="0.5546875" style="2" customWidth="1"/>
    <col min="13" max="13" width="2" style="2" customWidth="1"/>
    <col min="14" max="14" width="0.5546875" style="2" customWidth="1"/>
    <col min="15" max="15" width="2" style="2" customWidth="1"/>
    <col min="16" max="16" width="0.5546875" style="2" customWidth="1"/>
    <col min="17" max="17" width="1.88671875" style="2" customWidth="1"/>
    <col min="18" max="18" width="0.5546875" style="2" customWidth="1"/>
    <col min="19" max="19" width="1.88671875" style="2" customWidth="1"/>
    <col min="20" max="20" width="0.5546875" style="2" customWidth="1"/>
    <col min="21" max="21" width="2" style="2" customWidth="1"/>
    <col min="22" max="22" width="0.5546875" style="2" customWidth="1"/>
    <col min="23" max="23" width="2" style="2" customWidth="1"/>
    <col min="24" max="24" width="0.5546875" style="2" customWidth="1"/>
    <col min="25" max="25" width="1.88671875" style="2" customWidth="1"/>
    <col min="26" max="26" width="0.5546875" style="2" customWidth="1"/>
    <col min="27" max="27" width="1.88671875" style="2" customWidth="1"/>
    <col min="28" max="28" width="0.5546875" style="2" customWidth="1"/>
    <col min="29" max="29" width="2" style="2" customWidth="1"/>
    <col min="30" max="30" width="0.5546875" style="2" customWidth="1"/>
    <col min="31" max="31" width="1.88671875" style="2" customWidth="1"/>
    <col min="32" max="32" width="0.44140625" style="2" customWidth="1"/>
    <col min="33" max="33" width="1.88671875" style="2" customWidth="1"/>
    <col min="34" max="34" width="0.5546875" style="2" customWidth="1"/>
    <col min="35" max="35" width="2" style="2" customWidth="1"/>
    <col min="36" max="36" width="0.5546875" style="2" customWidth="1"/>
    <col min="37" max="37" width="1.88671875" style="2" customWidth="1"/>
    <col min="38" max="38" width="0.5546875" style="2" customWidth="1"/>
    <col min="39" max="39" width="1.88671875" style="2" customWidth="1"/>
    <col min="40" max="41" width="0.33203125" style="2" customWidth="1"/>
    <col min="42" max="42" width="2" style="2" customWidth="1"/>
    <col min="43" max="43" width="0.5546875" style="2" customWidth="1"/>
    <col min="44" max="44" width="2" style="2" customWidth="1"/>
    <col min="45" max="45" width="0.5546875" style="2" customWidth="1"/>
    <col min="46" max="46" width="1.88671875" style="2" customWidth="1"/>
    <col min="47" max="47" width="0.5546875" style="2" customWidth="1"/>
    <col min="48" max="48" width="1.88671875" style="2" customWidth="1"/>
    <col min="49" max="49" width="0.5546875" style="2" customWidth="1"/>
    <col min="50" max="50" width="2" style="2" customWidth="1"/>
    <col min="51" max="51" width="0.5546875" style="2" customWidth="1"/>
    <col min="52" max="52" width="1.88671875" style="2" customWidth="1"/>
    <col min="53" max="53" width="0.5546875" style="2" customWidth="1"/>
    <col min="54" max="54" width="1.88671875" style="2" customWidth="1"/>
    <col min="55" max="55" width="0.5546875" style="2" customWidth="1"/>
    <col min="56" max="56" width="2" style="2" customWidth="1"/>
    <col min="57" max="57" width="0.5546875" style="2" customWidth="1"/>
    <col min="58" max="58" width="1.88671875" style="2" customWidth="1"/>
    <col min="59" max="60" width="0.33203125" style="2" customWidth="1"/>
    <col min="61" max="61" width="1.88671875" style="2" customWidth="1"/>
    <col min="62" max="62" width="0.5546875" style="2" customWidth="1"/>
    <col min="63" max="63" width="2" style="2" customWidth="1"/>
    <col min="64" max="64" width="0.5546875" style="2" customWidth="1"/>
    <col min="65" max="65" width="1.88671875" style="2" customWidth="1"/>
    <col min="66" max="66" width="0.5546875" style="2" customWidth="1"/>
    <col min="67" max="67" width="2" style="2" customWidth="1"/>
    <col min="68" max="68" width="0.5546875" style="2" customWidth="1"/>
    <col min="69" max="69" width="1.88671875" style="2" customWidth="1"/>
    <col min="70" max="70" width="0.5546875" style="2" customWidth="1"/>
    <col min="71" max="71" width="1.88671875" style="2" customWidth="1"/>
    <col min="72" max="72" width="0.5546875" style="2" customWidth="1"/>
    <col min="73" max="73" width="2" style="2" customWidth="1"/>
    <col min="74" max="74" width="0.5546875" style="2" customWidth="1"/>
    <col min="75" max="75" width="2" style="2" customWidth="1"/>
    <col min="76" max="76" width="0.5546875" style="2" customWidth="1"/>
    <col min="77" max="77" width="1.88671875" style="2" customWidth="1"/>
    <col min="78" max="78" width="0.88671875" style="2" customWidth="1"/>
    <col min="79" max="79" width="1.44140625" style="29" customWidth="1"/>
    <col min="80" max="80" width="18.5546875" style="2" bestFit="1" customWidth="1"/>
    <col min="81" max="81" width="25.88671875" style="2" bestFit="1" customWidth="1"/>
    <col min="82" max="83" width="15.6640625" style="2" customWidth="1"/>
    <col min="84" max="96" width="2.88671875" style="2"/>
    <col min="97" max="98" width="2.88671875" style="2" customWidth="1"/>
    <col min="99" max="100" width="2.88671875" style="2" hidden="1" customWidth="1"/>
    <col min="101" max="101" width="2" style="29" hidden="1" customWidth="1"/>
    <col min="102" max="103" width="2" style="20" hidden="1" customWidth="1"/>
    <col min="104" max="104" width="6.6640625" style="20" hidden="1" customWidth="1"/>
    <col min="105" max="105" width="1.88671875" style="20" hidden="1" customWidth="1"/>
    <col min="106" max="120" width="2.88671875" style="2" hidden="1" customWidth="1"/>
    <col min="121" max="121" width="2.88671875" style="2" customWidth="1"/>
    <col min="122" max="122" width="2.88671875" style="46" customWidth="1"/>
    <col min="123" max="129" width="2.88671875" style="61" customWidth="1"/>
    <col min="130" max="130" width="2.88671875" style="63" customWidth="1"/>
    <col min="131" max="132" width="3.5546875" style="46" customWidth="1"/>
    <col min="133" max="133" width="3.5546875" style="2" customWidth="1"/>
    <col min="134" max="154" width="2.88671875" style="2" customWidth="1"/>
    <col min="155" max="16384" width="2.88671875" style="2"/>
  </cols>
  <sheetData>
    <row r="1" spans="1:130" ht="12.7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24"/>
      <c r="CB1" s="42" t="s">
        <v>79</v>
      </c>
      <c r="DZ1" s="62"/>
    </row>
    <row r="2" spans="1:130" ht="13.5" customHeight="1" x14ac:dyDescent="0.3">
      <c r="A2" s="11"/>
      <c r="D2" s="345" t="s">
        <v>118</v>
      </c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  <c r="X2" s="2" t="s">
        <v>0</v>
      </c>
      <c r="Z2" s="30"/>
      <c r="AA2" s="30"/>
      <c r="AB2" s="80">
        <v>3</v>
      </c>
      <c r="AC2" s="81"/>
      <c r="AD2" s="80">
        <v>6</v>
      </c>
      <c r="AE2" s="81"/>
      <c r="AF2" s="80">
        <v>4</v>
      </c>
      <c r="AG2" s="113"/>
      <c r="AH2" s="81"/>
      <c r="AI2" s="80">
        <v>4</v>
      </c>
      <c r="AJ2" s="81"/>
      <c r="AK2" s="80">
        <v>1</v>
      </c>
      <c r="AL2" s="81"/>
      <c r="AM2" s="80">
        <v>5</v>
      </c>
      <c r="AN2" s="81"/>
      <c r="AO2" s="80">
        <v>3</v>
      </c>
      <c r="AP2" s="81"/>
      <c r="AQ2" s="80">
        <v>8</v>
      </c>
      <c r="AR2" s="81"/>
      <c r="AW2" s="30"/>
      <c r="AX2" s="2" t="s">
        <v>92</v>
      </c>
      <c r="AZ2" s="30"/>
      <c r="BA2" s="30"/>
      <c r="BB2" s="80">
        <v>2</v>
      </c>
      <c r="BC2" s="81"/>
      <c r="BD2" s="80">
        <v>0</v>
      </c>
      <c r="BE2" s="81"/>
      <c r="BF2" s="80">
        <v>2</v>
      </c>
      <c r="BG2" s="113"/>
      <c r="BH2" s="81"/>
      <c r="BI2" s="80">
        <v>2</v>
      </c>
      <c r="BJ2" s="81"/>
      <c r="BK2" s="80">
        <v>1</v>
      </c>
      <c r="BL2" s="81"/>
      <c r="BM2" s="80">
        <v>6</v>
      </c>
      <c r="BN2" s="81"/>
      <c r="BO2" s="80">
        <v>7</v>
      </c>
      <c r="BP2" s="81"/>
      <c r="BQ2" s="80">
        <v>5</v>
      </c>
      <c r="BR2" s="81"/>
      <c r="BS2" s="80">
        <v>4</v>
      </c>
      <c r="BT2" s="81"/>
      <c r="BU2" s="80">
        <v>3</v>
      </c>
      <c r="BV2" s="81"/>
      <c r="CA2" s="26" t="s">
        <v>69</v>
      </c>
      <c r="CB2" s="54" t="s">
        <v>117</v>
      </c>
      <c r="CW2" s="24"/>
      <c r="CX2" s="55"/>
      <c r="CY2" s="55"/>
      <c r="CZ2" s="55"/>
      <c r="DA2" s="55"/>
      <c r="DZ2" s="62"/>
    </row>
    <row r="3" spans="1:130" ht="13.5" customHeight="1" x14ac:dyDescent="0.3">
      <c r="A3" s="52"/>
      <c r="B3" s="44"/>
      <c r="C3" s="44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53"/>
      <c r="AX3" s="44"/>
      <c r="AY3" s="44"/>
      <c r="AZ3" s="53"/>
      <c r="BA3" s="53"/>
      <c r="BB3" s="30" t="s">
        <v>194</v>
      </c>
      <c r="BC3" s="51"/>
      <c r="BE3" s="51"/>
      <c r="BF3" s="51"/>
      <c r="BG3" s="51"/>
      <c r="BH3" s="51"/>
      <c r="BJ3" s="51"/>
      <c r="BK3" s="51"/>
      <c r="BL3" s="51"/>
      <c r="BM3" s="51"/>
      <c r="BN3" s="30"/>
      <c r="BO3" s="51"/>
      <c r="BP3" s="51"/>
      <c r="BQ3" s="51"/>
      <c r="BR3" s="51"/>
      <c r="BS3" s="51"/>
      <c r="BT3" s="51"/>
      <c r="BU3" s="51"/>
      <c r="BV3" s="51"/>
      <c r="BW3" s="44"/>
      <c r="BX3" s="44"/>
      <c r="BY3" s="44"/>
      <c r="BZ3" s="44"/>
      <c r="CA3" s="24"/>
      <c r="CB3" s="54" t="s">
        <v>117</v>
      </c>
      <c r="CW3" s="24"/>
      <c r="CX3" s="55"/>
      <c r="CY3" s="55"/>
      <c r="CZ3" s="55"/>
      <c r="DA3" s="55"/>
      <c r="DZ3" s="62"/>
    </row>
    <row r="4" spans="1:130" ht="3.75" customHeight="1" thickBot="1" x14ac:dyDescent="0.35">
      <c r="A4" s="52"/>
      <c r="B4" s="44"/>
      <c r="C4" s="44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53"/>
      <c r="AX4" s="44"/>
      <c r="AY4" s="44"/>
      <c r="AZ4" s="53"/>
      <c r="BA4" s="53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44"/>
      <c r="BX4" s="44"/>
      <c r="BY4" s="44"/>
      <c r="BZ4" s="44"/>
      <c r="CA4" s="24"/>
      <c r="CB4" s="54" t="s">
        <v>117</v>
      </c>
      <c r="CW4" s="24"/>
      <c r="CX4" s="55"/>
      <c r="CY4" s="55"/>
      <c r="CZ4" s="55"/>
      <c r="DA4" s="55"/>
      <c r="DZ4" s="62"/>
    </row>
    <row r="5" spans="1:130" ht="16.2" thickBot="1" x14ac:dyDescent="0.35">
      <c r="A5" s="11"/>
      <c r="B5" s="13" t="s">
        <v>41</v>
      </c>
      <c r="C5" s="14"/>
      <c r="D5" s="14"/>
      <c r="E5" s="15" t="s">
        <v>119</v>
      </c>
      <c r="F5" s="14"/>
      <c r="G5" s="58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59"/>
      <c r="BK5" s="14"/>
      <c r="BL5" s="58"/>
      <c r="BM5" s="59"/>
      <c r="BN5" s="60"/>
      <c r="BO5" s="58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6"/>
      <c r="CA5" s="26"/>
      <c r="CB5" s="39" t="str">
        <f t="shared" ref="CB5:CB11" si="0">+IF(DA5=0,"Riadok bude skrytý.","Riadok bude vidieť.")</f>
        <v>Riadok bude vidieť.</v>
      </c>
      <c r="CW5" s="36">
        <v>1</v>
      </c>
      <c r="CZ5" s="20">
        <f t="shared" ref="CZ5:CZ11" si="1">IF(CC5="",1,IF(CC5="Chcem skryť riadok.",0,1))</f>
        <v>1</v>
      </c>
      <c r="DA5" s="20">
        <f t="shared" ref="DA5:DA11" si="2">+IF(CW5+CX5+CY5=0,0,IF(CZ5=0,0,1))</f>
        <v>1</v>
      </c>
      <c r="DZ5" s="62"/>
    </row>
    <row r="6" spans="1:130" x14ac:dyDescent="0.3">
      <c r="A6" s="11"/>
      <c r="CA6" s="24"/>
      <c r="CB6" s="39" t="str">
        <f t="shared" si="0"/>
        <v>Riadok bude vidieť.</v>
      </c>
      <c r="CW6" s="35">
        <v>1</v>
      </c>
      <c r="CZ6" s="20">
        <f t="shared" si="1"/>
        <v>1</v>
      </c>
      <c r="DA6" s="20">
        <f t="shared" si="2"/>
        <v>1</v>
      </c>
      <c r="DZ6" s="62"/>
    </row>
    <row r="7" spans="1:130" x14ac:dyDescent="0.3">
      <c r="A7" s="11"/>
      <c r="B7" s="64" t="s">
        <v>165</v>
      </c>
      <c r="CA7" s="24"/>
      <c r="CB7" s="39" t="str">
        <f t="shared" si="0"/>
        <v>Riadok bude vidieť.</v>
      </c>
      <c r="CC7" s="33" t="s">
        <v>78</v>
      </c>
      <c r="CW7" s="35">
        <v>1</v>
      </c>
      <c r="CZ7" s="20">
        <f t="shared" si="1"/>
        <v>1</v>
      </c>
      <c r="DA7" s="20">
        <f t="shared" si="2"/>
        <v>1</v>
      </c>
      <c r="DZ7" s="62"/>
    </row>
    <row r="8" spans="1:130" x14ac:dyDescent="0.3">
      <c r="A8" s="11"/>
      <c r="CA8" s="24"/>
      <c r="CB8" s="39" t="str">
        <f t="shared" si="0"/>
        <v>Riadok bude vidieť.</v>
      </c>
      <c r="CC8" s="33" t="s">
        <v>78</v>
      </c>
      <c r="CW8" s="35">
        <v>1</v>
      </c>
      <c r="CZ8" s="20">
        <f t="shared" si="1"/>
        <v>1</v>
      </c>
      <c r="DA8" s="20">
        <f t="shared" si="2"/>
        <v>1</v>
      </c>
      <c r="DZ8" s="62"/>
    </row>
    <row r="9" spans="1:130" x14ac:dyDescent="0.3">
      <c r="A9" s="11"/>
      <c r="B9" s="71" t="s">
        <v>200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24"/>
      <c r="CB9" s="39" t="str">
        <f t="shared" si="0"/>
        <v>Riadok bude vidieť.</v>
      </c>
      <c r="CC9" s="33" t="s">
        <v>78</v>
      </c>
      <c r="CD9" s="3"/>
      <c r="CE9" s="23"/>
      <c r="CW9" s="35">
        <v>1</v>
      </c>
      <c r="CZ9" s="20">
        <f t="shared" si="1"/>
        <v>1</v>
      </c>
      <c r="DA9" s="20">
        <f t="shared" si="2"/>
        <v>1</v>
      </c>
      <c r="DZ9" s="62"/>
    </row>
    <row r="10" spans="1:130" x14ac:dyDescent="0.3">
      <c r="A10" s="11"/>
      <c r="B10" s="71" t="s">
        <v>201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24"/>
      <c r="CB10" s="39" t="str">
        <f t="shared" si="0"/>
        <v>Riadok bude vidieť.</v>
      </c>
      <c r="CC10" s="33" t="s">
        <v>78</v>
      </c>
      <c r="CW10" s="35">
        <v>1</v>
      </c>
      <c r="CZ10" s="20">
        <f t="shared" si="1"/>
        <v>1</v>
      </c>
      <c r="DA10" s="20">
        <f t="shared" si="2"/>
        <v>1</v>
      </c>
      <c r="DZ10" s="62"/>
    </row>
    <row r="11" spans="1:130" x14ac:dyDescent="0.3">
      <c r="A11" s="11"/>
      <c r="CA11" s="24"/>
      <c r="CB11" s="39" t="str">
        <f t="shared" si="0"/>
        <v>Riadok bude vidieť.</v>
      </c>
      <c r="CC11" s="33" t="s">
        <v>78</v>
      </c>
      <c r="CW11" s="35">
        <v>1</v>
      </c>
      <c r="CZ11" s="20">
        <f t="shared" si="1"/>
        <v>1</v>
      </c>
      <c r="DA11" s="20">
        <f t="shared" si="2"/>
        <v>1</v>
      </c>
      <c r="DZ11" s="62"/>
    </row>
    <row r="12" spans="1:130" x14ac:dyDescent="0.3">
      <c r="A12" s="11"/>
      <c r="B12" s="64" t="s">
        <v>3</v>
      </c>
      <c r="C12" s="1"/>
      <c r="D12" s="1"/>
      <c r="E12" s="1"/>
      <c r="F12" s="1"/>
      <c r="G12" s="1"/>
      <c r="H12" s="1"/>
      <c r="CA12" s="26"/>
      <c r="CB12" s="39" t="str">
        <f t="shared" ref="CB12:CB68" si="3">+IF(DA12=0,"Riadok bude skrytý.","Riadok bude vidieť.")</f>
        <v>Riadok bude skrytý.</v>
      </c>
      <c r="CC12" s="33" t="s">
        <v>78</v>
      </c>
      <c r="CW12" s="20">
        <f t="shared" ref="CW12:CW35" si="4">+IF($J$14="nie je",0,1)</f>
        <v>0</v>
      </c>
      <c r="CZ12" s="20">
        <f t="shared" ref="CZ12:CZ68" si="5">IF(CC12="",1,IF(CC12="Chcem skryť riadok.",0,1))</f>
        <v>1</v>
      </c>
      <c r="DA12" s="20">
        <f t="shared" ref="DA12:DA112" si="6">+IF(CW12+CX12+CY12=0,0,IF(CZ12=0,0,1))</f>
        <v>0</v>
      </c>
      <c r="DZ12" s="62"/>
    </row>
    <row r="13" spans="1:130" x14ac:dyDescent="0.3">
      <c r="A13" s="11"/>
      <c r="CA13" s="24"/>
      <c r="CB13" s="39" t="str">
        <f t="shared" si="3"/>
        <v>Riadok bude skrytý.</v>
      </c>
      <c r="CC13" s="33" t="s">
        <v>78</v>
      </c>
      <c r="CW13" s="20">
        <f t="shared" si="4"/>
        <v>0</v>
      </c>
      <c r="CZ13" s="20">
        <f t="shared" si="5"/>
        <v>1</v>
      </c>
      <c r="DA13" s="20">
        <f t="shared" si="6"/>
        <v>0</v>
      </c>
      <c r="DZ13" s="62"/>
    </row>
    <row r="14" spans="1:130" x14ac:dyDescent="0.3">
      <c r="A14" s="11"/>
      <c r="B14" s="2" t="s">
        <v>83</v>
      </c>
      <c r="J14" s="88" t="s">
        <v>193</v>
      </c>
      <c r="K14" s="88"/>
      <c r="L14" s="88"/>
      <c r="M14" s="88"/>
      <c r="N14" s="88"/>
      <c r="O14" s="2" t="s">
        <v>166</v>
      </c>
      <c r="P14" s="47"/>
      <c r="BH14" s="2" t="str">
        <f>+IF(J14="je","Spoločnosť uvádza:","")</f>
        <v/>
      </c>
      <c r="CA14" s="25"/>
      <c r="CB14" s="39" t="str">
        <f t="shared" si="3"/>
        <v>Riadok bude skrytý.</v>
      </c>
      <c r="CC14" s="33" t="s">
        <v>78</v>
      </c>
      <c r="CD14" s="6"/>
      <c r="CG14" s="7"/>
      <c r="CW14" s="20">
        <f t="shared" si="4"/>
        <v>0</v>
      </c>
      <c r="CZ14" s="20">
        <f t="shared" si="5"/>
        <v>1</v>
      </c>
      <c r="DA14" s="20">
        <f t="shared" si="6"/>
        <v>0</v>
      </c>
      <c r="DZ14" s="62"/>
    </row>
    <row r="15" spans="1:130" x14ac:dyDescent="0.3">
      <c r="A15" s="11"/>
      <c r="CA15" s="25"/>
      <c r="CB15" s="39" t="str">
        <f t="shared" si="3"/>
        <v>Riadok bude skrytý.</v>
      </c>
      <c r="CC15" s="33" t="s">
        <v>78</v>
      </c>
      <c r="CW15" s="20">
        <f t="shared" si="4"/>
        <v>0</v>
      </c>
      <c r="CZ15" s="20">
        <f t="shared" si="5"/>
        <v>1</v>
      </c>
      <c r="DA15" s="20">
        <f t="shared" si="6"/>
        <v>0</v>
      </c>
      <c r="DZ15" s="62"/>
    </row>
    <row r="16" spans="1:130" x14ac:dyDescent="0.3">
      <c r="A16" s="11"/>
      <c r="B16" s="75" t="s">
        <v>85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  <c r="CA16" s="25"/>
      <c r="CB16" s="39" t="str">
        <f t="shared" si="3"/>
        <v>Riadok bude skrytý.</v>
      </c>
      <c r="CC16" s="33" t="s">
        <v>78</v>
      </c>
      <c r="CW16" s="20">
        <f t="shared" si="4"/>
        <v>0</v>
      </c>
      <c r="CZ16" s="20">
        <f t="shared" si="5"/>
        <v>1</v>
      </c>
      <c r="DA16" s="20">
        <f t="shared" si="6"/>
        <v>0</v>
      </c>
      <c r="DZ16" s="62"/>
    </row>
    <row r="17" spans="1:130" x14ac:dyDescent="0.3">
      <c r="A17" s="11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  <c r="CA17" s="25"/>
      <c r="CB17" s="39" t="str">
        <f t="shared" si="3"/>
        <v>Riadok bude skrytý.</v>
      </c>
      <c r="CC17" s="33" t="s">
        <v>78</v>
      </c>
      <c r="CW17" s="20">
        <f t="shared" si="4"/>
        <v>0</v>
      </c>
      <c r="CX17" s="20">
        <f>+IF(B17="",0,1)</f>
        <v>0</v>
      </c>
      <c r="CZ17" s="20">
        <f t="shared" si="5"/>
        <v>1</v>
      </c>
      <c r="DA17" s="37">
        <f>+IF(CW17*CX17=0,0,IF(CZ17=0,0,1))</f>
        <v>0</v>
      </c>
      <c r="DZ17" s="62"/>
    </row>
    <row r="18" spans="1:130" x14ac:dyDescent="0.3">
      <c r="A18" s="11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25"/>
      <c r="CB18" s="39" t="str">
        <f t="shared" si="3"/>
        <v>Riadok bude skrytý.</v>
      </c>
      <c r="CC18" s="33" t="s">
        <v>78</v>
      </c>
      <c r="CW18" s="20">
        <f t="shared" si="4"/>
        <v>0</v>
      </c>
      <c r="CX18" s="20">
        <f>+IF(B18="",0,1)</f>
        <v>0</v>
      </c>
      <c r="CZ18" s="20">
        <f t="shared" si="5"/>
        <v>1</v>
      </c>
      <c r="DA18" s="37">
        <f>+IF(CW18*CX18=0,0,IF(CZ18=0,0,1))</f>
        <v>0</v>
      </c>
      <c r="DZ18" s="62"/>
    </row>
    <row r="19" spans="1:130" x14ac:dyDescent="0.3">
      <c r="A19" s="11"/>
      <c r="B19" s="75" t="s">
        <v>86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7"/>
      <c r="CA19" s="25"/>
      <c r="CB19" s="39" t="str">
        <f t="shared" si="3"/>
        <v>Riadok bude skrytý.</v>
      </c>
      <c r="CC19" s="33" t="s">
        <v>78</v>
      </c>
      <c r="CW19" s="20">
        <f t="shared" si="4"/>
        <v>0</v>
      </c>
      <c r="CX19" s="20">
        <f>+IF(B20="",0,1)</f>
        <v>0</v>
      </c>
      <c r="CZ19" s="20">
        <f t="shared" si="5"/>
        <v>1</v>
      </c>
      <c r="DA19" s="37">
        <f>+IF(CW19*CX19=0,0,IF(CZ19=0,0,1))</f>
        <v>0</v>
      </c>
      <c r="DZ19" s="62"/>
    </row>
    <row r="20" spans="1:130" x14ac:dyDescent="0.3">
      <c r="A20" s="11"/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  <c r="CA20" s="25"/>
      <c r="CB20" s="39" t="str">
        <f t="shared" si="3"/>
        <v>Riadok bude skrytý.</v>
      </c>
      <c r="CC20" s="33" t="s">
        <v>78</v>
      </c>
      <c r="CW20" s="20">
        <f t="shared" si="4"/>
        <v>0</v>
      </c>
      <c r="CX20" s="20">
        <f>+IF(B20="",0,1)</f>
        <v>0</v>
      </c>
      <c r="CZ20" s="20">
        <f t="shared" si="5"/>
        <v>1</v>
      </c>
      <c r="DA20" s="37">
        <f>+IF(CW20*CX20=0,0,IF(CZ20=0,0,1))</f>
        <v>0</v>
      </c>
      <c r="DZ20" s="62"/>
    </row>
    <row r="21" spans="1:130" x14ac:dyDescent="0.3">
      <c r="A21" s="11"/>
      <c r="B21" s="258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60"/>
      <c r="CA21" s="25"/>
      <c r="CB21" s="39" t="str">
        <f t="shared" si="3"/>
        <v>Riadok bude skrytý.</v>
      </c>
      <c r="CC21" s="33" t="s">
        <v>78</v>
      </c>
      <c r="CW21" s="20">
        <f t="shared" si="4"/>
        <v>0</v>
      </c>
      <c r="CX21" s="20">
        <f>+IF(B21="",0,1)</f>
        <v>0</v>
      </c>
      <c r="CZ21" s="20">
        <f t="shared" si="5"/>
        <v>1</v>
      </c>
      <c r="DA21" s="37">
        <f>+IF(CW21*CX21=0,0,IF(CZ21=0,0,1))</f>
        <v>0</v>
      </c>
      <c r="DZ21" s="62"/>
    </row>
    <row r="22" spans="1:130" x14ac:dyDescent="0.3">
      <c r="A22" s="11"/>
      <c r="B22" s="75" t="s">
        <v>84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  <c r="CA22" s="25"/>
      <c r="CB22" s="39" t="str">
        <f t="shared" si="3"/>
        <v>Riadok bude skrytý.</v>
      </c>
      <c r="CC22" s="33" t="s">
        <v>78</v>
      </c>
      <c r="CW22" s="20">
        <f t="shared" si="4"/>
        <v>0</v>
      </c>
      <c r="CZ22" s="20">
        <f t="shared" si="5"/>
        <v>1</v>
      </c>
      <c r="DA22" s="20">
        <f t="shared" si="6"/>
        <v>0</v>
      </c>
      <c r="DZ22" s="62"/>
    </row>
    <row r="23" spans="1:130" x14ac:dyDescent="0.3">
      <c r="A23" s="11"/>
      <c r="B23" s="245" t="s">
        <v>195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38" t="str">
        <f>+IF(B23="nie","","Spoločnosť uvádza nasledujúce informácie:")</f>
        <v/>
      </c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9"/>
      <c r="CA23" s="25"/>
      <c r="CB23" s="39" t="str">
        <f t="shared" si="3"/>
        <v>Riadok bude skrytý.</v>
      </c>
      <c r="CC23" s="33" t="s">
        <v>78</v>
      </c>
      <c r="CW23" s="20">
        <f t="shared" si="4"/>
        <v>0</v>
      </c>
      <c r="CZ23" s="20">
        <f t="shared" si="5"/>
        <v>1</v>
      </c>
      <c r="DA23" s="20">
        <f t="shared" si="6"/>
        <v>0</v>
      </c>
      <c r="DZ23" s="62"/>
    </row>
    <row r="24" spans="1:130" x14ac:dyDescent="0.3">
      <c r="A24" s="11"/>
      <c r="B24" s="242" t="str">
        <f>+IF(B23="nie","",IF(B23="áno (podľa § 22 ods.12)","Obchodné mená a sídla dcérskych ÚJ:","Obchodné meno a sídlo materskej ÚJ zostavujúcej konsolidovanú ÚZ do ktorej je zahrnutá Spoločnosť a všetky jej dcérske ÚJ:"))</f>
        <v/>
      </c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4"/>
      <c r="CA24" s="25"/>
      <c r="CB24" s="39" t="str">
        <f t="shared" si="3"/>
        <v>Riadok bude skrytý.</v>
      </c>
      <c r="CC24" s="33" t="s">
        <v>78</v>
      </c>
      <c r="CW24" s="20">
        <f t="shared" si="4"/>
        <v>0</v>
      </c>
      <c r="CX24" s="20">
        <f>+IF($B$23="nie",0,1)</f>
        <v>0</v>
      </c>
      <c r="CZ24" s="20">
        <f t="shared" si="5"/>
        <v>1</v>
      </c>
      <c r="DA24" s="37">
        <f>+IF(CW24*CX24=0,0,IF(CZ24=0,0,1))</f>
        <v>0</v>
      </c>
      <c r="DZ24" s="62"/>
    </row>
    <row r="25" spans="1:130" x14ac:dyDescent="0.3">
      <c r="A25" s="11"/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8"/>
      <c r="CA25" s="25"/>
      <c r="CB25" s="39" t="str">
        <f t="shared" si="3"/>
        <v>Riadok bude skrytý.</v>
      </c>
      <c r="CC25" s="33" t="s">
        <v>78</v>
      </c>
      <c r="CW25" s="20">
        <f t="shared" si="4"/>
        <v>0</v>
      </c>
      <c r="CX25" s="20">
        <f t="shared" ref="CX25:CX33" si="7">+IF($B$23="nie",0,1)</f>
        <v>0</v>
      </c>
      <c r="CY25" s="20">
        <f t="shared" ref="CY25:CY33" si="8">+IF(B25="",0,1)</f>
        <v>0</v>
      </c>
      <c r="CZ25" s="20">
        <f t="shared" si="5"/>
        <v>1</v>
      </c>
      <c r="DA25" s="38">
        <f t="shared" ref="DA25:DA33" si="9">+IF(CW25*CX25*CY25=0,0,IF(CZ25=0,0,1))</f>
        <v>0</v>
      </c>
      <c r="DZ25" s="62"/>
    </row>
    <row r="26" spans="1:130" x14ac:dyDescent="0.3">
      <c r="A26" s="11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8"/>
      <c r="CA26" s="25"/>
      <c r="CB26" s="39" t="str">
        <f t="shared" si="3"/>
        <v>Riadok bude skrytý.</v>
      </c>
      <c r="CC26" s="33" t="s">
        <v>78</v>
      </c>
      <c r="CW26" s="20">
        <f t="shared" si="4"/>
        <v>0</v>
      </c>
      <c r="CX26" s="20">
        <f t="shared" si="7"/>
        <v>0</v>
      </c>
      <c r="CY26" s="20">
        <f t="shared" si="8"/>
        <v>0</v>
      </c>
      <c r="CZ26" s="20">
        <f t="shared" si="5"/>
        <v>1</v>
      </c>
      <c r="DA26" s="38">
        <f t="shared" si="9"/>
        <v>0</v>
      </c>
      <c r="DZ26" s="62"/>
    </row>
    <row r="27" spans="1:130" x14ac:dyDescent="0.3">
      <c r="A27" s="11"/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8"/>
      <c r="CA27" s="25"/>
      <c r="CB27" s="39" t="str">
        <f t="shared" si="3"/>
        <v>Riadok bude skrytý.</v>
      </c>
      <c r="CC27" s="33" t="s">
        <v>78</v>
      </c>
      <c r="CW27" s="20">
        <f t="shared" si="4"/>
        <v>0</v>
      </c>
      <c r="CX27" s="20">
        <f t="shared" si="7"/>
        <v>0</v>
      </c>
      <c r="CY27" s="20">
        <f t="shared" si="8"/>
        <v>0</v>
      </c>
      <c r="CZ27" s="20">
        <f t="shared" si="5"/>
        <v>1</v>
      </c>
      <c r="DA27" s="38">
        <f t="shared" si="9"/>
        <v>0</v>
      </c>
      <c r="DZ27" s="62"/>
    </row>
    <row r="28" spans="1:130" x14ac:dyDescent="0.3">
      <c r="A28" s="11"/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8"/>
      <c r="CA28" s="25"/>
      <c r="CB28" s="39" t="str">
        <f t="shared" si="3"/>
        <v>Riadok bude skrytý.</v>
      </c>
      <c r="CC28" s="33" t="s">
        <v>78</v>
      </c>
      <c r="CW28" s="20">
        <f t="shared" si="4"/>
        <v>0</v>
      </c>
      <c r="CX28" s="20">
        <f t="shared" si="7"/>
        <v>0</v>
      </c>
      <c r="CY28" s="20">
        <f t="shared" si="8"/>
        <v>0</v>
      </c>
      <c r="CZ28" s="20">
        <f t="shared" si="5"/>
        <v>1</v>
      </c>
      <c r="DA28" s="38">
        <f t="shared" si="9"/>
        <v>0</v>
      </c>
      <c r="DZ28" s="62"/>
    </row>
    <row r="29" spans="1:130" x14ac:dyDescent="0.3">
      <c r="A29" s="11"/>
      <c r="B29" s="196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8"/>
      <c r="CA29" s="25"/>
      <c r="CB29" s="39" t="str">
        <f t="shared" si="3"/>
        <v>Riadok bude skrytý.</v>
      </c>
      <c r="CC29" s="33" t="s">
        <v>78</v>
      </c>
      <c r="CW29" s="20">
        <f t="shared" si="4"/>
        <v>0</v>
      </c>
      <c r="CX29" s="20">
        <f t="shared" si="7"/>
        <v>0</v>
      </c>
      <c r="CY29" s="20">
        <f t="shared" si="8"/>
        <v>0</v>
      </c>
      <c r="CZ29" s="20">
        <f t="shared" si="5"/>
        <v>1</v>
      </c>
      <c r="DA29" s="38">
        <f t="shared" si="9"/>
        <v>0</v>
      </c>
      <c r="DZ29" s="62"/>
    </row>
    <row r="30" spans="1:130" x14ac:dyDescent="0.3">
      <c r="A30" s="11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8"/>
      <c r="CA30" s="25"/>
      <c r="CB30" s="39" t="str">
        <f t="shared" si="3"/>
        <v>Riadok bude skrytý.</v>
      </c>
      <c r="CC30" s="33" t="s">
        <v>78</v>
      </c>
      <c r="CW30" s="20">
        <f t="shared" si="4"/>
        <v>0</v>
      </c>
      <c r="CX30" s="20">
        <f t="shared" si="7"/>
        <v>0</v>
      </c>
      <c r="CY30" s="20">
        <f t="shared" si="8"/>
        <v>0</v>
      </c>
      <c r="CZ30" s="20">
        <f t="shared" si="5"/>
        <v>1</v>
      </c>
      <c r="DA30" s="38">
        <f t="shared" si="9"/>
        <v>0</v>
      </c>
      <c r="DZ30" s="62"/>
    </row>
    <row r="31" spans="1:130" x14ac:dyDescent="0.3">
      <c r="A31" s="11"/>
      <c r="B31" s="196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8"/>
      <c r="CA31" s="25"/>
      <c r="CB31" s="39" t="str">
        <f t="shared" si="3"/>
        <v>Riadok bude skrytý.</v>
      </c>
      <c r="CC31" s="33" t="s">
        <v>78</v>
      </c>
      <c r="CW31" s="20">
        <f t="shared" si="4"/>
        <v>0</v>
      </c>
      <c r="CX31" s="20">
        <f t="shared" si="7"/>
        <v>0</v>
      </c>
      <c r="CY31" s="20">
        <f t="shared" si="8"/>
        <v>0</v>
      </c>
      <c r="CZ31" s="20">
        <f t="shared" si="5"/>
        <v>1</v>
      </c>
      <c r="DA31" s="38">
        <f t="shared" si="9"/>
        <v>0</v>
      </c>
      <c r="DZ31" s="62"/>
    </row>
    <row r="32" spans="1:130" x14ac:dyDescent="0.3">
      <c r="A32" s="11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8"/>
      <c r="CA32" s="25"/>
      <c r="CB32" s="39" t="str">
        <f t="shared" si="3"/>
        <v>Riadok bude skrytý.</v>
      </c>
      <c r="CC32" s="33" t="s">
        <v>78</v>
      </c>
      <c r="CW32" s="20">
        <f t="shared" si="4"/>
        <v>0</v>
      </c>
      <c r="CX32" s="20">
        <f t="shared" si="7"/>
        <v>0</v>
      </c>
      <c r="CY32" s="20">
        <f t="shared" si="8"/>
        <v>0</v>
      </c>
      <c r="CZ32" s="20">
        <f t="shared" si="5"/>
        <v>1</v>
      </c>
      <c r="DA32" s="38">
        <f t="shared" si="9"/>
        <v>0</v>
      </c>
      <c r="DZ32" s="62"/>
    </row>
    <row r="33" spans="1:130" x14ac:dyDescent="0.3">
      <c r="A33" s="11"/>
      <c r="B33" s="196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8"/>
      <c r="CA33" s="25"/>
      <c r="CB33" s="39" t="str">
        <f t="shared" si="3"/>
        <v>Riadok bude skrytý.</v>
      </c>
      <c r="CC33" s="33" t="s">
        <v>78</v>
      </c>
      <c r="CW33" s="20">
        <f t="shared" si="4"/>
        <v>0</v>
      </c>
      <c r="CX33" s="20">
        <f t="shared" si="7"/>
        <v>0</v>
      </c>
      <c r="CY33" s="20">
        <f t="shared" si="8"/>
        <v>0</v>
      </c>
      <c r="CZ33" s="20">
        <f t="shared" si="5"/>
        <v>1</v>
      </c>
      <c r="DA33" s="38">
        <f t="shared" si="9"/>
        <v>0</v>
      </c>
      <c r="DZ33" s="62"/>
    </row>
    <row r="34" spans="1:130" x14ac:dyDescent="0.3">
      <c r="A34" s="11"/>
      <c r="B34" s="258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60"/>
      <c r="CA34" s="25"/>
      <c r="CB34" s="39" t="str">
        <f t="shared" si="3"/>
        <v>Riadok bude skrytý.</v>
      </c>
      <c r="CC34" s="33" t="s">
        <v>78</v>
      </c>
      <c r="CW34" s="20">
        <f t="shared" si="4"/>
        <v>0</v>
      </c>
      <c r="CZ34" s="20">
        <f t="shared" si="5"/>
        <v>1</v>
      </c>
      <c r="DA34" s="20">
        <f t="shared" si="6"/>
        <v>0</v>
      </c>
      <c r="DZ34" s="62"/>
    </row>
    <row r="35" spans="1:130" x14ac:dyDescent="0.3">
      <c r="A35" s="11"/>
      <c r="CA35" s="25"/>
      <c r="CB35" s="39" t="str">
        <f t="shared" ref="CB35:CB61" si="10">+IF(DA35=0,"Riadok bude skrytý.","Riadok bude vidieť.")</f>
        <v>Riadok bude skrytý.</v>
      </c>
      <c r="CC35" s="33" t="s">
        <v>78</v>
      </c>
      <c r="CW35" s="20">
        <f t="shared" si="4"/>
        <v>0</v>
      </c>
      <c r="CZ35" s="20">
        <f t="shared" si="5"/>
        <v>1</v>
      </c>
      <c r="DA35" s="20">
        <f t="shared" si="6"/>
        <v>0</v>
      </c>
      <c r="DZ35" s="62"/>
    </row>
    <row r="36" spans="1:130" x14ac:dyDescent="0.3">
      <c r="A36" s="11"/>
      <c r="B36" s="67" t="s">
        <v>154</v>
      </c>
      <c r="CA36" s="26" t="s">
        <v>69</v>
      </c>
      <c r="CB36" s="39" t="str">
        <f t="shared" si="10"/>
        <v>Riadok bude vidieť.</v>
      </c>
      <c r="CC36" s="33" t="s">
        <v>78</v>
      </c>
      <c r="CW36" s="20">
        <f>+IF($AJ$39="",0,1)</f>
        <v>1</v>
      </c>
      <c r="CZ36" s="20">
        <f t="shared" si="5"/>
        <v>1</v>
      </c>
      <c r="DA36" s="20">
        <f t="shared" si="6"/>
        <v>1</v>
      </c>
      <c r="DZ36" s="62"/>
    </row>
    <row r="37" spans="1:130" x14ac:dyDescent="0.3">
      <c r="A37" s="11"/>
      <c r="B37" s="5"/>
      <c r="CA37" s="25"/>
      <c r="CB37" s="39" t="str">
        <f t="shared" si="10"/>
        <v>Riadok bude vidieť.</v>
      </c>
      <c r="CC37" s="33" t="s">
        <v>78</v>
      </c>
      <c r="CW37" s="20">
        <f>+IF($AJ$39="",0,1)</f>
        <v>1</v>
      </c>
      <c r="CZ37" s="20">
        <f>IF(CC37="",1,IF(CC37="Chcem skryť riadok.",0,1))</f>
        <v>1</v>
      </c>
      <c r="DA37" s="20">
        <f>+IF(CW37+CX37+CY37=0,0,IF(CZ37=0,0,1))</f>
        <v>1</v>
      </c>
      <c r="DZ37" s="62"/>
    </row>
    <row r="38" spans="1:130" x14ac:dyDescent="0.3">
      <c r="A38" s="11"/>
      <c r="B38" s="78" t="s">
        <v>35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400">
        <v>2016</v>
      </c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2"/>
      <c r="CA38" s="25"/>
      <c r="CB38" s="39" t="str">
        <f t="shared" si="10"/>
        <v>Riadok bude vidieť.</v>
      </c>
      <c r="CC38" s="33" t="s">
        <v>78</v>
      </c>
      <c r="CW38" s="20">
        <f>+IF($AJ$39="",0,1)</f>
        <v>1</v>
      </c>
      <c r="CZ38" s="20">
        <f>IF(CC38="",1,IF(CC38="Chcem skryť riadok.",0,1))</f>
        <v>1</v>
      </c>
      <c r="DA38" s="20">
        <f>+IF(CW38+CX38+CY38=0,0,IF(CZ38=0,0,1))</f>
        <v>1</v>
      </c>
      <c r="DZ38" s="62"/>
    </row>
    <row r="39" spans="1:130" x14ac:dyDescent="0.3">
      <c r="A39" s="11"/>
      <c r="B39" s="240" t="s">
        <v>156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403">
        <v>4</v>
      </c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5"/>
      <c r="CA39" s="25"/>
      <c r="CB39" s="39" t="str">
        <f t="shared" si="10"/>
        <v>Riadok bude vidieť.</v>
      </c>
      <c r="CC39" s="33" t="s">
        <v>78</v>
      </c>
      <c r="CW39" s="20">
        <f>+IF($AJ$39="",0,1)</f>
        <v>1</v>
      </c>
      <c r="CZ39" s="20">
        <f>IF(CC39="",1,IF(CC39="Chcem skryť riadok.",0,1))</f>
        <v>1</v>
      </c>
      <c r="DA39" s="20">
        <f>+IF(CW39+CX39+CY39=0,0,IF(CZ39=0,0,1))</f>
        <v>1</v>
      </c>
      <c r="DZ39" s="62"/>
    </row>
    <row r="40" spans="1:130" x14ac:dyDescent="0.3">
      <c r="A40" s="11"/>
      <c r="CA40" s="25"/>
      <c r="CB40" s="39" t="str">
        <f t="shared" si="10"/>
        <v>Riadok bude vidieť.</v>
      </c>
      <c r="CC40" s="33" t="s">
        <v>78</v>
      </c>
      <c r="CW40" s="20">
        <f>+IF($AJ$39="",0,1)</f>
        <v>1</v>
      </c>
      <c r="CZ40" s="20">
        <f>IF(CC40="",1,IF(CC40="Chcem skryť riadok.",0,1))</f>
        <v>1</v>
      </c>
      <c r="DA40" s="20">
        <f>+IF(CW40+CX40+CY40=0,0,IF(CZ40=0,0,1))</f>
        <v>1</v>
      </c>
      <c r="DZ40" s="62"/>
    </row>
    <row r="41" spans="1:130" x14ac:dyDescent="0.3">
      <c r="A41" s="11"/>
      <c r="B41" s="2" t="s">
        <v>155</v>
      </c>
      <c r="CA41" s="25"/>
      <c r="CB41" s="39" t="str">
        <f t="shared" si="10"/>
        <v>Riadok bude vidieť.</v>
      </c>
      <c r="CC41" s="33" t="s">
        <v>78</v>
      </c>
      <c r="CW41" s="20">
        <f>+IF(SUM(CW42:CW61)=0,0,1)</f>
        <v>1</v>
      </c>
      <c r="CZ41" s="20">
        <f>IF(CC41="",1,IF(CC41="Chcem skryť riadok.",0,1))</f>
        <v>1</v>
      </c>
      <c r="DA41" s="20">
        <f>+IF(CW41+CX41+CY41=0,0,IF(CZ41=0,0,1))</f>
        <v>1</v>
      </c>
      <c r="DZ41" s="62"/>
    </row>
    <row r="42" spans="1:130" x14ac:dyDescent="0.3">
      <c r="A42" s="11"/>
      <c r="B42" s="71" t="s">
        <v>202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25"/>
      <c r="CB42" s="39" t="str">
        <f t="shared" si="10"/>
        <v>Riadok bude vidieť.</v>
      </c>
      <c r="CC42" s="33" t="s">
        <v>78</v>
      </c>
      <c r="CW42" s="20">
        <f>+IF(B42="",0,1)</f>
        <v>1</v>
      </c>
      <c r="CZ42" s="20">
        <f t="shared" ref="CZ42:CZ61" si="11">IF(CC42="",1,IF(CC42="Chcem skryť riadok.",0,1))</f>
        <v>1</v>
      </c>
      <c r="DA42" s="20">
        <f t="shared" ref="DA42:DA61" si="12">+IF(CW42+CX42+CY42=0,0,IF(CZ42=0,0,1))</f>
        <v>1</v>
      </c>
      <c r="DZ42" s="62"/>
    </row>
    <row r="43" spans="1:130" x14ac:dyDescent="0.3">
      <c r="A43" s="11"/>
      <c r="B43" s="71" t="s">
        <v>203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25"/>
      <c r="CB43" s="39" t="str">
        <f t="shared" si="10"/>
        <v>Riadok bude vidieť.</v>
      </c>
      <c r="CC43" s="33" t="s">
        <v>78</v>
      </c>
      <c r="CW43" s="20">
        <f t="shared" ref="CW43:CW61" si="13">+IF(B43="",0,1)</f>
        <v>1</v>
      </c>
      <c r="CZ43" s="20">
        <f t="shared" si="11"/>
        <v>1</v>
      </c>
      <c r="DA43" s="20">
        <f t="shared" si="12"/>
        <v>1</v>
      </c>
      <c r="DZ43" s="62"/>
    </row>
    <row r="44" spans="1:130" x14ac:dyDescent="0.3">
      <c r="A44" s="11"/>
      <c r="B44" s="71" t="s">
        <v>204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25"/>
      <c r="CB44" s="39" t="str">
        <f t="shared" si="10"/>
        <v>Riadok bude vidieť.</v>
      </c>
      <c r="CC44" s="33" t="s">
        <v>78</v>
      </c>
      <c r="CW44" s="20">
        <f t="shared" si="13"/>
        <v>1</v>
      </c>
      <c r="CZ44" s="20">
        <f t="shared" si="11"/>
        <v>1</v>
      </c>
      <c r="DA44" s="20">
        <f t="shared" si="12"/>
        <v>1</v>
      </c>
      <c r="DZ44" s="62"/>
    </row>
    <row r="45" spans="1:130" x14ac:dyDescent="0.3">
      <c r="A45" s="11"/>
      <c r="B45" s="71" t="s">
        <v>205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25"/>
      <c r="CB45" s="39" t="str">
        <f t="shared" si="10"/>
        <v>Riadok bude vidieť.</v>
      </c>
      <c r="CC45" s="33" t="s">
        <v>78</v>
      </c>
      <c r="CW45" s="20">
        <f t="shared" si="13"/>
        <v>1</v>
      </c>
      <c r="CZ45" s="20">
        <f t="shared" si="11"/>
        <v>1</v>
      </c>
      <c r="DA45" s="20">
        <f t="shared" si="12"/>
        <v>1</v>
      </c>
      <c r="DZ45" s="62"/>
    </row>
    <row r="46" spans="1:130" x14ac:dyDescent="0.3">
      <c r="A46" s="1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25"/>
      <c r="CB46" s="39" t="str">
        <f t="shared" si="10"/>
        <v>Riadok bude skrytý.</v>
      </c>
      <c r="CC46" s="33" t="s">
        <v>78</v>
      </c>
      <c r="CW46" s="20">
        <f t="shared" si="13"/>
        <v>0</v>
      </c>
      <c r="CZ46" s="20">
        <f t="shared" si="11"/>
        <v>1</v>
      </c>
      <c r="DA46" s="20">
        <f t="shared" si="12"/>
        <v>0</v>
      </c>
      <c r="DZ46" s="62"/>
    </row>
    <row r="47" spans="1:130" x14ac:dyDescent="0.3">
      <c r="A47" s="1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25"/>
      <c r="CB47" s="39" t="str">
        <f t="shared" si="10"/>
        <v>Riadok bude skrytý.</v>
      </c>
      <c r="CC47" s="33" t="s">
        <v>78</v>
      </c>
      <c r="CW47" s="20">
        <f t="shared" si="13"/>
        <v>0</v>
      </c>
      <c r="CZ47" s="20">
        <f t="shared" si="11"/>
        <v>1</v>
      </c>
      <c r="DA47" s="20">
        <f t="shared" si="12"/>
        <v>0</v>
      </c>
      <c r="DZ47" s="62"/>
    </row>
    <row r="48" spans="1:130" x14ac:dyDescent="0.3">
      <c r="A48" s="1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25"/>
      <c r="CB48" s="39" t="str">
        <f t="shared" si="10"/>
        <v>Riadok bude skrytý.</v>
      </c>
      <c r="CC48" s="33" t="s">
        <v>78</v>
      </c>
      <c r="CW48" s="20">
        <f t="shared" si="13"/>
        <v>0</v>
      </c>
      <c r="CZ48" s="20">
        <f t="shared" si="11"/>
        <v>1</v>
      </c>
      <c r="DA48" s="20">
        <f t="shared" si="12"/>
        <v>0</v>
      </c>
      <c r="DZ48" s="62"/>
    </row>
    <row r="49" spans="1:130" x14ac:dyDescent="0.3">
      <c r="A49" s="1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25"/>
      <c r="CB49" s="39" t="str">
        <f t="shared" si="10"/>
        <v>Riadok bude skrytý.</v>
      </c>
      <c r="CC49" s="33" t="s">
        <v>78</v>
      </c>
      <c r="CW49" s="20">
        <f t="shared" si="13"/>
        <v>0</v>
      </c>
      <c r="CZ49" s="20">
        <f t="shared" si="11"/>
        <v>1</v>
      </c>
      <c r="DA49" s="20">
        <f t="shared" si="12"/>
        <v>0</v>
      </c>
      <c r="DZ49" s="62"/>
    </row>
    <row r="50" spans="1:130" x14ac:dyDescent="0.3">
      <c r="A50" s="1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25"/>
      <c r="CB50" s="39" t="str">
        <f t="shared" si="10"/>
        <v>Riadok bude skrytý.</v>
      </c>
      <c r="CC50" s="33" t="s">
        <v>78</v>
      </c>
      <c r="CW50" s="20">
        <f t="shared" si="13"/>
        <v>0</v>
      </c>
      <c r="CZ50" s="20">
        <f t="shared" si="11"/>
        <v>1</v>
      </c>
      <c r="DA50" s="20">
        <f t="shared" si="12"/>
        <v>0</v>
      </c>
      <c r="DZ50" s="62"/>
    </row>
    <row r="51" spans="1:130" x14ac:dyDescent="0.3">
      <c r="A51" s="1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25"/>
      <c r="CB51" s="39" t="str">
        <f t="shared" si="10"/>
        <v>Riadok bude skrytý.</v>
      </c>
      <c r="CC51" s="33" t="s">
        <v>78</v>
      </c>
      <c r="CW51" s="20">
        <f t="shared" si="13"/>
        <v>0</v>
      </c>
      <c r="CZ51" s="20">
        <f t="shared" si="11"/>
        <v>1</v>
      </c>
      <c r="DA51" s="20">
        <f t="shared" si="12"/>
        <v>0</v>
      </c>
      <c r="DZ51" s="62"/>
    </row>
    <row r="52" spans="1:130" x14ac:dyDescent="0.3">
      <c r="A52" s="1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25"/>
      <c r="CB52" s="39" t="str">
        <f t="shared" si="10"/>
        <v>Riadok bude skrytý.</v>
      </c>
      <c r="CC52" s="33" t="s">
        <v>78</v>
      </c>
      <c r="CW52" s="20">
        <f t="shared" si="13"/>
        <v>0</v>
      </c>
      <c r="CZ52" s="20">
        <f t="shared" si="11"/>
        <v>1</v>
      </c>
      <c r="DA52" s="20">
        <f t="shared" si="12"/>
        <v>0</v>
      </c>
      <c r="DZ52" s="62"/>
    </row>
    <row r="53" spans="1:130" x14ac:dyDescent="0.3">
      <c r="A53" s="1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25"/>
      <c r="CB53" s="39" t="str">
        <f t="shared" si="10"/>
        <v>Riadok bude skrytý.</v>
      </c>
      <c r="CC53" s="33" t="s">
        <v>78</v>
      </c>
      <c r="CW53" s="20">
        <f t="shared" si="13"/>
        <v>0</v>
      </c>
      <c r="CZ53" s="20">
        <f t="shared" si="11"/>
        <v>1</v>
      </c>
      <c r="DA53" s="20">
        <f t="shared" si="12"/>
        <v>0</v>
      </c>
      <c r="DZ53" s="62"/>
    </row>
    <row r="54" spans="1:130" x14ac:dyDescent="0.3">
      <c r="A54" s="1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25"/>
      <c r="CB54" s="39" t="str">
        <f t="shared" si="10"/>
        <v>Riadok bude skrytý.</v>
      </c>
      <c r="CC54" s="33" t="s">
        <v>78</v>
      </c>
      <c r="CW54" s="20">
        <f t="shared" si="13"/>
        <v>0</v>
      </c>
      <c r="CZ54" s="20">
        <f t="shared" si="11"/>
        <v>1</v>
      </c>
      <c r="DA54" s="20">
        <f t="shared" si="12"/>
        <v>0</v>
      </c>
      <c r="DZ54" s="62"/>
    </row>
    <row r="55" spans="1:130" x14ac:dyDescent="0.3">
      <c r="A55" s="1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25"/>
      <c r="CB55" s="39" t="str">
        <f t="shared" si="10"/>
        <v>Riadok bude skrytý.</v>
      </c>
      <c r="CC55" s="33" t="s">
        <v>78</v>
      </c>
      <c r="CW55" s="20">
        <f t="shared" si="13"/>
        <v>0</v>
      </c>
      <c r="CZ55" s="20">
        <f t="shared" si="11"/>
        <v>1</v>
      </c>
      <c r="DA55" s="20">
        <f t="shared" si="12"/>
        <v>0</v>
      </c>
      <c r="DZ55" s="62"/>
    </row>
    <row r="56" spans="1:130" x14ac:dyDescent="0.3">
      <c r="A56" s="1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25"/>
      <c r="CB56" s="39" t="str">
        <f t="shared" si="10"/>
        <v>Riadok bude skrytý.</v>
      </c>
      <c r="CC56" s="33" t="s">
        <v>78</v>
      </c>
      <c r="CW56" s="20">
        <f t="shared" si="13"/>
        <v>0</v>
      </c>
      <c r="CZ56" s="20">
        <f t="shared" si="11"/>
        <v>1</v>
      </c>
      <c r="DA56" s="20">
        <f t="shared" si="12"/>
        <v>0</v>
      </c>
      <c r="DZ56" s="62"/>
    </row>
    <row r="57" spans="1:130" x14ac:dyDescent="0.3">
      <c r="A57" s="1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25"/>
      <c r="CB57" s="39" t="str">
        <f t="shared" si="10"/>
        <v>Riadok bude skrytý.</v>
      </c>
      <c r="CC57" s="33" t="s">
        <v>78</v>
      </c>
      <c r="CW57" s="20">
        <f t="shared" si="13"/>
        <v>0</v>
      </c>
      <c r="CZ57" s="20">
        <f t="shared" si="11"/>
        <v>1</v>
      </c>
      <c r="DA57" s="20">
        <f t="shared" si="12"/>
        <v>0</v>
      </c>
      <c r="DZ57" s="62"/>
    </row>
    <row r="58" spans="1:130" x14ac:dyDescent="0.3">
      <c r="A58" s="1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25"/>
      <c r="CB58" s="39" t="str">
        <f t="shared" si="10"/>
        <v>Riadok bude skrytý.</v>
      </c>
      <c r="CC58" s="33" t="s">
        <v>78</v>
      </c>
      <c r="CW58" s="20">
        <f t="shared" si="13"/>
        <v>0</v>
      </c>
      <c r="CZ58" s="20">
        <f t="shared" si="11"/>
        <v>1</v>
      </c>
      <c r="DA58" s="20">
        <f t="shared" si="12"/>
        <v>0</v>
      </c>
      <c r="DZ58" s="62"/>
    </row>
    <row r="59" spans="1:130" x14ac:dyDescent="0.3">
      <c r="A59" s="1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25"/>
      <c r="CB59" s="39" t="str">
        <f t="shared" si="10"/>
        <v>Riadok bude skrytý.</v>
      </c>
      <c r="CC59" s="33" t="s">
        <v>78</v>
      </c>
      <c r="CW59" s="20">
        <f t="shared" si="13"/>
        <v>0</v>
      </c>
      <c r="CZ59" s="20">
        <f t="shared" si="11"/>
        <v>1</v>
      </c>
      <c r="DA59" s="20">
        <f t="shared" si="12"/>
        <v>0</v>
      </c>
      <c r="DZ59" s="62"/>
    </row>
    <row r="60" spans="1:130" x14ac:dyDescent="0.3">
      <c r="A60" s="1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25"/>
      <c r="CB60" s="39" t="str">
        <f t="shared" si="10"/>
        <v>Riadok bude skrytý.</v>
      </c>
      <c r="CC60" s="33" t="s">
        <v>78</v>
      </c>
      <c r="CW60" s="20">
        <f t="shared" si="13"/>
        <v>0</v>
      </c>
      <c r="CZ60" s="20">
        <f t="shared" si="11"/>
        <v>1</v>
      </c>
      <c r="DA60" s="20">
        <f t="shared" si="12"/>
        <v>0</v>
      </c>
      <c r="DZ60" s="62"/>
    </row>
    <row r="61" spans="1:130" x14ac:dyDescent="0.3">
      <c r="A61" s="1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25"/>
      <c r="CB61" s="39" t="str">
        <f t="shared" si="10"/>
        <v>Riadok bude skrytý.</v>
      </c>
      <c r="CC61" s="33" t="s">
        <v>78</v>
      </c>
      <c r="CW61" s="20">
        <f t="shared" si="13"/>
        <v>0</v>
      </c>
      <c r="CZ61" s="20">
        <f t="shared" si="11"/>
        <v>1</v>
      </c>
      <c r="DA61" s="20">
        <f t="shared" si="12"/>
        <v>0</v>
      </c>
      <c r="DZ61" s="62"/>
    </row>
    <row r="62" spans="1:130" ht="15" thickBot="1" x14ac:dyDescent="0.35">
      <c r="A62" s="11"/>
      <c r="CA62" s="24"/>
      <c r="CB62" s="39" t="str">
        <f t="shared" si="3"/>
        <v>Riadok bude vidieť.</v>
      </c>
      <c r="CW62" s="34">
        <v>1</v>
      </c>
      <c r="CZ62" s="20">
        <f t="shared" si="5"/>
        <v>1</v>
      </c>
      <c r="DA62" s="20">
        <f t="shared" si="6"/>
        <v>1</v>
      </c>
      <c r="DZ62" s="62"/>
    </row>
    <row r="63" spans="1:130" ht="16.2" thickBot="1" x14ac:dyDescent="0.35">
      <c r="A63" s="11"/>
      <c r="B63" s="13" t="s">
        <v>42</v>
      </c>
      <c r="C63" s="14"/>
      <c r="D63" s="14"/>
      <c r="E63" s="15" t="s">
        <v>120</v>
      </c>
      <c r="F63" s="14"/>
      <c r="G63" s="15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4"/>
      <c r="BP63" s="14"/>
      <c r="BQ63" s="18"/>
      <c r="BR63" s="18"/>
      <c r="BS63" s="14"/>
      <c r="BT63" s="14"/>
      <c r="BU63" s="14"/>
      <c r="BV63" s="14"/>
      <c r="BW63" s="14"/>
      <c r="BX63" s="14"/>
      <c r="BY63" s="14"/>
      <c r="BZ63" s="16"/>
      <c r="CA63" s="26" t="s">
        <v>69</v>
      </c>
      <c r="CB63" s="39" t="str">
        <f t="shared" si="3"/>
        <v>Riadok bude vidieť.</v>
      </c>
      <c r="CW63" s="34">
        <v>1</v>
      </c>
      <c r="CZ63" s="20">
        <f t="shared" si="5"/>
        <v>1</v>
      </c>
      <c r="DA63" s="20">
        <f t="shared" si="6"/>
        <v>1</v>
      </c>
      <c r="DZ63" s="62"/>
    </row>
    <row r="64" spans="1:130" x14ac:dyDescent="0.3">
      <c r="A64" s="11"/>
      <c r="CA64" s="24"/>
      <c r="CB64" s="39" t="str">
        <f t="shared" si="3"/>
        <v>Riadok bude vidieť.</v>
      </c>
      <c r="CW64" s="34">
        <v>1</v>
      </c>
      <c r="CZ64" s="20">
        <f t="shared" si="5"/>
        <v>1</v>
      </c>
      <c r="DA64" s="20">
        <f t="shared" si="6"/>
        <v>1</v>
      </c>
      <c r="DZ64" s="62"/>
    </row>
    <row r="65" spans="1:130" x14ac:dyDescent="0.3">
      <c r="A65" s="11"/>
      <c r="B65" s="49" t="s">
        <v>82</v>
      </c>
      <c r="C65" s="5" t="s">
        <v>167</v>
      </c>
      <c r="D65" s="5"/>
      <c r="E65" s="5"/>
      <c r="F65" s="5"/>
      <c r="G65" s="5"/>
      <c r="H65" s="5"/>
      <c r="I65" s="5"/>
      <c r="J65" s="5"/>
      <c r="CA65" s="25"/>
      <c r="CB65" s="39" t="str">
        <f t="shared" si="3"/>
        <v>Riadok bude vidieť.</v>
      </c>
      <c r="CW65" s="34">
        <v>1</v>
      </c>
      <c r="CZ65" s="20">
        <f t="shared" si="5"/>
        <v>1</v>
      </c>
      <c r="DA65" s="20">
        <f t="shared" si="6"/>
        <v>1</v>
      </c>
      <c r="DZ65" s="62"/>
    </row>
    <row r="66" spans="1:130" x14ac:dyDescent="0.3">
      <c r="A66" s="11"/>
      <c r="B66" s="4"/>
      <c r="C66" s="5" t="s">
        <v>67</v>
      </c>
      <c r="D66" s="5"/>
      <c r="E66" s="5"/>
      <c r="F66" s="5"/>
      <c r="G66" s="5"/>
      <c r="H66" s="5"/>
      <c r="I66" s="5"/>
      <c r="J66" s="5"/>
      <c r="CA66" s="24"/>
      <c r="CB66" s="39" t="str">
        <f t="shared" si="3"/>
        <v>Riadok bude vidieť.</v>
      </c>
      <c r="CW66" s="34">
        <v>1</v>
      </c>
      <c r="CZ66" s="20">
        <f t="shared" si="5"/>
        <v>1</v>
      </c>
      <c r="DA66" s="20">
        <f t="shared" si="6"/>
        <v>1</v>
      </c>
      <c r="DZ66" s="62"/>
    </row>
    <row r="67" spans="1:130" x14ac:dyDescent="0.3">
      <c r="A67" s="11"/>
      <c r="CA67" s="24"/>
      <c r="CB67" s="39" t="str">
        <f t="shared" si="3"/>
        <v>Riadok bude vidieť.</v>
      </c>
      <c r="CW67" s="34">
        <v>1</v>
      </c>
      <c r="CZ67" s="20">
        <f t="shared" si="5"/>
        <v>1</v>
      </c>
      <c r="DA67" s="20">
        <f t="shared" si="6"/>
        <v>1</v>
      </c>
      <c r="DZ67" s="62"/>
    </row>
    <row r="68" spans="1:130" x14ac:dyDescent="0.3">
      <c r="A68" s="11"/>
      <c r="B68" s="21" t="s">
        <v>68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O68" s="225" t="s">
        <v>2</v>
      </c>
      <c r="P68" s="225"/>
      <c r="Q68" s="225"/>
      <c r="R68" s="225"/>
      <c r="S68" s="225"/>
      <c r="T68" s="225"/>
      <c r="U68" s="21" t="s">
        <v>168</v>
      </c>
      <c r="V68" s="48"/>
      <c r="W68" s="48"/>
      <c r="X68" s="48"/>
      <c r="Z68" s="21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25"/>
      <c r="CB68" s="39" t="str">
        <f t="shared" si="3"/>
        <v>Riadok bude vidieť.</v>
      </c>
      <c r="CC68" s="33" t="s">
        <v>78</v>
      </c>
      <c r="CW68" s="34">
        <v>1</v>
      </c>
      <c r="CZ68" s="20">
        <f t="shared" si="5"/>
        <v>1</v>
      </c>
      <c r="DA68" s="20">
        <f t="shared" si="6"/>
        <v>1</v>
      </c>
      <c r="DZ68" s="62"/>
    </row>
    <row r="69" spans="1:130" x14ac:dyDescent="0.3">
      <c r="A69" s="11"/>
      <c r="B69" s="2" t="str">
        <f>+IF(O68="nebola","Dôvod ukončenia trvania Spoločnosti:","")</f>
        <v/>
      </c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44"/>
      <c r="BN69" s="344"/>
      <c r="BO69" s="344"/>
      <c r="BP69" s="344"/>
      <c r="BQ69" s="344"/>
      <c r="BR69" s="344"/>
      <c r="BS69" s="344"/>
      <c r="BT69" s="344"/>
      <c r="BU69" s="344"/>
      <c r="BV69" s="344"/>
      <c r="BW69" s="344"/>
      <c r="BX69" s="344"/>
      <c r="BY69" s="344"/>
      <c r="BZ69" s="344"/>
      <c r="CA69" s="25"/>
      <c r="CB69" s="39" t="str">
        <f t="shared" ref="CB69:CB132" si="14">+IF(DA69=0,"Riadok bude skrytý.","Riadok bude vidieť.")</f>
        <v>Riadok bude skrytý.</v>
      </c>
      <c r="CC69" s="33" t="s">
        <v>78</v>
      </c>
      <c r="CW69" s="20">
        <f>+IF(O68="bola",0,1)</f>
        <v>0</v>
      </c>
      <c r="CZ69" s="20">
        <f t="shared" ref="CZ69:CZ132" si="15">IF(CC69="",1,IF(CC69="Chcem skryť riadok.",0,1))</f>
        <v>1</v>
      </c>
      <c r="DA69" s="20">
        <f t="shared" si="6"/>
        <v>0</v>
      </c>
      <c r="DZ69" s="62"/>
    </row>
    <row r="70" spans="1:130" x14ac:dyDescent="0.3">
      <c r="A70" s="11"/>
      <c r="CA70" s="25"/>
      <c r="CB70" s="39" t="str">
        <f t="shared" si="14"/>
        <v>Riadok bude vidieť.</v>
      </c>
      <c r="CC70" s="33" t="s">
        <v>78</v>
      </c>
      <c r="CW70" s="34">
        <v>1</v>
      </c>
      <c r="CZ70" s="20">
        <f t="shared" si="15"/>
        <v>1</v>
      </c>
      <c r="DA70" s="20">
        <f t="shared" si="6"/>
        <v>1</v>
      </c>
      <c r="DZ70" s="62"/>
    </row>
    <row r="71" spans="1:130" x14ac:dyDescent="0.3">
      <c r="A71" s="11"/>
      <c r="B71" s="6" t="s">
        <v>169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I71" s="261" t="s">
        <v>196</v>
      </c>
      <c r="AJ71" s="261"/>
      <c r="AK71" s="261"/>
      <c r="AL71" s="261"/>
      <c r="AM71" s="261"/>
      <c r="AN71" s="261"/>
      <c r="AP71" s="6" t="s">
        <v>76</v>
      </c>
      <c r="AQ71" s="45"/>
      <c r="AR71" s="45"/>
      <c r="AS71" s="45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26" t="s">
        <v>69</v>
      </c>
      <c r="CB71" s="39" t="str">
        <f t="shared" si="14"/>
        <v>Riadok bude vidieť.</v>
      </c>
      <c r="CC71" s="33" t="s">
        <v>78</v>
      </c>
      <c r="CW71" s="34">
        <v>1</v>
      </c>
      <c r="CZ71" s="20">
        <f t="shared" si="15"/>
        <v>1</v>
      </c>
      <c r="DA71" s="20">
        <f t="shared" si="6"/>
        <v>1</v>
      </c>
      <c r="DZ71" s="62"/>
    </row>
    <row r="72" spans="1:130" x14ac:dyDescent="0.3">
      <c r="A72" s="11"/>
      <c r="B72" s="2" t="str">
        <f>+IF(AI71="neboli","Výnimky v konzistentnosti účtovania sú uvedené v tabuľke:","")</f>
        <v>Výnimky v konzistentnosti účtovania sú uvedené v tabuľke:</v>
      </c>
      <c r="CA72" s="24"/>
      <c r="CB72" s="39" t="str">
        <f t="shared" si="14"/>
        <v>Riadok bude vidieť.</v>
      </c>
      <c r="CC72" s="33" t="s">
        <v>78</v>
      </c>
      <c r="CW72" s="34">
        <v>1</v>
      </c>
      <c r="CZ72" s="20">
        <f t="shared" si="15"/>
        <v>1</v>
      </c>
      <c r="DA72" s="20">
        <f t="shared" si="6"/>
        <v>1</v>
      </c>
      <c r="DZ72" s="62"/>
    </row>
    <row r="73" spans="1:130" x14ac:dyDescent="0.3">
      <c r="A73" s="11"/>
      <c r="CA73" s="25"/>
      <c r="CB73" s="39" t="str">
        <f t="shared" si="14"/>
        <v>Riadok bude vidieť.</v>
      </c>
      <c r="CC73" s="33" t="s">
        <v>78</v>
      </c>
      <c r="CW73" s="20">
        <f>+IF(AI71="boli",0,1)</f>
        <v>1</v>
      </c>
      <c r="CZ73" s="20">
        <f t="shared" si="15"/>
        <v>1</v>
      </c>
      <c r="DA73" s="20">
        <f t="shared" si="6"/>
        <v>1</v>
      </c>
      <c r="DZ73" s="62"/>
    </row>
    <row r="74" spans="1:130" ht="21.75" customHeight="1" x14ac:dyDescent="0.3">
      <c r="A74" s="11"/>
      <c r="B74" s="235" t="s">
        <v>121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7"/>
      <c r="AB74" s="235" t="s">
        <v>70</v>
      </c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7"/>
      <c r="BD74" s="232" t="s">
        <v>75</v>
      </c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4"/>
      <c r="CA74" s="27"/>
      <c r="CB74" s="39" t="str">
        <f t="shared" si="14"/>
        <v>Riadok bude vidieť.</v>
      </c>
      <c r="CC74" s="33" t="s">
        <v>78</v>
      </c>
      <c r="CW74" s="22">
        <f t="shared" ref="CW74:CW84" si="16">+IF($AI$71="boli",0,1)</f>
        <v>1</v>
      </c>
      <c r="CZ74" s="20">
        <f t="shared" si="15"/>
        <v>1</v>
      </c>
      <c r="DA74" s="20">
        <f t="shared" si="6"/>
        <v>1</v>
      </c>
      <c r="DZ74" s="62"/>
    </row>
    <row r="75" spans="1:130" x14ac:dyDescent="0.3">
      <c r="A75" s="11"/>
      <c r="B75" s="265" t="s">
        <v>71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7"/>
      <c r="AB75" s="226" t="s">
        <v>72</v>
      </c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8"/>
      <c r="BD75" s="226" t="s">
        <v>73</v>
      </c>
      <c r="BE75" s="227"/>
      <c r="BF75" s="227"/>
      <c r="BG75" s="227"/>
      <c r="BH75" s="227"/>
      <c r="BI75" s="227"/>
      <c r="BJ75" s="227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/>
      <c r="BY75" s="227"/>
      <c r="BZ75" s="228"/>
      <c r="CA75" s="27"/>
      <c r="CB75" s="39" t="str">
        <f t="shared" si="14"/>
        <v>Riadok bude vidieť.</v>
      </c>
      <c r="CC75" s="33" t="s">
        <v>78</v>
      </c>
      <c r="CW75" s="22">
        <f t="shared" si="16"/>
        <v>1</v>
      </c>
      <c r="CZ75" s="20">
        <f t="shared" si="15"/>
        <v>1</v>
      </c>
      <c r="DA75" s="20">
        <f t="shared" si="6"/>
        <v>1</v>
      </c>
      <c r="DZ75" s="62"/>
    </row>
    <row r="76" spans="1:130" x14ac:dyDescent="0.3">
      <c r="A76" s="11"/>
      <c r="B76" s="196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8"/>
      <c r="AB76" s="118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20"/>
      <c r="BD76" s="118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20"/>
      <c r="CA76" s="27"/>
      <c r="CB76" s="39" t="str">
        <f t="shared" si="14"/>
        <v>Riadok bude skrytý.</v>
      </c>
      <c r="CC76" s="33" t="s">
        <v>78</v>
      </c>
      <c r="CW76" s="22">
        <f t="shared" si="16"/>
        <v>1</v>
      </c>
      <c r="CX76" s="20">
        <f t="shared" ref="CX76:CX83" si="17">+IF(B76="",0,1)</f>
        <v>0</v>
      </c>
      <c r="CZ76" s="20">
        <f t="shared" si="15"/>
        <v>1</v>
      </c>
      <c r="DA76" s="37">
        <f t="shared" ref="DA76:DA84" si="18">+IF(CW76*CX76=0,0,IF(CZ76=0,0,1))</f>
        <v>0</v>
      </c>
      <c r="DZ76" s="62"/>
    </row>
    <row r="77" spans="1:130" x14ac:dyDescent="0.3">
      <c r="A77" s="11"/>
      <c r="B77" s="196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8"/>
      <c r="AB77" s="118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20"/>
      <c r="BD77" s="118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20"/>
      <c r="CA77" s="27"/>
      <c r="CB77" s="39" t="str">
        <f t="shared" si="14"/>
        <v>Riadok bude skrytý.</v>
      </c>
      <c r="CC77" s="33" t="s">
        <v>78</v>
      </c>
      <c r="CW77" s="22">
        <f t="shared" si="16"/>
        <v>1</v>
      </c>
      <c r="CX77" s="20">
        <f t="shared" si="17"/>
        <v>0</v>
      </c>
      <c r="CZ77" s="20">
        <f t="shared" si="15"/>
        <v>1</v>
      </c>
      <c r="DA77" s="37">
        <f t="shared" si="18"/>
        <v>0</v>
      </c>
      <c r="DZ77" s="62"/>
    </row>
    <row r="78" spans="1:130" x14ac:dyDescent="0.3">
      <c r="A78" s="11"/>
      <c r="B78" s="196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8"/>
      <c r="AB78" s="118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20"/>
      <c r="BD78" s="118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20"/>
      <c r="CA78" s="27"/>
      <c r="CB78" s="39" t="str">
        <f t="shared" si="14"/>
        <v>Riadok bude skrytý.</v>
      </c>
      <c r="CC78" s="33" t="s">
        <v>78</v>
      </c>
      <c r="CW78" s="22">
        <f t="shared" si="16"/>
        <v>1</v>
      </c>
      <c r="CX78" s="20">
        <f t="shared" si="17"/>
        <v>0</v>
      </c>
      <c r="CZ78" s="20">
        <f t="shared" si="15"/>
        <v>1</v>
      </c>
      <c r="DA78" s="37">
        <f t="shared" si="18"/>
        <v>0</v>
      </c>
      <c r="DZ78" s="62"/>
    </row>
    <row r="79" spans="1:130" x14ac:dyDescent="0.3">
      <c r="A79" s="11"/>
      <c r="B79" s="196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8"/>
      <c r="AB79" s="118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20"/>
      <c r="BD79" s="118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20"/>
      <c r="CA79" s="27"/>
      <c r="CB79" s="39" t="str">
        <f t="shared" si="14"/>
        <v>Riadok bude skrytý.</v>
      </c>
      <c r="CC79" s="33" t="s">
        <v>78</v>
      </c>
      <c r="CW79" s="22">
        <f t="shared" si="16"/>
        <v>1</v>
      </c>
      <c r="CX79" s="20">
        <f t="shared" si="17"/>
        <v>0</v>
      </c>
      <c r="CZ79" s="20">
        <f t="shared" si="15"/>
        <v>1</v>
      </c>
      <c r="DA79" s="37">
        <f t="shared" si="18"/>
        <v>0</v>
      </c>
      <c r="DZ79" s="62"/>
    </row>
    <row r="80" spans="1:130" x14ac:dyDescent="0.3">
      <c r="A80" s="11"/>
      <c r="B80" s="196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8"/>
      <c r="AB80" s="118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20"/>
      <c r="BD80" s="118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20"/>
      <c r="CA80" s="27"/>
      <c r="CB80" s="39" t="str">
        <f t="shared" si="14"/>
        <v>Riadok bude skrytý.</v>
      </c>
      <c r="CC80" s="33" t="s">
        <v>78</v>
      </c>
      <c r="CW80" s="22">
        <f t="shared" si="16"/>
        <v>1</v>
      </c>
      <c r="CX80" s="20">
        <f t="shared" si="17"/>
        <v>0</v>
      </c>
      <c r="CZ80" s="20">
        <f t="shared" si="15"/>
        <v>1</v>
      </c>
      <c r="DA80" s="37">
        <f t="shared" si="18"/>
        <v>0</v>
      </c>
      <c r="DZ80" s="62"/>
    </row>
    <row r="81" spans="1:130" x14ac:dyDescent="0.3">
      <c r="A81" s="11"/>
      <c r="B81" s="196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8"/>
      <c r="AB81" s="118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20"/>
      <c r="BD81" s="118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20"/>
      <c r="CA81" s="27"/>
      <c r="CB81" s="39" t="str">
        <f t="shared" si="14"/>
        <v>Riadok bude skrytý.</v>
      </c>
      <c r="CC81" s="33" t="s">
        <v>78</v>
      </c>
      <c r="CW81" s="22">
        <f t="shared" si="16"/>
        <v>1</v>
      </c>
      <c r="CX81" s="20">
        <f t="shared" si="17"/>
        <v>0</v>
      </c>
      <c r="CZ81" s="20">
        <f t="shared" si="15"/>
        <v>1</v>
      </c>
      <c r="DA81" s="37">
        <f t="shared" si="18"/>
        <v>0</v>
      </c>
      <c r="DZ81" s="62"/>
    </row>
    <row r="82" spans="1:130" x14ac:dyDescent="0.3">
      <c r="A82" s="11"/>
      <c r="B82" s="255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7"/>
      <c r="AB82" s="118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20"/>
      <c r="BD82" s="118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20"/>
      <c r="CA82" s="27"/>
      <c r="CB82" s="39" t="str">
        <f t="shared" si="14"/>
        <v>Riadok bude skrytý.</v>
      </c>
      <c r="CC82" s="33" t="s">
        <v>78</v>
      </c>
      <c r="CW82" s="22">
        <f t="shared" si="16"/>
        <v>1</v>
      </c>
      <c r="CX82" s="20">
        <f t="shared" si="17"/>
        <v>0</v>
      </c>
      <c r="CZ82" s="20">
        <f t="shared" si="15"/>
        <v>1</v>
      </c>
      <c r="DA82" s="37">
        <f t="shared" si="18"/>
        <v>0</v>
      </c>
      <c r="DZ82" s="62"/>
    </row>
    <row r="83" spans="1:130" x14ac:dyDescent="0.3">
      <c r="A83" s="11"/>
      <c r="B83" s="196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8"/>
      <c r="AB83" s="118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20"/>
      <c r="BD83" s="118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20"/>
      <c r="CA83" s="27"/>
      <c r="CB83" s="39" t="str">
        <f t="shared" si="14"/>
        <v>Riadok bude skrytý.</v>
      </c>
      <c r="CC83" s="33" t="s">
        <v>78</v>
      </c>
      <c r="CW83" s="22">
        <f t="shared" si="16"/>
        <v>1</v>
      </c>
      <c r="CX83" s="20">
        <f t="shared" si="17"/>
        <v>0</v>
      </c>
      <c r="CZ83" s="20">
        <f t="shared" si="15"/>
        <v>1</v>
      </c>
      <c r="DA83" s="37">
        <f t="shared" si="18"/>
        <v>0</v>
      </c>
      <c r="DZ83" s="62"/>
    </row>
    <row r="84" spans="1:130" x14ac:dyDescent="0.3">
      <c r="A84" s="11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70"/>
      <c r="AB84" s="262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4"/>
      <c r="BD84" s="262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4"/>
      <c r="CA84" s="27"/>
      <c r="CB84" s="39" t="str">
        <f t="shared" si="14"/>
        <v>Riadok bude vidieť.</v>
      </c>
      <c r="CC84" s="33" t="s">
        <v>78</v>
      </c>
      <c r="CW84" s="22">
        <f t="shared" si="16"/>
        <v>1</v>
      </c>
      <c r="CX84" s="20">
        <f>+IF(B84="",1,1)</f>
        <v>1</v>
      </c>
      <c r="CZ84" s="20">
        <f t="shared" si="15"/>
        <v>1</v>
      </c>
      <c r="DA84" s="37">
        <f t="shared" si="18"/>
        <v>1</v>
      </c>
      <c r="DZ84" s="62"/>
    </row>
    <row r="85" spans="1:130" x14ac:dyDescent="0.3">
      <c r="A85" s="11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27"/>
      <c r="CB85" s="39" t="str">
        <f t="shared" si="14"/>
        <v>Riadok bude vidieť.</v>
      </c>
      <c r="CC85" s="33" t="s">
        <v>78</v>
      </c>
      <c r="CW85" s="20">
        <f>+IF(AI71="boli",0,1)</f>
        <v>1</v>
      </c>
      <c r="CZ85" s="20">
        <f t="shared" si="15"/>
        <v>1</v>
      </c>
      <c r="DA85" s="20">
        <f t="shared" si="6"/>
        <v>1</v>
      </c>
      <c r="DZ85" s="62"/>
    </row>
    <row r="86" spans="1:130" x14ac:dyDescent="0.3">
      <c r="A86" s="11"/>
      <c r="B86" s="49" t="s">
        <v>82</v>
      </c>
      <c r="C86" s="337" t="s">
        <v>170</v>
      </c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7"/>
      <c r="BG86" s="337"/>
      <c r="BH86" s="337"/>
      <c r="BI86" s="337"/>
      <c r="BJ86" s="337"/>
      <c r="BK86" s="337"/>
      <c r="BL86" s="337"/>
      <c r="BM86" s="337"/>
      <c r="BN86" s="337"/>
      <c r="BO86" s="337"/>
      <c r="BP86" s="337"/>
      <c r="BQ86" s="337"/>
      <c r="BR86" s="337"/>
      <c r="BS86" s="337"/>
      <c r="BT86" s="337"/>
      <c r="BU86" s="337"/>
      <c r="BV86" s="337"/>
      <c r="BW86" s="337"/>
      <c r="BX86" s="337"/>
      <c r="BY86" s="337"/>
      <c r="BZ86" s="337"/>
      <c r="CA86" s="26" t="s">
        <v>69</v>
      </c>
      <c r="CB86" s="39" t="str">
        <f t="shared" si="14"/>
        <v>Riadok bude vidieť.</v>
      </c>
      <c r="CC86" s="33" t="s">
        <v>78</v>
      </c>
      <c r="CW86" s="20">
        <f>+IF(SUM(CW87:CW106)=0,0,1)</f>
        <v>1</v>
      </c>
      <c r="CZ86" s="20">
        <f t="shared" si="15"/>
        <v>1</v>
      </c>
      <c r="DA86" s="20">
        <f t="shared" si="6"/>
        <v>1</v>
      </c>
      <c r="DZ86" s="62"/>
    </row>
    <row r="87" spans="1:130" x14ac:dyDescent="0.3">
      <c r="A87" s="11"/>
      <c r="B87" s="71" t="s">
        <v>4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27"/>
      <c r="CB87" s="39" t="str">
        <f t="shared" si="14"/>
        <v>Riadok bude vidieť.</v>
      </c>
      <c r="CC87" s="33" t="s">
        <v>78</v>
      </c>
      <c r="CW87" s="20">
        <f t="shared" ref="CW87:CW106" si="19">+IF(B87="",0,1)</f>
        <v>1</v>
      </c>
      <c r="CZ87" s="20">
        <f t="shared" si="15"/>
        <v>1</v>
      </c>
      <c r="DA87" s="20">
        <f t="shared" si="6"/>
        <v>1</v>
      </c>
      <c r="DZ87" s="62"/>
    </row>
    <row r="88" spans="1:130" x14ac:dyDescent="0.3">
      <c r="A88" s="11"/>
      <c r="B88" s="71" t="s">
        <v>5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27"/>
      <c r="CB88" s="39" t="str">
        <f t="shared" si="14"/>
        <v>Riadok bude vidieť.</v>
      </c>
      <c r="CC88" s="33" t="s">
        <v>78</v>
      </c>
      <c r="CW88" s="20">
        <f t="shared" si="19"/>
        <v>1</v>
      </c>
      <c r="CZ88" s="20">
        <f t="shared" si="15"/>
        <v>1</v>
      </c>
      <c r="DA88" s="20">
        <f t="shared" si="6"/>
        <v>1</v>
      </c>
      <c r="DZ88" s="62"/>
    </row>
    <row r="89" spans="1:130" x14ac:dyDescent="0.3">
      <c r="A89" s="11"/>
      <c r="B89" s="71" t="s">
        <v>6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27"/>
      <c r="CB89" s="39" t="str">
        <f t="shared" si="14"/>
        <v>Riadok bude vidieť.</v>
      </c>
      <c r="CC89" s="33" t="s">
        <v>78</v>
      </c>
      <c r="CW89" s="20">
        <f t="shared" si="19"/>
        <v>1</v>
      </c>
      <c r="CZ89" s="20">
        <f t="shared" si="15"/>
        <v>1</v>
      </c>
      <c r="DA89" s="20">
        <f t="shared" si="6"/>
        <v>1</v>
      </c>
      <c r="DZ89" s="62"/>
    </row>
    <row r="90" spans="1:130" x14ac:dyDescent="0.3">
      <c r="A90" s="11"/>
      <c r="B90" s="71" t="s">
        <v>7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27"/>
      <c r="CB90" s="39" t="str">
        <f t="shared" si="14"/>
        <v>Riadok bude vidieť.</v>
      </c>
      <c r="CC90" s="33" t="s">
        <v>78</v>
      </c>
      <c r="CW90" s="20">
        <f t="shared" si="19"/>
        <v>1</v>
      </c>
      <c r="CZ90" s="20">
        <f t="shared" si="15"/>
        <v>1</v>
      </c>
      <c r="DA90" s="20">
        <f t="shared" si="6"/>
        <v>1</v>
      </c>
      <c r="DZ90" s="62"/>
    </row>
    <row r="91" spans="1:130" x14ac:dyDescent="0.3">
      <c r="A91" s="11"/>
      <c r="B91" s="71" t="s">
        <v>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27"/>
      <c r="CB91" s="39" t="str">
        <f t="shared" si="14"/>
        <v>Riadok bude vidieť.</v>
      </c>
      <c r="CC91" s="33" t="s">
        <v>78</v>
      </c>
      <c r="CW91" s="20">
        <f t="shared" si="19"/>
        <v>1</v>
      </c>
      <c r="CZ91" s="20">
        <f t="shared" si="15"/>
        <v>1</v>
      </c>
      <c r="DA91" s="20">
        <f t="shared" si="6"/>
        <v>1</v>
      </c>
      <c r="DZ91" s="62"/>
    </row>
    <row r="92" spans="1:130" x14ac:dyDescent="0.3">
      <c r="A92" s="11"/>
      <c r="B92" s="71" t="s">
        <v>9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27"/>
      <c r="CB92" s="39" t="str">
        <f t="shared" si="14"/>
        <v>Riadok bude vidieť.</v>
      </c>
      <c r="CC92" s="33" t="s">
        <v>78</v>
      </c>
      <c r="CW92" s="20">
        <f t="shared" si="19"/>
        <v>1</v>
      </c>
      <c r="CZ92" s="20">
        <f t="shared" si="15"/>
        <v>1</v>
      </c>
      <c r="DA92" s="20">
        <f t="shared" si="6"/>
        <v>1</v>
      </c>
      <c r="DZ92" s="62"/>
    </row>
    <row r="93" spans="1:130" x14ac:dyDescent="0.3">
      <c r="A93" s="11"/>
      <c r="B93" s="71" t="s">
        <v>10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27"/>
      <c r="CB93" s="39" t="str">
        <f t="shared" si="14"/>
        <v>Riadok bude vidieť.</v>
      </c>
      <c r="CC93" s="33" t="s">
        <v>78</v>
      </c>
      <c r="CW93" s="20">
        <f t="shared" si="19"/>
        <v>1</v>
      </c>
      <c r="CZ93" s="20">
        <f t="shared" si="15"/>
        <v>1</v>
      </c>
      <c r="DA93" s="20">
        <f t="shared" si="6"/>
        <v>1</v>
      </c>
      <c r="DZ93" s="62"/>
    </row>
    <row r="94" spans="1:130" x14ac:dyDescent="0.3">
      <c r="A94" s="11"/>
      <c r="B94" s="250" t="s">
        <v>56</v>
      </c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7"/>
      <c r="CB94" s="39" t="str">
        <f t="shared" si="14"/>
        <v>Riadok bude vidieť.</v>
      </c>
      <c r="CC94" s="33" t="s">
        <v>78</v>
      </c>
      <c r="CW94" s="20">
        <f t="shared" si="19"/>
        <v>1</v>
      </c>
      <c r="CZ94" s="20">
        <f t="shared" si="15"/>
        <v>1</v>
      </c>
      <c r="DA94" s="20">
        <f t="shared" si="6"/>
        <v>1</v>
      </c>
      <c r="DZ94" s="62"/>
    </row>
    <row r="95" spans="1:130" x14ac:dyDescent="0.3">
      <c r="A95" s="11"/>
      <c r="B95" s="251" t="s">
        <v>88</v>
      </c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7"/>
      <c r="CB95" s="39" t="str">
        <f t="shared" si="14"/>
        <v>Riadok bude vidieť.</v>
      </c>
      <c r="CC95" s="33" t="s">
        <v>78</v>
      </c>
      <c r="CW95" s="20">
        <f t="shared" si="19"/>
        <v>1</v>
      </c>
      <c r="CZ95" s="20">
        <f t="shared" si="15"/>
        <v>1</v>
      </c>
      <c r="DA95" s="20">
        <f t="shared" si="6"/>
        <v>1</v>
      </c>
      <c r="DZ95" s="62"/>
    </row>
    <row r="96" spans="1:130" x14ac:dyDescent="0.3">
      <c r="A96" s="1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27"/>
      <c r="CB96" s="39" t="str">
        <f t="shared" si="14"/>
        <v>Riadok bude skrytý.</v>
      </c>
      <c r="CC96" s="33" t="s">
        <v>78</v>
      </c>
      <c r="CW96" s="20">
        <f t="shared" si="19"/>
        <v>0</v>
      </c>
      <c r="CZ96" s="20">
        <f t="shared" si="15"/>
        <v>1</v>
      </c>
      <c r="DA96" s="20">
        <f t="shared" si="6"/>
        <v>0</v>
      </c>
      <c r="DZ96" s="62"/>
    </row>
    <row r="97" spans="1:130" x14ac:dyDescent="0.3">
      <c r="A97" s="1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27"/>
      <c r="CB97" s="39" t="str">
        <f t="shared" si="14"/>
        <v>Riadok bude skrytý.</v>
      </c>
      <c r="CC97" s="33" t="s">
        <v>78</v>
      </c>
      <c r="CW97" s="20">
        <f t="shared" si="19"/>
        <v>0</v>
      </c>
      <c r="CZ97" s="20">
        <f t="shared" si="15"/>
        <v>1</v>
      </c>
      <c r="DA97" s="20">
        <f t="shared" si="6"/>
        <v>0</v>
      </c>
      <c r="DZ97" s="62"/>
    </row>
    <row r="98" spans="1:130" x14ac:dyDescent="0.3">
      <c r="A98" s="1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27"/>
      <c r="CB98" s="39" t="str">
        <f t="shared" si="14"/>
        <v>Riadok bude skrytý.</v>
      </c>
      <c r="CC98" s="33" t="s">
        <v>78</v>
      </c>
      <c r="CW98" s="20">
        <f t="shared" si="19"/>
        <v>0</v>
      </c>
      <c r="CZ98" s="20">
        <f t="shared" si="15"/>
        <v>1</v>
      </c>
      <c r="DA98" s="20">
        <f t="shared" si="6"/>
        <v>0</v>
      </c>
      <c r="DZ98" s="62"/>
    </row>
    <row r="99" spans="1:130" x14ac:dyDescent="0.3">
      <c r="A99" s="1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27"/>
      <c r="CB99" s="39" t="str">
        <f t="shared" si="14"/>
        <v>Riadok bude skrytý.</v>
      </c>
      <c r="CC99" s="33" t="s">
        <v>78</v>
      </c>
      <c r="CW99" s="20">
        <f t="shared" si="19"/>
        <v>0</v>
      </c>
      <c r="CZ99" s="20">
        <f t="shared" si="15"/>
        <v>1</v>
      </c>
      <c r="DA99" s="20">
        <f t="shared" si="6"/>
        <v>0</v>
      </c>
      <c r="DZ99" s="62"/>
    </row>
    <row r="100" spans="1:130" x14ac:dyDescent="0.3">
      <c r="A100" s="1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27"/>
      <c r="CB100" s="39" t="str">
        <f t="shared" si="14"/>
        <v>Riadok bude skrytý.</v>
      </c>
      <c r="CC100" s="33" t="s">
        <v>78</v>
      </c>
      <c r="CW100" s="20">
        <f t="shared" si="19"/>
        <v>0</v>
      </c>
      <c r="CZ100" s="20">
        <f t="shared" si="15"/>
        <v>1</v>
      </c>
      <c r="DA100" s="20">
        <f t="shared" si="6"/>
        <v>0</v>
      </c>
      <c r="DZ100" s="62"/>
    </row>
    <row r="101" spans="1:130" x14ac:dyDescent="0.3">
      <c r="A101" s="1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27"/>
      <c r="CB101" s="39" t="str">
        <f t="shared" si="14"/>
        <v>Riadok bude skrytý.</v>
      </c>
      <c r="CC101" s="33" t="s">
        <v>78</v>
      </c>
      <c r="CW101" s="20">
        <f t="shared" si="19"/>
        <v>0</v>
      </c>
      <c r="CZ101" s="20">
        <f t="shared" si="15"/>
        <v>1</v>
      </c>
      <c r="DA101" s="20">
        <f t="shared" si="6"/>
        <v>0</v>
      </c>
      <c r="DZ101" s="62"/>
    </row>
    <row r="102" spans="1:130" x14ac:dyDescent="0.3">
      <c r="A102" s="1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27"/>
      <c r="CB102" s="39" t="str">
        <f t="shared" si="14"/>
        <v>Riadok bude skrytý.</v>
      </c>
      <c r="CC102" s="33" t="s">
        <v>78</v>
      </c>
      <c r="CW102" s="20">
        <f t="shared" si="19"/>
        <v>0</v>
      </c>
      <c r="CZ102" s="20">
        <f t="shared" si="15"/>
        <v>1</v>
      </c>
      <c r="DA102" s="20">
        <f t="shared" si="6"/>
        <v>0</v>
      </c>
      <c r="DZ102" s="62"/>
    </row>
    <row r="103" spans="1:130" x14ac:dyDescent="0.3">
      <c r="A103" s="1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27"/>
      <c r="CB103" s="39" t="str">
        <f t="shared" si="14"/>
        <v>Riadok bude skrytý.</v>
      </c>
      <c r="CC103" s="33" t="s">
        <v>78</v>
      </c>
      <c r="CW103" s="20">
        <f t="shared" si="19"/>
        <v>0</v>
      </c>
      <c r="CZ103" s="20">
        <f t="shared" si="15"/>
        <v>1</v>
      </c>
      <c r="DA103" s="20">
        <f t="shared" si="6"/>
        <v>0</v>
      </c>
      <c r="DZ103" s="62"/>
    </row>
    <row r="104" spans="1:130" x14ac:dyDescent="0.3">
      <c r="A104" s="1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27"/>
      <c r="CB104" s="39" t="str">
        <f t="shared" si="14"/>
        <v>Riadok bude skrytý.</v>
      </c>
      <c r="CC104" s="33" t="s">
        <v>78</v>
      </c>
      <c r="CW104" s="20">
        <f t="shared" si="19"/>
        <v>0</v>
      </c>
      <c r="CZ104" s="20">
        <f t="shared" si="15"/>
        <v>1</v>
      </c>
      <c r="DA104" s="20">
        <f t="shared" si="6"/>
        <v>0</v>
      </c>
      <c r="DZ104" s="62"/>
    </row>
    <row r="105" spans="1:130" x14ac:dyDescent="0.3">
      <c r="A105" s="1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27"/>
      <c r="CB105" s="39" t="str">
        <f t="shared" si="14"/>
        <v>Riadok bude skrytý.</v>
      </c>
      <c r="CC105" s="33" t="s">
        <v>78</v>
      </c>
      <c r="CW105" s="20">
        <f t="shared" si="19"/>
        <v>0</v>
      </c>
      <c r="CZ105" s="20">
        <f t="shared" si="15"/>
        <v>1</v>
      </c>
      <c r="DA105" s="20">
        <f t="shared" si="6"/>
        <v>0</v>
      </c>
      <c r="DZ105" s="62"/>
    </row>
    <row r="106" spans="1:130" x14ac:dyDescent="0.3">
      <c r="A106" s="1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27"/>
      <c r="CB106" s="39" t="str">
        <f t="shared" si="14"/>
        <v>Riadok bude skrytý.</v>
      </c>
      <c r="CC106" s="33" t="s">
        <v>78</v>
      </c>
      <c r="CW106" s="20">
        <f t="shared" si="19"/>
        <v>0</v>
      </c>
      <c r="CZ106" s="20">
        <f t="shared" si="15"/>
        <v>1</v>
      </c>
      <c r="DA106" s="20">
        <f>+IF(CW106+CX106+CY106=0,0,IF(CZ106=0,0,1))</f>
        <v>0</v>
      </c>
      <c r="DZ106" s="62"/>
    </row>
    <row r="107" spans="1:130" x14ac:dyDescent="0.3">
      <c r="A107" s="11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/>
      <c r="BX107" s="318"/>
      <c r="BY107" s="318"/>
      <c r="BZ107" s="318"/>
      <c r="CA107" s="31"/>
      <c r="CB107" s="39" t="str">
        <f t="shared" si="14"/>
        <v>Riadok bude skrytý.</v>
      </c>
      <c r="CC107" s="33" t="s">
        <v>78</v>
      </c>
      <c r="CW107" s="20">
        <f>+IF(SUM(CW108:CW120)=0,0,1)</f>
        <v>0</v>
      </c>
      <c r="CZ107" s="20">
        <f t="shared" si="15"/>
        <v>1</v>
      </c>
      <c r="DA107" s="20">
        <f>+IF(CW107+CX107+CY107=0,0,IF(CZ107=0,0,1))</f>
        <v>0</v>
      </c>
      <c r="DZ107" s="62"/>
    </row>
    <row r="108" spans="1:130" x14ac:dyDescent="0.3">
      <c r="A108" s="11"/>
      <c r="B108" s="2" t="s">
        <v>171</v>
      </c>
      <c r="CA108" s="26" t="s">
        <v>69</v>
      </c>
      <c r="CB108" s="39" t="str">
        <f t="shared" si="14"/>
        <v>Riadok bude skrytý.</v>
      </c>
      <c r="CC108" s="33" t="s">
        <v>78</v>
      </c>
      <c r="CW108" s="20">
        <f>+IF(SUM(CW109:CW121)=0,0,1)</f>
        <v>0</v>
      </c>
      <c r="CZ108" s="20">
        <f t="shared" si="15"/>
        <v>1</v>
      </c>
      <c r="DA108" s="20">
        <f t="shared" si="6"/>
        <v>0</v>
      </c>
      <c r="DZ108" s="62"/>
    </row>
    <row r="109" spans="1:130" x14ac:dyDescent="0.3">
      <c r="A109" s="11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AO109" s="318"/>
      <c r="AP109" s="318"/>
      <c r="AQ109" s="318"/>
      <c r="AR109" s="318"/>
      <c r="AS109" s="318"/>
      <c r="AT109" s="318"/>
      <c r="AU109" s="318"/>
      <c r="AV109" s="318"/>
      <c r="AW109" s="318"/>
      <c r="AX109" s="318"/>
      <c r="AY109" s="318"/>
      <c r="AZ109" s="318"/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/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/>
      <c r="BX109" s="318"/>
      <c r="BY109" s="318"/>
      <c r="BZ109" s="318"/>
      <c r="CA109" s="31"/>
      <c r="CB109" s="39" t="str">
        <f t="shared" si="14"/>
        <v>Riadok bude skrytý.</v>
      </c>
      <c r="CC109" s="33" t="s">
        <v>78</v>
      </c>
      <c r="CW109" s="20">
        <f>+IF(SUM(CW112:CW121)=0,0,1)</f>
        <v>0</v>
      </c>
      <c r="CZ109" s="20">
        <f t="shared" si="15"/>
        <v>1</v>
      </c>
      <c r="DA109" s="20">
        <f t="shared" si="6"/>
        <v>0</v>
      </c>
      <c r="DZ109" s="62"/>
    </row>
    <row r="110" spans="1:130" ht="18" customHeight="1" x14ac:dyDescent="0.3">
      <c r="A110" s="11"/>
      <c r="B110" s="328" t="s">
        <v>74</v>
      </c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29"/>
      <c r="AS110" s="329"/>
      <c r="AT110" s="330"/>
      <c r="AU110" s="319" t="s">
        <v>11</v>
      </c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1"/>
      <c r="BF110" s="319" t="s">
        <v>12</v>
      </c>
      <c r="BG110" s="320"/>
      <c r="BH110" s="320"/>
      <c r="BI110" s="320"/>
      <c r="BJ110" s="320"/>
      <c r="BK110" s="320"/>
      <c r="BL110" s="320"/>
      <c r="BM110" s="320"/>
      <c r="BN110" s="320"/>
      <c r="BO110" s="320"/>
      <c r="BP110" s="321"/>
      <c r="BQ110" s="319" t="s">
        <v>55</v>
      </c>
      <c r="BR110" s="320"/>
      <c r="BS110" s="320"/>
      <c r="BT110" s="320"/>
      <c r="BU110" s="320"/>
      <c r="BV110" s="320"/>
      <c r="BW110" s="320"/>
      <c r="BX110" s="320"/>
      <c r="BY110" s="320"/>
      <c r="BZ110" s="321"/>
      <c r="CA110" s="26" t="s">
        <v>69</v>
      </c>
      <c r="CB110" s="39" t="str">
        <f t="shared" si="14"/>
        <v>Riadok bude skrytý.</v>
      </c>
      <c r="CC110" s="33" t="s">
        <v>78</v>
      </c>
      <c r="CW110" s="22">
        <f>+IF(SUM(CW112:CW121)=0,0,1)</f>
        <v>0</v>
      </c>
      <c r="CZ110" s="20">
        <f t="shared" si="15"/>
        <v>1</v>
      </c>
      <c r="DA110" s="20">
        <f t="shared" si="6"/>
        <v>0</v>
      </c>
      <c r="DZ110" s="62"/>
    </row>
    <row r="111" spans="1:130" ht="18" customHeight="1" x14ac:dyDescent="0.3">
      <c r="A111" s="11"/>
      <c r="B111" s="331"/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3"/>
      <c r="AU111" s="322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4"/>
      <c r="BF111" s="322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4"/>
      <c r="BQ111" s="322"/>
      <c r="BR111" s="323"/>
      <c r="BS111" s="323"/>
      <c r="BT111" s="323"/>
      <c r="BU111" s="323"/>
      <c r="BV111" s="323"/>
      <c r="BW111" s="323"/>
      <c r="BX111" s="323"/>
      <c r="BY111" s="323"/>
      <c r="BZ111" s="324"/>
      <c r="CA111" s="25"/>
      <c r="CB111" s="39" t="str">
        <f t="shared" si="14"/>
        <v>Riadok bude skrytý.</v>
      </c>
      <c r="CC111" s="33" t="s">
        <v>78</v>
      </c>
      <c r="CW111" s="22">
        <f>+IF(SUM(CW112:CW121)=0,0,1)</f>
        <v>0</v>
      </c>
      <c r="CZ111" s="20">
        <f t="shared" si="15"/>
        <v>1</v>
      </c>
      <c r="DA111" s="20">
        <f t="shared" si="6"/>
        <v>0</v>
      </c>
      <c r="DZ111" s="62"/>
    </row>
    <row r="112" spans="1:130" x14ac:dyDescent="0.3">
      <c r="A112" s="11"/>
      <c r="B112" s="265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7"/>
      <c r="AU112" s="247"/>
      <c r="AV112" s="248"/>
      <c r="AW112" s="248"/>
      <c r="AX112" s="248"/>
      <c r="AY112" s="248"/>
      <c r="AZ112" s="248"/>
      <c r="BA112" s="248"/>
      <c r="BB112" s="248"/>
      <c r="BC112" s="248"/>
      <c r="BD112" s="248"/>
      <c r="BE112" s="249"/>
      <c r="BF112" s="247"/>
      <c r="BG112" s="248"/>
      <c r="BH112" s="248"/>
      <c r="BI112" s="248"/>
      <c r="BJ112" s="248"/>
      <c r="BK112" s="248"/>
      <c r="BL112" s="248"/>
      <c r="BM112" s="248"/>
      <c r="BN112" s="248"/>
      <c r="BO112" s="248"/>
      <c r="BP112" s="249"/>
      <c r="BQ112" s="271"/>
      <c r="BR112" s="272"/>
      <c r="BS112" s="272"/>
      <c r="BT112" s="272"/>
      <c r="BU112" s="272"/>
      <c r="BV112" s="272"/>
      <c r="BW112" s="272"/>
      <c r="BX112" s="272"/>
      <c r="BY112" s="272"/>
      <c r="BZ112" s="273"/>
      <c r="CA112" s="25"/>
      <c r="CB112" s="39" t="str">
        <f t="shared" si="14"/>
        <v>Riadok bude skrytý.</v>
      </c>
      <c r="CC112" s="33" t="s">
        <v>78</v>
      </c>
      <c r="CW112" s="22">
        <f t="shared" ref="CW112:CW120" si="20">+IF(B112="",0,1)</f>
        <v>0</v>
      </c>
      <c r="CZ112" s="20">
        <f t="shared" si="15"/>
        <v>1</v>
      </c>
      <c r="DA112" s="20">
        <f t="shared" si="6"/>
        <v>0</v>
      </c>
      <c r="DZ112" s="62"/>
    </row>
    <row r="113" spans="1:130" x14ac:dyDescent="0.3">
      <c r="A113" s="11"/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4"/>
      <c r="AU113" s="276"/>
      <c r="AV113" s="277"/>
      <c r="AW113" s="277"/>
      <c r="AX113" s="277"/>
      <c r="AY113" s="277"/>
      <c r="AZ113" s="277"/>
      <c r="BA113" s="277"/>
      <c r="BB113" s="277"/>
      <c r="BC113" s="277"/>
      <c r="BD113" s="277"/>
      <c r="BE113" s="278"/>
      <c r="BF113" s="268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70"/>
      <c r="BQ113" s="252"/>
      <c r="BR113" s="253"/>
      <c r="BS113" s="253"/>
      <c r="BT113" s="253"/>
      <c r="BU113" s="253"/>
      <c r="BV113" s="253"/>
      <c r="BW113" s="253"/>
      <c r="BX113" s="253"/>
      <c r="BY113" s="253"/>
      <c r="BZ113" s="254"/>
      <c r="CA113" s="25"/>
      <c r="CB113" s="39" t="str">
        <f t="shared" si="14"/>
        <v>Riadok bude skrytý.</v>
      </c>
      <c r="CC113" s="33" t="s">
        <v>78</v>
      </c>
      <c r="CW113" s="22">
        <f t="shared" si="20"/>
        <v>0</v>
      </c>
      <c r="CZ113" s="20">
        <f t="shared" si="15"/>
        <v>1</v>
      </c>
      <c r="DA113" s="20">
        <f t="shared" ref="DA113:DA178" si="21">+IF(CW113+CX113+CY113=0,0,IF(CZ113=0,0,1))</f>
        <v>0</v>
      </c>
      <c r="DZ113" s="62"/>
    </row>
    <row r="114" spans="1:130" x14ac:dyDescent="0.3">
      <c r="A114" s="11"/>
      <c r="B114" s="72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4"/>
      <c r="AU114" s="276"/>
      <c r="AV114" s="277"/>
      <c r="AW114" s="277"/>
      <c r="AX114" s="277"/>
      <c r="AY114" s="277"/>
      <c r="AZ114" s="277"/>
      <c r="BA114" s="277"/>
      <c r="BB114" s="277"/>
      <c r="BC114" s="277"/>
      <c r="BD114" s="277"/>
      <c r="BE114" s="278"/>
      <c r="BF114" s="268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70"/>
      <c r="BQ114" s="252"/>
      <c r="BR114" s="253"/>
      <c r="BS114" s="253"/>
      <c r="BT114" s="253"/>
      <c r="BU114" s="253"/>
      <c r="BV114" s="253"/>
      <c r="BW114" s="253"/>
      <c r="BX114" s="253"/>
      <c r="BY114" s="253"/>
      <c r="BZ114" s="254"/>
      <c r="CA114" s="25"/>
      <c r="CB114" s="39" t="str">
        <f t="shared" si="14"/>
        <v>Riadok bude skrytý.</v>
      </c>
      <c r="CC114" s="33" t="s">
        <v>78</v>
      </c>
      <c r="CW114" s="22">
        <f t="shared" si="20"/>
        <v>0</v>
      </c>
      <c r="CZ114" s="20">
        <f t="shared" si="15"/>
        <v>1</v>
      </c>
      <c r="DA114" s="20">
        <f t="shared" si="21"/>
        <v>0</v>
      </c>
      <c r="DZ114" s="62"/>
    </row>
    <row r="115" spans="1:130" x14ac:dyDescent="0.3">
      <c r="A115" s="11"/>
      <c r="B115" s="72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4"/>
      <c r="AU115" s="276"/>
      <c r="AV115" s="277"/>
      <c r="AW115" s="277"/>
      <c r="AX115" s="277"/>
      <c r="AY115" s="277"/>
      <c r="AZ115" s="277"/>
      <c r="BA115" s="277"/>
      <c r="BB115" s="277"/>
      <c r="BC115" s="277"/>
      <c r="BD115" s="277"/>
      <c r="BE115" s="278"/>
      <c r="BF115" s="268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70"/>
      <c r="BQ115" s="252"/>
      <c r="BR115" s="253"/>
      <c r="BS115" s="253"/>
      <c r="BT115" s="253"/>
      <c r="BU115" s="253"/>
      <c r="BV115" s="253"/>
      <c r="BW115" s="253"/>
      <c r="BX115" s="253"/>
      <c r="BY115" s="253"/>
      <c r="BZ115" s="254"/>
      <c r="CA115" s="25"/>
      <c r="CB115" s="39" t="str">
        <f t="shared" si="14"/>
        <v>Riadok bude skrytý.</v>
      </c>
      <c r="CC115" s="33" t="s">
        <v>78</v>
      </c>
      <c r="CW115" s="22">
        <f t="shared" si="20"/>
        <v>0</v>
      </c>
      <c r="CZ115" s="20">
        <f t="shared" si="15"/>
        <v>1</v>
      </c>
      <c r="DA115" s="20">
        <f t="shared" si="21"/>
        <v>0</v>
      </c>
      <c r="DZ115" s="62"/>
    </row>
    <row r="116" spans="1:130" x14ac:dyDescent="0.3">
      <c r="A116" s="11"/>
      <c r="B116" s="72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4"/>
      <c r="AU116" s="276"/>
      <c r="AV116" s="277"/>
      <c r="AW116" s="277"/>
      <c r="AX116" s="277"/>
      <c r="AY116" s="277"/>
      <c r="AZ116" s="277"/>
      <c r="BA116" s="277"/>
      <c r="BB116" s="277"/>
      <c r="BC116" s="277"/>
      <c r="BD116" s="277"/>
      <c r="BE116" s="278"/>
      <c r="BF116" s="268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70"/>
      <c r="BQ116" s="252"/>
      <c r="BR116" s="253"/>
      <c r="BS116" s="253"/>
      <c r="BT116" s="253"/>
      <c r="BU116" s="253"/>
      <c r="BV116" s="253"/>
      <c r="BW116" s="253"/>
      <c r="BX116" s="253"/>
      <c r="BY116" s="253"/>
      <c r="BZ116" s="254"/>
      <c r="CA116" s="25"/>
      <c r="CB116" s="39" t="str">
        <f t="shared" si="14"/>
        <v>Riadok bude skrytý.</v>
      </c>
      <c r="CC116" s="33" t="s">
        <v>78</v>
      </c>
      <c r="CW116" s="22">
        <f t="shared" si="20"/>
        <v>0</v>
      </c>
      <c r="CZ116" s="20">
        <f t="shared" si="15"/>
        <v>1</v>
      </c>
      <c r="DA116" s="20">
        <f t="shared" si="21"/>
        <v>0</v>
      </c>
      <c r="DZ116" s="62"/>
    </row>
    <row r="117" spans="1:130" x14ac:dyDescent="0.3">
      <c r="A117" s="11"/>
      <c r="B117" s="72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4"/>
      <c r="AU117" s="276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8"/>
      <c r="BF117" s="268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70"/>
      <c r="BQ117" s="252"/>
      <c r="BR117" s="253"/>
      <c r="BS117" s="253"/>
      <c r="BT117" s="253"/>
      <c r="BU117" s="253"/>
      <c r="BV117" s="253"/>
      <c r="BW117" s="253"/>
      <c r="BX117" s="253"/>
      <c r="BY117" s="253"/>
      <c r="BZ117" s="254"/>
      <c r="CA117" s="25"/>
      <c r="CB117" s="39" t="str">
        <f t="shared" si="14"/>
        <v>Riadok bude skrytý.</v>
      </c>
      <c r="CC117" s="33" t="s">
        <v>78</v>
      </c>
      <c r="CW117" s="22">
        <f t="shared" si="20"/>
        <v>0</v>
      </c>
      <c r="CZ117" s="20">
        <f t="shared" si="15"/>
        <v>1</v>
      </c>
      <c r="DA117" s="20">
        <f t="shared" si="21"/>
        <v>0</v>
      </c>
      <c r="DZ117" s="62"/>
    </row>
    <row r="118" spans="1:130" x14ac:dyDescent="0.3">
      <c r="A118" s="11"/>
      <c r="B118" s="72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4"/>
      <c r="AU118" s="276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8"/>
      <c r="BF118" s="268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70"/>
      <c r="BQ118" s="252"/>
      <c r="BR118" s="253"/>
      <c r="BS118" s="253"/>
      <c r="BT118" s="253"/>
      <c r="BU118" s="253"/>
      <c r="BV118" s="253"/>
      <c r="BW118" s="253"/>
      <c r="BX118" s="253"/>
      <c r="BY118" s="253"/>
      <c r="BZ118" s="254"/>
      <c r="CA118" s="25"/>
      <c r="CB118" s="39" t="str">
        <f t="shared" si="14"/>
        <v>Riadok bude skrytý.</v>
      </c>
      <c r="CC118" s="33" t="s">
        <v>78</v>
      </c>
      <c r="CW118" s="22">
        <f t="shared" si="20"/>
        <v>0</v>
      </c>
      <c r="CZ118" s="20">
        <f t="shared" si="15"/>
        <v>1</v>
      </c>
      <c r="DA118" s="20">
        <f t="shared" si="21"/>
        <v>0</v>
      </c>
      <c r="DZ118" s="62"/>
    </row>
    <row r="119" spans="1:130" x14ac:dyDescent="0.3">
      <c r="A119" s="11"/>
      <c r="B119" s="72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4"/>
      <c r="AU119" s="276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8"/>
      <c r="BF119" s="268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70"/>
      <c r="BQ119" s="252"/>
      <c r="BR119" s="253"/>
      <c r="BS119" s="253"/>
      <c r="BT119" s="253"/>
      <c r="BU119" s="253"/>
      <c r="BV119" s="253"/>
      <c r="BW119" s="253"/>
      <c r="BX119" s="253"/>
      <c r="BY119" s="253"/>
      <c r="BZ119" s="254"/>
      <c r="CA119" s="25"/>
      <c r="CB119" s="39" t="str">
        <f t="shared" si="14"/>
        <v>Riadok bude skrytý.</v>
      </c>
      <c r="CC119" s="33" t="s">
        <v>78</v>
      </c>
      <c r="CW119" s="22">
        <f t="shared" si="20"/>
        <v>0</v>
      </c>
      <c r="CZ119" s="20">
        <f t="shared" si="15"/>
        <v>1</v>
      </c>
      <c r="DA119" s="20">
        <f t="shared" si="21"/>
        <v>0</v>
      </c>
      <c r="DZ119" s="62"/>
    </row>
    <row r="120" spans="1:130" x14ac:dyDescent="0.3">
      <c r="A120" s="11"/>
      <c r="B120" s="72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4"/>
      <c r="AU120" s="276"/>
      <c r="AV120" s="277"/>
      <c r="AW120" s="277"/>
      <c r="AX120" s="277"/>
      <c r="AY120" s="277"/>
      <c r="AZ120" s="277"/>
      <c r="BA120" s="277"/>
      <c r="BB120" s="277"/>
      <c r="BC120" s="277"/>
      <c r="BD120" s="277"/>
      <c r="BE120" s="278"/>
      <c r="BF120" s="268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70"/>
      <c r="BQ120" s="252"/>
      <c r="BR120" s="253"/>
      <c r="BS120" s="253"/>
      <c r="BT120" s="253"/>
      <c r="BU120" s="253"/>
      <c r="BV120" s="253"/>
      <c r="BW120" s="253"/>
      <c r="BX120" s="253"/>
      <c r="BY120" s="253"/>
      <c r="BZ120" s="254"/>
      <c r="CA120" s="25"/>
      <c r="CB120" s="39" t="str">
        <f t="shared" si="14"/>
        <v>Riadok bude skrytý.</v>
      </c>
      <c r="CC120" s="33" t="s">
        <v>78</v>
      </c>
      <c r="CW120" s="22">
        <f t="shared" si="20"/>
        <v>0</v>
      </c>
      <c r="CZ120" s="20">
        <f t="shared" si="15"/>
        <v>1</v>
      </c>
      <c r="DA120" s="20">
        <f t="shared" si="21"/>
        <v>0</v>
      </c>
      <c r="DZ120" s="62"/>
    </row>
    <row r="121" spans="1:130" x14ac:dyDescent="0.3">
      <c r="A121" s="11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70"/>
      <c r="AU121" s="199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1"/>
      <c r="BF121" s="325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7"/>
      <c r="BQ121" s="334"/>
      <c r="BR121" s="335"/>
      <c r="BS121" s="335"/>
      <c r="BT121" s="335"/>
      <c r="BU121" s="335"/>
      <c r="BV121" s="335"/>
      <c r="BW121" s="335"/>
      <c r="BX121" s="335"/>
      <c r="BY121" s="335"/>
      <c r="BZ121" s="336"/>
      <c r="CA121" s="25"/>
      <c r="CB121" s="39" t="str">
        <f t="shared" si="14"/>
        <v>Riadok bude skrytý.</v>
      </c>
      <c r="CC121" s="33" t="s">
        <v>78</v>
      </c>
      <c r="CW121" s="22">
        <f>+IF(B112&amp;B113&amp;B114&amp;B115&amp;B116&amp;B117&amp;B118&amp;B119&amp;B120&amp;B121="",0,1)</f>
        <v>0</v>
      </c>
      <c r="CZ121" s="20">
        <f t="shared" si="15"/>
        <v>1</v>
      </c>
      <c r="DA121" s="20">
        <f t="shared" si="21"/>
        <v>0</v>
      </c>
      <c r="DZ121" s="62"/>
    </row>
    <row r="122" spans="1:130" x14ac:dyDescent="0.3">
      <c r="A122" s="11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27"/>
      <c r="CB122" s="39" t="str">
        <f t="shared" si="14"/>
        <v>Riadok bude skrytý.</v>
      </c>
      <c r="CC122" s="33" t="s">
        <v>78</v>
      </c>
      <c r="CW122" s="20">
        <f>+IF(CW121=0,0,1)</f>
        <v>0</v>
      </c>
      <c r="CZ122" s="20">
        <f t="shared" si="15"/>
        <v>1</v>
      </c>
      <c r="DA122" s="20">
        <f t="shared" si="21"/>
        <v>0</v>
      </c>
      <c r="DZ122" s="62"/>
    </row>
    <row r="123" spans="1:130" x14ac:dyDescent="0.3">
      <c r="A123" s="11"/>
      <c r="B123" s="71" t="s">
        <v>13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26" t="s">
        <v>69</v>
      </c>
      <c r="CB123" s="39" t="str">
        <f t="shared" si="14"/>
        <v>Riadok bude vidieť.</v>
      </c>
      <c r="CC123" s="33" t="s">
        <v>78</v>
      </c>
      <c r="CW123" s="20">
        <f t="shared" ref="CW123:CW142" si="22">+IF(B123="",0,1)</f>
        <v>1</v>
      </c>
      <c r="CZ123" s="20">
        <f t="shared" si="15"/>
        <v>1</v>
      </c>
      <c r="DA123" s="20">
        <f t="shared" si="21"/>
        <v>1</v>
      </c>
      <c r="DZ123" s="62"/>
    </row>
    <row r="124" spans="1:130" x14ac:dyDescent="0.3">
      <c r="A124" s="11"/>
      <c r="B124" s="71" t="s">
        <v>10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27"/>
      <c r="CB124" s="39" t="str">
        <f t="shared" si="14"/>
        <v>Riadok bude vidieť.</v>
      </c>
      <c r="CC124" s="33" t="s">
        <v>78</v>
      </c>
      <c r="CW124" s="20">
        <f t="shared" si="22"/>
        <v>1</v>
      </c>
      <c r="CZ124" s="20">
        <f t="shared" si="15"/>
        <v>1</v>
      </c>
      <c r="DA124" s="20">
        <f t="shared" si="21"/>
        <v>1</v>
      </c>
      <c r="DZ124" s="62"/>
    </row>
    <row r="125" spans="1:130" x14ac:dyDescent="0.3">
      <c r="A125" s="11"/>
      <c r="B125" s="71" t="s">
        <v>77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27"/>
      <c r="CB125" s="39" t="str">
        <f t="shared" si="14"/>
        <v>Riadok bude vidieť.</v>
      </c>
      <c r="CC125" s="33" t="s">
        <v>78</v>
      </c>
      <c r="CW125" s="20">
        <f t="shared" si="22"/>
        <v>1</v>
      </c>
      <c r="CZ125" s="20">
        <f t="shared" si="15"/>
        <v>1</v>
      </c>
      <c r="DA125" s="20">
        <f t="shared" si="21"/>
        <v>1</v>
      </c>
      <c r="DZ125" s="62"/>
    </row>
    <row r="126" spans="1:130" x14ac:dyDescent="0.3">
      <c r="A126" s="11"/>
      <c r="B126" s="251" t="s">
        <v>89</v>
      </c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7"/>
      <c r="CB126" s="39" t="str">
        <f t="shared" si="14"/>
        <v>Riadok bude vidieť.</v>
      </c>
      <c r="CC126" s="33" t="s">
        <v>78</v>
      </c>
      <c r="CW126" s="20">
        <f t="shared" si="22"/>
        <v>1</v>
      </c>
      <c r="CZ126" s="20">
        <f t="shared" si="15"/>
        <v>1</v>
      </c>
      <c r="DA126" s="20">
        <f t="shared" si="21"/>
        <v>1</v>
      </c>
      <c r="DZ126" s="62"/>
    </row>
    <row r="127" spans="1:130" x14ac:dyDescent="0.3">
      <c r="A127" s="1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27"/>
      <c r="CB127" s="39" t="str">
        <f t="shared" si="14"/>
        <v>Riadok bude skrytý.</v>
      </c>
      <c r="CC127" s="33" t="s">
        <v>78</v>
      </c>
      <c r="CW127" s="20">
        <f t="shared" si="22"/>
        <v>0</v>
      </c>
      <c r="CZ127" s="20">
        <f t="shared" si="15"/>
        <v>1</v>
      </c>
      <c r="DA127" s="20">
        <f t="shared" si="21"/>
        <v>0</v>
      </c>
      <c r="DZ127" s="62"/>
    </row>
    <row r="128" spans="1:130" x14ac:dyDescent="0.3">
      <c r="A128" s="1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27"/>
      <c r="CB128" s="39" t="str">
        <f t="shared" si="14"/>
        <v>Riadok bude skrytý.</v>
      </c>
      <c r="CC128" s="33" t="s">
        <v>78</v>
      </c>
      <c r="CW128" s="20">
        <f t="shared" si="22"/>
        <v>0</v>
      </c>
      <c r="CZ128" s="20">
        <f t="shared" si="15"/>
        <v>1</v>
      </c>
      <c r="DA128" s="20">
        <f t="shared" si="21"/>
        <v>0</v>
      </c>
      <c r="DZ128" s="62"/>
    </row>
    <row r="129" spans="1:130" x14ac:dyDescent="0.3">
      <c r="A129" s="1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27"/>
      <c r="CB129" s="39" t="str">
        <f t="shared" si="14"/>
        <v>Riadok bude skrytý.</v>
      </c>
      <c r="CC129" s="33" t="s">
        <v>78</v>
      </c>
      <c r="CW129" s="20">
        <f t="shared" si="22"/>
        <v>0</v>
      </c>
      <c r="CZ129" s="20">
        <f t="shared" si="15"/>
        <v>1</v>
      </c>
      <c r="DA129" s="20">
        <f t="shared" si="21"/>
        <v>0</v>
      </c>
      <c r="DZ129" s="62"/>
    </row>
    <row r="130" spans="1:130" x14ac:dyDescent="0.3">
      <c r="A130" s="1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27"/>
      <c r="CB130" s="39" t="str">
        <f t="shared" si="14"/>
        <v>Riadok bude skrytý.</v>
      </c>
      <c r="CC130" s="33" t="s">
        <v>78</v>
      </c>
      <c r="CW130" s="20">
        <f t="shared" si="22"/>
        <v>0</v>
      </c>
      <c r="CZ130" s="20">
        <f t="shared" si="15"/>
        <v>1</v>
      </c>
      <c r="DA130" s="20">
        <f t="shared" si="21"/>
        <v>0</v>
      </c>
      <c r="DZ130" s="62"/>
    </row>
    <row r="131" spans="1:130" x14ac:dyDescent="0.3">
      <c r="A131" s="1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27"/>
      <c r="CB131" s="39" t="str">
        <f t="shared" si="14"/>
        <v>Riadok bude skrytý.</v>
      </c>
      <c r="CC131" s="33" t="s">
        <v>78</v>
      </c>
      <c r="CW131" s="20">
        <f t="shared" si="22"/>
        <v>0</v>
      </c>
      <c r="CZ131" s="20">
        <f t="shared" si="15"/>
        <v>1</v>
      </c>
      <c r="DA131" s="20">
        <f t="shared" si="21"/>
        <v>0</v>
      </c>
      <c r="DZ131" s="62"/>
    </row>
    <row r="132" spans="1:130" x14ac:dyDescent="0.3">
      <c r="A132" s="1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27"/>
      <c r="CB132" s="39" t="str">
        <f t="shared" si="14"/>
        <v>Riadok bude skrytý.</v>
      </c>
      <c r="CC132" s="33" t="s">
        <v>78</v>
      </c>
      <c r="CW132" s="20">
        <f t="shared" si="22"/>
        <v>0</v>
      </c>
      <c r="CZ132" s="20">
        <f t="shared" si="15"/>
        <v>1</v>
      </c>
      <c r="DA132" s="20">
        <f t="shared" si="21"/>
        <v>0</v>
      </c>
      <c r="DZ132" s="62"/>
    </row>
    <row r="133" spans="1:130" x14ac:dyDescent="0.3">
      <c r="A133" s="1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27"/>
      <c r="CB133" s="39" t="str">
        <f t="shared" ref="CB133:CB196" si="23">+IF(DA133=0,"Riadok bude skrytý.","Riadok bude vidieť.")</f>
        <v>Riadok bude skrytý.</v>
      </c>
      <c r="CC133" s="33" t="s">
        <v>78</v>
      </c>
      <c r="CW133" s="20">
        <f t="shared" si="22"/>
        <v>0</v>
      </c>
      <c r="CZ133" s="20">
        <f t="shared" ref="CZ133:CZ196" si="24">IF(CC133="",1,IF(CC133="Chcem skryť riadok.",0,1))</f>
        <v>1</v>
      </c>
      <c r="DA133" s="20">
        <f t="shared" si="21"/>
        <v>0</v>
      </c>
      <c r="DZ133" s="62"/>
    </row>
    <row r="134" spans="1:130" x14ac:dyDescent="0.3">
      <c r="A134" s="1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27"/>
      <c r="CB134" s="39" t="str">
        <f t="shared" si="23"/>
        <v>Riadok bude skrytý.</v>
      </c>
      <c r="CC134" s="33" t="s">
        <v>78</v>
      </c>
      <c r="CW134" s="20">
        <f t="shared" si="22"/>
        <v>0</v>
      </c>
      <c r="CZ134" s="20">
        <f t="shared" si="24"/>
        <v>1</v>
      </c>
      <c r="DA134" s="20">
        <f t="shared" si="21"/>
        <v>0</v>
      </c>
      <c r="DZ134" s="62"/>
    </row>
    <row r="135" spans="1:130" x14ac:dyDescent="0.3">
      <c r="A135" s="1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27"/>
      <c r="CB135" s="39" t="str">
        <f t="shared" si="23"/>
        <v>Riadok bude skrytý.</v>
      </c>
      <c r="CC135" s="33" t="s">
        <v>78</v>
      </c>
      <c r="CW135" s="20">
        <f t="shared" si="22"/>
        <v>0</v>
      </c>
      <c r="CZ135" s="20">
        <f t="shared" si="24"/>
        <v>1</v>
      </c>
      <c r="DA135" s="20">
        <f t="shared" si="21"/>
        <v>0</v>
      </c>
      <c r="DZ135" s="62"/>
    </row>
    <row r="136" spans="1:130" x14ac:dyDescent="0.3">
      <c r="A136" s="1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27"/>
      <c r="CB136" s="39" t="str">
        <f t="shared" si="23"/>
        <v>Riadok bude skrytý.</v>
      </c>
      <c r="CC136" s="33" t="s">
        <v>78</v>
      </c>
      <c r="CW136" s="20">
        <f t="shared" si="22"/>
        <v>0</v>
      </c>
      <c r="CZ136" s="20">
        <f t="shared" si="24"/>
        <v>1</v>
      </c>
      <c r="DA136" s="20">
        <f t="shared" si="21"/>
        <v>0</v>
      </c>
      <c r="DZ136" s="62"/>
    </row>
    <row r="137" spans="1:130" x14ac:dyDescent="0.3">
      <c r="A137" s="1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27"/>
      <c r="CB137" s="39" t="str">
        <f t="shared" si="23"/>
        <v>Riadok bude skrytý.</v>
      </c>
      <c r="CC137" s="33" t="s">
        <v>78</v>
      </c>
      <c r="CW137" s="20">
        <f t="shared" si="22"/>
        <v>0</v>
      </c>
      <c r="CZ137" s="20">
        <f t="shared" si="24"/>
        <v>1</v>
      </c>
      <c r="DA137" s="20">
        <f t="shared" si="21"/>
        <v>0</v>
      </c>
      <c r="DZ137" s="62"/>
    </row>
    <row r="138" spans="1:130" x14ac:dyDescent="0.3">
      <c r="A138" s="1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27"/>
      <c r="CB138" s="39" t="str">
        <f t="shared" si="23"/>
        <v>Riadok bude skrytý.</v>
      </c>
      <c r="CC138" s="33" t="s">
        <v>78</v>
      </c>
      <c r="CW138" s="20">
        <f t="shared" si="22"/>
        <v>0</v>
      </c>
      <c r="CZ138" s="20">
        <f t="shared" si="24"/>
        <v>1</v>
      </c>
      <c r="DA138" s="20">
        <f t="shared" si="21"/>
        <v>0</v>
      </c>
      <c r="DZ138" s="62"/>
    </row>
    <row r="139" spans="1:130" x14ac:dyDescent="0.3">
      <c r="A139" s="1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27"/>
      <c r="CB139" s="39" t="str">
        <f t="shared" si="23"/>
        <v>Riadok bude skrytý.</v>
      </c>
      <c r="CC139" s="33" t="s">
        <v>78</v>
      </c>
      <c r="CW139" s="20">
        <f t="shared" si="22"/>
        <v>0</v>
      </c>
      <c r="CZ139" s="20">
        <f t="shared" si="24"/>
        <v>1</v>
      </c>
      <c r="DA139" s="20">
        <f t="shared" si="21"/>
        <v>0</v>
      </c>
      <c r="DZ139" s="62"/>
    </row>
    <row r="140" spans="1:130" x14ac:dyDescent="0.3">
      <c r="A140" s="1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27"/>
      <c r="CB140" s="39" t="str">
        <f t="shared" si="23"/>
        <v>Riadok bude skrytý.</v>
      </c>
      <c r="CC140" s="33" t="s">
        <v>78</v>
      </c>
      <c r="CW140" s="20">
        <f t="shared" si="22"/>
        <v>0</v>
      </c>
      <c r="CZ140" s="20">
        <f t="shared" si="24"/>
        <v>1</v>
      </c>
      <c r="DA140" s="20">
        <f t="shared" si="21"/>
        <v>0</v>
      </c>
      <c r="DZ140" s="62"/>
    </row>
    <row r="141" spans="1:130" x14ac:dyDescent="0.3">
      <c r="A141" s="1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27"/>
      <c r="CB141" s="39" t="str">
        <f t="shared" si="23"/>
        <v>Riadok bude skrytý.</v>
      </c>
      <c r="CC141" s="33" t="s">
        <v>78</v>
      </c>
      <c r="CW141" s="20">
        <f t="shared" si="22"/>
        <v>0</v>
      </c>
      <c r="CZ141" s="20">
        <f t="shared" si="24"/>
        <v>1</v>
      </c>
      <c r="DA141" s="20">
        <f>+IF(CW141+CX141+CY141=0,0,IF(CZ141=0,0,1))</f>
        <v>0</v>
      </c>
      <c r="DZ141" s="62"/>
    </row>
    <row r="142" spans="1:130" x14ac:dyDescent="0.3">
      <c r="A142" s="1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27"/>
      <c r="CB142" s="39" t="str">
        <f t="shared" si="23"/>
        <v>Riadok bude skrytý.</v>
      </c>
      <c r="CC142" s="33" t="s">
        <v>78</v>
      </c>
      <c r="CW142" s="20">
        <f t="shared" si="22"/>
        <v>0</v>
      </c>
      <c r="CZ142" s="20">
        <f t="shared" si="24"/>
        <v>1</v>
      </c>
      <c r="DA142" s="20">
        <f>+IF(CW142+CX142+CY142=0,0,IF(CZ142=0,0,1))</f>
        <v>0</v>
      </c>
      <c r="DZ142" s="62"/>
    </row>
    <row r="143" spans="1:130" x14ac:dyDescent="0.3">
      <c r="A143" s="11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  <c r="AQ143" s="318"/>
      <c r="AR143" s="318"/>
      <c r="AS143" s="318"/>
      <c r="AT143" s="318"/>
      <c r="AU143" s="318"/>
      <c r="AV143" s="318"/>
      <c r="AW143" s="318"/>
      <c r="AX143" s="318"/>
      <c r="AY143" s="318"/>
      <c r="AZ143" s="318"/>
      <c r="BA143" s="318"/>
      <c r="BB143" s="318"/>
      <c r="BC143" s="318"/>
      <c r="BD143" s="318"/>
      <c r="BE143" s="318"/>
      <c r="BF143" s="318"/>
      <c r="BG143" s="318"/>
      <c r="BH143" s="318"/>
      <c r="BI143" s="318"/>
      <c r="BJ143" s="318"/>
      <c r="BK143" s="318"/>
      <c r="BL143" s="318"/>
      <c r="BM143" s="318"/>
      <c r="BN143" s="318"/>
      <c r="BO143" s="318"/>
      <c r="BP143" s="318"/>
      <c r="BQ143" s="318"/>
      <c r="BR143" s="318"/>
      <c r="BS143" s="318"/>
      <c r="BT143" s="318"/>
      <c r="BU143" s="318"/>
      <c r="BV143" s="318"/>
      <c r="BW143" s="318"/>
      <c r="BX143" s="318"/>
      <c r="BY143" s="318"/>
      <c r="BZ143" s="318"/>
      <c r="CA143" s="31"/>
      <c r="CB143" s="39" t="str">
        <f t="shared" si="23"/>
        <v>Riadok bude skrytý.</v>
      </c>
      <c r="CC143" s="33" t="s">
        <v>78</v>
      </c>
      <c r="CW143" s="20">
        <f>+IF(SUM(CW144:CW157)=0,0,1)</f>
        <v>0</v>
      </c>
      <c r="CZ143" s="20">
        <f t="shared" si="24"/>
        <v>1</v>
      </c>
      <c r="DA143" s="20">
        <f>+IF(CW143+CX143+CY143=0,0,IF(CZ143=0,0,1))</f>
        <v>0</v>
      </c>
      <c r="DZ143" s="62"/>
    </row>
    <row r="144" spans="1:130" x14ac:dyDescent="0.3">
      <c r="A144" s="11"/>
      <c r="B144" s="2" t="s">
        <v>171</v>
      </c>
      <c r="CA144" s="26" t="s">
        <v>69</v>
      </c>
      <c r="CB144" s="39" t="str">
        <f t="shared" si="23"/>
        <v>Riadok bude skrytý.</v>
      </c>
      <c r="CC144" s="33" t="s">
        <v>78</v>
      </c>
      <c r="CW144" s="20">
        <f>+IF(SUM(CW148:CW157)=0,0,1)</f>
        <v>0</v>
      </c>
      <c r="CZ144" s="20">
        <f t="shared" si="24"/>
        <v>1</v>
      </c>
      <c r="DA144" s="20">
        <f>+IF(CW144+CX144+CY144=0,0,IF(CZ144=0,0,1))</f>
        <v>0</v>
      </c>
      <c r="DZ144" s="62"/>
    </row>
    <row r="145" spans="1:130" x14ac:dyDescent="0.3">
      <c r="A145" s="11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8"/>
      <c r="AL145" s="318"/>
      <c r="AM145" s="318"/>
      <c r="AN145" s="318"/>
      <c r="AO145" s="318"/>
      <c r="AP145" s="318"/>
      <c r="AQ145" s="318"/>
      <c r="AR145" s="318"/>
      <c r="AS145" s="318"/>
      <c r="AT145" s="318"/>
      <c r="AU145" s="318"/>
      <c r="AV145" s="318"/>
      <c r="AW145" s="318"/>
      <c r="AX145" s="318"/>
      <c r="AY145" s="318"/>
      <c r="AZ145" s="318"/>
      <c r="BA145" s="318"/>
      <c r="BB145" s="318"/>
      <c r="BC145" s="318"/>
      <c r="BD145" s="318"/>
      <c r="BE145" s="318"/>
      <c r="BF145" s="318"/>
      <c r="BG145" s="318"/>
      <c r="BH145" s="318"/>
      <c r="BI145" s="318"/>
      <c r="BJ145" s="318"/>
      <c r="BK145" s="318"/>
      <c r="BL145" s="318"/>
      <c r="BM145" s="318"/>
      <c r="BN145" s="318"/>
      <c r="BO145" s="318"/>
      <c r="BP145" s="318"/>
      <c r="BQ145" s="318"/>
      <c r="BR145" s="318"/>
      <c r="BS145" s="318"/>
      <c r="BT145" s="318"/>
      <c r="BU145" s="318"/>
      <c r="BV145" s="318"/>
      <c r="BW145" s="318"/>
      <c r="BX145" s="318"/>
      <c r="BY145" s="318"/>
      <c r="BZ145" s="318"/>
      <c r="CA145" s="31"/>
      <c r="CB145" s="39" t="str">
        <f t="shared" si="23"/>
        <v>Riadok bude skrytý.</v>
      </c>
      <c r="CC145" s="33" t="s">
        <v>78</v>
      </c>
      <c r="CW145" s="20">
        <f>+IF(SUM(CW148:CW157)=0,0,1)</f>
        <v>0</v>
      </c>
      <c r="CZ145" s="20">
        <f t="shared" si="24"/>
        <v>1</v>
      </c>
      <c r="DA145" s="20">
        <f>+IF(CW145+CX145+CY145=0,0,IF(CZ145=0,0,1))</f>
        <v>0</v>
      </c>
      <c r="DZ145" s="62"/>
    </row>
    <row r="146" spans="1:130" ht="18" customHeight="1" x14ac:dyDescent="0.3">
      <c r="A146" s="11"/>
      <c r="B146" s="328" t="s">
        <v>74</v>
      </c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30"/>
      <c r="AU146" s="319" t="s">
        <v>11</v>
      </c>
      <c r="AV146" s="320"/>
      <c r="AW146" s="320"/>
      <c r="AX146" s="320"/>
      <c r="AY146" s="320"/>
      <c r="AZ146" s="320"/>
      <c r="BA146" s="320"/>
      <c r="BB146" s="320"/>
      <c r="BC146" s="320"/>
      <c r="BD146" s="320"/>
      <c r="BE146" s="321"/>
      <c r="BF146" s="319" t="s">
        <v>12</v>
      </c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1"/>
      <c r="BQ146" s="319" t="s">
        <v>55</v>
      </c>
      <c r="BR146" s="320"/>
      <c r="BS146" s="320"/>
      <c r="BT146" s="320"/>
      <c r="BU146" s="320"/>
      <c r="BV146" s="320"/>
      <c r="BW146" s="320"/>
      <c r="BX146" s="320"/>
      <c r="BY146" s="320"/>
      <c r="BZ146" s="321"/>
      <c r="CA146" s="26" t="s">
        <v>69</v>
      </c>
      <c r="CB146" s="39" t="str">
        <f t="shared" si="23"/>
        <v>Riadok bude skrytý.</v>
      </c>
      <c r="CC146" s="33" t="s">
        <v>78</v>
      </c>
      <c r="CW146" s="22">
        <f>+IF(SUM(CW148:CW157)=0,0,1)</f>
        <v>0</v>
      </c>
      <c r="CZ146" s="20">
        <f t="shared" si="24"/>
        <v>1</v>
      </c>
      <c r="DA146" s="20">
        <f t="shared" si="21"/>
        <v>0</v>
      </c>
      <c r="DZ146" s="62"/>
    </row>
    <row r="147" spans="1:130" ht="18" customHeight="1" x14ac:dyDescent="0.3">
      <c r="A147" s="11"/>
      <c r="B147" s="331"/>
      <c r="C147" s="332"/>
      <c r="D147" s="332"/>
      <c r="E147" s="332"/>
      <c r="F147" s="332"/>
      <c r="G147" s="332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3"/>
      <c r="AU147" s="322"/>
      <c r="AV147" s="323"/>
      <c r="AW147" s="323"/>
      <c r="AX147" s="323"/>
      <c r="AY147" s="323"/>
      <c r="AZ147" s="323"/>
      <c r="BA147" s="323"/>
      <c r="BB147" s="323"/>
      <c r="BC147" s="323"/>
      <c r="BD147" s="323"/>
      <c r="BE147" s="324"/>
      <c r="BF147" s="322"/>
      <c r="BG147" s="323"/>
      <c r="BH147" s="323"/>
      <c r="BI147" s="323"/>
      <c r="BJ147" s="323"/>
      <c r="BK147" s="323"/>
      <c r="BL147" s="323"/>
      <c r="BM147" s="323"/>
      <c r="BN147" s="323"/>
      <c r="BO147" s="323"/>
      <c r="BP147" s="324"/>
      <c r="BQ147" s="322"/>
      <c r="BR147" s="323"/>
      <c r="BS147" s="323"/>
      <c r="BT147" s="323"/>
      <c r="BU147" s="323"/>
      <c r="BV147" s="323"/>
      <c r="BW147" s="323"/>
      <c r="BX147" s="323"/>
      <c r="BY147" s="323"/>
      <c r="BZ147" s="324"/>
      <c r="CA147" s="25"/>
      <c r="CB147" s="39" t="str">
        <f t="shared" si="23"/>
        <v>Riadok bude skrytý.</v>
      </c>
      <c r="CC147" s="33" t="s">
        <v>78</v>
      </c>
      <c r="CW147" s="22">
        <f>+IF(SUM(CW148:CW157)=0,0,1)</f>
        <v>0</v>
      </c>
      <c r="CZ147" s="20">
        <f t="shared" si="24"/>
        <v>1</v>
      </c>
      <c r="DA147" s="20">
        <f t="shared" si="21"/>
        <v>0</v>
      </c>
      <c r="DZ147" s="62"/>
    </row>
    <row r="148" spans="1:130" x14ac:dyDescent="0.3">
      <c r="A148" s="11"/>
      <c r="B148" s="265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7"/>
      <c r="AU148" s="247"/>
      <c r="AV148" s="248"/>
      <c r="AW148" s="248"/>
      <c r="AX148" s="248"/>
      <c r="AY148" s="248"/>
      <c r="AZ148" s="248"/>
      <c r="BA148" s="248"/>
      <c r="BB148" s="248"/>
      <c r="BC148" s="248"/>
      <c r="BD148" s="248"/>
      <c r="BE148" s="249"/>
      <c r="BF148" s="247"/>
      <c r="BG148" s="248"/>
      <c r="BH148" s="248"/>
      <c r="BI148" s="248"/>
      <c r="BJ148" s="248"/>
      <c r="BK148" s="248"/>
      <c r="BL148" s="248"/>
      <c r="BM148" s="248"/>
      <c r="BN148" s="248"/>
      <c r="BO148" s="248"/>
      <c r="BP148" s="249"/>
      <c r="BQ148" s="271"/>
      <c r="BR148" s="272"/>
      <c r="BS148" s="272"/>
      <c r="BT148" s="272"/>
      <c r="BU148" s="272"/>
      <c r="BV148" s="272"/>
      <c r="BW148" s="272"/>
      <c r="BX148" s="272"/>
      <c r="BY148" s="272"/>
      <c r="BZ148" s="273"/>
      <c r="CA148" s="25"/>
      <c r="CB148" s="39" t="str">
        <f t="shared" si="23"/>
        <v>Riadok bude skrytý.</v>
      </c>
      <c r="CC148" s="33" t="s">
        <v>78</v>
      </c>
      <c r="CW148" s="22">
        <f t="shared" ref="CW148:CW156" si="25">+IF(B148="",0,1)</f>
        <v>0</v>
      </c>
      <c r="CZ148" s="20">
        <f t="shared" si="24"/>
        <v>1</v>
      </c>
      <c r="DA148" s="20">
        <f t="shared" si="21"/>
        <v>0</v>
      </c>
      <c r="DZ148" s="62"/>
    </row>
    <row r="149" spans="1:130" x14ac:dyDescent="0.3">
      <c r="A149" s="11"/>
      <c r="B149" s="72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4"/>
      <c r="AU149" s="276"/>
      <c r="AV149" s="277"/>
      <c r="AW149" s="277"/>
      <c r="AX149" s="277"/>
      <c r="AY149" s="277"/>
      <c r="AZ149" s="277"/>
      <c r="BA149" s="277"/>
      <c r="BB149" s="277"/>
      <c r="BC149" s="277"/>
      <c r="BD149" s="277"/>
      <c r="BE149" s="278"/>
      <c r="BF149" s="268"/>
      <c r="BG149" s="269"/>
      <c r="BH149" s="269"/>
      <c r="BI149" s="269"/>
      <c r="BJ149" s="269"/>
      <c r="BK149" s="269"/>
      <c r="BL149" s="269"/>
      <c r="BM149" s="269"/>
      <c r="BN149" s="269"/>
      <c r="BO149" s="269"/>
      <c r="BP149" s="270"/>
      <c r="BQ149" s="252"/>
      <c r="BR149" s="253"/>
      <c r="BS149" s="253"/>
      <c r="BT149" s="253"/>
      <c r="BU149" s="253"/>
      <c r="BV149" s="253"/>
      <c r="BW149" s="253"/>
      <c r="BX149" s="253"/>
      <c r="BY149" s="253"/>
      <c r="BZ149" s="254"/>
      <c r="CA149" s="25"/>
      <c r="CB149" s="39" t="str">
        <f t="shared" si="23"/>
        <v>Riadok bude skrytý.</v>
      </c>
      <c r="CC149" s="33" t="s">
        <v>78</v>
      </c>
      <c r="CW149" s="22">
        <f t="shared" si="25"/>
        <v>0</v>
      </c>
      <c r="CZ149" s="20">
        <f t="shared" si="24"/>
        <v>1</v>
      </c>
      <c r="DA149" s="20">
        <f t="shared" si="21"/>
        <v>0</v>
      </c>
      <c r="DZ149" s="62"/>
    </row>
    <row r="150" spans="1:130" x14ac:dyDescent="0.3">
      <c r="A150" s="11"/>
      <c r="B150" s="7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4"/>
      <c r="AU150" s="276"/>
      <c r="AV150" s="277"/>
      <c r="AW150" s="277"/>
      <c r="AX150" s="277"/>
      <c r="AY150" s="277"/>
      <c r="AZ150" s="277"/>
      <c r="BA150" s="277"/>
      <c r="BB150" s="277"/>
      <c r="BC150" s="277"/>
      <c r="BD150" s="277"/>
      <c r="BE150" s="278"/>
      <c r="BF150" s="268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70"/>
      <c r="BQ150" s="252"/>
      <c r="BR150" s="253"/>
      <c r="BS150" s="253"/>
      <c r="BT150" s="253"/>
      <c r="BU150" s="253"/>
      <c r="BV150" s="253"/>
      <c r="BW150" s="253"/>
      <c r="BX150" s="253"/>
      <c r="BY150" s="253"/>
      <c r="BZ150" s="254"/>
      <c r="CA150" s="25"/>
      <c r="CB150" s="39" t="str">
        <f t="shared" si="23"/>
        <v>Riadok bude skrytý.</v>
      </c>
      <c r="CC150" s="33" t="s">
        <v>78</v>
      </c>
      <c r="CW150" s="22">
        <f t="shared" si="25"/>
        <v>0</v>
      </c>
      <c r="CZ150" s="20">
        <f t="shared" si="24"/>
        <v>1</v>
      </c>
      <c r="DA150" s="20">
        <f t="shared" si="21"/>
        <v>0</v>
      </c>
      <c r="DZ150" s="62"/>
    </row>
    <row r="151" spans="1:130" x14ac:dyDescent="0.3">
      <c r="A151" s="11"/>
      <c r="B151" s="7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4"/>
      <c r="AU151" s="276"/>
      <c r="AV151" s="277"/>
      <c r="AW151" s="277"/>
      <c r="AX151" s="277"/>
      <c r="AY151" s="277"/>
      <c r="AZ151" s="277"/>
      <c r="BA151" s="277"/>
      <c r="BB151" s="277"/>
      <c r="BC151" s="277"/>
      <c r="BD151" s="277"/>
      <c r="BE151" s="278"/>
      <c r="BF151" s="268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70"/>
      <c r="BQ151" s="252"/>
      <c r="BR151" s="253"/>
      <c r="BS151" s="253"/>
      <c r="BT151" s="253"/>
      <c r="BU151" s="253"/>
      <c r="BV151" s="253"/>
      <c r="BW151" s="253"/>
      <c r="BX151" s="253"/>
      <c r="BY151" s="253"/>
      <c r="BZ151" s="254"/>
      <c r="CA151" s="25"/>
      <c r="CB151" s="39" t="str">
        <f t="shared" si="23"/>
        <v>Riadok bude skrytý.</v>
      </c>
      <c r="CC151" s="33" t="s">
        <v>78</v>
      </c>
      <c r="CW151" s="22">
        <f t="shared" si="25"/>
        <v>0</v>
      </c>
      <c r="CZ151" s="20">
        <f t="shared" si="24"/>
        <v>1</v>
      </c>
      <c r="DA151" s="20">
        <f t="shared" si="21"/>
        <v>0</v>
      </c>
      <c r="DZ151" s="62"/>
    </row>
    <row r="152" spans="1:130" x14ac:dyDescent="0.3">
      <c r="A152" s="11"/>
      <c r="B152" s="72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4"/>
      <c r="AU152" s="276"/>
      <c r="AV152" s="277"/>
      <c r="AW152" s="277"/>
      <c r="AX152" s="277"/>
      <c r="AY152" s="277"/>
      <c r="AZ152" s="277"/>
      <c r="BA152" s="277"/>
      <c r="BB152" s="277"/>
      <c r="BC152" s="277"/>
      <c r="BD152" s="277"/>
      <c r="BE152" s="278"/>
      <c r="BF152" s="268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70"/>
      <c r="BQ152" s="252"/>
      <c r="BR152" s="253"/>
      <c r="BS152" s="253"/>
      <c r="BT152" s="253"/>
      <c r="BU152" s="253"/>
      <c r="BV152" s="253"/>
      <c r="BW152" s="253"/>
      <c r="BX152" s="253"/>
      <c r="BY152" s="253"/>
      <c r="BZ152" s="254"/>
      <c r="CA152" s="25"/>
      <c r="CB152" s="39" t="str">
        <f t="shared" si="23"/>
        <v>Riadok bude skrytý.</v>
      </c>
      <c r="CC152" s="33" t="s">
        <v>78</v>
      </c>
      <c r="CW152" s="22">
        <f t="shared" si="25"/>
        <v>0</v>
      </c>
      <c r="CZ152" s="20">
        <f t="shared" si="24"/>
        <v>1</v>
      </c>
      <c r="DA152" s="20">
        <f t="shared" si="21"/>
        <v>0</v>
      </c>
      <c r="DZ152" s="62"/>
    </row>
    <row r="153" spans="1:130" x14ac:dyDescent="0.3">
      <c r="A153" s="11"/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4"/>
      <c r="AU153" s="276"/>
      <c r="AV153" s="277"/>
      <c r="AW153" s="277"/>
      <c r="AX153" s="277"/>
      <c r="AY153" s="277"/>
      <c r="AZ153" s="277"/>
      <c r="BA153" s="277"/>
      <c r="BB153" s="277"/>
      <c r="BC153" s="277"/>
      <c r="BD153" s="277"/>
      <c r="BE153" s="278"/>
      <c r="BF153" s="268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70"/>
      <c r="BQ153" s="252"/>
      <c r="BR153" s="253"/>
      <c r="BS153" s="253"/>
      <c r="BT153" s="253"/>
      <c r="BU153" s="253"/>
      <c r="BV153" s="253"/>
      <c r="BW153" s="253"/>
      <c r="BX153" s="253"/>
      <c r="BY153" s="253"/>
      <c r="BZ153" s="254"/>
      <c r="CA153" s="25"/>
      <c r="CB153" s="39" t="str">
        <f t="shared" si="23"/>
        <v>Riadok bude skrytý.</v>
      </c>
      <c r="CC153" s="33" t="s">
        <v>78</v>
      </c>
      <c r="CW153" s="22">
        <f t="shared" si="25"/>
        <v>0</v>
      </c>
      <c r="CZ153" s="20">
        <f t="shared" si="24"/>
        <v>1</v>
      </c>
      <c r="DA153" s="20">
        <f t="shared" si="21"/>
        <v>0</v>
      </c>
      <c r="DZ153" s="62"/>
    </row>
    <row r="154" spans="1:130" x14ac:dyDescent="0.3">
      <c r="A154" s="11"/>
      <c r="B154" s="72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4"/>
      <c r="AU154" s="276"/>
      <c r="AV154" s="277"/>
      <c r="AW154" s="277"/>
      <c r="AX154" s="277"/>
      <c r="AY154" s="277"/>
      <c r="AZ154" s="277"/>
      <c r="BA154" s="277"/>
      <c r="BB154" s="277"/>
      <c r="BC154" s="277"/>
      <c r="BD154" s="277"/>
      <c r="BE154" s="278"/>
      <c r="BF154" s="268"/>
      <c r="BG154" s="269"/>
      <c r="BH154" s="269"/>
      <c r="BI154" s="269"/>
      <c r="BJ154" s="269"/>
      <c r="BK154" s="269"/>
      <c r="BL154" s="269"/>
      <c r="BM154" s="269"/>
      <c r="BN154" s="269"/>
      <c r="BO154" s="269"/>
      <c r="BP154" s="270"/>
      <c r="BQ154" s="252"/>
      <c r="BR154" s="253"/>
      <c r="BS154" s="253"/>
      <c r="BT154" s="253"/>
      <c r="BU154" s="253"/>
      <c r="BV154" s="253"/>
      <c r="BW154" s="253"/>
      <c r="BX154" s="253"/>
      <c r="BY154" s="253"/>
      <c r="BZ154" s="254"/>
      <c r="CA154" s="25"/>
      <c r="CB154" s="39" t="str">
        <f t="shared" si="23"/>
        <v>Riadok bude skrytý.</v>
      </c>
      <c r="CC154" s="33" t="s">
        <v>78</v>
      </c>
      <c r="CW154" s="22">
        <f t="shared" si="25"/>
        <v>0</v>
      </c>
      <c r="CZ154" s="20">
        <f t="shared" si="24"/>
        <v>1</v>
      </c>
      <c r="DA154" s="20">
        <f t="shared" si="21"/>
        <v>0</v>
      </c>
      <c r="DZ154" s="62"/>
    </row>
    <row r="155" spans="1:130" x14ac:dyDescent="0.3">
      <c r="A155" s="11"/>
      <c r="B155" s="72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4"/>
      <c r="AU155" s="276"/>
      <c r="AV155" s="277"/>
      <c r="AW155" s="277"/>
      <c r="AX155" s="277"/>
      <c r="AY155" s="277"/>
      <c r="AZ155" s="277"/>
      <c r="BA155" s="277"/>
      <c r="BB155" s="277"/>
      <c r="BC155" s="277"/>
      <c r="BD155" s="277"/>
      <c r="BE155" s="278"/>
      <c r="BF155" s="268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70"/>
      <c r="BQ155" s="252"/>
      <c r="BR155" s="253"/>
      <c r="BS155" s="253"/>
      <c r="BT155" s="253"/>
      <c r="BU155" s="253"/>
      <c r="BV155" s="253"/>
      <c r="BW155" s="253"/>
      <c r="BX155" s="253"/>
      <c r="BY155" s="253"/>
      <c r="BZ155" s="254"/>
      <c r="CA155" s="25"/>
      <c r="CB155" s="39" t="str">
        <f t="shared" si="23"/>
        <v>Riadok bude skrytý.</v>
      </c>
      <c r="CC155" s="33" t="s">
        <v>78</v>
      </c>
      <c r="CW155" s="22">
        <f t="shared" si="25"/>
        <v>0</v>
      </c>
      <c r="CZ155" s="20">
        <f t="shared" si="24"/>
        <v>1</v>
      </c>
      <c r="DA155" s="20">
        <f t="shared" si="21"/>
        <v>0</v>
      </c>
      <c r="DZ155" s="62"/>
    </row>
    <row r="156" spans="1:130" x14ac:dyDescent="0.3">
      <c r="A156" s="11"/>
      <c r="B156" s="72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4"/>
      <c r="AU156" s="276"/>
      <c r="AV156" s="277"/>
      <c r="AW156" s="277"/>
      <c r="AX156" s="277"/>
      <c r="AY156" s="277"/>
      <c r="AZ156" s="277"/>
      <c r="BA156" s="277"/>
      <c r="BB156" s="277"/>
      <c r="BC156" s="277"/>
      <c r="BD156" s="277"/>
      <c r="BE156" s="278"/>
      <c r="BF156" s="268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70"/>
      <c r="BQ156" s="252"/>
      <c r="BR156" s="253"/>
      <c r="BS156" s="253"/>
      <c r="BT156" s="253"/>
      <c r="BU156" s="253"/>
      <c r="BV156" s="253"/>
      <c r="BW156" s="253"/>
      <c r="BX156" s="253"/>
      <c r="BY156" s="253"/>
      <c r="BZ156" s="254"/>
      <c r="CA156" s="25"/>
      <c r="CB156" s="39" t="str">
        <f t="shared" si="23"/>
        <v>Riadok bude skrytý.</v>
      </c>
      <c r="CC156" s="33" t="s">
        <v>78</v>
      </c>
      <c r="CW156" s="22">
        <f t="shared" si="25"/>
        <v>0</v>
      </c>
      <c r="CZ156" s="20">
        <f t="shared" si="24"/>
        <v>1</v>
      </c>
      <c r="DA156" s="20">
        <f t="shared" si="21"/>
        <v>0</v>
      </c>
      <c r="DZ156" s="62"/>
    </row>
    <row r="157" spans="1:130" x14ac:dyDescent="0.3">
      <c r="A157" s="11"/>
      <c r="B157" s="68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70"/>
      <c r="AU157" s="199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1"/>
      <c r="BF157" s="325"/>
      <c r="BG157" s="326"/>
      <c r="BH157" s="326"/>
      <c r="BI157" s="326"/>
      <c r="BJ157" s="326"/>
      <c r="BK157" s="326"/>
      <c r="BL157" s="326"/>
      <c r="BM157" s="326"/>
      <c r="BN157" s="326"/>
      <c r="BO157" s="326"/>
      <c r="BP157" s="327"/>
      <c r="BQ157" s="334"/>
      <c r="BR157" s="335"/>
      <c r="BS157" s="335"/>
      <c r="BT157" s="335"/>
      <c r="BU157" s="335"/>
      <c r="BV157" s="335"/>
      <c r="BW157" s="335"/>
      <c r="BX157" s="335"/>
      <c r="BY157" s="335"/>
      <c r="BZ157" s="336"/>
      <c r="CA157" s="25"/>
      <c r="CB157" s="39" t="str">
        <f t="shared" si="23"/>
        <v>Riadok bude skrytý.</v>
      </c>
      <c r="CC157" s="33" t="s">
        <v>78</v>
      </c>
      <c r="CW157" s="22">
        <f>+IF(B148&amp;B149&amp;B150&amp;B151&amp;B152&amp;B153&amp;B154&amp;B155&amp;B156&amp;B157="",0,1)</f>
        <v>0</v>
      </c>
      <c r="CZ157" s="20">
        <f t="shared" si="24"/>
        <v>1</v>
      </c>
      <c r="DA157" s="20">
        <f t="shared" si="21"/>
        <v>0</v>
      </c>
      <c r="DZ157" s="62"/>
    </row>
    <row r="158" spans="1:130" x14ac:dyDescent="0.3">
      <c r="A158" s="11"/>
      <c r="CA158" s="25"/>
      <c r="CB158" s="39" t="str">
        <f t="shared" si="23"/>
        <v>Riadok bude vidieť.</v>
      </c>
      <c r="CC158" s="33" t="s">
        <v>78</v>
      </c>
      <c r="CW158" s="22">
        <f>+IF(SUM(CW160:CW179)=0,0,1)</f>
        <v>1</v>
      </c>
      <c r="CZ158" s="20">
        <f t="shared" si="24"/>
        <v>1</v>
      </c>
      <c r="DA158" s="20">
        <f t="shared" si="21"/>
        <v>1</v>
      </c>
      <c r="DZ158" s="62"/>
    </row>
    <row r="159" spans="1:130" x14ac:dyDescent="0.3">
      <c r="A159" s="11"/>
      <c r="B159" s="49" t="s">
        <v>82</v>
      </c>
      <c r="C159" s="5" t="s">
        <v>172</v>
      </c>
      <c r="D159" s="5"/>
      <c r="E159" s="5"/>
      <c r="F159" s="5"/>
      <c r="CA159" s="26" t="s">
        <v>69</v>
      </c>
      <c r="CB159" s="39" t="str">
        <f t="shared" si="23"/>
        <v>Riadok bude vidieť.</v>
      </c>
      <c r="CC159" s="33" t="s">
        <v>78</v>
      </c>
      <c r="CW159" s="20">
        <f>+IF(SUM(CW160:CW179)=0,0,1)</f>
        <v>1</v>
      </c>
      <c r="CZ159" s="20">
        <f t="shared" si="24"/>
        <v>1</v>
      </c>
      <c r="DA159" s="20">
        <f t="shared" si="21"/>
        <v>1</v>
      </c>
      <c r="DZ159" s="62"/>
    </row>
    <row r="160" spans="1:130" x14ac:dyDescent="0.3">
      <c r="A160" s="11"/>
      <c r="B160" s="71" t="s">
        <v>14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27"/>
      <c r="CB160" s="39" t="str">
        <f t="shared" si="23"/>
        <v>Riadok bude vidieť.</v>
      </c>
      <c r="CC160" s="33" t="s">
        <v>78</v>
      </c>
      <c r="CW160" s="20">
        <f t="shared" ref="CW160:CW179" si="26">+IF(B160="",0,1)</f>
        <v>1</v>
      </c>
      <c r="CZ160" s="20">
        <f t="shared" si="24"/>
        <v>1</v>
      </c>
      <c r="DA160" s="20">
        <f t="shared" si="21"/>
        <v>1</v>
      </c>
      <c r="DZ160" s="62"/>
    </row>
    <row r="161" spans="1:130" x14ac:dyDescent="0.3">
      <c r="A161" s="1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27"/>
      <c r="CB161" s="39" t="str">
        <f t="shared" si="23"/>
        <v>Riadok bude skrytý.</v>
      </c>
      <c r="CC161" s="33" t="s">
        <v>78</v>
      </c>
      <c r="CW161" s="20">
        <f t="shared" si="26"/>
        <v>0</v>
      </c>
      <c r="CZ161" s="20">
        <f t="shared" si="24"/>
        <v>1</v>
      </c>
      <c r="DA161" s="20">
        <f t="shared" si="21"/>
        <v>0</v>
      </c>
      <c r="DZ161" s="62"/>
    </row>
    <row r="162" spans="1:130" x14ac:dyDescent="0.3">
      <c r="A162" s="1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27"/>
      <c r="CB162" s="39" t="str">
        <f t="shared" si="23"/>
        <v>Riadok bude skrytý.</v>
      </c>
      <c r="CC162" s="33" t="s">
        <v>78</v>
      </c>
      <c r="CW162" s="20">
        <f t="shared" si="26"/>
        <v>0</v>
      </c>
      <c r="CZ162" s="20">
        <f t="shared" si="24"/>
        <v>1</v>
      </c>
      <c r="DA162" s="20">
        <f t="shared" si="21"/>
        <v>0</v>
      </c>
      <c r="DZ162" s="62"/>
    </row>
    <row r="163" spans="1:130" x14ac:dyDescent="0.3">
      <c r="A163" s="1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27"/>
      <c r="CB163" s="39" t="str">
        <f t="shared" si="23"/>
        <v>Riadok bude skrytý.</v>
      </c>
      <c r="CC163" s="33" t="s">
        <v>78</v>
      </c>
      <c r="CW163" s="20">
        <f t="shared" si="26"/>
        <v>0</v>
      </c>
      <c r="CZ163" s="20">
        <f t="shared" si="24"/>
        <v>1</v>
      </c>
      <c r="DA163" s="20">
        <f t="shared" si="21"/>
        <v>0</v>
      </c>
      <c r="DZ163" s="62"/>
    </row>
    <row r="164" spans="1:130" x14ac:dyDescent="0.3">
      <c r="A164" s="1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27"/>
      <c r="CB164" s="39" t="str">
        <f t="shared" si="23"/>
        <v>Riadok bude skrytý.</v>
      </c>
      <c r="CC164" s="33" t="s">
        <v>78</v>
      </c>
      <c r="CW164" s="20">
        <f t="shared" si="26"/>
        <v>0</v>
      </c>
      <c r="CZ164" s="20">
        <f t="shared" si="24"/>
        <v>1</v>
      </c>
      <c r="DA164" s="20">
        <f t="shared" si="21"/>
        <v>0</v>
      </c>
      <c r="DZ164" s="62"/>
    </row>
    <row r="165" spans="1:130" x14ac:dyDescent="0.3">
      <c r="A165" s="1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27"/>
      <c r="CB165" s="39" t="str">
        <f t="shared" si="23"/>
        <v>Riadok bude skrytý.</v>
      </c>
      <c r="CC165" s="33" t="s">
        <v>78</v>
      </c>
      <c r="CW165" s="20">
        <f t="shared" si="26"/>
        <v>0</v>
      </c>
      <c r="CZ165" s="20">
        <f t="shared" si="24"/>
        <v>1</v>
      </c>
      <c r="DA165" s="20">
        <f t="shared" si="21"/>
        <v>0</v>
      </c>
      <c r="DZ165" s="62"/>
    </row>
    <row r="166" spans="1:130" x14ac:dyDescent="0.3">
      <c r="A166" s="1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27"/>
      <c r="CB166" s="39" t="str">
        <f t="shared" si="23"/>
        <v>Riadok bude skrytý.</v>
      </c>
      <c r="CC166" s="33" t="s">
        <v>78</v>
      </c>
      <c r="CW166" s="20">
        <f t="shared" si="26"/>
        <v>0</v>
      </c>
      <c r="CZ166" s="20">
        <f t="shared" si="24"/>
        <v>1</v>
      </c>
      <c r="DA166" s="20">
        <f t="shared" si="21"/>
        <v>0</v>
      </c>
      <c r="DZ166" s="62"/>
    </row>
    <row r="167" spans="1:130" x14ac:dyDescent="0.3">
      <c r="A167" s="1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27"/>
      <c r="CB167" s="39" t="str">
        <f t="shared" si="23"/>
        <v>Riadok bude skrytý.</v>
      </c>
      <c r="CC167" s="33" t="s">
        <v>78</v>
      </c>
      <c r="CW167" s="20">
        <f t="shared" si="26"/>
        <v>0</v>
      </c>
      <c r="CZ167" s="20">
        <f t="shared" si="24"/>
        <v>1</v>
      </c>
      <c r="DA167" s="20">
        <f t="shared" si="21"/>
        <v>0</v>
      </c>
      <c r="DZ167" s="62"/>
    </row>
    <row r="168" spans="1:130" x14ac:dyDescent="0.3">
      <c r="A168" s="1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27"/>
      <c r="CB168" s="39" t="str">
        <f t="shared" si="23"/>
        <v>Riadok bude skrytý.</v>
      </c>
      <c r="CC168" s="33" t="s">
        <v>78</v>
      </c>
      <c r="CW168" s="20">
        <f t="shared" si="26"/>
        <v>0</v>
      </c>
      <c r="CZ168" s="20">
        <f t="shared" si="24"/>
        <v>1</v>
      </c>
      <c r="DA168" s="20">
        <f t="shared" si="21"/>
        <v>0</v>
      </c>
      <c r="DZ168" s="62"/>
    </row>
    <row r="169" spans="1:130" x14ac:dyDescent="0.3">
      <c r="A169" s="1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27"/>
      <c r="CB169" s="39" t="str">
        <f t="shared" si="23"/>
        <v>Riadok bude skrytý.</v>
      </c>
      <c r="CC169" s="33" t="s">
        <v>78</v>
      </c>
      <c r="CW169" s="20">
        <f t="shared" si="26"/>
        <v>0</v>
      </c>
      <c r="CZ169" s="20">
        <f t="shared" si="24"/>
        <v>1</v>
      </c>
      <c r="DA169" s="20">
        <f t="shared" si="21"/>
        <v>0</v>
      </c>
      <c r="DZ169" s="62"/>
    </row>
    <row r="170" spans="1:130" x14ac:dyDescent="0.3">
      <c r="A170" s="1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27"/>
      <c r="CB170" s="39" t="str">
        <f t="shared" si="23"/>
        <v>Riadok bude skrytý.</v>
      </c>
      <c r="CC170" s="33" t="s">
        <v>78</v>
      </c>
      <c r="CW170" s="20">
        <f t="shared" si="26"/>
        <v>0</v>
      </c>
      <c r="CZ170" s="20">
        <f t="shared" si="24"/>
        <v>1</v>
      </c>
      <c r="DA170" s="20">
        <f t="shared" si="21"/>
        <v>0</v>
      </c>
      <c r="DZ170" s="62"/>
    </row>
    <row r="171" spans="1:130" x14ac:dyDescent="0.3">
      <c r="A171" s="1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27"/>
      <c r="CB171" s="39" t="str">
        <f t="shared" si="23"/>
        <v>Riadok bude skrytý.</v>
      </c>
      <c r="CC171" s="33" t="s">
        <v>78</v>
      </c>
      <c r="CW171" s="20">
        <f t="shared" si="26"/>
        <v>0</v>
      </c>
      <c r="CZ171" s="20">
        <f t="shared" si="24"/>
        <v>1</v>
      </c>
      <c r="DA171" s="20">
        <f t="shared" si="21"/>
        <v>0</v>
      </c>
      <c r="DZ171" s="62"/>
    </row>
    <row r="172" spans="1:130" x14ac:dyDescent="0.3">
      <c r="A172" s="1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27"/>
      <c r="CB172" s="39" t="str">
        <f t="shared" si="23"/>
        <v>Riadok bude skrytý.</v>
      </c>
      <c r="CC172" s="33" t="s">
        <v>78</v>
      </c>
      <c r="CW172" s="20">
        <f t="shared" si="26"/>
        <v>0</v>
      </c>
      <c r="CZ172" s="20">
        <f t="shared" si="24"/>
        <v>1</v>
      </c>
      <c r="DA172" s="20">
        <f t="shared" si="21"/>
        <v>0</v>
      </c>
      <c r="DZ172" s="62"/>
    </row>
    <row r="173" spans="1:130" x14ac:dyDescent="0.3">
      <c r="A173" s="1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27"/>
      <c r="CB173" s="39" t="str">
        <f t="shared" si="23"/>
        <v>Riadok bude skrytý.</v>
      </c>
      <c r="CC173" s="33" t="s">
        <v>78</v>
      </c>
      <c r="CW173" s="20">
        <f t="shared" si="26"/>
        <v>0</v>
      </c>
      <c r="CZ173" s="20">
        <f t="shared" si="24"/>
        <v>1</v>
      </c>
      <c r="DA173" s="20">
        <f t="shared" si="21"/>
        <v>0</v>
      </c>
      <c r="DZ173" s="62"/>
    </row>
    <row r="174" spans="1:130" x14ac:dyDescent="0.3">
      <c r="A174" s="1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27"/>
      <c r="CB174" s="39" t="str">
        <f t="shared" si="23"/>
        <v>Riadok bude skrytý.</v>
      </c>
      <c r="CC174" s="33" t="s">
        <v>78</v>
      </c>
      <c r="CW174" s="20">
        <f t="shared" si="26"/>
        <v>0</v>
      </c>
      <c r="CZ174" s="20">
        <f t="shared" si="24"/>
        <v>1</v>
      </c>
      <c r="DA174" s="20">
        <f t="shared" si="21"/>
        <v>0</v>
      </c>
      <c r="DZ174" s="62"/>
    </row>
    <row r="175" spans="1:130" x14ac:dyDescent="0.3">
      <c r="A175" s="1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27"/>
      <c r="CB175" s="39" t="str">
        <f t="shared" si="23"/>
        <v>Riadok bude skrytý.</v>
      </c>
      <c r="CC175" s="33" t="s">
        <v>78</v>
      </c>
      <c r="CW175" s="20">
        <f t="shared" si="26"/>
        <v>0</v>
      </c>
      <c r="CZ175" s="20">
        <f t="shared" si="24"/>
        <v>1</v>
      </c>
      <c r="DA175" s="20">
        <f t="shared" si="21"/>
        <v>0</v>
      </c>
      <c r="DZ175" s="62"/>
    </row>
    <row r="176" spans="1:130" x14ac:dyDescent="0.3">
      <c r="A176" s="1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27"/>
      <c r="CB176" s="39" t="str">
        <f t="shared" si="23"/>
        <v>Riadok bude skrytý.</v>
      </c>
      <c r="CC176" s="33" t="s">
        <v>78</v>
      </c>
      <c r="CW176" s="20">
        <f t="shared" si="26"/>
        <v>0</v>
      </c>
      <c r="CZ176" s="20">
        <f t="shared" si="24"/>
        <v>1</v>
      </c>
      <c r="DA176" s="20">
        <f t="shared" si="21"/>
        <v>0</v>
      </c>
      <c r="DZ176" s="62"/>
    </row>
    <row r="177" spans="1:130" x14ac:dyDescent="0.3">
      <c r="A177" s="1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27"/>
      <c r="CB177" s="39" t="str">
        <f t="shared" si="23"/>
        <v>Riadok bude skrytý.</v>
      </c>
      <c r="CC177" s="33" t="s">
        <v>78</v>
      </c>
      <c r="CW177" s="20">
        <f t="shared" si="26"/>
        <v>0</v>
      </c>
      <c r="CZ177" s="20">
        <f t="shared" si="24"/>
        <v>1</v>
      </c>
      <c r="DA177" s="20">
        <f t="shared" si="21"/>
        <v>0</v>
      </c>
      <c r="DZ177" s="62"/>
    </row>
    <row r="178" spans="1:130" x14ac:dyDescent="0.3">
      <c r="A178" s="1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27"/>
      <c r="CB178" s="39" t="str">
        <f t="shared" si="23"/>
        <v>Riadok bude skrytý.</v>
      </c>
      <c r="CC178" s="33" t="s">
        <v>78</v>
      </c>
      <c r="CW178" s="20">
        <f t="shared" si="26"/>
        <v>0</v>
      </c>
      <c r="CZ178" s="20">
        <f t="shared" si="24"/>
        <v>1</v>
      </c>
      <c r="DA178" s="20">
        <f t="shared" si="21"/>
        <v>0</v>
      </c>
      <c r="DZ178" s="62"/>
    </row>
    <row r="179" spans="1:130" x14ac:dyDescent="0.3">
      <c r="A179" s="1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27"/>
      <c r="CB179" s="39" t="str">
        <f t="shared" si="23"/>
        <v>Riadok bude skrytý.</v>
      </c>
      <c r="CC179" s="33" t="s">
        <v>78</v>
      </c>
      <c r="CW179" s="20">
        <f t="shared" si="26"/>
        <v>0</v>
      </c>
      <c r="CZ179" s="20">
        <f t="shared" si="24"/>
        <v>1</v>
      </c>
      <c r="DA179" s="20">
        <f t="shared" ref="DA179:DA220" si="27">+IF(CW179+CX179+CY179=0,0,IF(CZ179=0,0,1))</f>
        <v>0</v>
      </c>
      <c r="DZ179" s="62"/>
    </row>
    <row r="180" spans="1:130" x14ac:dyDescent="0.3">
      <c r="A180" s="11"/>
      <c r="CA180" s="27"/>
      <c r="CB180" s="39" t="str">
        <f t="shared" si="23"/>
        <v>Riadok bude vidieť.</v>
      </c>
      <c r="CC180" s="33" t="s">
        <v>78</v>
      </c>
      <c r="CW180" s="22">
        <f>+IF(SUM(CW182:CW201)=0,0,1)</f>
        <v>1</v>
      </c>
      <c r="CZ180" s="20">
        <f t="shared" si="24"/>
        <v>1</v>
      </c>
      <c r="DA180" s="20">
        <f t="shared" si="27"/>
        <v>1</v>
      </c>
      <c r="DZ180" s="62"/>
    </row>
    <row r="181" spans="1:130" x14ac:dyDescent="0.3">
      <c r="A181" s="11"/>
      <c r="B181" s="49" t="s">
        <v>82</v>
      </c>
      <c r="C181" s="5" t="s">
        <v>87</v>
      </c>
      <c r="D181" s="5"/>
      <c r="E181" s="5"/>
      <c r="F181" s="5"/>
      <c r="CA181" s="26" t="s">
        <v>69</v>
      </c>
      <c r="CB181" s="39" t="str">
        <f t="shared" si="23"/>
        <v>Riadok bude vidieť.</v>
      </c>
      <c r="CC181" s="33" t="s">
        <v>78</v>
      </c>
      <c r="CW181" s="20">
        <f>+IF(SUM(CW182:CW201)=0,0,1)</f>
        <v>1</v>
      </c>
      <c r="CZ181" s="20">
        <f t="shared" si="24"/>
        <v>1</v>
      </c>
      <c r="DA181" s="20">
        <f t="shared" si="27"/>
        <v>1</v>
      </c>
      <c r="DZ181" s="62"/>
    </row>
    <row r="182" spans="1:130" x14ac:dyDescent="0.3">
      <c r="A182" s="11"/>
      <c r="B182" s="71" t="s">
        <v>57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27"/>
      <c r="CB182" s="39" t="str">
        <f t="shared" si="23"/>
        <v>Riadok bude vidieť.</v>
      </c>
      <c r="CC182" s="33" t="s">
        <v>78</v>
      </c>
      <c r="CW182" s="20">
        <f t="shared" ref="CW182:CW201" si="28">+IF(B182="",0,1)</f>
        <v>1</v>
      </c>
      <c r="CZ182" s="20">
        <f t="shared" si="24"/>
        <v>1</v>
      </c>
      <c r="DA182" s="20">
        <f t="shared" si="27"/>
        <v>1</v>
      </c>
      <c r="DZ182" s="62"/>
    </row>
    <row r="183" spans="1:130" x14ac:dyDescent="0.3">
      <c r="A183" s="11"/>
      <c r="B183" s="71" t="s">
        <v>58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27"/>
      <c r="CB183" s="39" t="str">
        <f t="shared" si="23"/>
        <v>Riadok bude vidieť.</v>
      </c>
      <c r="CC183" s="33" t="s">
        <v>78</v>
      </c>
      <c r="CW183" s="20">
        <f t="shared" si="28"/>
        <v>1</v>
      </c>
      <c r="CZ183" s="20">
        <f t="shared" si="24"/>
        <v>1</v>
      </c>
      <c r="DA183" s="20">
        <f t="shared" si="27"/>
        <v>1</v>
      </c>
      <c r="DZ183" s="62"/>
    </row>
    <row r="184" spans="1:130" x14ac:dyDescent="0.3">
      <c r="A184" s="11"/>
      <c r="B184" s="71" t="s">
        <v>15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27"/>
      <c r="CB184" s="39" t="str">
        <f t="shared" si="23"/>
        <v>Riadok bude vidieť.</v>
      </c>
      <c r="CC184" s="33" t="s">
        <v>78</v>
      </c>
      <c r="CW184" s="20">
        <f t="shared" si="28"/>
        <v>1</v>
      </c>
      <c r="CZ184" s="20">
        <f t="shared" si="24"/>
        <v>1</v>
      </c>
      <c r="DA184" s="20">
        <f t="shared" si="27"/>
        <v>1</v>
      </c>
      <c r="DZ184" s="62"/>
    </row>
    <row r="185" spans="1:130" x14ac:dyDescent="0.3">
      <c r="A185" s="11"/>
      <c r="B185" s="71" t="s">
        <v>16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27"/>
      <c r="CB185" s="39" t="str">
        <f t="shared" si="23"/>
        <v>Riadok bude vidieť.</v>
      </c>
      <c r="CC185" s="33" t="s">
        <v>78</v>
      </c>
      <c r="CW185" s="20">
        <f t="shared" si="28"/>
        <v>1</v>
      </c>
      <c r="CZ185" s="20">
        <f t="shared" si="24"/>
        <v>1</v>
      </c>
      <c r="DA185" s="20">
        <f t="shared" si="27"/>
        <v>1</v>
      </c>
      <c r="DZ185" s="62"/>
    </row>
    <row r="186" spans="1:130" x14ac:dyDescent="0.3">
      <c r="A186" s="1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27"/>
      <c r="CB186" s="39" t="str">
        <f t="shared" si="23"/>
        <v>Riadok bude skrytý.</v>
      </c>
      <c r="CC186" s="33" t="s">
        <v>78</v>
      </c>
      <c r="CW186" s="20">
        <f t="shared" si="28"/>
        <v>0</v>
      </c>
      <c r="CZ186" s="20">
        <f t="shared" si="24"/>
        <v>1</v>
      </c>
      <c r="DA186" s="20">
        <f t="shared" si="27"/>
        <v>0</v>
      </c>
      <c r="DZ186" s="62"/>
    </row>
    <row r="187" spans="1:130" x14ac:dyDescent="0.3">
      <c r="A187" s="1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27"/>
      <c r="CB187" s="39" t="str">
        <f t="shared" si="23"/>
        <v>Riadok bude skrytý.</v>
      </c>
      <c r="CC187" s="33" t="s">
        <v>78</v>
      </c>
      <c r="CW187" s="20">
        <f t="shared" si="28"/>
        <v>0</v>
      </c>
      <c r="CZ187" s="20">
        <f t="shared" si="24"/>
        <v>1</v>
      </c>
      <c r="DA187" s="20">
        <f t="shared" si="27"/>
        <v>0</v>
      </c>
      <c r="DZ187" s="62"/>
    </row>
    <row r="188" spans="1:130" x14ac:dyDescent="0.3">
      <c r="A188" s="1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27"/>
      <c r="CB188" s="39" t="str">
        <f t="shared" si="23"/>
        <v>Riadok bude skrytý.</v>
      </c>
      <c r="CC188" s="33" t="s">
        <v>78</v>
      </c>
      <c r="CW188" s="20">
        <f t="shared" si="28"/>
        <v>0</v>
      </c>
      <c r="CZ188" s="20">
        <f t="shared" si="24"/>
        <v>1</v>
      </c>
      <c r="DA188" s="20">
        <f t="shared" si="27"/>
        <v>0</v>
      </c>
      <c r="DZ188" s="62"/>
    </row>
    <row r="189" spans="1:130" x14ac:dyDescent="0.3">
      <c r="A189" s="1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27"/>
      <c r="CB189" s="39" t="str">
        <f t="shared" si="23"/>
        <v>Riadok bude skrytý.</v>
      </c>
      <c r="CC189" s="33" t="s">
        <v>78</v>
      </c>
      <c r="CW189" s="20">
        <f t="shared" si="28"/>
        <v>0</v>
      </c>
      <c r="CZ189" s="20">
        <f t="shared" si="24"/>
        <v>1</v>
      </c>
      <c r="DA189" s="20">
        <f t="shared" si="27"/>
        <v>0</v>
      </c>
      <c r="DZ189" s="62"/>
    </row>
    <row r="190" spans="1:130" x14ac:dyDescent="0.3">
      <c r="A190" s="1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27"/>
      <c r="CB190" s="39" t="str">
        <f t="shared" si="23"/>
        <v>Riadok bude skrytý.</v>
      </c>
      <c r="CC190" s="33" t="s">
        <v>78</v>
      </c>
      <c r="CW190" s="20">
        <f t="shared" si="28"/>
        <v>0</v>
      </c>
      <c r="CZ190" s="20">
        <f t="shared" si="24"/>
        <v>1</v>
      </c>
      <c r="DA190" s="20">
        <f t="shared" si="27"/>
        <v>0</v>
      </c>
      <c r="DZ190" s="62"/>
    </row>
    <row r="191" spans="1:130" x14ac:dyDescent="0.3">
      <c r="A191" s="1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27"/>
      <c r="CB191" s="39" t="str">
        <f t="shared" si="23"/>
        <v>Riadok bude skrytý.</v>
      </c>
      <c r="CC191" s="33" t="s">
        <v>78</v>
      </c>
      <c r="CW191" s="20">
        <f t="shared" si="28"/>
        <v>0</v>
      </c>
      <c r="CZ191" s="20">
        <f t="shared" si="24"/>
        <v>1</v>
      </c>
      <c r="DA191" s="20">
        <f t="shared" si="27"/>
        <v>0</v>
      </c>
      <c r="DZ191" s="62"/>
    </row>
    <row r="192" spans="1:130" x14ac:dyDescent="0.3">
      <c r="A192" s="1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27"/>
      <c r="CB192" s="39" t="str">
        <f t="shared" si="23"/>
        <v>Riadok bude skrytý.</v>
      </c>
      <c r="CC192" s="33" t="s">
        <v>78</v>
      </c>
      <c r="CW192" s="20">
        <f t="shared" si="28"/>
        <v>0</v>
      </c>
      <c r="CZ192" s="20">
        <f t="shared" si="24"/>
        <v>1</v>
      </c>
      <c r="DA192" s="20">
        <f t="shared" si="27"/>
        <v>0</v>
      </c>
      <c r="DZ192" s="62"/>
    </row>
    <row r="193" spans="1:130" x14ac:dyDescent="0.3">
      <c r="A193" s="1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27"/>
      <c r="CB193" s="39" t="str">
        <f t="shared" si="23"/>
        <v>Riadok bude skrytý.</v>
      </c>
      <c r="CC193" s="33" t="s">
        <v>78</v>
      </c>
      <c r="CW193" s="20">
        <f t="shared" si="28"/>
        <v>0</v>
      </c>
      <c r="CZ193" s="20">
        <f t="shared" si="24"/>
        <v>1</v>
      </c>
      <c r="DA193" s="20">
        <f t="shared" si="27"/>
        <v>0</v>
      </c>
      <c r="DZ193" s="62"/>
    </row>
    <row r="194" spans="1:130" x14ac:dyDescent="0.3">
      <c r="A194" s="1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27"/>
      <c r="CB194" s="39" t="str">
        <f t="shared" si="23"/>
        <v>Riadok bude skrytý.</v>
      </c>
      <c r="CC194" s="33" t="s">
        <v>78</v>
      </c>
      <c r="CW194" s="20">
        <f t="shared" si="28"/>
        <v>0</v>
      </c>
      <c r="CZ194" s="20">
        <f t="shared" si="24"/>
        <v>1</v>
      </c>
      <c r="DA194" s="20">
        <f t="shared" si="27"/>
        <v>0</v>
      </c>
      <c r="DZ194" s="62"/>
    </row>
    <row r="195" spans="1:130" x14ac:dyDescent="0.3">
      <c r="A195" s="1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27"/>
      <c r="CB195" s="39" t="str">
        <f t="shared" si="23"/>
        <v>Riadok bude skrytý.</v>
      </c>
      <c r="CC195" s="33" t="s">
        <v>78</v>
      </c>
      <c r="CW195" s="20">
        <f t="shared" si="28"/>
        <v>0</v>
      </c>
      <c r="CZ195" s="20">
        <f t="shared" si="24"/>
        <v>1</v>
      </c>
      <c r="DA195" s="20">
        <f t="shared" si="27"/>
        <v>0</v>
      </c>
      <c r="DZ195" s="62"/>
    </row>
    <row r="196" spans="1:130" x14ac:dyDescent="0.3">
      <c r="A196" s="1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27"/>
      <c r="CB196" s="39" t="str">
        <f t="shared" si="23"/>
        <v>Riadok bude skrytý.</v>
      </c>
      <c r="CC196" s="33" t="s">
        <v>78</v>
      </c>
      <c r="CW196" s="20">
        <f t="shared" si="28"/>
        <v>0</v>
      </c>
      <c r="CZ196" s="20">
        <f t="shared" si="24"/>
        <v>1</v>
      </c>
      <c r="DA196" s="20">
        <f t="shared" si="27"/>
        <v>0</v>
      </c>
      <c r="DZ196" s="62"/>
    </row>
    <row r="197" spans="1:130" x14ac:dyDescent="0.3">
      <c r="A197" s="1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27"/>
      <c r="CB197" s="39" t="str">
        <f t="shared" ref="CB197:CB238" si="29">+IF(DA197=0,"Riadok bude skrytý.","Riadok bude vidieť.")</f>
        <v>Riadok bude skrytý.</v>
      </c>
      <c r="CC197" s="33" t="s">
        <v>78</v>
      </c>
      <c r="CW197" s="20">
        <f t="shared" si="28"/>
        <v>0</v>
      </c>
      <c r="CZ197" s="20">
        <f t="shared" ref="CZ197:CZ238" si="30">IF(CC197="",1,IF(CC197="Chcem skryť riadok.",0,1))</f>
        <v>1</v>
      </c>
      <c r="DA197" s="20">
        <f t="shared" si="27"/>
        <v>0</v>
      </c>
      <c r="DZ197" s="62"/>
    </row>
    <row r="198" spans="1:130" x14ac:dyDescent="0.3">
      <c r="A198" s="1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27"/>
      <c r="CB198" s="39" t="str">
        <f t="shared" si="29"/>
        <v>Riadok bude skrytý.</v>
      </c>
      <c r="CC198" s="33" t="s">
        <v>78</v>
      </c>
      <c r="CW198" s="20">
        <f t="shared" si="28"/>
        <v>0</v>
      </c>
      <c r="CZ198" s="20">
        <f t="shared" si="30"/>
        <v>1</v>
      </c>
      <c r="DA198" s="20">
        <f t="shared" si="27"/>
        <v>0</v>
      </c>
      <c r="DZ198" s="62"/>
    </row>
    <row r="199" spans="1:130" x14ac:dyDescent="0.3">
      <c r="A199" s="1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27"/>
      <c r="CB199" s="39" t="str">
        <f t="shared" si="29"/>
        <v>Riadok bude skrytý.</v>
      </c>
      <c r="CC199" s="33" t="s">
        <v>78</v>
      </c>
      <c r="CW199" s="20">
        <f t="shared" si="28"/>
        <v>0</v>
      </c>
      <c r="CZ199" s="20">
        <f t="shared" si="30"/>
        <v>1</v>
      </c>
      <c r="DA199" s="20">
        <f t="shared" si="27"/>
        <v>0</v>
      </c>
      <c r="DZ199" s="62"/>
    </row>
    <row r="200" spans="1:130" x14ac:dyDescent="0.3">
      <c r="A200" s="1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27"/>
      <c r="CB200" s="39" t="str">
        <f t="shared" si="29"/>
        <v>Riadok bude skrytý.</v>
      </c>
      <c r="CC200" s="33" t="s">
        <v>78</v>
      </c>
      <c r="CW200" s="20">
        <f t="shared" si="28"/>
        <v>0</v>
      </c>
      <c r="CZ200" s="20">
        <f t="shared" si="30"/>
        <v>1</v>
      </c>
      <c r="DA200" s="20">
        <f t="shared" si="27"/>
        <v>0</v>
      </c>
      <c r="DZ200" s="62"/>
    </row>
    <row r="201" spans="1:130" x14ac:dyDescent="0.3">
      <c r="A201" s="1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27"/>
      <c r="CB201" s="39" t="str">
        <f t="shared" si="29"/>
        <v>Riadok bude skrytý.</v>
      </c>
      <c r="CC201" s="33" t="s">
        <v>78</v>
      </c>
      <c r="CW201" s="20">
        <f t="shared" si="28"/>
        <v>0</v>
      </c>
      <c r="CZ201" s="20">
        <f t="shared" si="30"/>
        <v>1</v>
      </c>
      <c r="DA201" s="20">
        <f t="shared" si="27"/>
        <v>0</v>
      </c>
      <c r="DZ201" s="62"/>
    </row>
    <row r="202" spans="1:130" x14ac:dyDescent="0.3">
      <c r="A202" s="11"/>
      <c r="CA202" s="25"/>
      <c r="CB202" s="39" t="str">
        <f t="shared" si="29"/>
        <v>Riadok bude vidieť.</v>
      </c>
      <c r="CC202" s="33" t="s">
        <v>78</v>
      </c>
      <c r="CW202" s="22">
        <f>+IF(SUM(CW204:CW223)=0,0,1)</f>
        <v>1</v>
      </c>
      <c r="CZ202" s="20">
        <f t="shared" si="30"/>
        <v>1</v>
      </c>
      <c r="DA202" s="20">
        <f t="shared" si="27"/>
        <v>1</v>
      </c>
      <c r="DZ202" s="62"/>
    </row>
    <row r="203" spans="1:130" x14ac:dyDescent="0.3">
      <c r="A203" s="11"/>
      <c r="B203" s="49" t="s">
        <v>82</v>
      </c>
      <c r="C203" s="5" t="s">
        <v>173</v>
      </c>
      <c r="D203" s="5"/>
      <c r="E203" s="5"/>
      <c r="F203" s="5"/>
      <c r="CA203" s="26" t="s">
        <v>69</v>
      </c>
      <c r="CB203" s="39" t="str">
        <f t="shared" si="29"/>
        <v>Riadok bude vidieť.</v>
      </c>
      <c r="CC203" s="33" t="s">
        <v>78</v>
      </c>
      <c r="CW203" s="20">
        <f>+IF(SUM(CW204:CW223)=0,0,1)</f>
        <v>1</v>
      </c>
      <c r="CZ203" s="20">
        <f t="shared" si="30"/>
        <v>1</v>
      </c>
      <c r="DA203" s="20">
        <f t="shared" si="27"/>
        <v>1</v>
      </c>
      <c r="DZ203" s="62"/>
    </row>
    <row r="204" spans="1:130" x14ac:dyDescent="0.3">
      <c r="A204" s="11"/>
      <c r="B204" s="251" t="s">
        <v>17</v>
      </c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251"/>
      <c r="AP204" s="251"/>
      <c r="AQ204" s="251"/>
      <c r="AR204" s="251"/>
      <c r="AS204" s="251"/>
      <c r="AT204" s="251"/>
      <c r="AU204" s="251"/>
      <c r="AV204" s="251"/>
      <c r="AW204" s="251"/>
      <c r="AX204" s="251"/>
      <c r="AY204" s="251"/>
      <c r="AZ204" s="251"/>
      <c r="BA204" s="251"/>
      <c r="BB204" s="251"/>
      <c r="BC204" s="251"/>
      <c r="BD204" s="251"/>
      <c r="BE204" s="251"/>
      <c r="BF204" s="251"/>
      <c r="BG204" s="251"/>
      <c r="BH204" s="251"/>
      <c r="BI204" s="251"/>
      <c r="BJ204" s="251"/>
      <c r="BK204" s="251"/>
      <c r="BL204" s="251"/>
      <c r="BM204" s="251"/>
      <c r="BN204" s="251"/>
      <c r="BO204" s="251"/>
      <c r="BP204" s="251"/>
      <c r="BQ204" s="251"/>
      <c r="BR204" s="251"/>
      <c r="BS204" s="251"/>
      <c r="BT204" s="251"/>
      <c r="BU204" s="251"/>
      <c r="BV204" s="251"/>
      <c r="BW204" s="251"/>
      <c r="BX204" s="251"/>
      <c r="BY204" s="251"/>
      <c r="BZ204" s="251"/>
      <c r="CA204" s="27"/>
      <c r="CB204" s="39" t="str">
        <f t="shared" si="29"/>
        <v>Riadok bude vidieť.</v>
      </c>
      <c r="CC204" s="33" t="s">
        <v>78</v>
      </c>
      <c r="CW204" s="20">
        <f t="shared" ref="CW204:CW223" si="31">+IF(B204="",0,1)</f>
        <v>1</v>
      </c>
      <c r="CZ204" s="20">
        <f t="shared" si="30"/>
        <v>1</v>
      </c>
      <c r="DA204" s="20">
        <f t="shared" si="27"/>
        <v>1</v>
      </c>
      <c r="DZ204" s="62"/>
    </row>
    <row r="205" spans="1:130" x14ac:dyDescent="0.3">
      <c r="A205" s="11"/>
      <c r="B205" s="251" t="s">
        <v>18</v>
      </c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  <c r="AP205" s="251"/>
      <c r="AQ205" s="251"/>
      <c r="AR205" s="251"/>
      <c r="AS205" s="251"/>
      <c r="AT205" s="251"/>
      <c r="AU205" s="251"/>
      <c r="AV205" s="251"/>
      <c r="AW205" s="251"/>
      <c r="AX205" s="251"/>
      <c r="AY205" s="251"/>
      <c r="AZ205" s="251"/>
      <c r="BA205" s="251"/>
      <c r="BB205" s="251"/>
      <c r="BC205" s="251"/>
      <c r="BD205" s="251"/>
      <c r="BE205" s="251"/>
      <c r="BF205" s="251"/>
      <c r="BG205" s="251"/>
      <c r="BH205" s="251"/>
      <c r="BI205" s="251"/>
      <c r="BJ205" s="251"/>
      <c r="BK205" s="251"/>
      <c r="BL205" s="251"/>
      <c r="BM205" s="251"/>
      <c r="BN205" s="251"/>
      <c r="BO205" s="251"/>
      <c r="BP205" s="251"/>
      <c r="BQ205" s="251"/>
      <c r="BR205" s="251"/>
      <c r="BS205" s="251"/>
      <c r="BT205" s="251"/>
      <c r="BU205" s="251"/>
      <c r="BV205" s="251"/>
      <c r="BW205" s="251"/>
      <c r="BX205" s="251"/>
      <c r="BY205" s="251"/>
      <c r="BZ205" s="251"/>
      <c r="CA205" s="27"/>
      <c r="CB205" s="39" t="str">
        <f t="shared" si="29"/>
        <v>Riadok bude vidieť.</v>
      </c>
      <c r="CC205" s="33" t="s">
        <v>78</v>
      </c>
      <c r="CW205" s="20">
        <f t="shared" si="31"/>
        <v>1</v>
      </c>
      <c r="CZ205" s="20">
        <f t="shared" si="30"/>
        <v>1</v>
      </c>
      <c r="DA205" s="20">
        <f t="shared" si="27"/>
        <v>1</v>
      </c>
      <c r="DZ205" s="62"/>
    </row>
    <row r="206" spans="1:130" x14ac:dyDescent="0.3">
      <c r="A206" s="11"/>
      <c r="B206" s="251" t="s">
        <v>19</v>
      </c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1"/>
      <c r="AU206" s="251"/>
      <c r="AV206" s="251"/>
      <c r="AW206" s="251"/>
      <c r="AX206" s="251"/>
      <c r="AY206" s="251"/>
      <c r="AZ206" s="251"/>
      <c r="BA206" s="251"/>
      <c r="BB206" s="251"/>
      <c r="BC206" s="251"/>
      <c r="BD206" s="251"/>
      <c r="BE206" s="251"/>
      <c r="BF206" s="251"/>
      <c r="BG206" s="251"/>
      <c r="BH206" s="251"/>
      <c r="BI206" s="251"/>
      <c r="BJ206" s="251"/>
      <c r="BK206" s="251"/>
      <c r="BL206" s="251"/>
      <c r="BM206" s="251"/>
      <c r="BN206" s="251"/>
      <c r="BO206" s="251"/>
      <c r="BP206" s="251"/>
      <c r="BQ206" s="251"/>
      <c r="BR206" s="251"/>
      <c r="BS206" s="251"/>
      <c r="BT206" s="251"/>
      <c r="BU206" s="251"/>
      <c r="BV206" s="251"/>
      <c r="BW206" s="251"/>
      <c r="BX206" s="251"/>
      <c r="BY206" s="251"/>
      <c r="BZ206" s="251"/>
      <c r="CA206" s="27"/>
      <c r="CB206" s="39" t="str">
        <f t="shared" si="29"/>
        <v>Riadok bude vidieť.</v>
      </c>
      <c r="CC206" s="33" t="s">
        <v>78</v>
      </c>
      <c r="CW206" s="20">
        <f t="shared" si="31"/>
        <v>1</v>
      </c>
      <c r="CZ206" s="20">
        <f t="shared" si="30"/>
        <v>1</v>
      </c>
      <c r="DA206" s="20">
        <f t="shared" si="27"/>
        <v>1</v>
      </c>
      <c r="DZ206" s="62"/>
    </row>
    <row r="207" spans="1:130" x14ac:dyDescent="0.3">
      <c r="A207" s="1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51"/>
      <c r="BD207" s="251"/>
      <c r="BE207" s="251"/>
      <c r="BF207" s="251"/>
      <c r="BG207" s="251"/>
      <c r="BH207" s="251"/>
      <c r="BI207" s="251"/>
      <c r="BJ207" s="251"/>
      <c r="BK207" s="251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7"/>
      <c r="CB207" s="39" t="str">
        <f t="shared" si="29"/>
        <v>Riadok bude skrytý.</v>
      </c>
      <c r="CC207" s="33" t="s">
        <v>78</v>
      </c>
      <c r="CW207" s="20">
        <f t="shared" si="31"/>
        <v>0</v>
      </c>
      <c r="CZ207" s="20">
        <f t="shared" si="30"/>
        <v>1</v>
      </c>
      <c r="DA207" s="20">
        <f t="shared" si="27"/>
        <v>0</v>
      </c>
      <c r="DZ207" s="62"/>
    </row>
    <row r="208" spans="1:130" x14ac:dyDescent="0.3">
      <c r="A208" s="1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1"/>
      <c r="AU208" s="251"/>
      <c r="AV208" s="251"/>
      <c r="AW208" s="251"/>
      <c r="AX208" s="251"/>
      <c r="AY208" s="251"/>
      <c r="AZ208" s="251"/>
      <c r="BA208" s="251"/>
      <c r="BB208" s="251"/>
      <c r="BC208" s="251"/>
      <c r="BD208" s="251"/>
      <c r="BE208" s="251"/>
      <c r="BF208" s="251"/>
      <c r="BG208" s="251"/>
      <c r="BH208" s="251"/>
      <c r="BI208" s="251"/>
      <c r="BJ208" s="251"/>
      <c r="BK208" s="251"/>
      <c r="BL208" s="251"/>
      <c r="BM208" s="251"/>
      <c r="BN208" s="251"/>
      <c r="BO208" s="251"/>
      <c r="BP208" s="251"/>
      <c r="BQ208" s="251"/>
      <c r="BR208" s="251"/>
      <c r="BS208" s="251"/>
      <c r="BT208" s="251"/>
      <c r="BU208" s="251"/>
      <c r="BV208" s="251"/>
      <c r="BW208" s="251"/>
      <c r="BX208" s="251"/>
      <c r="BY208" s="251"/>
      <c r="BZ208" s="251"/>
      <c r="CA208" s="27"/>
      <c r="CB208" s="39" t="str">
        <f t="shared" si="29"/>
        <v>Riadok bude skrytý.</v>
      </c>
      <c r="CC208" s="33" t="s">
        <v>78</v>
      </c>
      <c r="CW208" s="20">
        <f t="shared" si="31"/>
        <v>0</v>
      </c>
      <c r="CZ208" s="20">
        <f t="shared" si="30"/>
        <v>1</v>
      </c>
      <c r="DA208" s="20">
        <f t="shared" si="27"/>
        <v>0</v>
      </c>
      <c r="DZ208" s="62"/>
    </row>
    <row r="209" spans="1:130" x14ac:dyDescent="0.3">
      <c r="A209" s="1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1"/>
      <c r="AH209" s="251"/>
      <c r="AI209" s="251"/>
      <c r="AJ209" s="251"/>
      <c r="AK209" s="251"/>
      <c r="AL209" s="251"/>
      <c r="AM209" s="251"/>
      <c r="AN209" s="251"/>
      <c r="AO209" s="251"/>
      <c r="AP209" s="251"/>
      <c r="AQ209" s="251"/>
      <c r="AR209" s="251"/>
      <c r="AS209" s="251"/>
      <c r="AT209" s="251"/>
      <c r="AU209" s="251"/>
      <c r="AV209" s="251"/>
      <c r="AW209" s="251"/>
      <c r="AX209" s="251"/>
      <c r="AY209" s="251"/>
      <c r="AZ209" s="251"/>
      <c r="BA209" s="251"/>
      <c r="BB209" s="251"/>
      <c r="BC209" s="251"/>
      <c r="BD209" s="251"/>
      <c r="BE209" s="251"/>
      <c r="BF209" s="251"/>
      <c r="BG209" s="251"/>
      <c r="BH209" s="251"/>
      <c r="BI209" s="251"/>
      <c r="BJ209" s="251"/>
      <c r="BK209" s="251"/>
      <c r="BL209" s="251"/>
      <c r="BM209" s="251"/>
      <c r="BN209" s="251"/>
      <c r="BO209" s="251"/>
      <c r="BP209" s="251"/>
      <c r="BQ209" s="251"/>
      <c r="BR209" s="251"/>
      <c r="BS209" s="251"/>
      <c r="BT209" s="251"/>
      <c r="BU209" s="251"/>
      <c r="BV209" s="251"/>
      <c r="BW209" s="251"/>
      <c r="BX209" s="251"/>
      <c r="BY209" s="251"/>
      <c r="BZ209" s="251"/>
      <c r="CA209" s="27"/>
      <c r="CB209" s="39" t="str">
        <f t="shared" si="29"/>
        <v>Riadok bude skrytý.</v>
      </c>
      <c r="CC209" s="33" t="s">
        <v>78</v>
      </c>
      <c r="CW209" s="20">
        <f t="shared" si="31"/>
        <v>0</v>
      </c>
      <c r="CZ209" s="20">
        <f t="shared" si="30"/>
        <v>1</v>
      </c>
      <c r="DA209" s="20">
        <f t="shared" si="27"/>
        <v>0</v>
      </c>
      <c r="DZ209" s="62"/>
    </row>
    <row r="210" spans="1:130" x14ac:dyDescent="0.3">
      <c r="A210" s="1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51"/>
      <c r="AK210" s="251"/>
      <c r="AL210" s="251"/>
      <c r="AM210" s="251"/>
      <c r="AN210" s="251"/>
      <c r="AO210" s="251"/>
      <c r="AP210" s="251"/>
      <c r="AQ210" s="251"/>
      <c r="AR210" s="251"/>
      <c r="AS210" s="251"/>
      <c r="AT210" s="251"/>
      <c r="AU210" s="251"/>
      <c r="AV210" s="251"/>
      <c r="AW210" s="251"/>
      <c r="AX210" s="251"/>
      <c r="AY210" s="251"/>
      <c r="AZ210" s="251"/>
      <c r="BA210" s="251"/>
      <c r="BB210" s="251"/>
      <c r="BC210" s="251"/>
      <c r="BD210" s="251"/>
      <c r="BE210" s="251"/>
      <c r="BF210" s="251"/>
      <c r="BG210" s="251"/>
      <c r="BH210" s="251"/>
      <c r="BI210" s="251"/>
      <c r="BJ210" s="251"/>
      <c r="BK210" s="251"/>
      <c r="BL210" s="251"/>
      <c r="BM210" s="251"/>
      <c r="BN210" s="251"/>
      <c r="BO210" s="251"/>
      <c r="BP210" s="251"/>
      <c r="BQ210" s="251"/>
      <c r="BR210" s="251"/>
      <c r="BS210" s="251"/>
      <c r="BT210" s="251"/>
      <c r="BU210" s="251"/>
      <c r="BV210" s="251"/>
      <c r="BW210" s="251"/>
      <c r="BX210" s="251"/>
      <c r="BY210" s="251"/>
      <c r="BZ210" s="251"/>
      <c r="CA210" s="27"/>
      <c r="CB210" s="39" t="str">
        <f t="shared" si="29"/>
        <v>Riadok bude skrytý.</v>
      </c>
      <c r="CC210" s="33" t="s">
        <v>78</v>
      </c>
      <c r="CW210" s="20">
        <f t="shared" si="31"/>
        <v>0</v>
      </c>
      <c r="CZ210" s="20">
        <f t="shared" si="30"/>
        <v>1</v>
      </c>
      <c r="DA210" s="20">
        <f t="shared" si="27"/>
        <v>0</v>
      </c>
      <c r="DZ210" s="62"/>
    </row>
    <row r="211" spans="1:130" x14ac:dyDescent="0.3">
      <c r="A211" s="1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1"/>
      <c r="AU211" s="251"/>
      <c r="AV211" s="251"/>
      <c r="AW211" s="251"/>
      <c r="AX211" s="251"/>
      <c r="AY211" s="251"/>
      <c r="AZ211" s="251"/>
      <c r="BA211" s="251"/>
      <c r="BB211" s="251"/>
      <c r="BC211" s="251"/>
      <c r="BD211" s="251"/>
      <c r="BE211" s="251"/>
      <c r="BF211" s="251"/>
      <c r="BG211" s="251"/>
      <c r="BH211" s="251"/>
      <c r="BI211" s="251"/>
      <c r="BJ211" s="251"/>
      <c r="BK211" s="251"/>
      <c r="BL211" s="251"/>
      <c r="BM211" s="251"/>
      <c r="BN211" s="251"/>
      <c r="BO211" s="251"/>
      <c r="BP211" s="251"/>
      <c r="BQ211" s="251"/>
      <c r="BR211" s="251"/>
      <c r="BS211" s="251"/>
      <c r="BT211" s="251"/>
      <c r="BU211" s="251"/>
      <c r="BV211" s="251"/>
      <c r="BW211" s="251"/>
      <c r="BX211" s="251"/>
      <c r="BY211" s="251"/>
      <c r="BZ211" s="251"/>
      <c r="CA211" s="27"/>
      <c r="CB211" s="39" t="str">
        <f t="shared" si="29"/>
        <v>Riadok bude skrytý.</v>
      </c>
      <c r="CC211" s="33" t="s">
        <v>78</v>
      </c>
      <c r="CW211" s="20">
        <f t="shared" si="31"/>
        <v>0</v>
      </c>
      <c r="CZ211" s="20">
        <f t="shared" si="30"/>
        <v>1</v>
      </c>
      <c r="DA211" s="20">
        <f t="shared" si="27"/>
        <v>0</v>
      </c>
      <c r="DZ211" s="62"/>
    </row>
    <row r="212" spans="1:130" x14ac:dyDescent="0.3">
      <c r="A212" s="1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1"/>
      <c r="AU212" s="251"/>
      <c r="AV212" s="251"/>
      <c r="AW212" s="251"/>
      <c r="AX212" s="251"/>
      <c r="AY212" s="251"/>
      <c r="AZ212" s="251"/>
      <c r="BA212" s="251"/>
      <c r="BB212" s="251"/>
      <c r="BC212" s="251"/>
      <c r="BD212" s="251"/>
      <c r="BE212" s="251"/>
      <c r="BF212" s="251"/>
      <c r="BG212" s="251"/>
      <c r="BH212" s="251"/>
      <c r="BI212" s="251"/>
      <c r="BJ212" s="251"/>
      <c r="BK212" s="251"/>
      <c r="BL212" s="251"/>
      <c r="BM212" s="251"/>
      <c r="BN212" s="251"/>
      <c r="BO212" s="251"/>
      <c r="BP212" s="251"/>
      <c r="BQ212" s="251"/>
      <c r="BR212" s="251"/>
      <c r="BS212" s="251"/>
      <c r="BT212" s="251"/>
      <c r="BU212" s="251"/>
      <c r="BV212" s="251"/>
      <c r="BW212" s="251"/>
      <c r="BX212" s="251"/>
      <c r="BY212" s="251"/>
      <c r="BZ212" s="251"/>
      <c r="CA212" s="27"/>
      <c r="CB212" s="39" t="str">
        <f t="shared" si="29"/>
        <v>Riadok bude skrytý.</v>
      </c>
      <c r="CC212" s="33" t="s">
        <v>78</v>
      </c>
      <c r="CW212" s="20">
        <f t="shared" si="31"/>
        <v>0</v>
      </c>
      <c r="CZ212" s="20">
        <f t="shared" si="30"/>
        <v>1</v>
      </c>
      <c r="DA212" s="20">
        <f t="shared" si="27"/>
        <v>0</v>
      </c>
      <c r="DZ212" s="62"/>
    </row>
    <row r="213" spans="1:130" x14ac:dyDescent="0.3">
      <c r="A213" s="1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1"/>
      <c r="AU213" s="251"/>
      <c r="AV213" s="251"/>
      <c r="AW213" s="251"/>
      <c r="AX213" s="251"/>
      <c r="AY213" s="251"/>
      <c r="AZ213" s="251"/>
      <c r="BA213" s="251"/>
      <c r="BB213" s="251"/>
      <c r="BC213" s="251"/>
      <c r="BD213" s="251"/>
      <c r="BE213" s="251"/>
      <c r="BF213" s="251"/>
      <c r="BG213" s="251"/>
      <c r="BH213" s="251"/>
      <c r="BI213" s="251"/>
      <c r="BJ213" s="251"/>
      <c r="BK213" s="251"/>
      <c r="BL213" s="251"/>
      <c r="BM213" s="251"/>
      <c r="BN213" s="251"/>
      <c r="BO213" s="251"/>
      <c r="BP213" s="251"/>
      <c r="BQ213" s="251"/>
      <c r="BR213" s="251"/>
      <c r="BS213" s="251"/>
      <c r="BT213" s="251"/>
      <c r="BU213" s="251"/>
      <c r="BV213" s="251"/>
      <c r="BW213" s="251"/>
      <c r="BX213" s="251"/>
      <c r="BY213" s="251"/>
      <c r="BZ213" s="251"/>
      <c r="CA213" s="27"/>
      <c r="CB213" s="39" t="str">
        <f t="shared" si="29"/>
        <v>Riadok bude skrytý.</v>
      </c>
      <c r="CC213" s="33" t="s">
        <v>78</v>
      </c>
      <c r="CW213" s="20">
        <f t="shared" si="31"/>
        <v>0</v>
      </c>
      <c r="CZ213" s="20">
        <f t="shared" si="30"/>
        <v>1</v>
      </c>
      <c r="DA213" s="20">
        <f t="shared" si="27"/>
        <v>0</v>
      </c>
      <c r="DZ213" s="62"/>
    </row>
    <row r="214" spans="1:130" x14ac:dyDescent="0.3">
      <c r="A214" s="1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  <c r="AL214" s="251"/>
      <c r="AM214" s="251"/>
      <c r="AN214" s="251"/>
      <c r="AO214" s="251"/>
      <c r="AP214" s="251"/>
      <c r="AQ214" s="251"/>
      <c r="AR214" s="251"/>
      <c r="AS214" s="251"/>
      <c r="AT214" s="251"/>
      <c r="AU214" s="251"/>
      <c r="AV214" s="251"/>
      <c r="AW214" s="251"/>
      <c r="AX214" s="251"/>
      <c r="AY214" s="251"/>
      <c r="AZ214" s="251"/>
      <c r="BA214" s="251"/>
      <c r="BB214" s="251"/>
      <c r="BC214" s="251"/>
      <c r="BD214" s="251"/>
      <c r="BE214" s="251"/>
      <c r="BF214" s="251"/>
      <c r="BG214" s="251"/>
      <c r="BH214" s="251"/>
      <c r="BI214" s="251"/>
      <c r="BJ214" s="251"/>
      <c r="BK214" s="251"/>
      <c r="BL214" s="251"/>
      <c r="BM214" s="251"/>
      <c r="BN214" s="251"/>
      <c r="BO214" s="251"/>
      <c r="BP214" s="251"/>
      <c r="BQ214" s="251"/>
      <c r="BR214" s="251"/>
      <c r="BS214" s="251"/>
      <c r="BT214" s="251"/>
      <c r="BU214" s="251"/>
      <c r="BV214" s="251"/>
      <c r="BW214" s="251"/>
      <c r="BX214" s="251"/>
      <c r="BY214" s="251"/>
      <c r="BZ214" s="251"/>
      <c r="CA214" s="27"/>
      <c r="CB214" s="39" t="str">
        <f t="shared" si="29"/>
        <v>Riadok bude skrytý.</v>
      </c>
      <c r="CC214" s="33" t="s">
        <v>78</v>
      </c>
      <c r="CW214" s="20">
        <f t="shared" si="31"/>
        <v>0</v>
      </c>
      <c r="CZ214" s="20">
        <f t="shared" si="30"/>
        <v>1</v>
      </c>
      <c r="DA214" s="20">
        <f t="shared" si="27"/>
        <v>0</v>
      </c>
      <c r="DZ214" s="62"/>
    </row>
    <row r="215" spans="1:130" x14ac:dyDescent="0.3">
      <c r="A215" s="1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251"/>
      <c r="AM215" s="251"/>
      <c r="AN215" s="251"/>
      <c r="AO215" s="251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251"/>
      <c r="AZ215" s="251"/>
      <c r="BA215" s="251"/>
      <c r="BB215" s="251"/>
      <c r="BC215" s="251"/>
      <c r="BD215" s="251"/>
      <c r="BE215" s="251"/>
      <c r="BF215" s="251"/>
      <c r="BG215" s="251"/>
      <c r="BH215" s="251"/>
      <c r="BI215" s="251"/>
      <c r="BJ215" s="251"/>
      <c r="BK215" s="251"/>
      <c r="BL215" s="251"/>
      <c r="BM215" s="251"/>
      <c r="BN215" s="251"/>
      <c r="BO215" s="251"/>
      <c r="BP215" s="251"/>
      <c r="BQ215" s="251"/>
      <c r="BR215" s="251"/>
      <c r="BS215" s="251"/>
      <c r="BT215" s="251"/>
      <c r="BU215" s="251"/>
      <c r="BV215" s="251"/>
      <c r="BW215" s="251"/>
      <c r="BX215" s="251"/>
      <c r="BY215" s="251"/>
      <c r="BZ215" s="251"/>
      <c r="CA215" s="27"/>
      <c r="CB215" s="39" t="str">
        <f t="shared" si="29"/>
        <v>Riadok bude skrytý.</v>
      </c>
      <c r="CC215" s="33" t="s">
        <v>78</v>
      </c>
      <c r="CW215" s="20">
        <f t="shared" si="31"/>
        <v>0</v>
      </c>
      <c r="CZ215" s="20">
        <f t="shared" si="30"/>
        <v>1</v>
      </c>
      <c r="DA215" s="20">
        <f t="shared" si="27"/>
        <v>0</v>
      </c>
      <c r="DZ215" s="62"/>
    </row>
    <row r="216" spans="1:130" x14ac:dyDescent="0.3">
      <c r="A216" s="1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1"/>
      <c r="AU216" s="251"/>
      <c r="AV216" s="251"/>
      <c r="AW216" s="251"/>
      <c r="AX216" s="251"/>
      <c r="AY216" s="251"/>
      <c r="AZ216" s="251"/>
      <c r="BA216" s="251"/>
      <c r="BB216" s="251"/>
      <c r="BC216" s="251"/>
      <c r="BD216" s="251"/>
      <c r="BE216" s="251"/>
      <c r="BF216" s="251"/>
      <c r="BG216" s="251"/>
      <c r="BH216" s="251"/>
      <c r="BI216" s="251"/>
      <c r="BJ216" s="251"/>
      <c r="BK216" s="251"/>
      <c r="BL216" s="251"/>
      <c r="BM216" s="251"/>
      <c r="BN216" s="251"/>
      <c r="BO216" s="251"/>
      <c r="BP216" s="251"/>
      <c r="BQ216" s="251"/>
      <c r="BR216" s="251"/>
      <c r="BS216" s="251"/>
      <c r="BT216" s="251"/>
      <c r="BU216" s="251"/>
      <c r="BV216" s="251"/>
      <c r="BW216" s="251"/>
      <c r="BX216" s="251"/>
      <c r="BY216" s="251"/>
      <c r="BZ216" s="251"/>
      <c r="CA216" s="27"/>
      <c r="CB216" s="39" t="str">
        <f t="shared" si="29"/>
        <v>Riadok bude skrytý.</v>
      </c>
      <c r="CC216" s="33" t="s">
        <v>78</v>
      </c>
      <c r="CW216" s="20">
        <f t="shared" si="31"/>
        <v>0</v>
      </c>
      <c r="CZ216" s="20">
        <f t="shared" si="30"/>
        <v>1</v>
      </c>
      <c r="DA216" s="20">
        <f t="shared" si="27"/>
        <v>0</v>
      </c>
      <c r="DZ216" s="62"/>
    </row>
    <row r="217" spans="1:130" x14ac:dyDescent="0.3">
      <c r="A217" s="1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1"/>
      <c r="AI217" s="251"/>
      <c r="AJ217" s="251"/>
      <c r="AK217" s="251"/>
      <c r="AL217" s="251"/>
      <c r="AM217" s="251"/>
      <c r="AN217" s="251"/>
      <c r="AO217" s="251"/>
      <c r="AP217" s="251"/>
      <c r="AQ217" s="251"/>
      <c r="AR217" s="251"/>
      <c r="AS217" s="251"/>
      <c r="AT217" s="251"/>
      <c r="AU217" s="251"/>
      <c r="AV217" s="251"/>
      <c r="AW217" s="251"/>
      <c r="AX217" s="251"/>
      <c r="AY217" s="251"/>
      <c r="AZ217" s="251"/>
      <c r="BA217" s="251"/>
      <c r="BB217" s="251"/>
      <c r="BC217" s="251"/>
      <c r="BD217" s="251"/>
      <c r="BE217" s="251"/>
      <c r="BF217" s="251"/>
      <c r="BG217" s="251"/>
      <c r="BH217" s="251"/>
      <c r="BI217" s="251"/>
      <c r="BJ217" s="251"/>
      <c r="BK217" s="251"/>
      <c r="BL217" s="251"/>
      <c r="BM217" s="251"/>
      <c r="BN217" s="251"/>
      <c r="BO217" s="251"/>
      <c r="BP217" s="251"/>
      <c r="BQ217" s="251"/>
      <c r="BR217" s="251"/>
      <c r="BS217" s="251"/>
      <c r="BT217" s="251"/>
      <c r="BU217" s="251"/>
      <c r="BV217" s="251"/>
      <c r="BW217" s="251"/>
      <c r="BX217" s="251"/>
      <c r="BY217" s="251"/>
      <c r="BZ217" s="251"/>
      <c r="CA217" s="27"/>
      <c r="CB217" s="39" t="str">
        <f t="shared" si="29"/>
        <v>Riadok bude skrytý.</v>
      </c>
      <c r="CC217" s="33" t="s">
        <v>78</v>
      </c>
      <c r="CW217" s="20">
        <f t="shared" si="31"/>
        <v>0</v>
      </c>
      <c r="CZ217" s="20">
        <f t="shared" si="30"/>
        <v>1</v>
      </c>
      <c r="DA217" s="20">
        <f t="shared" si="27"/>
        <v>0</v>
      </c>
      <c r="DZ217" s="62"/>
    </row>
    <row r="218" spans="1:130" x14ac:dyDescent="0.3">
      <c r="A218" s="1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251"/>
      <c r="AH218" s="251"/>
      <c r="AI218" s="251"/>
      <c r="AJ218" s="251"/>
      <c r="AK218" s="251"/>
      <c r="AL218" s="251"/>
      <c r="AM218" s="251"/>
      <c r="AN218" s="251"/>
      <c r="AO218" s="251"/>
      <c r="AP218" s="251"/>
      <c r="AQ218" s="251"/>
      <c r="AR218" s="251"/>
      <c r="AS218" s="251"/>
      <c r="AT218" s="251"/>
      <c r="AU218" s="251"/>
      <c r="AV218" s="251"/>
      <c r="AW218" s="251"/>
      <c r="AX218" s="251"/>
      <c r="AY218" s="251"/>
      <c r="AZ218" s="251"/>
      <c r="BA218" s="251"/>
      <c r="BB218" s="251"/>
      <c r="BC218" s="251"/>
      <c r="BD218" s="251"/>
      <c r="BE218" s="251"/>
      <c r="BF218" s="251"/>
      <c r="BG218" s="251"/>
      <c r="BH218" s="251"/>
      <c r="BI218" s="251"/>
      <c r="BJ218" s="251"/>
      <c r="BK218" s="251"/>
      <c r="BL218" s="251"/>
      <c r="BM218" s="251"/>
      <c r="BN218" s="251"/>
      <c r="BO218" s="251"/>
      <c r="BP218" s="251"/>
      <c r="BQ218" s="251"/>
      <c r="BR218" s="251"/>
      <c r="BS218" s="251"/>
      <c r="BT218" s="251"/>
      <c r="BU218" s="251"/>
      <c r="BV218" s="251"/>
      <c r="BW218" s="251"/>
      <c r="BX218" s="251"/>
      <c r="BY218" s="251"/>
      <c r="BZ218" s="251"/>
      <c r="CA218" s="27"/>
      <c r="CB218" s="39" t="str">
        <f t="shared" si="29"/>
        <v>Riadok bude skrytý.</v>
      </c>
      <c r="CC218" s="33" t="s">
        <v>78</v>
      </c>
      <c r="CW218" s="20">
        <f t="shared" si="31"/>
        <v>0</v>
      </c>
      <c r="CZ218" s="20">
        <f t="shared" si="30"/>
        <v>1</v>
      </c>
      <c r="DA218" s="20">
        <f t="shared" si="27"/>
        <v>0</v>
      </c>
      <c r="DZ218" s="62"/>
    </row>
    <row r="219" spans="1:130" x14ac:dyDescent="0.3">
      <c r="A219" s="1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251"/>
      <c r="AH219" s="251"/>
      <c r="AI219" s="251"/>
      <c r="AJ219" s="251"/>
      <c r="AK219" s="251"/>
      <c r="AL219" s="251"/>
      <c r="AM219" s="251"/>
      <c r="AN219" s="251"/>
      <c r="AO219" s="251"/>
      <c r="AP219" s="251"/>
      <c r="AQ219" s="251"/>
      <c r="AR219" s="251"/>
      <c r="AS219" s="251"/>
      <c r="AT219" s="251"/>
      <c r="AU219" s="251"/>
      <c r="AV219" s="251"/>
      <c r="AW219" s="251"/>
      <c r="AX219" s="251"/>
      <c r="AY219" s="251"/>
      <c r="AZ219" s="251"/>
      <c r="BA219" s="251"/>
      <c r="BB219" s="251"/>
      <c r="BC219" s="251"/>
      <c r="BD219" s="251"/>
      <c r="BE219" s="251"/>
      <c r="BF219" s="251"/>
      <c r="BG219" s="251"/>
      <c r="BH219" s="251"/>
      <c r="BI219" s="251"/>
      <c r="BJ219" s="251"/>
      <c r="BK219" s="251"/>
      <c r="BL219" s="251"/>
      <c r="BM219" s="251"/>
      <c r="BN219" s="251"/>
      <c r="BO219" s="251"/>
      <c r="BP219" s="251"/>
      <c r="BQ219" s="251"/>
      <c r="BR219" s="251"/>
      <c r="BS219" s="251"/>
      <c r="BT219" s="251"/>
      <c r="BU219" s="251"/>
      <c r="BV219" s="251"/>
      <c r="BW219" s="251"/>
      <c r="BX219" s="251"/>
      <c r="BY219" s="251"/>
      <c r="BZ219" s="251"/>
      <c r="CA219" s="27"/>
      <c r="CB219" s="39" t="str">
        <f t="shared" si="29"/>
        <v>Riadok bude skrytý.</v>
      </c>
      <c r="CC219" s="33" t="s">
        <v>78</v>
      </c>
      <c r="CW219" s="20">
        <f t="shared" si="31"/>
        <v>0</v>
      </c>
      <c r="CZ219" s="20">
        <f t="shared" si="30"/>
        <v>1</v>
      </c>
      <c r="DA219" s="20">
        <f t="shared" si="27"/>
        <v>0</v>
      </c>
      <c r="DZ219" s="62"/>
    </row>
    <row r="220" spans="1:130" x14ac:dyDescent="0.3">
      <c r="A220" s="1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251"/>
      <c r="AH220" s="251"/>
      <c r="AI220" s="251"/>
      <c r="AJ220" s="251"/>
      <c r="AK220" s="251"/>
      <c r="AL220" s="251"/>
      <c r="AM220" s="251"/>
      <c r="AN220" s="251"/>
      <c r="AO220" s="251"/>
      <c r="AP220" s="251"/>
      <c r="AQ220" s="251"/>
      <c r="AR220" s="251"/>
      <c r="AS220" s="251"/>
      <c r="AT220" s="251"/>
      <c r="AU220" s="251"/>
      <c r="AV220" s="251"/>
      <c r="AW220" s="251"/>
      <c r="AX220" s="251"/>
      <c r="AY220" s="251"/>
      <c r="AZ220" s="251"/>
      <c r="BA220" s="251"/>
      <c r="BB220" s="251"/>
      <c r="BC220" s="251"/>
      <c r="BD220" s="251"/>
      <c r="BE220" s="251"/>
      <c r="BF220" s="251"/>
      <c r="BG220" s="251"/>
      <c r="BH220" s="251"/>
      <c r="BI220" s="251"/>
      <c r="BJ220" s="251"/>
      <c r="BK220" s="251"/>
      <c r="BL220" s="251"/>
      <c r="BM220" s="251"/>
      <c r="BN220" s="251"/>
      <c r="BO220" s="251"/>
      <c r="BP220" s="251"/>
      <c r="BQ220" s="251"/>
      <c r="BR220" s="251"/>
      <c r="BS220" s="251"/>
      <c r="BT220" s="251"/>
      <c r="BU220" s="251"/>
      <c r="BV220" s="251"/>
      <c r="BW220" s="251"/>
      <c r="BX220" s="251"/>
      <c r="BY220" s="251"/>
      <c r="BZ220" s="251"/>
      <c r="CA220" s="27"/>
      <c r="CB220" s="39" t="str">
        <f t="shared" si="29"/>
        <v>Riadok bude skrytý.</v>
      </c>
      <c r="CC220" s="33" t="s">
        <v>78</v>
      </c>
      <c r="CW220" s="20">
        <f t="shared" si="31"/>
        <v>0</v>
      </c>
      <c r="CZ220" s="20">
        <f t="shared" si="30"/>
        <v>1</v>
      </c>
      <c r="DA220" s="20">
        <f t="shared" si="27"/>
        <v>0</v>
      </c>
      <c r="DZ220" s="62"/>
    </row>
    <row r="221" spans="1:130" x14ac:dyDescent="0.3">
      <c r="A221" s="1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I221" s="251"/>
      <c r="AJ221" s="251"/>
      <c r="AK221" s="251"/>
      <c r="AL221" s="251"/>
      <c r="AM221" s="251"/>
      <c r="AN221" s="251"/>
      <c r="AO221" s="251"/>
      <c r="AP221" s="251"/>
      <c r="AQ221" s="251"/>
      <c r="AR221" s="251"/>
      <c r="AS221" s="251"/>
      <c r="AT221" s="251"/>
      <c r="AU221" s="251"/>
      <c r="AV221" s="251"/>
      <c r="AW221" s="251"/>
      <c r="AX221" s="251"/>
      <c r="AY221" s="251"/>
      <c r="AZ221" s="251"/>
      <c r="BA221" s="251"/>
      <c r="BB221" s="251"/>
      <c r="BC221" s="251"/>
      <c r="BD221" s="251"/>
      <c r="BE221" s="251"/>
      <c r="BF221" s="251"/>
      <c r="BG221" s="251"/>
      <c r="BH221" s="251"/>
      <c r="BI221" s="251"/>
      <c r="BJ221" s="251"/>
      <c r="BK221" s="251"/>
      <c r="BL221" s="251"/>
      <c r="BM221" s="251"/>
      <c r="BN221" s="251"/>
      <c r="BO221" s="251"/>
      <c r="BP221" s="251"/>
      <c r="BQ221" s="251"/>
      <c r="BR221" s="251"/>
      <c r="BS221" s="251"/>
      <c r="BT221" s="251"/>
      <c r="BU221" s="251"/>
      <c r="BV221" s="251"/>
      <c r="BW221" s="251"/>
      <c r="BX221" s="251"/>
      <c r="BY221" s="251"/>
      <c r="BZ221" s="251"/>
      <c r="CA221" s="27"/>
      <c r="CB221" s="39" t="str">
        <f t="shared" si="29"/>
        <v>Riadok bude skrytý.</v>
      </c>
      <c r="CC221" s="33" t="s">
        <v>78</v>
      </c>
      <c r="CW221" s="20">
        <f t="shared" si="31"/>
        <v>0</v>
      </c>
      <c r="CZ221" s="20">
        <f t="shared" si="30"/>
        <v>1</v>
      </c>
      <c r="DA221" s="20">
        <f t="shared" ref="DA221:DA262" si="32">+IF(CW221+CX221+CY221=0,0,IF(CZ221=0,0,1))</f>
        <v>0</v>
      </c>
      <c r="DZ221" s="62"/>
    </row>
    <row r="222" spans="1:130" x14ac:dyDescent="0.3">
      <c r="A222" s="1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251"/>
      <c r="AT222" s="251"/>
      <c r="AU222" s="251"/>
      <c r="AV222" s="251"/>
      <c r="AW222" s="251"/>
      <c r="AX222" s="251"/>
      <c r="AY222" s="251"/>
      <c r="AZ222" s="251"/>
      <c r="BA222" s="251"/>
      <c r="BB222" s="251"/>
      <c r="BC222" s="251"/>
      <c r="BD222" s="251"/>
      <c r="BE222" s="251"/>
      <c r="BF222" s="251"/>
      <c r="BG222" s="251"/>
      <c r="BH222" s="251"/>
      <c r="BI222" s="251"/>
      <c r="BJ222" s="251"/>
      <c r="BK222" s="251"/>
      <c r="BL222" s="251"/>
      <c r="BM222" s="251"/>
      <c r="BN222" s="251"/>
      <c r="BO222" s="251"/>
      <c r="BP222" s="251"/>
      <c r="BQ222" s="251"/>
      <c r="BR222" s="251"/>
      <c r="BS222" s="251"/>
      <c r="BT222" s="251"/>
      <c r="BU222" s="251"/>
      <c r="BV222" s="251"/>
      <c r="BW222" s="251"/>
      <c r="BX222" s="251"/>
      <c r="BY222" s="251"/>
      <c r="BZ222" s="251"/>
      <c r="CA222" s="27"/>
      <c r="CB222" s="39" t="str">
        <f t="shared" si="29"/>
        <v>Riadok bude skrytý.</v>
      </c>
      <c r="CC222" s="33" t="s">
        <v>78</v>
      </c>
      <c r="CW222" s="20">
        <f t="shared" si="31"/>
        <v>0</v>
      </c>
      <c r="CZ222" s="20">
        <f t="shared" si="30"/>
        <v>1</v>
      </c>
      <c r="DA222" s="20">
        <f t="shared" si="32"/>
        <v>0</v>
      </c>
      <c r="DZ222" s="62"/>
    </row>
    <row r="223" spans="1:130" x14ac:dyDescent="0.3">
      <c r="A223" s="1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  <c r="AN223" s="251"/>
      <c r="AO223" s="251"/>
      <c r="AP223" s="251"/>
      <c r="AQ223" s="251"/>
      <c r="AR223" s="251"/>
      <c r="AS223" s="251"/>
      <c r="AT223" s="251"/>
      <c r="AU223" s="251"/>
      <c r="AV223" s="251"/>
      <c r="AW223" s="251"/>
      <c r="AX223" s="251"/>
      <c r="AY223" s="251"/>
      <c r="AZ223" s="251"/>
      <c r="BA223" s="251"/>
      <c r="BB223" s="251"/>
      <c r="BC223" s="251"/>
      <c r="BD223" s="251"/>
      <c r="BE223" s="251"/>
      <c r="BF223" s="251"/>
      <c r="BG223" s="251"/>
      <c r="BH223" s="251"/>
      <c r="BI223" s="251"/>
      <c r="BJ223" s="251"/>
      <c r="BK223" s="251"/>
      <c r="BL223" s="251"/>
      <c r="BM223" s="251"/>
      <c r="BN223" s="251"/>
      <c r="BO223" s="251"/>
      <c r="BP223" s="251"/>
      <c r="BQ223" s="251"/>
      <c r="BR223" s="251"/>
      <c r="BS223" s="251"/>
      <c r="BT223" s="251"/>
      <c r="BU223" s="251"/>
      <c r="BV223" s="251"/>
      <c r="BW223" s="251"/>
      <c r="BX223" s="251"/>
      <c r="BY223" s="251"/>
      <c r="BZ223" s="251"/>
      <c r="CA223" s="27"/>
      <c r="CB223" s="39" t="str">
        <f t="shared" si="29"/>
        <v>Riadok bude skrytý.</v>
      </c>
      <c r="CC223" s="33" t="s">
        <v>78</v>
      </c>
      <c r="CW223" s="20">
        <f t="shared" si="31"/>
        <v>0</v>
      </c>
      <c r="CZ223" s="20">
        <f t="shared" si="30"/>
        <v>1</v>
      </c>
      <c r="DA223" s="20">
        <f t="shared" si="32"/>
        <v>0</v>
      </c>
      <c r="DZ223" s="62"/>
    </row>
    <row r="224" spans="1:130" x14ac:dyDescent="0.3">
      <c r="A224" s="11"/>
      <c r="CA224" s="25"/>
      <c r="CB224" s="39" t="str">
        <f t="shared" si="29"/>
        <v>Riadok bude vidieť.</v>
      </c>
      <c r="CC224" s="33" t="s">
        <v>78</v>
      </c>
      <c r="CW224" s="22">
        <f>+IF(SUM(CW226:CW245)=0,0,1)</f>
        <v>1</v>
      </c>
      <c r="CZ224" s="20">
        <f t="shared" si="30"/>
        <v>1</v>
      </c>
      <c r="DA224" s="20">
        <f t="shared" si="32"/>
        <v>1</v>
      </c>
      <c r="DZ224" s="62"/>
    </row>
    <row r="225" spans="1:130" x14ac:dyDescent="0.3">
      <c r="A225" s="11"/>
      <c r="B225" s="49" t="s">
        <v>82</v>
      </c>
      <c r="C225" s="337" t="s">
        <v>174</v>
      </c>
      <c r="D225" s="337"/>
      <c r="E225" s="337"/>
      <c r="F225" s="337"/>
      <c r="G225" s="337"/>
      <c r="H225" s="337"/>
      <c r="I225" s="337"/>
      <c r="J225" s="337"/>
      <c r="K225" s="337"/>
      <c r="L225" s="337"/>
      <c r="M225" s="337"/>
      <c r="N225" s="337"/>
      <c r="O225" s="337"/>
      <c r="P225" s="337"/>
      <c r="Q225" s="337"/>
      <c r="R225" s="337"/>
      <c r="S225" s="337"/>
      <c r="T225" s="337"/>
      <c r="U225" s="337"/>
      <c r="V225" s="337"/>
      <c r="W225" s="337"/>
      <c r="X225" s="337"/>
      <c r="Y225" s="337"/>
      <c r="Z225" s="337"/>
      <c r="AA225" s="337"/>
      <c r="AB225" s="337"/>
      <c r="AC225" s="337"/>
      <c r="AD225" s="337"/>
      <c r="AE225" s="337"/>
      <c r="AF225" s="337"/>
      <c r="AG225" s="337"/>
      <c r="AH225" s="337"/>
      <c r="AI225" s="337"/>
      <c r="AJ225" s="337"/>
      <c r="AK225" s="337"/>
      <c r="AL225" s="337"/>
      <c r="AM225" s="337"/>
      <c r="AN225" s="337"/>
      <c r="AO225" s="337"/>
      <c r="AP225" s="337"/>
      <c r="AQ225" s="337"/>
      <c r="AR225" s="337"/>
      <c r="AS225" s="337"/>
      <c r="AT225" s="337"/>
      <c r="AU225" s="337"/>
      <c r="AV225" s="337"/>
      <c r="AW225" s="337"/>
      <c r="AX225" s="337"/>
      <c r="AY225" s="337"/>
      <c r="AZ225" s="337"/>
      <c r="BA225" s="337"/>
      <c r="BB225" s="337"/>
      <c r="BC225" s="337"/>
      <c r="BD225" s="337"/>
      <c r="BE225" s="337"/>
      <c r="BF225" s="337"/>
      <c r="BG225" s="337"/>
      <c r="BH225" s="337"/>
      <c r="BI225" s="337"/>
      <c r="BJ225" s="337"/>
      <c r="BK225" s="337"/>
      <c r="BL225" s="337"/>
      <c r="BM225" s="337"/>
      <c r="BN225" s="337"/>
      <c r="BO225" s="337"/>
      <c r="BP225" s="337"/>
      <c r="BQ225" s="337"/>
      <c r="BR225" s="337"/>
      <c r="BS225" s="337"/>
      <c r="BT225" s="337"/>
      <c r="BU225" s="337"/>
      <c r="BV225" s="337"/>
      <c r="BW225" s="337"/>
      <c r="BX225" s="337"/>
      <c r="BY225" s="337"/>
      <c r="BZ225" s="337"/>
      <c r="CA225" s="26" t="s">
        <v>69</v>
      </c>
      <c r="CB225" s="39" t="str">
        <f t="shared" si="29"/>
        <v>Riadok bude vidieť.</v>
      </c>
      <c r="CC225" s="33" t="s">
        <v>78</v>
      </c>
      <c r="CW225" s="20">
        <f>+IF(SUM(CW226:CW245)=0,0,1)</f>
        <v>1</v>
      </c>
      <c r="CZ225" s="20">
        <f t="shared" si="30"/>
        <v>1</v>
      </c>
      <c r="DA225" s="20">
        <f t="shared" si="32"/>
        <v>1</v>
      </c>
      <c r="DZ225" s="62"/>
    </row>
    <row r="226" spans="1:130" x14ac:dyDescent="0.3">
      <c r="A226" s="11"/>
      <c r="B226" s="251" t="s">
        <v>59</v>
      </c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I226" s="251"/>
      <c r="AJ226" s="251"/>
      <c r="AK226" s="251"/>
      <c r="AL226" s="251"/>
      <c r="AM226" s="251"/>
      <c r="AN226" s="251"/>
      <c r="AO226" s="251"/>
      <c r="AP226" s="251"/>
      <c r="AQ226" s="251"/>
      <c r="AR226" s="251"/>
      <c r="AS226" s="251"/>
      <c r="AT226" s="251"/>
      <c r="AU226" s="251"/>
      <c r="AV226" s="251"/>
      <c r="AW226" s="251"/>
      <c r="AX226" s="251"/>
      <c r="AY226" s="251"/>
      <c r="AZ226" s="251"/>
      <c r="BA226" s="251"/>
      <c r="BB226" s="251"/>
      <c r="BC226" s="251"/>
      <c r="BD226" s="251"/>
      <c r="BE226" s="251"/>
      <c r="BF226" s="251"/>
      <c r="BG226" s="251"/>
      <c r="BH226" s="251"/>
      <c r="BI226" s="251"/>
      <c r="BJ226" s="251"/>
      <c r="BK226" s="251"/>
      <c r="BL226" s="251"/>
      <c r="BM226" s="251"/>
      <c r="BN226" s="251"/>
      <c r="BO226" s="251"/>
      <c r="BP226" s="251"/>
      <c r="BQ226" s="251"/>
      <c r="BR226" s="251"/>
      <c r="BS226" s="251"/>
      <c r="BT226" s="251"/>
      <c r="BU226" s="251"/>
      <c r="BV226" s="251"/>
      <c r="BW226" s="251"/>
      <c r="BX226" s="251"/>
      <c r="BY226" s="251"/>
      <c r="BZ226" s="251"/>
      <c r="CA226" s="27"/>
      <c r="CB226" s="39" t="str">
        <f t="shared" si="29"/>
        <v>Riadok bude vidieť.</v>
      </c>
      <c r="CC226" s="33" t="s">
        <v>78</v>
      </c>
      <c r="CW226" s="20">
        <f t="shared" ref="CW226:CW245" si="33">+IF(B226="",0,1)</f>
        <v>1</v>
      </c>
      <c r="CZ226" s="20">
        <f t="shared" si="30"/>
        <v>1</v>
      </c>
      <c r="DA226" s="20">
        <f t="shared" si="32"/>
        <v>1</v>
      </c>
      <c r="DZ226" s="62"/>
    </row>
    <row r="227" spans="1:130" x14ac:dyDescent="0.3">
      <c r="A227" s="11"/>
      <c r="B227" s="251" t="s">
        <v>60</v>
      </c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I227" s="251"/>
      <c r="AJ227" s="251"/>
      <c r="AK227" s="251"/>
      <c r="AL227" s="251"/>
      <c r="AM227" s="251"/>
      <c r="AN227" s="251"/>
      <c r="AO227" s="251"/>
      <c r="AP227" s="251"/>
      <c r="AQ227" s="251"/>
      <c r="AR227" s="251"/>
      <c r="AS227" s="251"/>
      <c r="AT227" s="251"/>
      <c r="AU227" s="251"/>
      <c r="AV227" s="251"/>
      <c r="AW227" s="251"/>
      <c r="AX227" s="251"/>
      <c r="AY227" s="251"/>
      <c r="AZ227" s="251"/>
      <c r="BA227" s="251"/>
      <c r="BB227" s="251"/>
      <c r="BC227" s="251"/>
      <c r="BD227" s="251"/>
      <c r="BE227" s="251"/>
      <c r="BF227" s="251"/>
      <c r="BG227" s="251"/>
      <c r="BH227" s="251"/>
      <c r="BI227" s="251"/>
      <c r="BJ227" s="251"/>
      <c r="BK227" s="251"/>
      <c r="BL227" s="251"/>
      <c r="BM227" s="251"/>
      <c r="BN227" s="251"/>
      <c r="BO227" s="251"/>
      <c r="BP227" s="251"/>
      <c r="BQ227" s="251"/>
      <c r="BR227" s="251"/>
      <c r="BS227" s="251"/>
      <c r="BT227" s="251"/>
      <c r="BU227" s="251"/>
      <c r="BV227" s="251"/>
      <c r="BW227" s="251"/>
      <c r="BX227" s="251"/>
      <c r="BY227" s="251"/>
      <c r="BZ227" s="251"/>
      <c r="CA227" s="27"/>
      <c r="CB227" s="39" t="str">
        <f t="shared" si="29"/>
        <v>Riadok bude vidieť.</v>
      </c>
      <c r="CC227" s="33" t="s">
        <v>78</v>
      </c>
      <c r="CW227" s="20">
        <f t="shared" si="33"/>
        <v>1</v>
      </c>
      <c r="CZ227" s="20">
        <f t="shared" si="30"/>
        <v>1</v>
      </c>
      <c r="DA227" s="20">
        <f t="shared" si="32"/>
        <v>1</v>
      </c>
      <c r="DZ227" s="62"/>
    </row>
    <row r="228" spans="1:130" x14ac:dyDescent="0.3">
      <c r="A228" s="11"/>
      <c r="B228" s="251" t="s">
        <v>80</v>
      </c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I228" s="251"/>
      <c r="AJ228" s="251"/>
      <c r="AK228" s="251"/>
      <c r="AL228" s="251"/>
      <c r="AM228" s="251"/>
      <c r="AN228" s="251"/>
      <c r="AO228" s="251"/>
      <c r="AP228" s="251"/>
      <c r="AQ228" s="251"/>
      <c r="AR228" s="251"/>
      <c r="AS228" s="251"/>
      <c r="AT228" s="251"/>
      <c r="AU228" s="251"/>
      <c r="AV228" s="251"/>
      <c r="AW228" s="251"/>
      <c r="AX228" s="251"/>
      <c r="AY228" s="251"/>
      <c r="AZ228" s="251"/>
      <c r="BA228" s="251"/>
      <c r="BB228" s="251"/>
      <c r="BC228" s="251"/>
      <c r="BD228" s="251"/>
      <c r="BE228" s="251"/>
      <c r="BF228" s="251"/>
      <c r="BG228" s="251"/>
      <c r="BH228" s="251"/>
      <c r="BI228" s="251"/>
      <c r="BJ228" s="251"/>
      <c r="BK228" s="251"/>
      <c r="BL228" s="251"/>
      <c r="BM228" s="251"/>
      <c r="BN228" s="251"/>
      <c r="BO228" s="251"/>
      <c r="BP228" s="251"/>
      <c r="BQ228" s="251"/>
      <c r="BR228" s="251"/>
      <c r="BS228" s="251"/>
      <c r="BT228" s="251"/>
      <c r="BU228" s="251"/>
      <c r="BV228" s="251"/>
      <c r="BW228" s="251"/>
      <c r="BX228" s="251"/>
      <c r="BY228" s="251"/>
      <c r="BZ228" s="251"/>
      <c r="CA228" s="27"/>
      <c r="CB228" s="39" t="str">
        <f t="shared" si="29"/>
        <v>Riadok bude vidieť.</v>
      </c>
      <c r="CC228" s="33" t="s">
        <v>78</v>
      </c>
      <c r="CW228" s="20">
        <f t="shared" si="33"/>
        <v>1</v>
      </c>
      <c r="CZ228" s="20">
        <f t="shared" si="30"/>
        <v>1</v>
      </c>
      <c r="DA228" s="20">
        <f t="shared" si="32"/>
        <v>1</v>
      </c>
      <c r="DZ228" s="62"/>
    </row>
    <row r="229" spans="1:130" x14ac:dyDescent="0.3">
      <c r="A229" s="11"/>
      <c r="B229" s="251" t="s">
        <v>81</v>
      </c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1"/>
      <c r="Z229" s="251"/>
      <c r="AA229" s="251"/>
      <c r="AB229" s="251"/>
      <c r="AC229" s="251"/>
      <c r="AD229" s="251"/>
      <c r="AE229" s="251"/>
      <c r="AF229" s="251"/>
      <c r="AG229" s="251"/>
      <c r="AH229" s="251"/>
      <c r="AI229" s="251"/>
      <c r="AJ229" s="251"/>
      <c r="AK229" s="251"/>
      <c r="AL229" s="251"/>
      <c r="AM229" s="251"/>
      <c r="AN229" s="251"/>
      <c r="AO229" s="251"/>
      <c r="AP229" s="251"/>
      <c r="AQ229" s="251"/>
      <c r="AR229" s="251"/>
      <c r="AS229" s="251"/>
      <c r="AT229" s="251"/>
      <c r="AU229" s="251"/>
      <c r="AV229" s="251"/>
      <c r="AW229" s="251"/>
      <c r="AX229" s="251"/>
      <c r="AY229" s="251"/>
      <c r="AZ229" s="251"/>
      <c r="BA229" s="251"/>
      <c r="BB229" s="251"/>
      <c r="BC229" s="251"/>
      <c r="BD229" s="251"/>
      <c r="BE229" s="251"/>
      <c r="BF229" s="251"/>
      <c r="BG229" s="251"/>
      <c r="BH229" s="251"/>
      <c r="BI229" s="251"/>
      <c r="BJ229" s="251"/>
      <c r="BK229" s="251"/>
      <c r="BL229" s="251"/>
      <c r="BM229" s="251"/>
      <c r="BN229" s="251"/>
      <c r="BO229" s="251"/>
      <c r="BP229" s="251"/>
      <c r="BQ229" s="251"/>
      <c r="BR229" s="251"/>
      <c r="BS229" s="251"/>
      <c r="BT229" s="251"/>
      <c r="BU229" s="251"/>
      <c r="BV229" s="251"/>
      <c r="BW229" s="251"/>
      <c r="BX229" s="251"/>
      <c r="BY229" s="251"/>
      <c r="BZ229" s="251"/>
      <c r="CA229" s="27"/>
      <c r="CB229" s="39" t="str">
        <f t="shared" si="29"/>
        <v>Riadok bude vidieť.</v>
      </c>
      <c r="CC229" s="33" t="s">
        <v>78</v>
      </c>
      <c r="CW229" s="20">
        <f t="shared" si="33"/>
        <v>1</v>
      </c>
      <c r="CZ229" s="20">
        <f t="shared" si="30"/>
        <v>1</v>
      </c>
      <c r="DA229" s="20">
        <f t="shared" si="32"/>
        <v>1</v>
      </c>
      <c r="DZ229" s="62"/>
    </row>
    <row r="230" spans="1:130" x14ac:dyDescent="0.3">
      <c r="A230" s="1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251"/>
      <c r="AH230" s="251"/>
      <c r="AI230" s="251"/>
      <c r="AJ230" s="251"/>
      <c r="AK230" s="251"/>
      <c r="AL230" s="251"/>
      <c r="AM230" s="251"/>
      <c r="AN230" s="251"/>
      <c r="AO230" s="251"/>
      <c r="AP230" s="251"/>
      <c r="AQ230" s="251"/>
      <c r="AR230" s="251"/>
      <c r="AS230" s="251"/>
      <c r="AT230" s="251"/>
      <c r="AU230" s="251"/>
      <c r="AV230" s="251"/>
      <c r="AW230" s="251"/>
      <c r="AX230" s="251"/>
      <c r="AY230" s="251"/>
      <c r="AZ230" s="251"/>
      <c r="BA230" s="251"/>
      <c r="BB230" s="251"/>
      <c r="BC230" s="251"/>
      <c r="BD230" s="251"/>
      <c r="BE230" s="251"/>
      <c r="BF230" s="251"/>
      <c r="BG230" s="251"/>
      <c r="BH230" s="251"/>
      <c r="BI230" s="251"/>
      <c r="BJ230" s="251"/>
      <c r="BK230" s="251"/>
      <c r="BL230" s="251"/>
      <c r="BM230" s="251"/>
      <c r="BN230" s="251"/>
      <c r="BO230" s="251"/>
      <c r="BP230" s="251"/>
      <c r="BQ230" s="251"/>
      <c r="BR230" s="251"/>
      <c r="BS230" s="251"/>
      <c r="BT230" s="251"/>
      <c r="BU230" s="251"/>
      <c r="BV230" s="251"/>
      <c r="BW230" s="251"/>
      <c r="BX230" s="251"/>
      <c r="BY230" s="251"/>
      <c r="BZ230" s="251"/>
      <c r="CA230" s="27"/>
      <c r="CB230" s="39" t="str">
        <f t="shared" si="29"/>
        <v>Riadok bude skrytý.</v>
      </c>
      <c r="CC230" s="33" t="s">
        <v>78</v>
      </c>
      <c r="CW230" s="20">
        <f t="shared" si="33"/>
        <v>0</v>
      </c>
      <c r="CZ230" s="20">
        <f t="shared" si="30"/>
        <v>1</v>
      </c>
      <c r="DA230" s="20">
        <f t="shared" si="32"/>
        <v>0</v>
      </c>
      <c r="DZ230" s="62"/>
    </row>
    <row r="231" spans="1:130" x14ac:dyDescent="0.3">
      <c r="A231" s="1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251"/>
      <c r="AH231" s="251"/>
      <c r="AI231" s="251"/>
      <c r="AJ231" s="251"/>
      <c r="AK231" s="251"/>
      <c r="AL231" s="251"/>
      <c r="AM231" s="251"/>
      <c r="AN231" s="251"/>
      <c r="AO231" s="251"/>
      <c r="AP231" s="251"/>
      <c r="AQ231" s="251"/>
      <c r="AR231" s="251"/>
      <c r="AS231" s="251"/>
      <c r="AT231" s="251"/>
      <c r="AU231" s="251"/>
      <c r="AV231" s="251"/>
      <c r="AW231" s="251"/>
      <c r="AX231" s="251"/>
      <c r="AY231" s="251"/>
      <c r="AZ231" s="251"/>
      <c r="BA231" s="251"/>
      <c r="BB231" s="251"/>
      <c r="BC231" s="251"/>
      <c r="BD231" s="251"/>
      <c r="BE231" s="251"/>
      <c r="BF231" s="251"/>
      <c r="BG231" s="251"/>
      <c r="BH231" s="251"/>
      <c r="BI231" s="251"/>
      <c r="BJ231" s="251"/>
      <c r="BK231" s="251"/>
      <c r="BL231" s="251"/>
      <c r="BM231" s="251"/>
      <c r="BN231" s="251"/>
      <c r="BO231" s="251"/>
      <c r="BP231" s="251"/>
      <c r="BQ231" s="251"/>
      <c r="BR231" s="251"/>
      <c r="BS231" s="251"/>
      <c r="BT231" s="251"/>
      <c r="BU231" s="251"/>
      <c r="BV231" s="251"/>
      <c r="BW231" s="251"/>
      <c r="BX231" s="251"/>
      <c r="BY231" s="251"/>
      <c r="BZ231" s="251"/>
      <c r="CA231" s="27"/>
      <c r="CB231" s="39" t="str">
        <f t="shared" si="29"/>
        <v>Riadok bude skrytý.</v>
      </c>
      <c r="CC231" s="33" t="s">
        <v>78</v>
      </c>
      <c r="CW231" s="20">
        <f t="shared" si="33"/>
        <v>0</v>
      </c>
      <c r="CZ231" s="20">
        <f t="shared" si="30"/>
        <v>1</v>
      </c>
      <c r="DA231" s="20">
        <f t="shared" si="32"/>
        <v>0</v>
      </c>
      <c r="DZ231" s="62"/>
    </row>
    <row r="232" spans="1:130" x14ac:dyDescent="0.3">
      <c r="A232" s="1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1"/>
      <c r="AU232" s="251"/>
      <c r="AV232" s="251"/>
      <c r="AW232" s="251"/>
      <c r="AX232" s="251"/>
      <c r="AY232" s="251"/>
      <c r="AZ232" s="251"/>
      <c r="BA232" s="251"/>
      <c r="BB232" s="251"/>
      <c r="BC232" s="251"/>
      <c r="BD232" s="251"/>
      <c r="BE232" s="251"/>
      <c r="BF232" s="251"/>
      <c r="BG232" s="251"/>
      <c r="BH232" s="251"/>
      <c r="BI232" s="251"/>
      <c r="BJ232" s="251"/>
      <c r="BK232" s="251"/>
      <c r="BL232" s="251"/>
      <c r="BM232" s="251"/>
      <c r="BN232" s="251"/>
      <c r="BO232" s="251"/>
      <c r="BP232" s="251"/>
      <c r="BQ232" s="251"/>
      <c r="BR232" s="251"/>
      <c r="BS232" s="251"/>
      <c r="BT232" s="251"/>
      <c r="BU232" s="251"/>
      <c r="BV232" s="251"/>
      <c r="BW232" s="251"/>
      <c r="BX232" s="251"/>
      <c r="BY232" s="251"/>
      <c r="BZ232" s="251"/>
      <c r="CA232" s="27"/>
      <c r="CB232" s="39" t="str">
        <f t="shared" si="29"/>
        <v>Riadok bude skrytý.</v>
      </c>
      <c r="CC232" s="33" t="s">
        <v>78</v>
      </c>
      <c r="CW232" s="20">
        <f t="shared" si="33"/>
        <v>0</v>
      </c>
      <c r="CZ232" s="20">
        <f t="shared" si="30"/>
        <v>1</v>
      </c>
      <c r="DA232" s="20">
        <f t="shared" si="32"/>
        <v>0</v>
      </c>
      <c r="DZ232" s="62"/>
    </row>
    <row r="233" spans="1:130" x14ac:dyDescent="0.3">
      <c r="A233" s="1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251"/>
      <c r="AH233" s="251"/>
      <c r="AI233" s="251"/>
      <c r="AJ233" s="251"/>
      <c r="AK233" s="251"/>
      <c r="AL233" s="251"/>
      <c r="AM233" s="251"/>
      <c r="AN233" s="251"/>
      <c r="AO233" s="251"/>
      <c r="AP233" s="251"/>
      <c r="AQ233" s="251"/>
      <c r="AR233" s="251"/>
      <c r="AS233" s="251"/>
      <c r="AT233" s="251"/>
      <c r="AU233" s="251"/>
      <c r="AV233" s="251"/>
      <c r="AW233" s="251"/>
      <c r="AX233" s="251"/>
      <c r="AY233" s="251"/>
      <c r="AZ233" s="251"/>
      <c r="BA233" s="251"/>
      <c r="BB233" s="251"/>
      <c r="BC233" s="251"/>
      <c r="BD233" s="251"/>
      <c r="BE233" s="251"/>
      <c r="BF233" s="251"/>
      <c r="BG233" s="251"/>
      <c r="BH233" s="251"/>
      <c r="BI233" s="251"/>
      <c r="BJ233" s="251"/>
      <c r="BK233" s="251"/>
      <c r="BL233" s="251"/>
      <c r="BM233" s="251"/>
      <c r="BN233" s="251"/>
      <c r="BO233" s="251"/>
      <c r="BP233" s="251"/>
      <c r="BQ233" s="251"/>
      <c r="BR233" s="251"/>
      <c r="BS233" s="251"/>
      <c r="BT233" s="251"/>
      <c r="BU233" s="251"/>
      <c r="BV233" s="251"/>
      <c r="BW233" s="251"/>
      <c r="BX233" s="251"/>
      <c r="BY233" s="251"/>
      <c r="BZ233" s="251"/>
      <c r="CA233" s="27"/>
      <c r="CB233" s="39" t="str">
        <f t="shared" si="29"/>
        <v>Riadok bude skrytý.</v>
      </c>
      <c r="CC233" s="33" t="s">
        <v>78</v>
      </c>
      <c r="CW233" s="20">
        <f t="shared" si="33"/>
        <v>0</v>
      </c>
      <c r="CZ233" s="20">
        <f t="shared" si="30"/>
        <v>1</v>
      </c>
      <c r="DA233" s="20">
        <f t="shared" si="32"/>
        <v>0</v>
      </c>
      <c r="DZ233" s="62"/>
    </row>
    <row r="234" spans="1:130" x14ac:dyDescent="0.3">
      <c r="A234" s="1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251"/>
      <c r="AH234" s="251"/>
      <c r="AI234" s="251"/>
      <c r="AJ234" s="251"/>
      <c r="AK234" s="251"/>
      <c r="AL234" s="251"/>
      <c r="AM234" s="251"/>
      <c r="AN234" s="251"/>
      <c r="AO234" s="251"/>
      <c r="AP234" s="251"/>
      <c r="AQ234" s="251"/>
      <c r="AR234" s="251"/>
      <c r="AS234" s="251"/>
      <c r="AT234" s="251"/>
      <c r="AU234" s="251"/>
      <c r="AV234" s="251"/>
      <c r="AW234" s="251"/>
      <c r="AX234" s="251"/>
      <c r="AY234" s="251"/>
      <c r="AZ234" s="251"/>
      <c r="BA234" s="251"/>
      <c r="BB234" s="251"/>
      <c r="BC234" s="251"/>
      <c r="BD234" s="251"/>
      <c r="BE234" s="251"/>
      <c r="BF234" s="251"/>
      <c r="BG234" s="251"/>
      <c r="BH234" s="251"/>
      <c r="BI234" s="251"/>
      <c r="BJ234" s="251"/>
      <c r="BK234" s="251"/>
      <c r="BL234" s="251"/>
      <c r="BM234" s="251"/>
      <c r="BN234" s="251"/>
      <c r="BO234" s="251"/>
      <c r="BP234" s="251"/>
      <c r="BQ234" s="251"/>
      <c r="BR234" s="251"/>
      <c r="BS234" s="251"/>
      <c r="BT234" s="251"/>
      <c r="BU234" s="251"/>
      <c r="BV234" s="251"/>
      <c r="BW234" s="251"/>
      <c r="BX234" s="251"/>
      <c r="BY234" s="251"/>
      <c r="BZ234" s="251"/>
      <c r="CA234" s="27"/>
      <c r="CB234" s="39" t="str">
        <f t="shared" si="29"/>
        <v>Riadok bude skrytý.</v>
      </c>
      <c r="CC234" s="33" t="s">
        <v>78</v>
      </c>
      <c r="CW234" s="20">
        <f t="shared" si="33"/>
        <v>0</v>
      </c>
      <c r="CZ234" s="20">
        <f t="shared" si="30"/>
        <v>1</v>
      </c>
      <c r="DA234" s="20">
        <f t="shared" si="32"/>
        <v>0</v>
      </c>
      <c r="DZ234" s="62"/>
    </row>
    <row r="235" spans="1:130" x14ac:dyDescent="0.3">
      <c r="A235" s="1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1"/>
      <c r="AJ235" s="251"/>
      <c r="AK235" s="251"/>
      <c r="AL235" s="251"/>
      <c r="AM235" s="251"/>
      <c r="AN235" s="251"/>
      <c r="AO235" s="251"/>
      <c r="AP235" s="251"/>
      <c r="AQ235" s="251"/>
      <c r="AR235" s="251"/>
      <c r="AS235" s="251"/>
      <c r="AT235" s="251"/>
      <c r="AU235" s="251"/>
      <c r="AV235" s="251"/>
      <c r="AW235" s="251"/>
      <c r="AX235" s="251"/>
      <c r="AY235" s="251"/>
      <c r="AZ235" s="251"/>
      <c r="BA235" s="251"/>
      <c r="BB235" s="251"/>
      <c r="BC235" s="251"/>
      <c r="BD235" s="251"/>
      <c r="BE235" s="251"/>
      <c r="BF235" s="251"/>
      <c r="BG235" s="251"/>
      <c r="BH235" s="251"/>
      <c r="BI235" s="251"/>
      <c r="BJ235" s="251"/>
      <c r="BK235" s="251"/>
      <c r="BL235" s="251"/>
      <c r="BM235" s="251"/>
      <c r="BN235" s="251"/>
      <c r="BO235" s="251"/>
      <c r="BP235" s="251"/>
      <c r="BQ235" s="251"/>
      <c r="BR235" s="251"/>
      <c r="BS235" s="251"/>
      <c r="BT235" s="251"/>
      <c r="BU235" s="251"/>
      <c r="BV235" s="251"/>
      <c r="BW235" s="251"/>
      <c r="BX235" s="251"/>
      <c r="BY235" s="251"/>
      <c r="BZ235" s="251"/>
      <c r="CA235" s="27"/>
      <c r="CB235" s="39" t="str">
        <f t="shared" si="29"/>
        <v>Riadok bude skrytý.</v>
      </c>
      <c r="CC235" s="33" t="s">
        <v>78</v>
      </c>
      <c r="CW235" s="20">
        <f t="shared" si="33"/>
        <v>0</v>
      </c>
      <c r="CZ235" s="20">
        <f t="shared" si="30"/>
        <v>1</v>
      </c>
      <c r="DA235" s="20">
        <f t="shared" si="32"/>
        <v>0</v>
      </c>
      <c r="DZ235" s="62"/>
    </row>
    <row r="236" spans="1:130" x14ac:dyDescent="0.3">
      <c r="A236" s="1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1"/>
      <c r="AU236" s="251"/>
      <c r="AV236" s="251"/>
      <c r="AW236" s="251"/>
      <c r="AX236" s="251"/>
      <c r="AY236" s="251"/>
      <c r="AZ236" s="251"/>
      <c r="BA236" s="251"/>
      <c r="BB236" s="251"/>
      <c r="BC236" s="251"/>
      <c r="BD236" s="251"/>
      <c r="BE236" s="251"/>
      <c r="BF236" s="251"/>
      <c r="BG236" s="251"/>
      <c r="BH236" s="251"/>
      <c r="BI236" s="251"/>
      <c r="BJ236" s="251"/>
      <c r="BK236" s="251"/>
      <c r="BL236" s="251"/>
      <c r="BM236" s="251"/>
      <c r="BN236" s="251"/>
      <c r="BO236" s="251"/>
      <c r="BP236" s="251"/>
      <c r="BQ236" s="251"/>
      <c r="BR236" s="251"/>
      <c r="BS236" s="251"/>
      <c r="BT236" s="251"/>
      <c r="BU236" s="251"/>
      <c r="BV236" s="251"/>
      <c r="BW236" s="251"/>
      <c r="BX236" s="251"/>
      <c r="BY236" s="251"/>
      <c r="BZ236" s="251"/>
      <c r="CA236" s="27"/>
      <c r="CB236" s="39" t="str">
        <f t="shared" si="29"/>
        <v>Riadok bude skrytý.</v>
      </c>
      <c r="CC236" s="33" t="s">
        <v>78</v>
      </c>
      <c r="CW236" s="20">
        <f t="shared" si="33"/>
        <v>0</v>
      </c>
      <c r="CZ236" s="20">
        <f t="shared" si="30"/>
        <v>1</v>
      </c>
      <c r="DA236" s="20">
        <f t="shared" si="32"/>
        <v>0</v>
      </c>
      <c r="DZ236" s="62"/>
    </row>
    <row r="237" spans="1:130" x14ac:dyDescent="0.3">
      <c r="A237" s="1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251"/>
      <c r="AH237" s="251"/>
      <c r="AI237" s="251"/>
      <c r="AJ237" s="251"/>
      <c r="AK237" s="251"/>
      <c r="AL237" s="251"/>
      <c r="AM237" s="251"/>
      <c r="AN237" s="251"/>
      <c r="AO237" s="251"/>
      <c r="AP237" s="251"/>
      <c r="AQ237" s="251"/>
      <c r="AR237" s="251"/>
      <c r="AS237" s="251"/>
      <c r="AT237" s="251"/>
      <c r="AU237" s="251"/>
      <c r="AV237" s="251"/>
      <c r="AW237" s="251"/>
      <c r="AX237" s="251"/>
      <c r="AY237" s="251"/>
      <c r="AZ237" s="251"/>
      <c r="BA237" s="251"/>
      <c r="BB237" s="251"/>
      <c r="BC237" s="251"/>
      <c r="BD237" s="251"/>
      <c r="BE237" s="251"/>
      <c r="BF237" s="251"/>
      <c r="BG237" s="251"/>
      <c r="BH237" s="251"/>
      <c r="BI237" s="251"/>
      <c r="BJ237" s="251"/>
      <c r="BK237" s="251"/>
      <c r="BL237" s="251"/>
      <c r="BM237" s="251"/>
      <c r="BN237" s="251"/>
      <c r="BO237" s="251"/>
      <c r="BP237" s="251"/>
      <c r="BQ237" s="251"/>
      <c r="BR237" s="251"/>
      <c r="BS237" s="251"/>
      <c r="BT237" s="251"/>
      <c r="BU237" s="251"/>
      <c r="BV237" s="251"/>
      <c r="BW237" s="251"/>
      <c r="BX237" s="251"/>
      <c r="BY237" s="251"/>
      <c r="BZ237" s="251"/>
      <c r="CA237" s="27"/>
      <c r="CB237" s="39" t="str">
        <f t="shared" si="29"/>
        <v>Riadok bude skrytý.</v>
      </c>
      <c r="CC237" s="33" t="s">
        <v>78</v>
      </c>
      <c r="CW237" s="20">
        <f t="shared" si="33"/>
        <v>0</v>
      </c>
      <c r="CZ237" s="20">
        <f t="shared" si="30"/>
        <v>1</v>
      </c>
      <c r="DA237" s="20">
        <f t="shared" si="32"/>
        <v>0</v>
      </c>
      <c r="DZ237" s="62"/>
    </row>
    <row r="238" spans="1:130" x14ac:dyDescent="0.3">
      <c r="A238" s="1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251"/>
      <c r="AH238" s="251"/>
      <c r="AI238" s="251"/>
      <c r="AJ238" s="251"/>
      <c r="AK238" s="251"/>
      <c r="AL238" s="251"/>
      <c r="AM238" s="251"/>
      <c r="AN238" s="251"/>
      <c r="AO238" s="251"/>
      <c r="AP238" s="251"/>
      <c r="AQ238" s="251"/>
      <c r="AR238" s="251"/>
      <c r="AS238" s="251"/>
      <c r="AT238" s="251"/>
      <c r="AU238" s="251"/>
      <c r="AV238" s="251"/>
      <c r="AW238" s="251"/>
      <c r="AX238" s="251"/>
      <c r="AY238" s="251"/>
      <c r="AZ238" s="251"/>
      <c r="BA238" s="251"/>
      <c r="BB238" s="251"/>
      <c r="BC238" s="251"/>
      <c r="BD238" s="251"/>
      <c r="BE238" s="251"/>
      <c r="BF238" s="251"/>
      <c r="BG238" s="251"/>
      <c r="BH238" s="251"/>
      <c r="BI238" s="251"/>
      <c r="BJ238" s="251"/>
      <c r="BK238" s="251"/>
      <c r="BL238" s="251"/>
      <c r="BM238" s="251"/>
      <c r="BN238" s="251"/>
      <c r="BO238" s="251"/>
      <c r="BP238" s="251"/>
      <c r="BQ238" s="251"/>
      <c r="BR238" s="251"/>
      <c r="BS238" s="251"/>
      <c r="BT238" s="251"/>
      <c r="BU238" s="251"/>
      <c r="BV238" s="251"/>
      <c r="BW238" s="251"/>
      <c r="BX238" s="251"/>
      <c r="BY238" s="251"/>
      <c r="BZ238" s="251"/>
      <c r="CA238" s="27"/>
      <c r="CB238" s="39" t="str">
        <f t="shared" si="29"/>
        <v>Riadok bude skrytý.</v>
      </c>
      <c r="CC238" s="33" t="s">
        <v>78</v>
      </c>
      <c r="CW238" s="20">
        <f t="shared" si="33"/>
        <v>0</v>
      </c>
      <c r="CZ238" s="20">
        <f t="shared" si="30"/>
        <v>1</v>
      </c>
      <c r="DA238" s="20">
        <f t="shared" si="32"/>
        <v>0</v>
      </c>
      <c r="DZ238" s="62"/>
    </row>
    <row r="239" spans="1:130" x14ac:dyDescent="0.3">
      <c r="A239" s="1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251"/>
      <c r="AH239" s="251"/>
      <c r="AI239" s="251"/>
      <c r="AJ239" s="251"/>
      <c r="AK239" s="251"/>
      <c r="AL239" s="251"/>
      <c r="AM239" s="251"/>
      <c r="AN239" s="251"/>
      <c r="AO239" s="251"/>
      <c r="AP239" s="251"/>
      <c r="AQ239" s="251"/>
      <c r="AR239" s="251"/>
      <c r="AS239" s="251"/>
      <c r="AT239" s="251"/>
      <c r="AU239" s="251"/>
      <c r="AV239" s="251"/>
      <c r="AW239" s="251"/>
      <c r="AX239" s="251"/>
      <c r="AY239" s="251"/>
      <c r="AZ239" s="251"/>
      <c r="BA239" s="251"/>
      <c r="BB239" s="251"/>
      <c r="BC239" s="251"/>
      <c r="BD239" s="251"/>
      <c r="BE239" s="251"/>
      <c r="BF239" s="251"/>
      <c r="BG239" s="251"/>
      <c r="BH239" s="251"/>
      <c r="BI239" s="251"/>
      <c r="BJ239" s="251"/>
      <c r="BK239" s="251"/>
      <c r="BL239" s="251"/>
      <c r="BM239" s="251"/>
      <c r="BN239" s="251"/>
      <c r="BO239" s="251"/>
      <c r="BP239" s="251"/>
      <c r="BQ239" s="251"/>
      <c r="BR239" s="251"/>
      <c r="BS239" s="251"/>
      <c r="BT239" s="251"/>
      <c r="BU239" s="251"/>
      <c r="BV239" s="251"/>
      <c r="BW239" s="251"/>
      <c r="BX239" s="251"/>
      <c r="BY239" s="251"/>
      <c r="BZ239" s="251"/>
      <c r="CA239" s="27"/>
      <c r="CB239" s="39" t="str">
        <f t="shared" ref="CB239:CB268" si="34">+IF(DA239=0,"Riadok bude skrytý.","Riadok bude vidieť.")</f>
        <v>Riadok bude skrytý.</v>
      </c>
      <c r="CC239" s="33" t="s">
        <v>78</v>
      </c>
      <c r="CW239" s="20">
        <f t="shared" si="33"/>
        <v>0</v>
      </c>
      <c r="CZ239" s="20">
        <f t="shared" ref="CZ239:CZ268" si="35">IF(CC239="",1,IF(CC239="Chcem skryť riadok.",0,1))</f>
        <v>1</v>
      </c>
      <c r="DA239" s="20">
        <f t="shared" si="32"/>
        <v>0</v>
      </c>
      <c r="DZ239" s="62"/>
    </row>
    <row r="240" spans="1:130" x14ac:dyDescent="0.3">
      <c r="A240" s="1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251"/>
      <c r="AH240" s="251"/>
      <c r="AI240" s="251"/>
      <c r="AJ240" s="251"/>
      <c r="AK240" s="251"/>
      <c r="AL240" s="251"/>
      <c r="AM240" s="251"/>
      <c r="AN240" s="251"/>
      <c r="AO240" s="251"/>
      <c r="AP240" s="251"/>
      <c r="AQ240" s="251"/>
      <c r="AR240" s="251"/>
      <c r="AS240" s="251"/>
      <c r="AT240" s="251"/>
      <c r="AU240" s="251"/>
      <c r="AV240" s="251"/>
      <c r="AW240" s="251"/>
      <c r="AX240" s="251"/>
      <c r="AY240" s="251"/>
      <c r="AZ240" s="251"/>
      <c r="BA240" s="251"/>
      <c r="BB240" s="251"/>
      <c r="BC240" s="251"/>
      <c r="BD240" s="251"/>
      <c r="BE240" s="251"/>
      <c r="BF240" s="251"/>
      <c r="BG240" s="251"/>
      <c r="BH240" s="251"/>
      <c r="BI240" s="251"/>
      <c r="BJ240" s="251"/>
      <c r="BK240" s="251"/>
      <c r="BL240" s="251"/>
      <c r="BM240" s="251"/>
      <c r="BN240" s="251"/>
      <c r="BO240" s="251"/>
      <c r="BP240" s="251"/>
      <c r="BQ240" s="251"/>
      <c r="BR240" s="251"/>
      <c r="BS240" s="251"/>
      <c r="BT240" s="251"/>
      <c r="BU240" s="251"/>
      <c r="BV240" s="251"/>
      <c r="BW240" s="251"/>
      <c r="BX240" s="251"/>
      <c r="BY240" s="251"/>
      <c r="BZ240" s="251"/>
      <c r="CA240" s="27"/>
      <c r="CB240" s="39" t="str">
        <f t="shared" si="34"/>
        <v>Riadok bude skrytý.</v>
      </c>
      <c r="CC240" s="33" t="s">
        <v>78</v>
      </c>
      <c r="CW240" s="20">
        <f t="shared" si="33"/>
        <v>0</v>
      </c>
      <c r="CZ240" s="20">
        <f t="shared" si="35"/>
        <v>1</v>
      </c>
      <c r="DA240" s="20">
        <f t="shared" si="32"/>
        <v>0</v>
      </c>
      <c r="DZ240" s="62"/>
    </row>
    <row r="241" spans="1:130" x14ac:dyDescent="0.3">
      <c r="A241" s="1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251"/>
      <c r="AH241" s="251"/>
      <c r="AI241" s="251"/>
      <c r="AJ241" s="251"/>
      <c r="AK241" s="251"/>
      <c r="AL241" s="251"/>
      <c r="AM241" s="251"/>
      <c r="AN241" s="251"/>
      <c r="AO241" s="251"/>
      <c r="AP241" s="251"/>
      <c r="AQ241" s="251"/>
      <c r="AR241" s="251"/>
      <c r="AS241" s="251"/>
      <c r="AT241" s="251"/>
      <c r="AU241" s="251"/>
      <c r="AV241" s="251"/>
      <c r="AW241" s="251"/>
      <c r="AX241" s="251"/>
      <c r="AY241" s="251"/>
      <c r="AZ241" s="251"/>
      <c r="BA241" s="251"/>
      <c r="BB241" s="251"/>
      <c r="BC241" s="251"/>
      <c r="BD241" s="251"/>
      <c r="BE241" s="251"/>
      <c r="BF241" s="251"/>
      <c r="BG241" s="251"/>
      <c r="BH241" s="251"/>
      <c r="BI241" s="251"/>
      <c r="BJ241" s="251"/>
      <c r="BK241" s="251"/>
      <c r="BL241" s="251"/>
      <c r="BM241" s="251"/>
      <c r="BN241" s="251"/>
      <c r="BO241" s="251"/>
      <c r="BP241" s="251"/>
      <c r="BQ241" s="251"/>
      <c r="BR241" s="251"/>
      <c r="BS241" s="251"/>
      <c r="BT241" s="251"/>
      <c r="BU241" s="251"/>
      <c r="BV241" s="251"/>
      <c r="BW241" s="251"/>
      <c r="BX241" s="251"/>
      <c r="BY241" s="251"/>
      <c r="BZ241" s="251"/>
      <c r="CA241" s="27"/>
      <c r="CB241" s="39" t="str">
        <f t="shared" si="34"/>
        <v>Riadok bude skrytý.</v>
      </c>
      <c r="CC241" s="33" t="s">
        <v>78</v>
      </c>
      <c r="CW241" s="20">
        <f t="shared" si="33"/>
        <v>0</v>
      </c>
      <c r="CZ241" s="20">
        <f t="shared" si="35"/>
        <v>1</v>
      </c>
      <c r="DA241" s="20">
        <f t="shared" si="32"/>
        <v>0</v>
      </c>
      <c r="DZ241" s="62"/>
    </row>
    <row r="242" spans="1:130" x14ac:dyDescent="0.3">
      <c r="A242" s="1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251"/>
      <c r="AH242" s="251"/>
      <c r="AI242" s="251"/>
      <c r="AJ242" s="251"/>
      <c r="AK242" s="251"/>
      <c r="AL242" s="251"/>
      <c r="AM242" s="251"/>
      <c r="AN242" s="251"/>
      <c r="AO242" s="251"/>
      <c r="AP242" s="251"/>
      <c r="AQ242" s="251"/>
      <c r="AR242" s="251"/>
      <c r="AS242" s="251"/>
      <c r="AT242" s="251"/>
      <c r="AU242" s="251"/>
      <c r="AV242" s="251"/>
      <c r="AW242" s="251"/>
      <c r="AX242" s="251"/>
      <c r="AY242" s="251"/>
      <c r="AZ242" s="251"/>
      <c r="BA242" s="251"/>
      <c r="BB242" s="251"/>
      <c r="BC242" s="251"/>
      <c r="BD242" s="251"/>
      <c r="BE242" s="251"/>
      <c r="BF242" s="251"/>
      <c r="BG242" s="251"/>
      <c r="BH242" s="251"/>
      <c r="BI242" s="251"/>
      <c r="BJ242" s="251"/>
      <c r="BK242" s="251"/>
      <c r="BL242" s="251"/>
      <c r="BM242" s="251"/>
      <c r="BN242" s="251"/>
      <c r="BO242" s="251"/>
      <c r="BP242" s="251"/>
      <c r="BQ242" s="251"/>
      <c r="BR242" s="251"/>
      <c r="BS242" s="251"/>
      <c r="BT242" s="251"/>
      <c r="BU242" s="251"/>
      <c r="BV242" s="251"/>
      <c r="BW242" s="251"/>
      <c r="BX242" s="251"/>
      <c r="BY242" s="251"/>
      <c r="BZ242" s="251"/>
      <c r="CA242" s="27"/>
      <c r="CB242" s="39" t="str">
        <f t="shared" si="34"/>
        <v>Riadok bude skrytý.</v>
      </c>
      <c r="CC242" s="33" t="s">
        <v>78</v>
      </c>
      <c r="CW242" s="20">
        <f t="shared" si="33"/>
        <v>0</v>
      </c>
      <c r="CZ242" s="20">
        <f t="shared" si="35"/>
        <v>1</v>
      </c>
      <c r="DA242" s="20">
        <f t="shared" si="32"/>
        <v>0</v>
      </c>
      <c r="DZ242" s="62"/>
    </row>
    <row r="243" spans="1:130" x14ac:dyDescent="0.3">
      <c r="A243" s="1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251"/>
      <c r="AH243" s="251"/>
      <c r="AI243" s="251"/>
      <c r="AJ243" s="251"/>
      <c r="AK243" s="251"/>
      <c r="AL243" s="251"/>
      <c r="AM243" s="251"/>
      <c r="AN243" s="251"/>
      <c r="AO243" s="251"/>
      <c r="AP243" s="251"/>
      <c r="AQ243" s="251"/>
      <c r="AR243" s="251"/>
      <c r="AS243" s="251"/>
      <c r="AT243" s="251"/>
      <c r="AU243" s="251"/>
      <c r="AV243" s="251"/>
      <c r="AW243" s="251"/>
      <c r="AX243" s="251"/>
      <c r="AY243" s="251"/>
      <c r="AZ243" s="251"/>
      <c r="BA243" s="251"/>
      <c r="BB243" s="251"/>
      <c r="BC243" s="251"/>
      <c r="BD243" s="251"/>
      <c r="BE243" s="251"/>
      <c r="BF243" s="251"/>
      <c r="BG243" s="251"/>
      <c r="BH243" s="251"/>
      <c r="BI243" s="251"/>
      <c r="BJ243" s="251"/>
      <c r="BK243" s="251"/>
      <c r="BL243" s="251"/>
      <c r="BM243" s="251"/>
      <c r="BN243" s="251"/>
      <c r="BO243" s="251"/>
      <c r="BP243" s="251"/>
      <c r="BQ243" s="251"/>
      <c r="BR243" s="251"/>
      <c r="BS243" s="251"/>
      <c r="BT243" s="251"/>
      <c r="BU243" s="251"/>
      <c r="BV243" s="251"/>
      <c r="BW243" s="251"/>
      <c r="BX243" s="251"/>
      <c r="BY243" s="251"/>
      <c r="BZ243" s="251"/>
      <c r="CA243" s="27"/>
      <c r="CB243" s="39" t="str">
        <f t="shared" si="34"/>
        <v>Riadok bude skrytý.</v>
      </c>
      <c r="CC243" s="33" t="s">
        <v>78</v>
      </c>
      <c r="CW243" s="20">
        <f t="shared" si="33"/>
        <v>0</v>
      </c>
      <c r="CZ243" s="20">
        <f t="shared" si="35"/>
        <v>1</v>
      </c>
      <c r="DA243" s="20">
        <f t="shared" si="32"/>
        <v>0</v>
      </c>
      <c r="DZ243" s="62"/>
    </row>
    <row r="244" spans="1:130" x14ac:dyDescent="0.3">
      <c r="A244" s="1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251"/>
      <c r="AH244" s="251"/>
      <c r="AI244" s="251"/>
      <c r="AJ244" s="251"/>
      <c r="AK244" s="251"/>
      <c r="AL244" s="251"/>
      <c r="AM244" s="251"/>
      <c r="AN244" s="251"/>
      <c r="AO244" s="251"/>
      <c r="AP244" s="251"/>
      <c r="AQ244" s="251"/>
      <c r="AR244" s="251"/>
      <c r="AS244" s="251"/>
      <c r="AT244" s="251"/>
      <c r="AU244" s="251"/>
      <c r="AV244" s="251"/>
      <c r="AW244" s="251"/>
      <c r="AX244" s="251"/>
      <c r="AY244" s="251"/>
      <c r="AZ244" s="251"/>
      <c r="BA244" s="251"/>
      <c r="BB244" s="251"/>
      <c r="BC244" s="251"/>
      <c r="BD244" s="251"/>
      <c r="BE244" s="251"/>
      <c r="BF244" s="251"/>
      <c r="BG244" s="251"/>
      <c r="BH244" s="251"/>
      <c r="BI244" s="251"/>
      <c r="BJ244" s="251"/>
      <c r="BK244" s="251"/>
      <c r="BL244" s="251"/>
      <c r="BM244" s="251"/>
      <c r="BN244" s="251"/>
      <c r="BO244" s="251"/>
      <c r="BP244" s="251"/>
      <c r="BQ244" s="251"/>
      <c r="BR244" s="251"/>
      <c r="BS244" s="251"/>
      <c r="BT244" s="251"/>
      <c r="BU244" s="251"/>
      <c r="BV244" s="251"/>
      <c r="BW244" s="251"/>
      <c r="BX244" s="251"/>
      <c r="BY244" s="251"/>
      <c r="BZ244" s="251"/>
      <c r="CA244" s="27"/>
      <c r="CB244" s="39" t="str">
        <f t="shared" si="34"/>
        <v>Riadok bude skrytý.</v>
      </c>
      <c r="CC244" s="33" t="s">
        <v>78</v>
      </c>
      <c r="CW244" s="20">
        <f t="shared" si="33"/>
        <v>0</v>
      </c>
      <c r="CZ244" s="20">
        <f t="shared" si="35"/>
        <v>1</v>
      </c>
      <c r="DA244" s="20">
        <f t="shared" si="32"/>
        <v>0</v>
      </c>
      <c r="DZ244" s="62"/>
    </row>
    <row r="245" spans="1:130" x14ac:dyDescent="0.3">
      <c r="A245" s="1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251"/>
      <c r="AH245" s="251"/>
      <c r="AI245" s="251"/>
      <c r="AJ245" s="251"/>
      <c r="AK245" s="251"/>
      <c r="AL245" s="251"/>
      <c r="AM245" s="251"/>
      <c r="AN245" s="251"/>
      <c r="AO245" s="251"/>
      <c r="AP245" s="251"/>
      <c r="AQ245" s="251"/>
      <c r="AR245" s="251"/>
      <c r="AS245" s="251"/>
      <c r="AT245" s="251"/>
      <c r="AU245" s="251"/>
      <c r="AV245" s="251"/>
      <c r="AW245" s="251"/>
      <c r="AX245" s="251"/>
      <c r="AY245" s="251"/>
      <c r="AZ245" s="251"/>
      <c r="BA245" s="251"/>
      <c r="BB245" s="251"/>
      <c r="BC245" s="251"/>
      <c r="BD245" s="251"/>
      <c r="BE245" s="251"/>
      <c r="BF245" s="251"/>
      <c r="BG245" s="251"/>
      <c r="BH245" s="251"/>
      <c r="BI245" s="251"/>
      <c r="BJ245" s="251"/>
      <c r="BK245" s="251"/>
      <c r="BL245" s="251"/>
      <c r="BM245" s="251"/>
      <c r="BN245" s="251"/>
      <c r="BO245" s="251"/>
      <c r="BP245" s="251"/>
      <c r="BQ245" s="251"/>
      <c r="BR245" s="251"/>
      <c r="BS245" s="251"/>
      <c r="BT245" s="251"/>
      <c r="BU245" s="251"/>
      <c r="BV245" s="251"/>
      <c r="BW245" s="251"/>
      <c r="BX245" s="251"/>
      <c r="BY245" s="251"/>
      <c r="BZ245" s="251"/>
      <c r="CA245" s="27"/>
      <c r="CB245" s="39" t="str">
        <f t="shared" si="34"/>
        <v>Riadok bude skrytý.</v>
      </c>
      <c r="CC245" s="33" t="s">
        <v>78</v>
      </c>
      <c r="CW245" s="20">
        <f t="shared" si="33"/>
        <v>0</v>
      </c>
      <c r="CZ245" s="20">
        <f t="shared" si="35"/>
        <v>1</v>
      </c>
      <c r="DA245" s="20">
        <f t="shared" si="32"/>
        <v>0</v>
      </c>
      <c r="DZ245" s="62"/>
    </row>
    <row r="246" spans="1:130" x14ac:dyDescent="0.3">
      <c r="A246" s="11"/>
      <c r="CA246" s="25"/>
      <c r="CB246" s="39" t="str">
        <f t="shared" si="34"/>
        <v>Riadok bude vidieť.</v>
      </c>
      <c r="CC246" s="33" t="s">
        <v>78</v>
      </c>
      <c r="CW246" s="22">
        <f>+IF(SUM(CW248:CW267)=0,0,1)</f>
        <v>1</v>
      </c>
      <c r="CZ246" s="20">
        <f t="shared" si="35"/>
        <v>1</v>
      </c>
      <c r="DA246" s="20">
        <f t="shared" si="32"/>
        <v>1</v>
      </c>
      <c r="DZ246" s="62"/>
    </row>
    <row r="247" spans="1:130" x14ac:dyDescent="0.3">
      <c r="A247" s="11"/>
      <c r="B247" s="49" t="s">
        <v>82</v>
      </c>
      <c r="C247" s="5" t="s">
        <v>175</v>
      </c>
      <c r="D247" s="5"/>
      <c r="E247" s="5"/>
      <c r="F247" s="5"/>
      <c r="CA247" s="26" t="s">
        <v>69</v>
      </c>
      <c r="CB247" s="39" t="str">
        <f t="shared" si="34"/>
        <v>Riadok bude vidieť.</v>
      </c>
      <c r="CC247" s="33" t="s">
        <v>78</v>
      </c>
      <c r="CW247" s="20">
        <f>+IF(SUM(CW248:CW267)=0,0,1)</f>
        <v>1</v>
      </c>
      <c r="CZ247" s="20">
        <f t="shared" si="35"/>
        <v>1</v>
      </c>
      <c r="DA247" s="20">
        <f t="shared" si="32"/>
        <v>1</v>
      </c>
      <c r="DZ247" s="62"/>
    </row>
    <row r="248" spans="1:130" x14ac:dyDescent="0.3">
      <c r="A248" s="11"/>
      <c r="B248" s="71" t="s">
        <v>22</v>
      </c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27"/>
      <c r="CB248" s="39" t="str">
        <f t="shared" si="34"/>
        <v>Riadok bude vidieť.</v>
      </c>
      <c r="CC248" s="33" t="s">
        <v>78</v>
      </c>
      <c r="CW248" s="20">
        <f t="shared" ref="CW248:CW267" si="36">+IF(B248="",0,1)</f>
        <v>1</v>
      </c>
      <c r="CZ248" s="20">
        <f t="shared" si="35"/>
        <v>1</v>
      </c>
      <c r="DA248" s="20">
        <f t="shared" si="32"/>
        <v>1</v>
      </c>
      <c r="DZ248" s="62"/>
    </row>
    <row r="249" spans="1:130" x14ac:dyDescent="0.3">
      <c r="A249" s="11"/>
      <c r="B249" s="71" t="s">
        <v>23</v>
      </c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27"/>
      <c r="CB249" s="39" t="str">
        <f t="shared" si="34"/>
        <v>Riadok bude vidieť.</v>
      </c>
      <c r="CC249" s="33" t="s">
        <v>78</v>
      </c>
      <c r="CW249" s="20">
        <f t="shared" si="36"/>
        <v>1</v>
      </c>
      <c r="CZ249" s="20">
        <f t="shared" si="35"/>
        <v>1</v>
      </c>
      <c r="DA249" s="20">
        <f t="shared" si="32"/>
        <v>1</v>
      </c>
      <c r="DZ249" s="62"/>
    </row>
    <row r="250" spans="1:130" x14ac:dyDescent="0.3">
      <c r="A250" s="11"/>
      <c r="B250" s="71" t="s">
        <v>24</v>
      </c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27"/>
      <c r="CB250" s="39" t="str">
        <f t="shared" si="34"/>
        <v>Riadok bude vidieť.</v>
      </c>
      <c r="CC250" s="33" t="s">
        <v>78</v>
      </c>
      <c r="CW250" s="20">
        <f t="shared" si="36"/>
        <v>1</v>
      </c>
      <c r="CZ250" s="20">
        <f t="shared" si="35"/>
        <v>1</v>
      </c>
      <c r="DA250" s="20">
        <f t="shared" si="32"/>
        <v>1</v>
      </c>
      <c r="DZ250" s="62"/>
    </row>
    <row r="251" spans="1:130" x14ac:dyDescent="0.3">
      <c r="A251" s="11"/>
      <c r="B251" s="71" t="s">
        <v>20</v>
      </c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27"/>
      <c r="CB251" s="39" t="str">
        <f t="shared" si="34"/>
        <v>Riadok bude vidieť.</v>
      </c>
      <c r="CC251" s="33" t="s">
        <v>78</v>
      </c>
      <c r="CW251" s="20">
        <f t="shared" si="36"/>
        <v>1</v>
      </c>
      <c r="CZ251" s="20">
        <f t="shared" si="35"/>
        <v>1</v>
      </c>
      <c r="DA251" s="20">
        <f t="shared" si="32"/>
        <v>1</v>
      </c>
      <c r="DZ251" s="62"/>
    </row>
    <row r="252" spans="1:130" x14ac:dyDescent="0.3">
      <c r="A252" s="11"/>
      <c r="B252" s="71" t="s">
        <v>21</v>
      </c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27"/>
      <c r="CB252" s="39" t="str">
        <f t="shared" si="34"/>
        <v>Riadok bude vidieť.</v>
      </c>
      <c r="CC252" s="33" t="s">
        <v>78</v>
      </c>
      <c r="CW252" s="20">
        <f t="shared" si="36"/>
        <v>1</v>
      </c>
      <c r="CZ252" s="20">
        <f t="shared" si="35"/>
        <v>1</v>
      </c>
      <c r="DA252" s="20">
        <f t="shared" si="32"/>
        <v>1</v>
      </c>
      <c r="DZ252" s="62"/>
    </row>
    <row r="253" spans="1:130" x14ac:dyDescent="0.3">
      <c r="A253" s="1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27"/>
      <c r="CB253" s="39" t="str">
        <f t="shared" si="34"/>
        <v>Riadok bude skrytý.</v>
      </c>
      <c r="CC253" s="33" t="s">
        <v>78</v>
      </c>
      <c r="CW253" s="20">
        <f t="shared" si="36"/>
        <v>0</v>
      </c>
      <c r="CZ253" s="20">
        <f t="shared" si="35"/>
        <v>1</v>
      </c>
      <c r="DA253" s="20">
        <f t="shared" si="32"/>
        <v>0</v>
      </c>
      <c r="DZ253" s="62"/>
    </row>
    <row r="254" spans="1:130" x14ac:dyDescent="0.3">
      <c r="A254" s="1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27"/>
      <c r="CB254" s="39" t="str">
        <f t="shared" si="34"/>
        <v>Riadok bude skrytý.</v>
      </c>
      <c r="CC254" s="33" t="s">
        <v>78</v>
      </c>
      <c r="CW254" s="20">
        <f t="shared" si="36"/>
        <v>0</v>
      </c>
      <c r="CZ254" s="20">
        <f t="shared" si="35"/>
        <v>1</v>
      </c>
      <c r="DA254" s="20">
        <f t="shared" si="32"/>
        <v>0</v>
      </c>
      <c r="DZ254" s="62"/>
    </row>
    <row r="255" spans="1:130" x14ac:dyDescent="0.3">
      <c r="A255" s="1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27"/>
      <c r="CB255" s="39" t="str">
        <f t="shared" si="34"/>
        <v>Riadok bude skrytý.</v>
      </c>
      <c r="CC255" s="33" t="s">
        <v>78</v>
      </c>
      <c r="CW255" s="20">
        <f t="shared" si="36"/>
        <v>0</v>
      </c>
      <c r="CZ255" s="20">
        <f t="shared" si="35"/>
        <v>1</v>
      </c>
      <c r="DA255" s="20">
        <f t="shared" si="32"/>
        <v>0</v>
      </c>
      <c r="DZ255" s="62"/>
    </row>
    <row r="256" spans="1:130" x14ac:dyDescent="0.3">
      <c r="A256" s="1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27"/>
      <c r="CB256" s="39" t="str">
        <f t="shared" si="34"/>
        <v>Riadok bude skrytý.</v>
      </c>
      <c r="CC256" s="33" t="s">
        <v>78</v>
      </c>
      <c r="CW256" s="20">
        <f t="shared" si="36"/>
        <v>0</v>
      </c>
      <c r="CZ256" s="20">
        <f t="shared" si="35"/>
        <v>1</v>
      </c>
      <c r="DA256" s="20">
        <f t="shared" si="32"/>
        <v>0</v>
      </c>
      <c r="DZ256" s="62"/>
    </row>
    <row r="257" spans="1:130" x14ac:dyDescent="0.3">
      <c r="A257" s="1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27"/>
      <c r="CB257" s="39" t="str">
        <f t="shared" si="34"/>
        <v>Riadok bude skrytý.</v>
      </c>
      <c r="CC257" s="33" t="s">
        <v>78</v>
      </c>
      <c r="CW257" s="20">
        <f t="shared" si="36"/>
        <v>0</v>
      </c>
      <c r="CZ257" s="20">
        <f t="shared" si="35"/>
        <v>1</v>
      </c>
      <c r="DA257" s="20">
        <f t="shared" si="32"/>
        <v>0</v>
      </c>
      <c r="DZ257" s="62"/>
    </row>
    <row r="258" spans="1:130" x14ac:dyDescent="0.3">
      <c r="A258" s="1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27"/>
      <c r="CB258" s="39" t="str">
        <f t="shared" si="34"/>
        <v>Riadok bude skrytý.</v>
      </c>
      <c r="CC258" s="33" t="s">
        <v>78</v>
      </c>
      <c r="CW258" s="20">
        <f t="shared" si="36"/>
        <v>0</v>
      </c>
      <c r="CZ258" s="20">
        <f t="shared" si="35"/>
        <v>1</v>
      </c>
      <c r="DA258" s="20">
        <f t="shared" si="32"/>
        <v>0</v>
      </c>
      <c r="DZ258" s="62"/>
    </row>
    <row r="259" spans="1:130" x14ac:dyDescent="0.3">
      <c r="A259" s="1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27"/>
      <c r="CB259" s="39" t="str">
        <f t="shared" si="34"/>
        <v>Riadok bude skrytý.</v>
      </c>
      <c r="CC259" s="33" t="s">
        <v>78</v>
      </c>
      <c r="CW259" s="20">
        <f t="shared" si="36"/>
        <v>0</v>
      </c>
      <c r="CZ259" s="20">
        <f t="shared" si="35"/>
        <v>1</v>
      </c>
      <c r="DA259" s="20">
        <f t="shared" si="32"/>
        <v>0</v>
      </c>
      <c r="DZ259" s="62"/>
    </row>
    <row r="260" spans="1:130" x14ac:dyDescent="0.3">
      <c r="A260" s="1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27"/>
      <c r="CB260" s="39" t="str">
        <f t="shared" si="34"/>
        <v>Riadok bude skrytý.</v>
      </c>
      <c r="CC260" s="33" t="s">
        <v>78</v>
      </c>
      <c r="CW260" s="20">
        <f t="shared" si="36"/>
        <v>0</v>
      </c>
      <c r="CZ260" s="20">
        <f t="shared" si="35"/>
        <v>1</v>
      </c>
      <c r="DA260" s="20">
        <f t="shared" si="32"/>
        <v>0</v>
      </c>
      <c r="DZ260" s="62"/>
    </row>
    <row r="261" spans="1:130" x14ac:dyDescent="0.3">
      <c r="A261" s="1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27"/>
      <c r="CB261" s="39" t="str">
        <f t="shared" si="34"/>
        <v>Riadok bude skrytý.</v>
      </c>
      <c r="CC261" s="33" t="s">
        <v>78</v>
      </c>
      <c r="CW261" s="20">
        <f t="shared" si="36"/>
        <v>0</v>
      </c>
      <c r="CZ261" s="20">
        <f t="shared" si="35"/>
        <v>1</v>
      </c>
      <c r="DA261" s="20">
        <f t="shared" si="32"/>
        <v>0</v>
      </c>
      <c r="DZ261" s="62"/>
    </row>
    <row r="262" spans="1:130" x14ac:dyDescent="0.3">
      <c r="A262" s="1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27"/>
      <c r="CB262" s="39" t="str">
        <f t="shared" si="34"/>
        <v>Riadok bude skrytý.</v>
      </c>
      <c r="CC262" s="33" t="s">
        <v>78</v>
      </c>
      <c r="CW262" s="20">
        <f t="shared" si="36"/>
        <v>0</v>
      </c>
      <c r="CZ262" s="20">
        <f t="shared" si="35"/>
        <v>1</v>
      </c>
      <c r="DA262" s="20">
        <f t="shared" si="32"/>
        <v>0</v>
      </c>
      <c r="DZ262" s="62"/>
    </row>
    <row r="263" spans="1:130" x14ac:dyDescent="0.3">
      <c r="A263" s="1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27"/>
      <c r="CB263" s="39" t="str">
        <f t="shared" si="34"/>
        <v>Riadok bude skrytý.</v>
      </c>
      <c r="CC263" s="33" t="s">
        <v>78</v>
      </c>
      <c r="CW263" s="20">
        <f t="shared" si="36"/>
        <v>0</v>
      </c>
      <c r="CZ263" s="20">
        <f t="shared" si="35"/>
        <v>1</v>
      </c>
      <c r="DA263" s="20">
        <f t="shared" ref="DA263:DA282" si="37">+IF(CW263+CX263+CY263=0,0,IF(CZ263=0,0,1))</f>
        <v>0</v>
      </c>
      <c r="DZ263" s="62"/>
    </row>
    <row r="264" spans="1:130" x14ac:dyDescent="0.3">
      <c r="A264" s="1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27"/>
      <c r="CB264" s="39" t="str">
        <f t="shared" si="34"/>
        <v>Riadok bude skrytý.</v>
      </c>
      <c r="CC264" s="33" t="s">
        <v>78</v>
      </c>
      <c r="CW264" s="20">
        <f t="shared" si="36"/>
        <v>0</v>
      </c>
      <c r="CZ264" s="20">
        <f t="shared" si="35"/>
        <v>1</v>
      </c>
      <c r="DA264" s="20">
        <f t="shared" si="37"/>
        <v>0</v>
      </c>
      <c r="DZ264" s="62"/>
    </row>
    <row r="265" spans="1:130" x14ac:dyDescent="0.3">
      <c r="A265" s="1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27"/>
      <c r="CB265" s="39" t="str">
        <f t="shared" si="34"/>
        <v>Riadok bude skrytý.</v>
      </c>
      <c r="CC265" s="33" t="s">
        <v>78</v>
      </c>
      <c r="CW265" s="20">
        <f t="shared" si="36"/>
        <v>0</v>
      </c>
      <c r="CZ265" s="20">
        <f t="shared" si="35"/>
        <v>1</v>
      </c>
      <c r="DA265" s="20">
        <f t="shared" si="37"/>
        <v>0</v>
      </c>
      <c r="DZ265" s="62"/>
    </row>
    <row r="266" spans="1:130" x14ac:dyDescent="0.3">
      <c r="A266" s="1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27"/>
      <c r="CB266" s="39" t="str">
        <f t="shared" si="34"/>
        <v>Riadok bude skrytý.</v>
      </c>
      <c r="CC266" s="33" t="s">
        <v>78</v>
      </c>
      <c r="CW266" s="20">
        <f t="shared" si="36"/>
        <v>0</v>
      </c>
      <c r="CZ266" s="20">
        <f t="shared" si="35"/>
        <v>1</v>
      </c>
      <c r="DA266" s="20">
        <f t="shared" si="37"/>
        <v>0</v>
      </c>
      <c r="DZ266" s="62"/>
    </row>
    <row r="267" spans="1:130" x14ac:dyDescent="0.3">
      <c r="A267" s="1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27"/>
      <c r="CB267" s="39" t="str">
        <f t="shared" si="34"/>
        <v>Riadok bude skrytý.</v>
      </c>
      <c r="CC267" s="33" t="s">
        <v>78</v>
      </c>
      <c r="CW267" s="20">
        <f t="shared" si="36"/>
        <v>0</v>
      </c>
      <c r="CZ267" s="20">
        <f t="shared" si="35"/>
        <v>1</v>
      </c>
      <c r="DA267" s="20">
        <f t="shared" si="37"/>
        <v>0</v>
      </c>
      <c r="DZ267" s="62"/>
    </row>
    <row r="268" spans="1:130" x14ac:dyDescent="0.3">
      <c r="A268" s="11"/>
      <c r="CA268" s="25"/>
      <c r="CB268" s="39" t="str">
        <f t="shared" si="34"/>
        <v>Riadok bude vidieť.</v>
      </c>
      <c r="CC268" s="33" t="s">
        <v>78</v>
      </c>
      <c r="CW268" s="22">
        <f>+IF(SUM(CW270:CW289)=0,0,1)</f>
        <v>1</v>
      </c>
      <c r="CZ268" s="20">
        <f t="shared" si="35"/>
        <v>1</v>
      </c>
      <c r="DA268" s="20">
        <f t="shared" si="37"/>
        <v>1</v>
      </c>
      <c r="DZ268" s="62"/>
    </row>
    <row r="269" spans="1:130" x14ac:dyDescent="0.3">
      <c r="A269" s="11"/>
      <c r="B269" s="49" t="s">
        <v>82</v>
      </c>
      <c r="C269" s="5" t="s">
        <v>176</v>
      </c>
      <c r="D269" s="5"/>
      <c r="E269" s="5"/>
      <c r="F269" s="5"/>
      <c r="CA269" s="26" t="s">
        <v>69</v>
      </c>
      <c r="CB269" s="39" t="str">
        <f t="shared" ref="CB269:CB300" si="38">+IF(DA269=0,"Riadok bude skrytý.","Riadok bude vidieť.")</f>
        <v>Riadok bude vidieť.</v>
      </c>
      <c r="CC269" s="33" t="s">
        <v>78</v>
      </c>
      <c r="CW269" s="20">
        <f>+IF(SUM(CW270:CW289)=0,0,1)</f>
        <v>1</v>
      </c>
      <c r="CZ269" s="20">
        <f t="shared" ref="CZ269:CZ300" si="39">IF(CC269="",1,IF(CC269="Chcem skryť riadok.",0,1))</f>
        <v>1</v>
      </c>
      <c r="DA269" s="20">
        <f t="shared" si="37"/>
        <v>1</v>
      </c>
      <c r="DZ269" s="62"/>
    </row>
    <row r="270" spans="1:130" x14ac:dyDescent="0.3">
      <c r="A270" s="11"/>
      <c r="B270" s="71" t="s">
        <v>28</v>
      </c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27"/>
      <c r="CB270" s="39" t="str">
        <f t="shared" si="38"/>
        <v>Riadok bude vidieť.</v>
      </c>
      <c r="CC270" s="33" t="s">
        <v>78</v>
      </c>
      <c r="CW270" s="20">
        <f t="shared" ref="CW270:CW289" si="40">+IF(B270="",0,1)</f>
        <v>1</v>
      </c>
      <c r="CZ270" s="20">
        <f t="shared" si="39"/>
        <v>1</v>
      </c>
      <c r="DA270" s="20">
        <f t="shared" si="37"/>
        <v>1</v>
      </c>
      <c r="DZ270" s="62"/>
    </row>
    <row r="271" spans="1:130" x14ac:dyDescent="0.3">
      <c r="A271" s="11"/>
      <c r="B271" s="71" t="s">
        <v>64</v>
      </c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27"/>
      <c r="CB271" s="39" t="str">
        <f t="shared" si="38"/>
        <v>Riadok bude vidieť.</v>
      </c>
      <c r="CC271" s="33" t="s">
        <v>78</v>
      </c>
      <c r="CW271" s="20">
        <f t="shared" si="40"/>
        <v>1</v>
      </c>
      <c r="CZ271" s="20">
        <f t="shared" si="39"/>
        <v>1</v>
      </c>
      <c r="DA271" s="20">
        <f t="shared" si="37"/>
        <v>1</v>
      </c>
      <c r="DZ271" s="62"/>
    </row>
    <row r="272" spans="1:130" x14ac:dyDescent="0.3">
      <c r="A272" s="11"/>
      <c r="B272" s="71" t="s">
        <v>29</v>
      </c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27"/>
      <c r="CB272" s="39" t="str">
        <f t="shared" si="38"/>
        <v>Riadok bude vidieť.</v>
      </c>
      <c r="CC272" s="33" t="s">
        <v>78</v>
      </c>
      <c r="CW272" s="20">
        <f t="shared" si="40"/>
        <v>1</v>
      </c>
      <c r="CZ272" s="20">
        <f t="shared" si="39"/>
        <v>1</v>
      </c>
      <c r="DA272" s="20">
        <f t="shared" si="37"/>
        <v>1</v>
      </c>
      <c r="DZ272" s="62"/>
    </row>
    <row r="273" spans="1:130" x14ac:dyDescent="0.3">
      <c r="A273" s="11"/>
      <c r="B273" s="71" t="s">
        <v>65</v>
      </c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27"/>
      <c r="CB273" s="39" t="str">
        <f t="shared" si="38"/>
        <v>Riadok bude vidieť.</v>
      </c>
      <c r="CC273" s="33" t="s">
        <v>78</v>
      </c>
      <c r="CW273" s="20">
        <f t="shared" si="40"/>
        <v>1</v>
      </c>
      <c r="CZ273" s="20">
        <f t="shared" si="39"/>
        <v>1</v>
      </c>
      <c r="DA273" s="20">
        <f t="shared" si="37"/>
        <v>1</v>
      </c>
      <c r="DZ273" s="62"/>
    </row>
    <row r="274" spans="1:130" x14ac:dyDescent="0.3">
      <c r="A274" s="11"/>
      <c r="B274" s="71" t="s">
        <v>66</v>
      </c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27"/>
      <c r="CB274" s="39" t="str">
        <f t="shared" si="38"/>
        <v>Riadok bude vidieť.</v>
      </c>
      <c r="CC274" s="33" t="s">
        <v>78</v>
      </c>
      <c r="CW274" s="20">
        <f t="shared" si="40"/>
        <v>1</v>
      </c>
      <c r="CZ274" s="20">
        <f t="shared" si="39"/>
        <v>1</v>
      </c>
      <c r="DA274" s="20">
        <f t="shared" si="37"/>
        <v>1</v>
      </c>
      <c r="DZ274" s="62"/>
    </row>
    <row r="275" spans="1:130" x14ac:dyDescent="0.3">
      <c r="A275" s="1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27"/>
      <c r="CB275" s="39" t="str">
        <f t="shared" si="38"/>
        <v>Riadok bude skrytý.</v>
      </c>
      <c r="CC275" s="33" t="s">
        <v>78</v>
      </c>
      <c r="CW275" s="20">
        <f t="shared" si="40"/>
        <v>0</v>
      </c>
      <c r="CZ275" s="20">
        <f t="shared" si="39"/>
        <v>1</v>
      </c>
      <c r="DA275" s="20">
        <f t="shared" si="37"/>
        <v>0</v>
      </c>
      <c r="DZ275" s="62"/>
    </row>
    <row r="276" spans="1:130" x14ac:dyDescent="0.3">
      <c r="A276" s="1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27"/>
      <c r="CB276" s="39" t="str">
        <f t="shared" si="38"/>
        <v>Riadok bude skrytý.</v>
      </c>
      <c r="CC276" s="33" t="s">
        <v>78</v>
      </c>
      <c r="CW276" s="20">
        <f t="shared" si="40"/>
        <v>0</v>
      </c>
      <c r="CZ276" s="20">
        <f t="shared" si="39"/>
        <v>1</v>
      </c>
      <c r="DA276" s="20">
        <f t="shared" si="37"/>
        <v>0</v>
      </c>
      <c r="DZ276" s="62"/>
    </row>
    <row r="277" spans="1:130" x14ac:dyDescent="0.3">
      <c r="A277" s="1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27"/>
      <c r="CB277" s="39" t="str">
        <f t="shared" si="38"/>
        <v>Riadok bude skrytý.</v>
      </c>
      <c r="CC277" s="33" t="s">
        <v>78</v>
      </c>
      <c r="CW277" s="20">
        <f t="shared" si="40"/>
        <v>0</v>
      </c>
      <c r="CZ277" s="20">
        <f t="shared" si="39"/>
        <v>1</v>
      </c>
      <c r="DA277" s="20">
        <f t="shared" si="37"/>
        <v>0</v>
      </c>
      <c r="DZ277" s="62"/>
    </row>
    <row r="278" spans="1:130" x14ac:dyDescent="0.3">
      <c r="A278" s="1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27"/>
      <c r="CB278" s="39" t="str">
        <f t="shared" si="38"/>
        <v>Riadok bude skrytý.</v>
      </c>
      <c r="CC278" s="33" t="s">
        <v>78</v>
      </c>
      <c r="CW278" s="20">
        <f t="shared" si="40"/>
        <v>0</v>
      </c>
      <c r="CZ278" s="20">
        <f t="shared" si="39"/>
        <v>1</v>
      </c>
      <c r="DA278" s="20">
        <f t="shared" si="37"/>
        <v>0</v>
      </c>
      <c r="DZ278" s="62"/>
    </row>
    <row r="279" spans="1:130" x14ac:dyDescent="0.3">
      <c r="A279" s="1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27"/>
      <c r="CB279" s="39" t="str">
        <f t="shared" si="38"/>
        <v>Riadok bude skrytý.</v>
      </c>
      <c r="CC279" s="33" t="s">
        <v>78</v>
      </c>
      <c r="CW279" s="20">
        <f t="shared" si="40"/>
        <v>0</v>
      </c>
      <c r="CZ279" s="20">
        <f t="shared" si="39"/>
        <v>1</v>
      </c>
      <c r="DA279" s="20">
        <f t="shared" si="37"/>
        <v>0</v>
      </c>
      <c r="DZ279" s="62"/>
    </row>
    <row r="280" spans="1:130" x14ac:dyDescent="0.3">
      <c r="A280" s="1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27"/>
      <c r="CB280" s="39" t="str">
        <f t="shared" si="38"/>
        <v>Riadok bude skrytý.</v>
      </c>
      <c r="CC280" s="33" t="s">
        <v>78</v>
      </c>
      <c r="CW280" s="20">
        <f t="shared" si="40"/>
        <v>0</v>
      </c>
      <c r="CZ280" s="20">
        <f t="shared" si="39"/>
        <v>1</v>
      </c>
      <c r="DA280" s="20">
        <f t="shared" si="37"/>
        <v>0</v>
      </c>
      <c r="DZ280" s="62"/>
    </row>
    <row r="281" spans="1:130" x14ac:dyDescent="0.3">
      <c r="A281" s="1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27"/>
      <c r="CB281" s="39" t="str">
        <f t="shared" si="38"/>
        <v>Riadok bude skrytý.</v>
      </c>
      <c r="CC281" s="33" t="s">
        <v>78</v>
      </c>
      <c r="CW281" s="20">
        <f t="shared" si="40"/>
        <v>0</v>
      </c>
      <c r="CZ281" s="20">
        <f t="shared" si="39"/>
        <v>1</v>
      </c>
      <c r="DA281" s="20">
        <f t="shared" si="37"/>
        <v>0</v>
      </c>
      <c r="DZ281" s="62"/>
    </row>
    <row r="282" spans="1:130" x14ac:dyDescent="0.3">
      <c r="A282" s="1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27"/>
      <c r="CB282" s="39" t="str">
        <f t="shared" si="38"/>
        <v>Riadok bude skrytý.</v>
      </c>
      <c r="CC282" s="33" t="s">
        <v>78</v>
      </c>
      <c r="CW282" s="20">
        <f t="shared" si="40"/>
        <v>0</v>
      </c>
      <c r="CZ282" s="20">
        <f t="shared" si="39"/>
        <v>1</v>
      </c>
      <c r="DA282" s="20">
        <f t="shared" si="37"/>
        <v>0</v>
      </c>
      <c r="DZ282" s="62"/>
    </row>
    <row r="283" spans="1:130" x14ac:dyDescent="0.3">
      <c r="A283" s="1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27"/>
      <c r="CB283" s="39" t="str">
        <f t="shared" si="38"/>
        <v>Riadok bude skrytý.</v>
      </c>
      <c r="CC283" s="33" t="s">
        <v>78</v>
      </c>
      <c r="CW283" s="20">
        <f t="shared" si="40"/>
        <v>0</v>
      </c>
      <c r="CZ283" s="20">
        <f t="shared" si="39"/>
        <v>1</v>
      </c>
      <c r="DA283" s="20">
        <f t="shared" ref="DA283:DA312" si="41">+IF(CW283+CX283+CY283=0,0,IF(CZ283=0,0,1))</f>
        <v>0</v>
      </c>
      <c r="DZ283" s="62"/>
    </row>
    <row r="284" spans="1:130" x14ac:dyDescent="0.3">
      <c r="A284" s="1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27"/>
      <c r="CB284" s="39" t="str">
        <f t="shared" si="38"/>
        <v>Riadok bude skrytý.</v>
      </c>
      <c r="CC284" s="33" t="s">
        <v>78</v>
      </c>
      <c r="CW284" s="20">
        <f t="shared" si="40"/>
        <v>0</v>
      </c>
      <c r="CZ284" s="20">
        <f t="shared" si="39"/>
        <v>1</v>
      </c>
      <c r="DA284" s="20">
        <f t="shared" si="41"/>
        <v>0</v>
      </c>
      <c r="DZ284" s="62"/>
    </row>
    <row r="285" spans="1:130" x14ac:dyDescent="0.3">
      <c r="A285" s="1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27"/>
      <c r="CB285" s="39" t="str">
        <f t="shared" si="38"/>
        <v>Riadok bude skrytý.</v>
      </c>
      <c r="CC285" s="33" t="s">
        <v>78</v>
      </c>
      <c r="CW285" s="20">
        <f t="shared" si="40"/>
        <v>0</v>
      </c>
      <c r="CZ285" s="20">
        <f t="shared" si="39"/>
        <v>1</v>
      </c>
      <c r="DA285" s="20">
        <f t="shared" si="41"/>
        <v>0</v>
      </c>
      <c r="DZ285" s="62"/>
    </row>
    <row r="286" spans="1:130" x14ac:dyDescent="0.3">
      <c r="A286" s="1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27"/>
      <c r="CB286" s="39" t="str">
        <f t="shared" si="38"/>
        <v>Riadok bude skrytý.</v>
      </c>
      <c r="CC286" s="33" t="s">
        <v>78</v>
      </c>
      <c r="CW286" s="20">
        <f t="shared" si="40"/>
        <v>0</v>
      </c>
      <c r="CZ286" s="20">
        <f t="shared" si="39"/>
        <v>1</v>
      </c>
      <c r="DA286" s="20">
        <f t="shared" si="41"/>
        <v>0</v>
      </c>
      <c r="DZ286" s="62"/>
    </row>
    <row r="287" spans="1:130" x14ac:dyDescent="0.3">
      <c r="A287" s="1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27"/>
      <c r="CB287" s="39" t="str">
        <f t="shared" si="38"/>
        <v>Riadok bude skrytý.</v>
      </c>
      <c r="CC287" s="33" t="s">
        <v>78</v>
      </c>
      <c r="CW287" s="20">
        <f t="shared" si="40"/>
        <v>0</v>
      </c>
      <c r="CZ287" s="20">
        <f t="shared" si="39"/>
        <v>1</v>
      </c>
      <c r="DA287" s="20">
        <f t="shared" si="41"/>
        <v>0</v>
      </c>
      <c r="DZ287" s="62"/>
    </row>
    <row r="288" spans="1:130" x14ac:dyDescent="0.3">
      <c r="A288" s="1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27"/>
      <c r="CB288" s="39" t="str">
        <f t="shared" si="38"/>
        <v>Riadok bude skrytý.</v>
      </c>
      <c r="CC288" s="33" t="s">
        <v>78</v>
      </c>
      <c r="CW288" s="20">
        <f t="shared" si="40"/>
        <v>0</v>
      </c>
      <c r="CZ288" s="20">
        <f t="shared" si="39"/>
        <v>1</v>
      </c>
      <c r="DA288" s="20">
        <f t="shared" si="41"/>
        <v>0</v>
      </c>
      <c r="DZ288" s="62"/>
    </row>
    <row r="289" spans="1:130" x14ac:dyDescent="0.3">
      <c r="A289" s="1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27"/>
      <c r="CB289" s="39" t="str">
        <f t="shared" si="38"/>
        <v>Riadok bude skrytý.</v>
      </c>
      <c r="CC289" s="33" t="s">
        <v>78</v>
      </c>
      <c r="CW289" s="20">
        <f t="shared" si="40"/>
        <v>0</v>
      </c>
      <c r="CZ289" s="20">
        <f t="shared" si="39"/>
        <v>1</v>
      </c>
      <c r="DA289" s="20">
        <f t="shared" si="41"/>
        <v>0</v>
      </c>
      <c r="DZ289" s="62"/>
    </row>
    <row r="290" spans="1:130" x14ac:dyDescent="0.3">
      <c r="A290" s="11"/>
      <c r="CA290" s="25"/>
      <c r="CB290" s="39" t="str">
        <f t="shared" si="38"/>
        <v>Riadok bude vidieť.</v>
      </c>
      <c r="CC290" s="33" t="s">
        <v>78</v>
      </c>
      <c r="CW290" s="22">
        <f>+IF(SUM(CW292:CW311)=0,0,1)</f>
        <v>1</v>
      </c>
      <c r="CZ290" s="20">
        <f t="shared" si="39"/>
        <v>1</v>
      </c>
      <c r="DA290" s="20">
        <f t="shared" si="41"/>
        <v>1</v>
      </c>
      <c r="DZ290" s="62"/>
    </row>
    <row r="291" spans="1:130" x14ac:dyDescent="0.3">
      <c r="A291" s="11"/>
      <c r="B291" s="49" t="s">
        <v>82</v>
      </c>
      <c r="C291" s="5" t="s">
        <v>177</v>
      </c>
      <c r="D291" s="5"/>
      <c r="E291" s="5"/>
      <c r="F291" s="5"/>
      <c r="CA291" s="26" t="s">
        <v>69</v>
      </c>
      <c r="CB291" s="39" t="str">
        <f t="shared" si="38"/>
        <v>Riadok bude vidieť.</v>
      </c>
      <c r="CC291" s="33" t="s">
        <v>78</v>
      </c>
      <c r="CW291" s="20">
        <f>+IF(SUM(CW292:CW311)=0,0,1)</f>
        <v>1</v>
      </c>
      <c r="CZ291" s="20">
        <f t="shared" si="39"/>
        <v>1</v>
      </c>
      <c r="DA291" s="20">
        <f t="shared" si="41"/>
        <v>1</v>
      </c>
      <c r="DZ291" s="62"/>
    </row>
    <row r="292" spans="1:130" x14ac:dyDescent="0.3">
      <c r="A292" s="11"/>
      <c r="B292" s="71" t="s">
        <v>30</v>
      </c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27"/>
      <c r="CB292" s="39" t="str">
        <f t="shared" si="38"/>
        <v>Riadok bude vidieť.</v>
      </c>
      <c r="CC292" s="33" t="s">
        <v>78</v>
      </c>
      <c r="CW292" s="20">
        <f t="shared" ref="CW292:CW311" si="42">+IF(B292="",0,1)</f>
        <v>1</v>
      </c>
      <c r="CZ292" s="20">
        <f t="shared" si="39"/>
        <v>1</v>
      </c>
      <c r="DA292" s="20">
        <f t="shared" si="41"/>
        <v>1</v>
      </c>
      <c r="DZ292" s="62"/>
    </row>
    <row r="293" spans="1:130" x14ac:dyDescent="0.3">
      <c r="A293" s="11"/>
      <c r="B293" s="71" t="s">
        <v>31</v>
      </c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27"/>
      <c r="CB293" s="39" t="str">
        <f t="shared" si="38"/>
        <v>Riadok bude vidieť.</v>
      </c>
      <c r="CC293" s="33" t="s">
        <v>78</v>
      </c>
      <c r="CW293" s="20">
        <f t="shared" si="42"/>
        <v>1</v>
      </c>
      <c r="CZ293" s="20">
        <f t="shared" si="39"/>
        <v>1</v>
      </c>
      <c r="DA293" s="20">
        <f t="shared" si="41"/>
        <v>1</v>
      </c>
      <c r="DZ293" s="62"/>
    </row>
    <row r="294" spans="1:130" x14ac:dyDescent="0.3">
      <c r="A294" s="11"/>
      <c r="B294" s="71" t="s">
        <v>32</v>
      </c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27"/>
      <c r="CB294" s="39" t="str">
        <f t="shared" si="38"/>
        <v>Riadok bude vidieť.</v>
      </c>
      <c r="CC294" s="33" t="s">
        <v>78</v>
      </c>
      <c r="CW294" s="20">
        <f t="shared" si="42"/>
        <v>1</v>
      </c>
      <c r="CZ294" s="20">
        <f t="shared" si="39"/>
        <v>1</v>
      </c>
      <c r="DA294" s="20">
        <f t="shared" si="41"/>
        <v>1</v>
      </c>
      <c r="DZ294" s="62"/>
    </row>
    <row r="295" spans="1:130" x14ac:dyDescent="0.3">
      <c r="A295" s="1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27"/>
      <c r="CB295" s="39" t="str">
        <f t="shared" si="38"/>
        <v>Riadok bude skrytý.</v>
      </c>
      <c r="CC295" s="33" t="s">
        <v>78</v>
      </c>
      <c r="CW295" s="20">
        <f t="shared" si="42"/>
        <v>0</v>
      </c>
      <c r="CZ295" s="20">
        <f t="shared" si="39"/>
        <v>1</v>
      </c>
      <c r="DA295" s="20">
        <f t="shared" si="41"/>
        <v>0</v>
      </c>
      <c r="DZ295" s="62"/>
    </row>
    <row r="296" spans="1:130" x14ac:dyDescent="0.3">
      <c r="A296" s="1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27"/>
      <c r="CB296" s="39" t="str">
        <f t="shared" si="38"/>
        <v>Riadok bude skrytý.</v>
      </c>
      <c r="CC296" s="33" t="s">
        <v>78</v>
      </c>
      <c r="CW296" s="20">
        <f t="shared" si="42"/>
        <v>0</v>
      </c>
      <c r="CZ296" s="20">
        <f t="shared" si="39"/>
        <v>1</v>
      </c>
      <c r="DA296" s="20">
        <f t="shared" si="41"/>
        <v>0</v>
      </c>
      <c r="DZ296" s="62"/>
    </row>
    <row r="297" spans="1:130" x14ac:dyDescent="0.3">
      <c r="A297" s="1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27"/>
      <c r="CB297" s="39" t="str">
        <f t="shared" si="38"/>
        <v>Riadok bude skrytý.</v>
      </c>
      <c r="CC297" s="33" t="s">
        <v>78</v>
      </c>
      <c r="CW297" s="20">
        <f t="shared" si="42"/>
        <v>0</v>
      </c>
      <c r="CZ297" s="20">
        <f t="shared" si="39"/>
        <v>1</v>
      </c>
      <c r="DA297" s="20">
        <f t="shared" si="41"/>
        <v>0</v>
      </c>
      <c r="DZ297" s="62"/>
    </row>
    <row r="298" spans="1:130" x14ac:dyDescent="0.3">
      <c r="A298" s="1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27"/>
      <c r="CB298" s="39" t="str">
        <f t="shared" si="38"/>
        <v>Riadok bude skrytý.</v>
      </c>
      <c r="CC298" s="33" t="s">
        <v>78</v>
      </c>
      <c r="CW298" s="20">
        <f t="shared" si="42"/>
        <v>0</v>
      </c>
      <c r="CZ298" s="20">
        <f t="shared" si="39"/>
        <v>1</v>
      </c>
      <c r="DA298" s="20">
        <f t="shared" si="41"/>
        <v>0</v>
      </c>
      <c r="DZ298" s="62"/>
    </row>
    <row r="299" spans="1:130" x14ac:dyDescent="0.3">
      <c r="A299" s="1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27"/>
      <c r="CB299" s="39" t="str">
        <f t="shared" si="38"/>
        <v>Riadok bude skrytý.</v>
      </c>
      <c r="CC299" s="33" t="s">
        <v>78</v>
      </c>
      <c r="CW299" s="20">
        <f t="shared" si="42"/>
        <v>0</v>
      </c>
      <c r="CZ299" s="20">
        <f t="shared" si="39"/>
        <v>1</v>
      </c>
      <c r="DA299" s="20">
        <f t="shared" si="41"/>
        <v>0</v>
      </c>
      <c r="DZ299" s="62"/>
    </row>
    <row r="300" spans="1:130" x14ac:dyDescent="0.3">
      <c r="A300" s="1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27"/>
      <c r="CB300" s="39" t="str">
        <f t="shared" si="38"/>
        <v>Riadok bude skrytý.</v>
      </c>
      <c r="CC300" s="33" t="s">
        <v>78</v>
      </c>
      <c r="CW300" s="20">
        <f t="shared" si="42"/>
        <v>0</v>
      </c>
      <c r="CZ300" s="20">
        <f t="shared" si="39"/>
        <v>1</v>
      </c>
      <c r="DA300" s="20">
        <f t="shared" si="41"/>
        <v>0</v>
      </c>
      <c r="DZ300" s="62"/>
    </row>
    <row r="301" spans="1:130" x14ac:dyDescent="0.3">
      <c r="A301" s="1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27"/>
      <c r="CB301" s="39" t="str">
        <f t="shared" ref="CB301:CB312" si="43">+IF(DA301=0,"Riadok bude skrytý.","Riadok bude vidieť.")</f>
        <v>Riadok bude skrytý.</v>
      </c>
      <c r="CC301" s="33" t="s">
        <v>78</v>
      </c>
      <c r="CW301" s="20">
        <f t="shared" si="42"/>
        <v>0</v>
      </c>
      <c r="CZ301" s="20">
        <f t="shared" ref="CZ301:CZ312" si="44">IF(CC301="",1,IF(CC301="Chcem skryť riadok.",0,1))</f>
        <v>1</v>
      </c>
      <c r="DA301" s="20">
        <f t="shared" si="41"/>
        <v>0</v>
      </c>
      <c r="DZ301" s="62"/>
    </row>
    <row r="302" spans="1:130" x14ac:dyDescent="0.3">
      <c r="A302" s="1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27"/>
      <c r="CB302" s="39" t="str">
        <f t="shared" si="43"/>
        <v>Riadok bude skrytý.</v>
      </c>
      <c r="CC302" s="33" t="s">
        <v>78</v>
      </c>
      <c r="CW302" s="20">
        <f t="shared" si="42"/>
        <v>0</v>
      </c>
      <c r="CZ302" s="20">
        <f t="shared" si="44"/>
        <v>1</v>
      </c>
      <c r="DA302" s="20">
        <f t="shared" si="41"/>
        <v>0</v>
      </c>
      <c r="DZ302" s="62"/>
    </row>
    <row r="303" spans="1:130" x14ac:dyDescent="0.3">
      <c r="A303" s="1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27"/>
      <c r="CB303" s="39" t="str">
        <f t="shared" si="43"/>
        <v>Riadok bude skrytý.</v>
      </c>
      <c r="CC303" s="33" t="s">
        <v>78</v>
      </c>
      <c r="CW303" s="20">
        <f t="shared" si="42"/>
        <v>0</v>
      </c>
      <c r="CZ303" s="20">
        <f t="shared" si="44"/>
        <v>1</v>
      </c>
      <c r="DA303" s="20">
        <f t="shared" si="41"/>
        <v>0</v>
      </c>
      <c r="DZ303" s="62"/>
    </row>
    <row r="304" spans="1:130" x14ac:dyDescent="0.3">
      <c r="A304" s="1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27"/>
      <c r="CB304" s="39" t="str">
        <f t="shared" si="43"/>
        <v>Riadok bude skrytý.</v>
      </c>
      <c r="CC304" s="33" t="s">
        <v>78</v>
      </c>
      <c r="CW304" s="20">
        <f t="shared" si="42"/>
        <v>0</v>
      </c>
      <c r="CZ304" s="20">
        <f t="shared" si="44"/>
        <v>1</v>
      </c>
      <c r="DA304" s="20">
        <f t="shared" si="41"/>
        <v>0</v>
      </c>
      <c r="DZ304" s="62"/>
    </row>
    <row r="305" spans="1:130" x14ac:dyDescent="0.3">
      <c r="A305" s="1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27"/>
      <c r="CB305" s="39" t="str">
        <f t="shared" si="43"/>
        <v>Riadok bude skrytý.</v>
      </c>
      <c r="CC305" s="33" t="s">
        <v>78</v>
      </c>
      <c r="CW305" s="20">
        <f t="shared" si="42"/>
        <v>0</v>
      </c>
      <c r="CZ305" s="20">
        <f t="shared" si="44"/>
        <v>1</v>
      </c>
      <c r="DA305" s="20">
        <f t="shared" si="41"/>
        <v>0</v>
      </c>
      <c r="DZ305" s="62"/>
    </row>
    <row r="306" spans="1:130" x14ac:dyDescent="0.3">
      <c r="A306" s="1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27"/>
      <c r="CB306" s="39" t="str">
        <f t="shared" si="43"/>
        <v>Riadok bude skrytý.</v>
      </c>
      <c r="CC306" s="33" t="s">
        <v>78</v>
      </c>
      <c r="CW306" s="20">
        <f t="shared" si="42"/>
        <v>0</v>
      </c>
      <c r="CZ306" s="20">
        <f t="shared" si="44"/>
        <v>1</v>
      </c>
      <c r="DA306" s="20">
        <f t="shared" si="41"/>
        <v>0</v>
      </c>
      <c r="DZ306" s="62"/>
    </row>
    <row r="307" spans="1:130" x14ac:dyDescent="0.3">
      <c r="A307" s="1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27"/>
      <c r="CB307" s="39" t="str">
        <f t="shared" si="43"/>
        <v>Riadok bude skrytý.</v>
      </c>
      <c r="CC307" s="33" t="s">
        <v>78</v>
      </c>
      <c r="CW307" s="20">
        <f t="shared" si="42"/>
        <v>0</v>
      </c>
      <c r="CZ307" s="20">
        <f t="shared" si="44"/>
        <v>1</v>
      </c>
      <c r="DA307" s="20">
        <f t="shared" si="41"/>
        <v>0</v>
      </c>
      <c r="DZ307" s="62"/>
    </row>
    <row r="308" spans="1:130" x14ac:dyDescent="0.3">
      <c r="A308" s="1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27"/>
      <c r="CB308" s="39" t="str">
        <f t="shared" si="43"/>
        <v>Riadok bude skrytý.</v>
      </c>
      <c r="CC308" s="33" t="s">
        <v>78</v>
      </c>
      <c r="CW308" s="20">
        <f t="shared" si="42"/>
        <v>0</v>
      </c>
      <c r="CZ308" s="20">
        <f t="shared" si="44"/>
        <v>1</v>
      </c>
      <c r="DA308" s="20">
        <f t="shared" si="41"/>
        <v>0</v>
      </c>
      <c r="DZ308" s="62"/>
    </row>
    <row r="309" spans="1:130" x14ac:dyDescent="0.3">
      <c r="A309" s="1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27"/>
      <c r="CB309" s="39" t="str">
        <f t="shared" si="43"/>
        <v>Riadok bude skrytý.</v>
      </c>
      <c r="CC309" s="33" t="s">
        <v>78</v>
      </c>
      <c r="CW309" s="20">
        <f t="shared" si="42"/>
        <v>0</v>
      </c>
      <c r="CZ309" s="20">
        <f t="shared" si="44"/>
        <v>1</v>
      </c>
      <c r="DA309" s="20">
        <f t="shared" si="41"/>
        <v>0</v>
      </c>
      <c r="DZ309" s="62"/>
    </row>
    <row r="310" spans="1:130" x14ac:dyDescent="0.3">
      <c r="A310" s="1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27"/>
      <c r="CB310" s="39" t="str">
        <f t="shared" si="43"/>
        <v>Riadok bude skrytý.</v>
      </c>
      <c r="CC310" s="33" t="s">
        <v>78</v>
      </c>
      <c r="CW310" s="20">
        <f t="shared" si="42"/>
        <v>0</v>
      </c>
      <c r="CZ310" s="20">
        <f t="shared" si="44"/>
        <v>1</v>
      </c>
      <c r="DA310" s="20">
        <f t="shared" si="41"/>
        <v>0</v>
      </c>
      <c r="DZ310" s="62"/>
    </row>
    <row r="311" spans="1:130" x14ac:dyDescent="0.3">
      <c r="A311" s="1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27"/>
      <c r="CB311" s="39" t="str">
        <f t="shared" si="43"/>
        <v>Riadok bude skrytý.</v>
      </c>
      <c r="CC311" s="33" t="s">
        <v>78</v>
      </c>
      <c r="CW311" s="20">
        <f t="shared" si="42"/>
        <v>0</v>
      </c>
      <c r="CZ311" s="20">
        <f t="shared" si="44"/>
        <v>1</v>
      </c>
      <c r="DA311" s="20">
        <f t="shared" si="41"/>
        <v>0</v>
      </c>
      <c r="DZ311" s="62"/>
    </row>
    <row r="312" spans="1:130" x14ac:dyDescent="0.3">
      <c r="A312" s="11"/>
      <c r="CA312" s="25"/>
      <c r="CB312" s="39" t="str">
        <f t="shared" si="43"/>
        <v>Riadok bude vidieť.</v>
      </c>
      <c r="CC312" s="33" t="s">
        <v>78</v>
      </c>
      <c r="CW312" s="22">
        <f>+IF(SUM(CW314:CW333)=0,0,1)</f>
        <v>1</v>
      </c>
      <c r="CZ312" s="20">
        <f t="shared" si="44"/>
        <v>1</v>
      </c>
      <c r="DA312" s="20">
        <f t="shared" si="41"/>
        <v>1</v>
      </c>
      <c r="DZ312" s="62"/>
    </row>
    <row r="313" spans="1:130" x14ac:dyDescent="0.3">
      <c r="A313" s="11"/>
      <c r="B313" s="49" t="s">
        <v>82</v>
      </c>
      <c r="C313" s="5" t="s">
        <v>178</v>
      </c>
      <c r="D313" s="5"/>
      <c r="E313" s="5"/>
      <c r="F313" s="5"/>
      <c r="CA313" s="26" t="s">
        <v>69</v>
      </c>
      <c r="CB313" s="39" t="str">
        <f t="shared" ref="CB313:CB334" si="45">+IF(DA313=0,"Riadok bude skrytý.","Riadok bude vidieť.")</f>
        <v>Riadok bude vidieť.</v>
      </c>
      <c r="CC313" s="33" t="s">
        <v>78</v>
      </c>
      <c r="CW313" s="20">
        <f>+IF(SUM(CW314:CW333)=0,0,1)</f>
        <v>1</v>
      </c>
      <c r="CZ313" s="20">
        <f t="shared" ref="CZ313:CZ334" si="46">IF(CC313="",1,IF(CC313="Chcem skryť riadok.",0,1))</f>
        <v>1</v>
      </c>
      <c r="DA313" s="20">
        <f t="shared" ref="DA313:DA334" si="47">+IF(CW313+CX313+CY313=0,0,IF(CZ313=0,0,1))</f>
        <v>1</v>
      </c>
      <c r="DZ313" s="62"/>
    </row>
    <row r="314" spans="1:130" x14ac:dyDescent="0.3">
      <c r="A314" s="11"/>
      <c r="B314" s="71" t="s">
        <v>61</v>
      </c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27"/>
      <c r="CB314" s="39" t="str">
        <f t="shared" si="45"/>
        <v>Riadok bude vidieť.</v>
      </c>
      <c r="CC314" s="33" t="s">
        <v>78</v>
      </c>
      <c r="CW314" s="20">
        <f t="shared" ref="CW314:CW333" si="48">+IF(B314="",0,1)</f>
        <v>1</v>
      </c>
      <c r="CZ314" s="20">
        <f t="shared" si="46"/>
        <v>1</v>
      </c>
      <c r="DA314" s="20">
        <f t="shared" si="47"/>
        <v>1</v>
      </c>
      <c r="DZ314" s="62"/>
    </row>
    <row r="315" spans="1:130" x14ac:dyDescent="0.3">
      <c r="A315" s="11"/>
      <c r="B315" s="71" t="s">
        <v>62</v>
      </c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27"/>
      <c r="CB315" s="39" t="str">
        <f t="shared" si="45"/>
        <v>Riadok bude vidieť.</v>
      </c>
      <c r="CC315" s="33" t="s">
        <v>78</v>
      </c>
      <c r="CW315" s="20">
        <f t="shared" si="48"/>
        <v>1</v>
      </c>
      <c r="CZ315" s="20">
        <f t="shared" si="46"/>
        <v>1</v>
      </c>
      <c r="DA315" s="20">
        <f t="shared" si="47"/>
        <v>1</v>
      </c>
      <c r="DZ315" s="62"/>
    </row>
    <row r="316" spans="1:130" x14ac:dyDescent="0.3">
      <c r="A316" s="11"/>
      <c r="B316" s="71" t="s">
        <v>63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27"/>
      <c r="CB316" s="39" t="str">
        <f t="shared" si="45"/>
        <v>Riadok bude vidieť.</v>
      </c>
      <c r="CC316" s="33" t="s">
        <v>78</v>
      </c>
      <c r="CW316" s="20">
        <f t="shared" si="48"/>
        <v>1</v>
      </c>
      <c r="CZ316" s="20">
        <f t="shared" si="46"/>
        <v>1</v>
      </c>
      <c r="DA316" s="20">
        <f t="shared" si="47"/>
        <v>1</v>
      </c>
      <c r="DZ316" s="62"/>
    </row>
    <row r="317" spans="1:130" x14ac:dyDescent="0.3">
      <c r="A317" s="11"/>
      <c r="B317" s="338" t="s">
        <v>26</v>
      </c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27"/>
      <c r="CB317" s="39" t="str">
        <f t="shared" si="45"/>
        <v>Riadok bude vidieť.</v>
      </c>
      <c r="CC317" s="33" t="s">
        <v>78</v>
      </c>
      <c r="CW317" s="20">
        <f t="shared" si="48"/>
        <v>1</v>
      </c>
      <c r="CZ317" s="20">
        <f t="shared" si="46"/>
        <v>1</v>
      </c>
      <c r="DA317" s="20">
        <f t="shared" si="47"/>
        <v>1</v>
      </c>
      <c r="DZ317" s="62"/>
    </row>
    <row r="318" spans="1:130" x14ac:dyDescent="0.3">
      <c r="A318" s="11"/>
      <c r="B318" s="71" t="s">
        <v>25</v>
      </c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27"/>
      <c r="CB318" s="39" t="str">
        <f t="shared" si="45"/>
        <v>Riadok bude vidieť.</v>
      </c>
      <c r="CC318" s="33" t="s">
        <v>78</v>
      </c>
      <c r="CW318" s="20">
        <f t="shared" si="48"/>
        <v>1</v>
      </c>
      <c r="CZ318" s="20">
        <f t="shared" si="46"/>
        <v>1</v>
      </c>
      <c r="DA318" s="20">
        <f t="shared" si="47"/>
        <v>1</v>
      </c>
      <c r="DZ318" s="62"/>
    </row>
    <row r="319" spans="1:130" x14ac:dyDescent="0.3">
      <c r="A319" s="11"/>
      <c r="B319" s="71" t="s">
        <v>27</v>
      </c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27"/>
      <c r="CB319" s="39" t="str">
        <f t="shared" si="45"/>
        <v>Riadok bude vidieť.</v>
      </c>
      <c r="CC319" s="33" t="s">
        <v>78</v>
      </c>
      <c r="CW319" s="20">
        <f t="shared" si="48"/>
        <v>1</v>
      </c>
      <c r="CZ319" s="20">
        <f t="shared" si="46"/>
        <v>1</v>
      </c>
      <c r="DA319" s="20">
        <f t="shared" si="47"/>
        <v>1</v>
      </c>
      <c r="DZ319" s="62"/>
    </row>
    <row r="320" spans="1:130" x14ac:dyDescent="0.3">
      <c r="A320" s="1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  <c r="AC320" s="251"/>
      <c r="AD320" s="251"/>
      <c r="AE320" s="251"/>
      <c r="AF320" s="251"/>
      <c r="AG320" s="251"/>
      <c r="AH320" s="251"/>
      <c r="AI320" s="251"/>
      <c r="AJ320" s="251"/>
      <c r="AK320" s="251"/>
      <c r="AL320" s="251"/>
      <c r="AM320" s="251"/>
      <c r="AN320" s="251"/>
      <c r="AO320" s="251"/>
      <c r="AP320" s="251"/>
      <c r="AQ320" s="251"/>
      <c r="AR320" s="251"/>
      <c r="AS320" s="251"/>
      <c r="AT320" s="251"/>
      <c r="AU320" s="251"/>
      <c r="AV320" s="251"/>
      <c r="AW320" s="251"/>
      <c r="AX320" s="251"/>
      <c r="AY320" s="251"/>
      <c r="AZ320" s="251"/>
      <c r="BA320" s="251"/>
      <c r="BB320" s="251"/>
      <c r="BC320" s="251"/>
      <c r="BD320" s="251"/>
      <c r="BE320" s="251"/>
      <c r="BF320" s="251"/>
      <c r="BG320" s="251"/>
      <c r="BH320" s="251"/>
      <c r="BI320" s="251"/>
      <c r="BJ320" s="251"/>
      <c r="BK320" s="251"/>
      <c r="BL320" s="251"/>
      <c r="BM320" s="251"/>
      <c r="BN320" s="251"/>
      <c r="BO320" s="251"/>
      <c r="BP320" s="251"/>
      <c r="BQ320" s="251"/>
      <c r="BR320" s="251"/>
      <c r="BS320" s="251"/>
      <c r="BT320" s="251"/>
      <c r="BU320" s="251"/>
      <c r="BV320" s="251"/>
      <c r="BW320" s="251"/>
      <c r="BX320" s="251"/>
      <c r="BY320" s="251"/>
      <c r="BZ320" s="251"/>
      <c r="CA320" s="27"/>
      <c r="CB320" s="39" t="str">
        <f t="shared" si="45"/>
        <v>Riadok bude skrytý.</v>
      </c>
      <c r="CC320" s="33" t="s">
        <v>78</v>
      </c>
      <c r="CW320" s="20">
        <f t="shared" si="48"/>
        <v>0</v>
      </c>
      <c r="CZ320" s="20">
        <f t="shared" si="46"/>
        <v>1</v>
      </c>
      <c r="DA320" s="20">
        <f t="shared" si="47"/>
        <v>0</v>
      </c>
      <c r="DZ320" s="62"/>
    </row>
    <row r="321" spans="1:130" x14ac:dyDescent="0.3">
      <c r="A321" s="1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251"/>
      <c r="T321" s="251"/>
      <c r="U321" s="251"/>
      <c r="V321" s="251"/>
      <c r="W321" s="251"/>
      <c r="X321" s="251"/>
      <c r="Y321" s="251"/>
      <c r="Z321" s="251"/>
      <c r="AA321" s="251"/>
      <c r="AB321" s="251"/>
      <c r="AC321" s="251"/>
      <c r="AD321" s="251"/>
      <c r="AE321" s="251"/>
      <c r="AF321" s="251"/>
      <c r="AG321" s="251"/>
      <c r="AH321" s="251"/>
      <c r="AI321" s="251"/>
      <c r="AJ321" s="251"/>
      <c r="AK321" s="251"/>
      <c r="AL321" s="251"/>
      <c r="AM321" s="251"/>
      <c r="AN321" s="251"/>
      <c r="AO321" s="251"/>
      <c r="AP321" s="251"/>
      <c r="AQ321" s="251"/>
      <c r="AR321" s="251"/>
      <c r="AS321" s="251"/>
      <c r="AT321" s="251"/>
      <c r="AU321" s="251"/>
      <c r="AV321" s="251"/>
      <c r="AW321" s="251"/>
      <c r="AX321" s="251"/>
      <c r="AY321" s="251"/>
      <c r="AZ321" s="251"/>
      <c r="BA321" s="251"/>
      <c r="BB321" s="251"/>
      <c r="BC321" s="251"/>
      <c r="BD321" s="251"/>
      <c r="BE321" s="251"/>
      <c r="BF321" s="251"/>
      <c r="BG321" s="251"/>
      <c r="BH321" s="251"/>
      <c r="BI321" s="251"/>
      <c r="BJ321" s="251"/>
      <c r="BK321" s="251"/>
      <c r="BL321" s="251"/>
      <c r="BM321" s="251"/>
      <c r="BN321" s="251"/>
      <c r="BO321" s="251"/>
      <c r="BP321" s="251"/>
      <c r="BQ321" s="251"/>
      <c r="BR321" s="251"/>
      <c r="BS321" s="251"/>
      <c r="BT321" s="251"/>
      <c r="BU321" s="251"/>
      <c r="BV321" s="251"/>
      <c r="BW321" s="251"/>
      <c r="BX321" s="251"/>
      <c r="BY321" s="251"/>
      <c r="BZ321" s="251"/>
      <c r="CA321" s="27"/>
      <c r="CB321" s="39" t="str">
        <f t="shared" si="45"/>
        <v>Riadok bude skrytý.</v>
      </c>
      <c r="CC321" s="33" t="s">
        <v>78</v>
      </c>
      <c r="CW321" s="20">
        <f t="shared" si="48"/>
        <v>0</v>
      </c>
      <c r="CZ321" s="20">
        <f t="shared" si="46"/>
        <v>1</v>
      </c>
      <c r="DA321" s="20">
        <f t="shared" si="47"/>
        <v>0</v>
      </c>
      <c r="DZ321" s="62"/>
    </row>
    <row r="322" spans="1:130" x14ac:dyDescent="0.3">
      <c r="A322" s="1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251"/>
      <c r="AH322" s="251"/>
      <c r="AI322" s="251"/>
      <c r="AJ322" s="251"/>
      <c r="AK322" s="251"/>
      <c r="AL322" s="251"/>
      <c r="AM322" s="251"/>
      <c r="AN322" s="251"/>
      <c r="AO322" s="251"/>
      <c r="AP322" s="251"/>
      <c r="AQ322" s="251"/>
      <c r="AR322" s="251"/>
      <c r="AS322" s="251"/>
      <c r="AT322" s="251"/>
      <c r="AU322" s="251"/>
      <c r="AV322" s="251"/>
      <c r="AW322" s="251"/>
      <c r="AX322" s="251"/>
      <c r="AY322" s="251"/>
      <c r="AZ322" s="251"/>
      <c r="BA322" s="251"/>
      <c r="BB322" s="251"/>
      <c r="BC322" s="251"/>
      <c r="BD322" s="251"/>
      <c r="BE322" s="251"/>
      <c r="BF322" s="251"/>
      <c r="BG322" s="251"/>
      <c r="BH322" s="251"/>
      <c r="BI322" s="251"/>
      <c r="BJ322" s="251"/>
      <c r="BK322" s="251"/>
      <c r="BL322" s="251"/>
      <c r="BM322" s="251"/>
      <c r="BN322" s="251"/>
      <c r="BO322" s="251"/>
      <c r="BP322" s="251"/>
      <c r="BQ322" s="251"/>
      <c r="BR322" s="251"/>
      <c r="BS322" s="251"/>
      <c r="BT322" s="251"/>
      <c r="BU322" s="251"/>
      <c r="BV322" s="251"/>
      <c r="BW322" s="251"/>
      <c r="BX322" s="251"/>
      <c r="BY322" s="251"/>
      <c r="BZ322" s="251"/>
      <c r="CA322" s="27"/>
      <c r="CB322" s="39" t="str">
        <f t="shared" si="45"/>
        <v>Riadok bude skrytý.</v>
      </c>
      <c r="CC322" s="33" t="s">
        <v>78</v>
      </c>
      <c r="CW322" s="20">
        <f t="shared" si="48"/>
        <v>0</v>
      </c>
      <c r="CZ322" s="20">
        <f t="shared" si="46"/>
        <v>1</v>
      </c>
      <c r="DA322" s="20">
        <f t="shared" si="47"/>
        <v>0</v>
      </c>
      <c r="DZ322" s="62"/>
    </row>
    <row r="323" spans="1:130" x14ac:dyDescent="0.3">
      <c r="A323" s="1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251"/>
      <c r="AH323" s="251"/>
      <c r="AI323" s="251"/>
      <c r="AJ323" s="251"/>
      <c r="AK323" s="251"/>
      <c r="AL323" s="251"/>
      <c r="AM323" s="251"/>
      <c r="AN323" s="251"/>
      <c r="AO323" s="251"/>
      <c r="AP323" s="251"/>
      <c r="AQ323" s="251"/>
      <c r="AR323" s="251"/>
      <c r="AS323" s="251"/>
      <c r="AT323" s="251"/>
      <c r="AU323" s="251"/>
      <c r="AV323" s="251"/>
      <c r="AW323" s="251"/>
      <c r="AX323" s="251"/>
      <c r="AY323" s="251"/>
      <c r="AZ323" s="251"/>
      <c r="BA323" s="251"/>
      <c r="BB323" s="251"/>
      <c r="BC323" s="251"/>
      <c r="BD323" s="251"/>
      <c r="BE323" s="251"/>
      <c r="BF323" s="251"/>
      <c r="BG323" s="251"/>
      <c r="BH323" s="251"/>
      <c r="BI323" s="251"/>
      <c r="BJ323" s="251"/>
      <c r="BK323" s="251"/>
      <c r="BL323" s="251"/>
      <c r="BM323" s="251"/>
      <c r="BN323" s="251"/>
      <c r="BO323" s="251"/>
      <c r="BP323" s="251"/>
      <c r="BQ323" s="251"/>
      <c r="BR323" s="251"/>
      <c r="BS323" s="251"/>
      <c r="BT323" s="251"/>
      <c r="BU323" s="251"/>
      <c r="BV323" s="251"/>
      <c r="BW323" s="251"/>
      <c r="BX323" s="251"/>
      <c r="BY323" s="251"/>
      <c r="BZ323" s="251"/>
      <c r="CA323" s="27"/>
      <c r="CB323" s="39" t="str">
        <f t="shared" si="45"/>
        <v>Riadok bude skrytý.</v>
      </c>
      <c r="CC323" s="33" t="s">
        <v>78</v>
      </c>
      <c r="CW323" s="20">
        <f t="shared" si="48"/>
        <v>0</v>
      </c>
      <c r="CZ323" s="20">
        <f t="shared" si="46"/>
        <v>1</v>
      </c>
      <c r="DA323" s="20">
        <f t="shared" si="47"/>
        <v>0</v>
      </c>
      <c r="DZ323" s="62"/>
    </row>
    <row r="324" spans="1:130" x14ac:dyDescent="0.3">
      <c r="A324" s="1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251"/>
      <c r="T324" s="251"/>
      <c r="U324" s="251"/>
      <c r="V324" s="251"/>
      <c r="W324" s="251"/>
      <c r="X324" s="251"/>
      <c r="Y324" s="251"/>
      <c r="Z324" s="251"/>
      <c r="AA324" s="251"/>
      <c r="AB324" s="251"/>
      <c r="AC324" s="251"/>
      <c r="AD324" s="251"/>
      <c r="AE324" s="251"/>
      <c r="AF324" s="251"/>
      <c r="AG324" s="251"/>
      <c r="AH324" s="251"/>
      <c r="AI324" s="251"/>
      <c r="AJ324" s="251"/>
      <c r="AK324" s="251"/>
      <c r="AL324" s="251"/>
      <c r="AM324" s="251"/>
      <c r="AN324" s="251"/>
      <c r="AO324" s="251"/>
      <c r="AP324" s="251"/>
      <c r="AQ324" s="251"/>
      <c r="AR324" s="251"/>
      <c r="AS324" s="251"/>
      <c r="AT324" s="251"/>
      <c r="AU324" s="251"/>
      <c r="AV324" s="251"/>
      <c r="AW324" s="251"/>
      <c r="AX324" s="251"/>
      <c r="AY324" s="251"/>
      <c r="AZ324" s="251"/>
      <c r="BA324" s="251"/>
      <c r="BB324" s="251"/>
      <c r="BC324" s="251"/>
      <c r="BD324" s="251"/>
      <c r="BE324" s="251"/>
      <c r="BF324" s="251"/>
      <c r="BG324" s="251"/>
      <c r="BH324" s="251"/>
      <c r="BI324" s="251"/>
      <c r="BJ324" s="251"/>
      <c r="BK324" s="251"/>
      <c r="BL324" s="251"/>
      <c r="BM324" s="251"/>
      <c r="BN324" s="251"/>
      <c r="BO324" s="251"/>
      <c r="BP324" s="251"/>
      <c r="BQ324" s="251"/>
      <c r="BR324" s="251"/>
      <c r="BS324" s="251"/>
      <c r="BT324" s="251"/>
      <c r="BU324" s="251"/>
      <c r="BV324" s="251"/>
      <c r="BW324" s="251"/>
      <c r="BX324" s="251"/>
      <c r="BY324" s="251"/>
      <c r="BZ324" s="251"/>
      <c r="CA324" s="27"/>
      <c r="CB324" s="39" t="str">
        <f t="shared" si="45"/>
        <v>Riadok bude skrytý.</v>
      </c>
      <c r="CC324" s="33" t="s">
        <v>78</v>
      </c>
      <c r="CW324" s="20">
        <f t="shared" si="48"/>
        <v>0</v>
      </c>
      <c r="CZ324" s="20">
        <f t="shared" si="46"/>
        <v>1</v>
      </c>
      <c r="DA324" s="20">
        <f t="shared" si="47"/>
        <v>0</v>
      </c>
      <c r="DZ324" s="62"/>
    </row>
    <row r="325" spans="1:130" x14ac:dyDescent="0.3">
      <c r="A325" s="11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251"/>
      <c r="T325" s="251"/>
      <c r="U325" s="251"/>
      <c r="V325" s="251"/>
      <c r="W325" s="251"/>
      <c r="X325" s="251"/>
      <c r="Y325" s="251"/>
      <c r="Z325" s="251"/>
      <c r="AA325" s="251"/>
      <c r="AB325" s="251"/>
      <c r="AC325" s="251"/>
      <c r="AD325" s="251"/>
      <c r="AE325" s="251"/>
      <c r="AF325" s="251"/>
      <c r="AG325" s="251"/>
      <c r="AH325" s="251"/>
      <c r="AI325" s="251"/>
      <c r="AJ325" s="251"/>
      <c r="AK325" s="251"/>
      <c r="AL325" s="251"/>
      <c r="AM325" s="251"/>
      <c r="AN325" s="251"/>
      <c r="AO325" s="251"/>
      <c r="AP325" s="251"/>
      <c r="AQ325" s="251"/>
      <c r="AR325" s="251"/>
      <c r="AS325" s="251"/>
      <c r="AT325" s="251"/>
      <c r="AU325" s="251"/>
      <c r="AV325" s="251"/>
      <c r="AW325" s="251"/>
      <c r="AX325" s="251"/>
      <c r="AY325" s="251"/>
      <c r="AZ325" s="251"/>
      <c r="BA325" s="251"/>
      <c r="BB325" s="251"/>
      <c r="BC325" s="251"/>
      <c r="BD325" s="251"/>
      <c r="BE325" s="251"/>
      <c r="BF325" s="251"/>
      <c r="BG325" s="251"/>
      <c r="BH325" s="251"/>
      <c r="BI325" s="251"/>
      <c r="BJ325" s="251"/>
      <c r="BK325" s="251"/>
      <c r="BL325" s="251"/>
      <c r="BM325" s="251"/>
      <c r="BN325" s="251"/>
      <c r="BO325" s="251"/>
      <c r="BP325" s="251"/>
      <c r="BQ325" s="251"/>
      <c r="BR325" s="251"/>
      <c r="BS325" s="251"/>
      <c r="BT325" s="251"/>
      <c r="BU325" s="251"/>
      <c r="BV325" s="251"/>
      <c r="BW325" s="251"/>
      <c r="BX325" s="251"/>
      <c r="BY325" s="251"/>
      <c r="BZ325" s="251"/>
      <c r="CA325" s="27"/>
      <c r="CB325" s="39" t="str">
        <f t="shared" si="45"/>
        <v>Riadok bude skrytý.</v>
      </c>
      <c r="CC325" s="33" t="s">
        <v>78</v>
      </c>
      <c r="CW325" s="20">
        <f t="shared" si="48"/>
        <v>0</v>
      </c>
      <c r="CZ325" s="20">
        <f t="shared" si="46"/>
        <v>1</v>
      </c>
      <c r="DA325" s="20">
        <f t="shared" si="47"/>
        <v>0</v>
      </c>
      <c r="DZ325" s="62"/>
    </row>
    <row r="326" spans="1:130" x14ac:dyDescent="0.3">
      <c r="A326" s="1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251"/>
      <c r="T326" s="251"/>
      <c r="U326" s="251"/>
      <c r="V326" s="251"/>
      <c r="W326" s="251"/>
      <c r="X326" s="251"/>
      <c r="Y326" s="251"/>
      <c r="Z326" s="251"/>
      <c r="AA326" s="251"/>
      <c r="AB326" s="251"/>
      <c r="AC326" s="251"/>
      <c r="AD326" s="251"/>
      <c r="AE326" s="251"/>
      <c r="AF326" s="251"/>
      <c r="AG326" s="251"/>
      <c r="AH326" s="251"/>
      <c r="AI326" s="251"/>
      <c r="AJ326" s="251"/>
      <c r="AK326" s="251"/>
      <c r="AL326" s="251"/>
      <c r="AM326" s="251"/>
      <c r="AN326" s="251"/>
      <c r="AO326" s="251"/>
      <c r="AP326" s="251"/>
      <c r="AQ326" s="251"/>
      <c r="AR326" s="251"/>
      <c r="AS326" s="251"/>
      <c r="AT326" s="251"/>
      <c r="AU326" s="251"/>
      <c r="AV326" s="251"/>
      <c r="AW326" s="251"/>
      <c r="AX326" s="251"/>
      <c r="AY326" s="251"/>
      <c r="AZ326" s="251"/>
      <c r="BA326" s="251"/>
      <c r="BB326" s="251"/>
      <c r="BC326" s="251"/>
      <c r="BD326" s="251"/>
      <c r="BE326" s="251"/>
      <c r="BF326" s="251"/>
      <c r="BG326" s="251"/>
      <c r="BH326" s="251"/>
      <c r="BI326" s="251"/>
      <c r="BJ326" s="251"/>
      <c r="BK326" s="251"/>
      <c r="BL326" s="251"/>
      <c r="BM326" s="251"/>
      <c r="BN326" s="251"/>
      <c r="BO326" s="251"/>
      <c r="BP326" s="251"/>
      <c r="BQ326" s="251"/>
      <c r="BR326" s="251"/>
      <c r="BS326" s="251"/>
      <c r="BT326" s="251"/>
      <c r="BU326" s="251"/>
      <c r="BV326" s="251"/>
      <c r="BW326" s="251"/>
      <c r="BX326" s="251"/>
      <c r="BY326" s="251"/>
      <c r="BZ326" s="251"/>
      <c r="CA326" s="27"/>
      <c r="CB326" s="39" t="str">
        <f t="shared" si="45"/>
        <v>Riadok bude skrytý.</v>
      </c>
      <c r="CC326" s="33" t="s">
        <v>78</v>
      </c>
      <c r="CW326" s="20">
        <f t="shared" si="48"/>
        <v>0</v>
      </c>
      <c r="CZ326" s="20">
        <f t="shared" si="46"/>
        <v>1</v>
      </c>
      <c r="DA326" s="20">
        <f t="shared" si="47"/>
        <v>0</v>
      </c>
      <c r="DZ326" s="62"/>
    </row>
    <row r="327" spans="1:130" x14ac:dyDescent="0.3">
      <c r="A327" s="1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251"/>
      <c r="T327" s="251"/>
      <c r="U327" s="251"/>
      <c r="V327" s="251"/>
      <c r="W327" s="251"/>
      <c r="X327" s="251"/>
      <c r="Y327" s="251"/>
      <c r="Z327" s="251"/>
      <c r="AA327" s="251"/>
      <c r="AB327" s="251"/>
      <c r="AC327" s="251"/>
      <c r="AD327" s="251"/>
      <c r="AE327" s="251"/>
      <c r="AF327" s="251"/>
      <c r="AG327" s="251"/>
      <c r="AH327" s="251"/>
      <c r="AI327" s="251"/>
      <c r="AJ327" s="251"/>
      <c r="AK327" s="251"/>
      <c r="AL327" s="251"/>
      <c r="AM327" s="251"/>
      <c r="AN327" s="251"/>
      <c r="AO327" s="251"/>
      <c r="AP327" s="251"/>
      <c r="AQ327" s="251"/>
      <c r="AR327" s="251"/>
      <c r="AS327" s="251"/>
      <c r="AT327" s="251"/>
      <c r="AU327" s="251"/>
      <c r="AV327" s="251"/>
      <c r="AW327" s="251"/>
      <c r="AX327" s="251"/>
      <c r="AY327" s="251"/>
      <c r="AZ327" s="251"/>
      <c r="BA327" s="251"/>
      <c r="BB327" s="251"/>
      <c r="BC327" s="251"/>
      <c r="BD327" s="251"/>
      <c r="BE327" s="251"/>
      <c r="BF327" s="251"/>
      <c r="BG327" s="251"/>
      <c r="BH327" s="251"/>
      <c r="BI327" s="251"/>
      <c r="BJ327" s="251"/>
      <c r="BK327" s="251"/>
      <c r="BL327" s="251"/>
      <c r="BM327" s="251"/>
      <c r="BN327" s="251"/>
      <c r="BO327" s="251"/>
      <c r="BP327" s="251"/>
      <c r="BQ327" s="251"/>
      <c r="BR327" s="251"/>
      <c r="BS327" s="251"/>
      <c r="BT327" s="251"/>
      <c r="BU327" s="251"/>
      <c r="BV327" s="251"/>
      <c r="BW327" s="251"/>
      <c r="BX327" s="251"/>
      <c r="BY327" s="251"/>
      <c r="BZ327" s="251"/>
      <c r="CA327" s="27"/>
      <c r="CB327" s="39" t="str">
        <f t="shared" si="45"/>
        <v>Riadok bude skrytý.</v>
      </c>
      <c r="CC327" s="33" t="s">
        <v>78</v>
      </c>
      <c r="CW327" s="20">
        <f t="shared" si="48"/>
        <v>0</v>
      </c>
      <c r="CZ327" s="20">
        <f t="shared" si="46"/>
        <v>1</v>
      </c>
      <c r="DA327" s="20">
        <f t="shared" si="47"/>
        <v>0</v>
      </c>
      <c r="DZ327" s="62"/>
    </row>
    <row r="328" spans="1:130" x14ac:dyDescent="0.3">
      <c r="A328" s="1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251"/>
      <c r="T328" s="251"/>
      <c r="U328" s="251"/>
      <c r="V328" s="251"/>
      <c r="W328" s="251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251"/>
      <c r="AH328" s="251"/>
      <c r="AI328" s="251"/>
      <c r="AJ328" s="251"/>
      <c r="AK328" s="251"/>
      <c r="AL328" s="251"/>
      <c r="AM328" s="251"/>
      <c r="AN328" s="251"/>
      <c r="AO328" s="251"/>
      <c r="AP328" s="251"/>
      <c r="AQ328" s="251"/>
      <c r="AR328" s="251"/>
      <c r="AS328" s="251"/>
      <c r="AT328" s="251"/>
      <c r="AU328" s="251"/>
      <c r="AV328" s="251"/>
      <c r="AW328" s="251"/>
      <c r="AX328" s="251"/>
      <c r="AY328" s="251"/>
      <c r="AZ328" s="251"/>
      <c r="BA328" s="251"/>
      <c r="BB328" s="251"/>
      <c r="BC328" s="251"/>
      <c r="BD328" s="251"/>
      <c r="BE328" s="251"/>
      <c r="BF328" s="251"/>
      <c r="BG328" s="251"/>
      <c r="BH328" s="251"/>
      <c r="BI328" s="251"/>
      <c r="BJ328" s="251"/>
      <c r="BK328" s="251"/>
      <c r="BL328" s="251"/>
      <c r="BM328" s="251"/>
      <c r="BN328" s="251"/>
      <c r="BO328" s="251"/>
      <c r="BP328" s="251"/>
      <c r="BQ328" s="251"/>
      <c r="BR328" s="251"/>
      <c r="BS328" s="251"/>
      <c r="BT328" s="251"/>
      <c r="BU328" s="251"/>
      <c r="BV328" s="251"/>
      <c r="BW328" s="251"/>
      <c r="BX328" s="251"/>
      <c r="BY328" s="251"/>
      <c r="BZ328" s="251"/>
      <c r="CA328" s="27"/>
      <c r="CB328" s="39" t="str">
        <f t="shared" si="45"/>
        <v>Riadok bude skrytý.</v>
      </c>
      <c r="CC328" s="33" t="s">
        <v>78</v>
      </c>
      <c r="CW328" s="20">
        <f t="shared" si="48"/>
        <v>0</v>
      </c>
      <c r="CZ328" s="20">
        <f t="shared" si="46"/>
        <v>1</v>
      </c>
      <c r="DA328" s="20">
        <f t="shared" si="47"/>
        <v>0</v>
      </c>
      <c r="DZ328" s="62"/>
    </row>
    <row r="329" spans="1:130" x14ac:dyDescent="0.3">
      <c r="A329" s="1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251"/>
      <c r="AH329" s="251"/>
      <c r="AI329" s="251"/>
      <c r="AJ329" s="251"/>
      <c r="AK329" s="251"/>
      <c r="AL329" s="251"/>
      <c r="AM329" s="251"/>
      <c r="AN329" s="251"/>
      <c r="AO329" s="251"/>
      <c r="AP329" s="251"/>
      <c r="AQ329" s="251"/>
      <c r="AR329" s="251"/>
      <c r="AS329" s="251"/>
      <c r="AT329" s="251"/>
      <c r="AU329" s="251"/>
      <c r="AV329" s="251"/>
      <c r="AW329" s="251"/>
      <c r="AX329" s="251"/>
      <c r="AY329" s="251"/>
      <c r="AZ329" s="251"/>
      <c r="BA329" s="251"/>
      <c r="BB329" s="251"/>
      <c r="BC329" s="251"/>
      <c r="BD329" s="251"/>
      <c r="BE329" s="251"/>
      <c r="BF329" s="251"/>
      <c r="BG329" s="251"/>
      <c r="BH329" s="251"/>
      <c r="BI329" s="251"/>
      <c r="BJ329" s="251"/>
      <c r="BK329" s="251"/>
      <c r="BL329" s="251"/>
      <c r="BM329" s="251"/>
      <c r="BN329" s="251"/>
      <c r="BO329" s="251"/>
      <c r="BP329" s="251"/>
      <c r="BQ329" s="251"/>
      <c r="BR329" s="251"/>
      <c r="BS329" s="251"/>
      <c r="BT329" s="251"/>
      <c r="BU329" s="251"/>
      <c r="BV329" s="251"/>
      <c r="BW329" s="251"/>
      <c r="BX329" s="251"/>
      <c r="BY329" s="251"/>
      <c r="BZ329" s="251"/>
      <c r="CA329" s="27"/>
      <c r="CB329" s="39" t="str">
        <f t="shared" si="45"/>
        <v>Riadok bude skrytý.</v>
      </c>
      <c r="CC329" s="33" t="s">
        <v>78</v>
      </c>
      <c r="CW329" s="20">
        <f t="shared" si="48"/>
        <v>0</v>
      </c>
      <c r="CZ329" s="20">
        <f t="shared" si="46"/>
        <v>1</v>
      </c>
      <c r="DA329" s="20">
        <f t="shared" si="47"/>
        <v>0</v>
      </c>
      <c r="DZ329" s="62"/>
    </row>
    <row r="330" spans="1:130" x14ac:dyDescent="0.3">
      <c r="A330" s="1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251"/>
      <c r="T330" s="251"/>
      <c r="U330" s="251"/>
      <c r="V330" s="251"/>
      <c r="W330" s="251"/>
      <c r="X330" s="251"/>
      <c r="Y330" s="251"/>
      <c r="Z330" s="251"/>
      <c r="AA330" s="251"/>
      <c r="AB330" s="251"/>
      <c r="AC330" s="251"/>
      <c r="AD330" s="251"/>
      <c r="AE330" s="251"/>
      <c r="AF330" s="251"/>
      <c r="AG330" s="251"/>
      <c r="AH330" s="251"/>
      <c r="AI330" s="251"/>
      <c r="AJ330" s="251"/>
      <c r="AK330" s="251"/>
      <c r="AL330" s="251"/>
      <c r="AM330" s="251"/>
      <c r="AN330" s="251"/>
      <c r="AO330" s="251"/>
      <c r="AP330" s="251"/>
      <c r="AQ330" s="251"/>
      <c r="AR330" s="251"/>
      <c r="AS330" s="251"/>
      <c r="AT330" s="251"/>
      <c r="AU330" s="251"/>
      <c r="AV330" s="251"/>
      <c r="AW330" s="251"/>
      <c r="AX330" s="251"/>
      <c r="AY330" s="251"/>
      <c r="AZ330" s="251"/>
      <c r="BA330" s="251"/>
      <c r="BB330" s="251"/>
      <c r="BC330" s="251"/>
      <c r="BD330" s="251"/>
      <c r="BE330" s="251"/>
      <c r="BF330" s="251"/>
      <c r="BG330" s="251"/>
      <c r="BH330" s="251"/>
      <c r="BI330" s="251"/>
      <c r="BJ330" s="251"/>
      <c r="BK330" s="251"/>
      <c r="BL330" s="251"/>
      <c r="BM330" s="251"/>
      <c r="BN330" s="251"/>
      <c r="BO330" s="251"/>
      <c r="BP330" s="251"/>
      <c r="BQ330" s="251"/>
      <c r="BR330" s="251"/>
      <c r="BS330" s="251"/>
      <c r="BT330" s="251"/>
      <c r="BU330" s="251"/>
      <c r="BV330" s="251"/>
      <c r="BW330" s="251"/>
      <c r="BX330" s="251"/>
      <c r="BY330" s="251"/>
      <c r="BZ330" s="251"/>
      <c r="CA330" s="27"/>
      <c r="CB330" s="39" t="str">
        <f t="shared" si="45"/>
        <v>Riadok bude skrytý.</v>
      </c>
      <c r="CC330" s="33" t="s">
        <v>78</v>
      </c>
      <c r="CW330" s="20">
        <f t="shared" si="48"/>
        <v>0</v>
      </c>
      <c r="CZ330" s="20">
        <f t="shared" si="46"/>
        <v>1</v>
      </c>
      <c r="DA330" s="20">
        <f t="shared" si="47"/>
        <v>0</v>
      </c>
      <c r="DZ330" s="62"/>
    </row>
    <row r="331" spans="1:130" x14ac:dyDescent="0.3">
      <c r="A331" s="1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251"/>
      <c r="T331" s="251"/>
      <c r="U331" s="251"/>
      <c r="V331" s="251"/>
      <c r="W331" s="251"/>
      <c r="X331" s="251"/>
      <c r="Y331" s="251"/>
      <c r="Z331" s="251"/>
      <c r="AA331" s="251"/>
      <c r="AB331" s="251"/>
      <c r="AC331" s="251"/>
      <c r="AD331" s="251"/>
      <c r="AE331" s="251"/>
      <c r="AF331" s="251"/>
      <c r="AG331" s="251"/>
      <c r="AH331" s="251"/>
      <c r="AI331" s="251"/>
      <c r="AJ331" s="251"/>
      <c r="AK331" s="251"/>
      <c r="AL331" s="251"/>
      <c r="AM331" s="251"/>
      <c r="AN331" s="251"/>
      <c r="AO331" s="251"/>
      <c r="AP331" s="251"/>
      <c r="AQ331" s="251"/>
      <c r="AR331" s="251"/>
      <c r="AS331" s="251"/>
      <c r="AT331" s="251"/>
      <c r="AU331" s="251"/>
      <c r="AV331" s="251"/>
      <c r="AW331" s="251"/>
      <c r="AX331" s="251"/>
      <c r="AY331" s="251"/>
      <c r="AZ331" s="251"/>
      <c r="BA331" s="251"/>
      <c r="BB331" s="251"/>
      <c r="BC331" s="251"/>
      <c r="BD331" s="251"/>
      <c r="BE331" s="251"/>
      <c r="BF331" s="251"/>
      <c r="BG331" s="251"/>
      <c r="BH331" s="251"/>
      <c r="BI331" s="251"/>
      <c r="BJ331" s="251"/>
      <c r="BK331" s="251"/>
      <c r="BL331" s="251"/>
      <c r="BM331" s="251"/>
      <c r="BN331" s="251"/>
      <c r="BO331" s="251"/>
      <c r="BP331" s="251"/>
      <c r="BQ331" s="251"/>
      <c r="BR331" s="251"/>
      <c r="BS331" s="251"/>
      <c r="BT331" s="251"/>
      <c r="BU331" s="251"/>
      <c r="BV331" s="251"/>
      <c r="BW331" s="251"/>
      <c r="BX331" s="251"/>
      <c r="BY331" s="251"/>
      <c r="BZ331" s="251"/>
      <c r="CA331" s="27"/>
      <c r="CB331" s="39" t="str">
        <f t="shared" si="45"/>
        <v>Riadok bude skrytý.</v>
      </c>
      <c r="CC331" s="33" t="s">
        <v>78</v>
      </c>
      <c r="CW331" s="20">
        <f t="shared" si="48"/>
        <v>0</v>
      </c>
      <c r="CZ331" s="20">
        <f t="shared" si="46"/>
        <v>1</v>
      </c>
      <c r="DA331" s="20">
        <f t="shared" si="47"/>
        <v>0</v>
      </c>
      <c r="DZ331" s="62"/>
    </row>
    <row r="332" spans="1:130" x14ac:dyDescent="0.3">
      <c r="A332" s="1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251"/>
      <c r="AH332" s="251"/>
      <c r="AI332" s="251"/>
      <c r="AJ332" s="251"/>
      <c r="AK332" s="251"/>
      <c r="AL332" s="251"/>
      <c r="AM332" s="251"/>
      <c r="AN332" s="251"/>
      <c r="AO332" s="251"/>
      <c r="AP332" s="251"/>
      <c r="AQ332" s="251"/>
      <c r="AR332" s="251"/>
      <c r="AS332" s="251"/>
      <c r="AT332" s="251"/>
      <c r="AU332" s="251"/>
      <c r="AV332" s="251"/>
      <c r="AW332" s="251"/>
      <c r="AX332" s="251"/>
      <c r="AY332" s="251"/>
      <c r="AZ332" s="251"/>
      <c r="BA332" s="251"/>
      <c r="BB332" s="251"/>
      <c r="BC332" s="251"/>
      <c r="BD332" s="251"/>
      <c r="BE332" s="251"/>
      <c r="BF332" s="251"/>
      <c r="BG332" s="251"/>
      <c r="BH332" s="251"/>
      <c r="BI332" s="251"/>
      <c r="BJ332" s="251"/>
      <c r="BK332" s="251"/>
      <c r="BL332" s="251"/>
      <c r="BM332" s="251"/>
      <c r="BN332" s="251"/>
      <c r="BO332" s="251"/>
      <c r="BP332" s="251"/>
      <c r="BQ332" s="251"/>
      <c r="BR332" s="251"/>
      <c r="BS332" s="251"/>
      <c r="BT332" s="251"/>
      <c r="BU332" s="251"/>
      <c r="BV332" s="251"/>
      <c r="BW332" s="251"/>
      <c r="BX332" s="251"/>
      <c r="BY332" s="251"/>
      <c r="BZ332" s="251"/>
      <c r="CA332" s="27"/>
      <c r="CB332" s="39" t="str">
        <f t="shared" si="45"/>
        <v>Riadok bude skrytý.</v>
      </c>
      <c r="CC332" s="33" t="s">
        <v>78</v>
      </c>
      <c r="CW332" s="20">
        <f t="shared" si="48"/>
        <v>0</v>
      </c>
      <c r="CZ332" s="20">
        <f t="shared" si="46"/>
        <v>1</v>
      </c>
      <c r="DA332" s="20">
        <f t="shared" si="47"/>
        <v>0</v>
      </c>
      <c r="DZ332" s="62"/>
    </row>
    <row r="333" spans="1:130" x14ac:dyDescent="0.3">
      <c r="A333" s="1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251"/>
      <c r="T333" s="251"/>
      <c r="U333" s="251"/>
      <c r="V333" s="251"/>
      <c r="W333" s="251"/>
      <c r="X333" s="251"/>
      <c r="Y333" s="251"/>
      <c r="Z333" s="251"/>
      <c r="AA333" s="251"/>
      <c r="AB333" s="251"/>
      <c r="AC333" s="251"/>
      <c r="AD333" s="251"/>
      <c r="AE333" s="251"/>
      <c r="AF333" s="251"/>
      <c r="AG333" s="251"/>
      <c r="AH333" s="251"/>
      <c r="AI333" s="251"/>
      <c r="AJ333" s="251"/>
      <c r="AK333" s="251"/>
      <c r="AL333" s="251"/>
      <c r="AM333" s="251"/>
      <c r="AN333" s="251"/>
      <c r="AO333" s="251"/>
      <c r="AP333" s="251"/>
      <c r="AQ333" s="251"/>
      <c r="AR333" s="251"/>
      <c r="AS333" s="251"/>
      <c r="AT333" s="251"/>
      <c r="AU333" s="251"/>
      <c r="AV333" s="251"/>
      <c r="AW333" s="251"/>
      <c r="AX333" s="251"/>
      <c r="AY333" s="251"/>
      <c r="AZ333" s="251"/>
      <c r="BA333" s="251"/>
      <c r="BB333" s="251"/>
      <c r="BC333" s="251"/>
      <c r="BD333" s="251"/>
      <c r="BE333" s="251"/>
      <c r="BF333" s="251"/>
      <c r="BG333" s="251"/>
      <c r="BH333" s="251"/>
      <c r="BI333" s="251"/>
      <c r="BJ333" s="251"/>
      <c r="BK333" s="251"/>
      <c r="BL333" s="251"/>
      <c r="BM333" s="251"/>
      <c r="BN333" s="251"/>
      <c r="BO333" s="251"/>
      <c r="BP333" s="251"/>
      <c r="BQ333" s="251"/>
      <c r="BR333" s="251"/>
      <c r="BS333" s="251"/>
      <c r="BT333" s="251"/>
      <c r="BU333" s="251"/>
      <c r="BV333" s="251"/>
      <c r="BW333" s="251"/>
      <c r="BX333" s="251"/>
      <c r="BY333" s="251"/>
      <c r="BZ333" s="251"/>
      <c r="CA333" s="27"/>
      <c r="CB333" s="39" t="str">
        <f t="shared" si="45"/>
        <v>Riadok bude skrytý.</v>
      </c>
      <c r="CC333" s="33" t="s">
        <v>78</v>
      </c>
      <c r="CW333" s="20">
        <f t="shared" si="48"/>
        <v>0</v>
      </c>
      <c r="CZ333" s="20">
        <f t="shared" si="46"/>
        <v>1</v>
      </c>
      <c r="DA333" s="20">
        <f t="shared" si="47"/>
        <v>0</v>
      </c>
      <c r="DZ333" s="62"/>
    </row>
    <row r="334" spans="1:130" x14ac:dyDescent="0.3">
      <c r="A334" s="11"/>
      <c r="B334" s="6"/>
      <c r="CA334" s="25"/>
      <c r="CB334" s="39" t="str">
        <f t="shared" si="45"/>
        <v>Riadok bude skrytý.</v>
      </c>
      <c r="CC334" s="33" t="s">
        <v>78</v>
      </c>
      <c r="CW334" s="20">
        <f>+IF($AE$337="nevykonala",0,1)</f>
        <v>0</v>
      </c>
      <c r="CZ334" s="20">
        <f t="shared" si="46"/>
        <v>1</v>
      </c>
      <c r="DA334" s="20">
        <f t="shared" si="47"/>
        <v>0</v>
      </c>
      <c r="DZ334" s="62"/>
    </row>
    <row r="335" spans="1:130" x14ac:dyDescent="0.3">
      <c r="A335" s="11"/>
      <c r="B335" s="57" t="s">
        <v>82</v>
      </c>
      <c r="C335" s="343" t="s">
        <v>93</v>
      </c>
      <c r="D335" s="343"/>
      <c r="E335" s="343"/>
      <c r="F335" s="343"/>
      <c r="G335" s="343"/>
      <c r="H335" s="343"/>
      <c r="I335" s="343"/>
      <c r="J335" s="343"/>
      <c r="K335" s="343"/>
      <c r="L335" s="343"/>
      <c r="M335" s="343"/>
      <c r="N335" s="343"/>
      <c r="O335" s="343"/>
      <c r="P335" s="343"/>
      <c r="Q335" s="343"/>
      <c r="R335" s="343"/>
      <c r="S335" s="343"/>
      <c r="T335" s="343"/>
      <c r="U335" s="343"/>
      <c r="V335" s="343"/>
      <c r="W335" s="343"/>
      <c r="X335" s="343"/>
      <c r="Y335" s="343"/>
      <c r="Z335" s="343"/>
      <c r="AA335" s="343"/>
      <c r="AB335" s="343"/>
      <c r="AC335" s="343"/>
      <c r="AD335" s="343"/>
      <c r="AE335" s="343"/>
      <c r="AF335" s="343"/>
      <c r="AG335" s="343"/>
      <c r="AH335" s="343"/>
      <c r="AI335" s="343"/>
      <c r="AJ335" s="343"/>
      <c r="AK335" s="343"/>
      <c r="AL335" s="343"/>
      <c r="AM335" s="343"/>
      <c r="AN335" s="343"/>
      <c r="AO335" s="343"/>
      <c r="AP335" s="343"/>
      <c r="AQ335" s="343"/>
      <c r="AR335" s="343"/>
      <c r="AS335" s="343"/>
      <c r="AT335" s="343"/>
      <c r="AU335" s="343"/>
      <c r="AV335" s="343"/>
      <c r="AW335" s="343"/>
      <c r="AX335" s="343"/>
      <c r="AY335" s="343"/>
      <c r="AZ335" s="343"/>
      <c r="BA335" s="343"/>
      <c r="BB335" s="343"/>
      <c r="BC335" s="343"/>
      <c r="BD335" s="343"/>
      <c r="BE335" s="343"/>
      <c r="BF335" s="343"/>
      <c r="BG335" s="343"/>
      <c r="BH335" s="343"/>
      <c r="BI335" s="343"/>
      <c r="BJ335" s="343"/>
      <c r="BK335" s="343"/>
      <c r="BL335" s="343"/>
      <c r="BM335" s="343"/>
      <c r="BN335" s="343"/>
      <c r="BO335" s="343"/>
      <c r="BP335" s="343"/>
      <c r="BQ335" s="343"/>
      <c r="BR335" s="343"/>
      <c r="BS335" s="343"/>
      <c r="BT335" s="343"/>
      <c r="BU335" s="343"/>
      <c r="BV335" s="343"/>
      <c r="BW335" s="343"/>
      <c r="BX335" s="343"/>
      <c r="BY335" s="343"/>
      <c r="BZ335" s="343"/>
      <c r="CA335" s="26" t="s">
        <v>69</v>
      </c>
      <c r="CB335" s="39" t="str">
        <f>+IF(DA335=0,"Riadok bude skrytý.","Riadok bude vidieť.")</f>
        <v>Riadok bude skrytý.</v>
      </c>
      <c r="CC335" s="33" t="s">
        <v>78</v>
      </c>
      <c r="CW335" s="20">
        <f>+IF($AE$337="nevykonala",0,1)</f>
        <v>0</v>
      </c>
      <c r="CZ335" s="20">
        <f>IF(CC335="",1,IF(CC335="Chcem skryť riadok.",0,1))</f>
        <v>1</v>
      </c>
      <c r="DA335" s="20">
        <f t="shared" ref="DA335:DA353" si="49">+IF(CW335+CX335+CY335=0,0,IF(CZ335=0,0,1))</f>
        <v>0</v>
      </c>
      <c r="DZ335" s="62"/>
    </row>
    <row r="336" spans="1:130" x14ac:dyDescent="0.3">
      <c r="A336" s="11"/>
      <c r="CA336" s="27"/>
      <c r="CB336" s="39" t="str">
        <f>+IF(DA336=0,"Riadok bude skrytý.","Riadok bude vidieť.")</f>
        <v>Riadok bude skrytý.</v>
      </c>
      <c r="CC336" s="33" t="s">
        <v>78</v>
      </c>
      <c r="CW336" s="20">
        <f>+IF($AE$337="nevykonala",0,1)</f>
        <v>0</v>
      </c>
      <c r="CZ336" s="20">
        <f>IF(CC336="",1,IF(CC336="Chcem skryť riadok.",0,1))</f>
        <v>1</v>
      </c>
      <c r="DA336" s="20">
        <f t="shared" si="49"/>
        <v>0</v>
      </c>
      <c r="DZ336" s="62"/>
    </row>
    <row r="337" spans="1:130" x14ac:dyDescent="0.3">
      <c r="A337" s="11"/>
      <c r="B337" s="6" t="s">
        <v>94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225" t="s">
        <v>192</v>
      </c>
      <c r="AF337" s="225"/>
      <c r="AG337" s="225"/>
      <c r="AH337" s="225"/>
      <c r="AI337" s="225"/>
      <c r="AJ337" s="225"/>
      <c r="AK337" s="225"/>
      <c r="AL337" s="225"/>
      <c r="AM337" s="225"/>
      <c r="AN337" s="6" t="s">
        <v>95</v>
      </c>
      <c r="AQ337" s="45"/>
      <c r="AR337" s="45"/>
      <c r="AS337" s="45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27"/>
      <c r="CB337" s="39" t="str">
        <f>+IF(DA337=0,"Riadok bude skrytý.","Riadok bude vidieť.")</f>
        <v>Riadok bude skrytý.</v>
      </c>
      <c r="CC337" s="33" t="s">
        <v>78</v>
      </c>
      <c r="CW337" s="20">
        <f>+IF($AE$337="nevykonala",0,1)</f>
        <v>0</v>
      </c>
      <c r="CZ337" s="20">
        <f>IF(CC337="",1,IF(CC337="Chcem skryť riadok.",0,1))</f>
        <v>1</v>
      </c>
      <c r="DA337" s="20">
        <f t="shared" si="49"/>
        <v>0</v>
      </c>
      <c r="DZ337" s="62"/>
    </row>
    <row r="338" spans="1:130" x14ac:dyDescent="0.3">
      <c r="A338" s="11"/>
      <c r="B338" s="2" t="str">
        <f>+IF(AE337="vykonala","Údaje o významnej oprave chýb minulých účtovných období sú uvedené v tabuľke:","")</f>
        <v/>
      </c>
      <c r="CA338" s="27"/>
      <c r="CB338" s="39" t="str">
        <f>+IF(DA338=0,"Riadok bude skrytý.","Riadok bude vidieť.")</f>
        <v>Riadok bude skrytý.</v>
      </c>
      <c r="CC338" s="33" t="s">
        <v>78</v>
      </c>
      <c r="CW338" s="20">
        <f>+IF($AE$337="nevykonala",0,1)</f>
        <v>0</v>
      </c>
      <c r="CX338" s="2"/>
      <c r="CZ338" s="20">
        <f>IF(CC338="",1,IF(CC338="Chcem skryť riadok.",0,1))</f>
        <v>1</v>
      </c>
      <c r="DA338" s="20">
        <f t="shared" si="49"/>
        <v>0</v>
      </c>
      <c r="DZ338" s="62"/>
    </row>
    <row r="339" spans="1:130" ht="15" customHeight="1" x14ac:dyDescent="0.3">
      <c r="A339" s="11"/>
      <c r="CA339" s="27"/>
      <c r="CB339" s="39" t="str">
        <f t="shared" ref="CB339:CB353" si="50">+IF(DA339=0,"Riadok bude skrytý.","Riadok bude vidieť.")</f>
        <v>Riadok bude skrytý.</v>
      </c>
      <c r="CC339" s="33" t="s">
        <v>78</v>
      </c>
      <c r="CW339" s="20">
        <f t="shared" ref="CW339:CW350" si="51">+IF($AE$337="nevykonala",0,1)</f>
        <v>0</v>
      </c>
      <c r="CX339" s="2"/>
      <c r="CZ339" s="20">
        <f t="shared" ref="CZ339:CZ353" si="52">IF(CC339="",1,IF(CC339="Chcem skryť riadok.",0,1))</f>
        <v>1</v>
      </c>
      <c r="DA339" s="20">
        <f t="shared" si="49"/>
        <v>0</v>
      </c>
      <c r="DZ339" s="62"/>
    </row>
    <row r="340" spans="1:130" ht="24.75" customHeight="1" x14ac:dyDescent="0.3">
      <c r="A340" s="11"/>
      <c r="B340" s="385" t="s">
        <v>96</v>
      </c>
      <c r="C340" s="386"/>
      <c r="D340" s="386"/>
      <c r="E340" s="386"/>
      <c r="F340" s="386"/>
      <c r="G340" s="386"/>
      <c r="H340" s="386"/>
      <c r="I340" s="386"/>
      <c r="J340" s="386"/>
      <c r="K340" s="386"/>
      <c r="L340" s="386"/>
      <c r="M340" s="386"/>
      <c r="N340" s="386"/>
      <c r="O340" s="386"/>
      <c r="P340" s="386"/>
      <c r="Q340" s="386"/>
      <c r="R340" s="386"/>
      <c r="S340" s="386"/>
      <c r="T340" s="386"/>
      <c r="U340" s="386"/>
      <c r="V340" s="386"/>
      <c r="W340" s="386"/>
      <c r="X340" s="386"/>
      <c r="Y340" s="386"/>
      <c r="Z340" s="386"/>
      <c r="AA340" s="386"/>
      <c r="AB340" s="386"/>
      <c r="AC340" s="386"/>
      <c r="AD340" s="386"/>
      <c r="AE340" s="386"/>
      <c r="AF340" s="386"/>
      <c r="AG340" s="386"/>
      <c r="AH340" s="386"/>
      <c r="AI340" s="386"/>
      <c r="AJ340" s="386"/>
      <c r="AK340" s="386"/>
      <c r="AL340" s="386"/>
      <c r="AM340" s="386"/>
      <c r="AN340" s="386"/>
      <c r="AO340" s="386"/>
      <c r="AP340" s="386"/>
      <c r="AQ340" s="386"/>
      <c r="AR340" s="387"/>
      <c r="AS340" s="378" t="s">
        <v>97</v>
      </c>
      <c r="AT340" s="379"/>
      <c r="AU340" s="379"/>
      <c r="AV340" s="379"/>
      <c r="AW340" s="379"/>
      <c r="AX340" s="379"/>
      <c r="AY340" s="379"/>
      <c r="AZ340" s="379"/>
      <c r="BA340" s="379"/>
      <c r="BB340" s="379"/>
      <c r="BC340" s="379"/>
      <c r="BD340" s="379"/>
      <c r="BE340" s="379"/>
      <c r="BF340" s="379"/>
      <c r="BG340" s="379"/>
      <c r="BH340" s="379"/>
      <c r="BI340" s="379"/>
      <c r="BJ340" s="379"/>
      <c r="BK340" s="379"/>
      <c r="BL340" s="379"/>
      <c r="BM340" s="379"/>
      <c r="BN340" s="379"/>
      <c r="BO340" s="379"/>
      <c r="BP340" s="379"/>
      <c r="BQ340" s="379"/>
      <c r="BR340" s="379"/>
      <c r="BS340" s="379"/>
      <c r="BT340" s="379"/>
      <c r="BU340" s="379"/>
      <c r="BV340" s="379"/>
      <c r="BW340" s="379"/>
      <c r="BX340" s="379"/>
      <c r="BY340" s="379"/>
      <c r="BZ340" s="380"/>
      <c r="CA340" s="26" t="s">
        <v>69</v>
      </c>
      <c r="CB340" s="39" t="str">
        <f t="shared" si="50"/>
        <v>Riadok bude skrytý.</v>
      </c>
      <c r="CC340" s="33" t="s">
        <v>78</v>
      </c>
      <c r="CW340" s="20">
        <f t="shared" si="51"/>
        <v>0</v>
      </c>
      <c r="CX340" s="2"/>
      <c r="CZ340" s="20">
        <f t="shared" si="52"/>
        <v>1</v>
      </c>
      <c r="DA340" s="20">
        <f t="shared" si="49"/>
        <v>0</v>
      </c>
      <c r="DZ340" s="62"/>
    </row>
    <row r="341" spans="1:130" x14ac:dyDescent="0.3">
      <c r="A341" s="11"/>
      <c r="B341" s="381"/>
      <c r="C341" s="382"/>
      <c r="D341" s="382"/>
      <c r="E341" s="382"/>
      <c r="F341" s="382"/>
      <c r="G341" s="382"/>
      <c r="H341" s="382"/>
      <c r="I341" s="382"/>
      <c r="J341" s="382"/>
      <c r="K341" s="382"/>
      <c r="L341" s="382"/>
      <c r="M341" s="382"/>
      <c r="N341" s="382"/>
      <c r="O341" s="382"/>
      <c r="P341" s="382"/>
      <c r="Q341" s="382"/>
      <c r="R341" s="382"/>
      <c r="S341" s="382"/>
      <c r="T341" s="382"/>
      <c r="U341" s="382"/>
      <c r="V341" s="382"/>
      <c r="W341" s="382"/>
      <c r="X341" s="382"/>
      <c r="Y341" s="382"/>
      <c r="Z341" s="382"/>
      <c r="AA341" s="382"/>
      <c r="AB341" s="382"/>
      <c r="AC341" s="382"/>
      <c r="AD341" s="382"/>
      <c r="AE341" s="382"/>
      <c r="AF341" s="382"/>
      <c r="AG341" s="382"/>
      <c r="AH341" s="382"/>
      <c r="AI341" s="382"/>
      <c r="AJ341" s="382"/>
      <c r="AK341" s="382"/>
      <c r="AL341" s="382"/>
      <c r="AM341" s="382"/>
      <c r="AN341" s="382"/>
      <c r="AO341" s="382"/>
      <c r="AP341" s="382"/>
      <c r="AQ341" s="382"/>
      <c r="AR341" s="383"/>
      <c r="AS341" s="381"/>
      <c r="AT341" s="382"/>
      <c r="AU341" s="382"/>
      <c r="AV341" s="382"/>
      <c r="AW341" s="382"/>
      <c r="AX341" s="382"/>
      <c r="AY341" s="382"/>
      <c r="AZ341" s="382"/>
      <c r="BA341" s="382"/>
      <c r="BB341" s="382"/>
      <c r="BC341" s="382"/>
      <c r="BD341" s="382"/>
      <c r="BE341" s="382"/>
      <c r="BF341" s="382"/>
      <c r="BG341" s="382"/>
      <c r="BH341" s="382"/>
      <c r="BI341" s="382"/>
      <c r="BJ341" s="382"/>
      <c r="BK341" s="382"/>
      <c r="BL341" s="382"/>
      <c r="BM341" s="382"/>
      <c r="BN341" s="382"/>
      <c r="BO341" s="382"/>
      <c r="BP341" s="382"/>
      <c r="BQ341" s="382"/>
      <c r="BR341" s="382"/>
      <c r="BS341" s="382"/>
      <c r="BT341" s="382"/>
      <c r="BU341" s="382"/>
      <c r="BV341" s="382"/>
      <c r="BW341" s="382"/>
      <c r="BX341" s="382"/>
      <c r="BY341" s="382"/>
      <c r="BZ341" s="384"/>
      <c r="CA341" s="27"/>
      <c r="CB341" s="39" t="str">
        <f t="shared" si="50"/>
        <v>Riadok bude skrytý.</v>
      </c>
      <c r="CC341" s="33" t="s">
        <v>78</v>
      </c>
      <c r="CW341" s="20">
        <f t="shared" si="51"/>
        <v>0</v>
      </c>
      <c r="CX341" s="20">
        <f>+IF(B341="",0,1)</f>
        <v>0</v>
      </c>
      <c r="CZ341" s="20">
        <f t="shared" si="52"/>
        <v>1</v>
      </c>
      <c r="DA341" s="37">
        <f t="shared" ref="DA341:DA349" si="53">+IF(CW341*CX341=0,0,IF(CZ341=0,0,1))</f>
        <v>0</v>
      </c>
      <c r="DZ341" s="62"/>
    </row>
    <row r="342" spans="1:130" x14ac:dyDescent="0.3">
      <c r="A342" s="11"/>
      <c r="B342" s="296"/>
      <c r="C342" s="297"/>
      <c r="D342" s="297"/>
      <c r="E342" s="297"/>
      <c r="F342" s="297"/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  <c r="X342" s="297"/>
      <c r="Y342" s="297"/>
      <c r="Z342" s="297"/>
      <c r="AA342" s="297"/>
      <c r="AB342" s="297"/>
      <c r="AC342" s="297"/>
      <c r="AD342" s="297"/>
      <c r="AE342" s="297"/>
      <c r="AF342" s="297"/>
      <c r="AG342" s="297"/>
      <c r="AH342" s="297"/>
      <c r="AI342" s="297"/>
      <c r="AJ342" s="297"/>
      <c r="AK342" s="297"/>
      <c r="AL342" s="297"/>
      <c r="AM342" s="297"/>
      <c r="AN342" s="297"/>
      <c r="AO342" s="297"/>
      <c r="AP342" s="297"/>
      <c r="AQ342" s="297"/>
      <c r="AR342" s="298"/>
      <c r="AS342" s="296"/>
      <c r="AT342" s="297"/>
      <c r="AU342" s="297"/>
      <c r="AV342" s="297"/>
      <c r="AW342" s="297"/>
      <c r="AX342" s="297"/>
      <c r="AY342" s="297"/>
      <c r="AZ342" s="297"/>
      <c r="BA342" s="297"/>
      <c r="BB342" s="297"/>
      <c r="BC342" s="297"/>
      <c r="BD342" s="297"/>
      <c r="BE342" s="297"/>
      <c r="BF342" s="297"/>
      <c r="BG342" s="297"/>
      <c r="BH342" s="297"/>
      <c r="BI342" s="297"/>
      <c r="BJ342" s="297"/>
      <c r="BK342" s="297"/>
      <c r="BL342" s="297"/>
      <c r="BM342" s="297"/>
      <c r="BN342" s="297"/>
      <c r="BO342" s="297"/>
      <c r="BP342" s="297"/>
      <c r="BQ342" s="297"/>
      <c r="BR342" s="297"/>
      <c r="BS342" s="297"/>
      <c r="BT342" s="297"/>
      <c r="BU342" s="297"/>
      <c r="BV342" s="297"/>
      <c r="BW342" s="297"/>
      <c r="BX342" s="297"/>
      <c r="BY342" s="297"/>
      <c r="BZ342" s="339"/>
      <c r="CA342" s="27"/>
      <c r="CB342" s="39" t="str">
        <f t="shared" si="50"/>
        <v>Riadok bude skrytý.</v>
      </c>
      <c r="CC342" s="33" t="s">
        <v>78</v>
      </c>
      <c r="CW342" s="20">
        <f t="shared" si="51"/>
        <v>0</v>
      </c>
      <c r="CX342" s="20">
        <f t="shared" ref="CX342:CX349" si="54">+IF(B342="",0,1)</f>
        <v>0</v>
      </c>
      <c r="CZ342" s="20">
        <f t="shared" si="52"/>
        <v>1</v>
      </c>
      <c r="DA342" s="37">
        <f t="shared" si="53"/>
        <v>0</v>
      </c>
      <c r="DZ342" s="62"/>
    </row>
    <row r="343" spans="1:130" x14ac:dyDescent="0.3">
      <c r="A343" s="11"/>
      <c r="B343" s="296"/>
      <c r="C343" s="297"/>
      <c r="D343" s="297"/>
      <c r="E343" s="297"/>
      <c r="F343" s="297"/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  <c r="X343" s="297"/>
      <c r="Y343" s="297"/>
      <c r="Z343" s="297"/>
      <c r="AA343" s="297"/>
      <c r="AB343" s="297"/>
      <c r="AC343" s="297"/>
      <c r="AD343" s="297"/>
      <c r="AE343" s="297"/>
      <c r="AF343" s="297"/>
      <c r="AG343" s="297"/>
      <c r="AH343" s="297"/>
      <c r="AI343" s="297"/>
      <c r="AJ343" s="297"/>
      <c r="AK343" s="297"/>
      <c r="AL343" s="297"/>
      <c r="AM343" s="297"/>
      <c r="AN343" s="297"/>
      <c r="AO343" s="297"/>
      <c r="AP343" s="297"/>
      <c r="AQ343" s="297"/>
      <c r="AR343" s="298"/>
      <c r="AS343" s="296"/>
      <c r="AT343" s="297"/>
      <c r="AU343" s="297"/>
      <c r="AV343" s="297"/>
      <c r="AW343" s="297"/>
      <c r="AX343" s="297"/>
      <c r="AY343" s="297"/>
      <c r="AZ343" s="297"/>
      <c r="BA343" s="297"/>
      <c r="BB343" s="297"/>
      <c r="BC343" s="297"/>
      <c r="BD343" s="297"/>
      <c r="BE343" s="297"/>
      <c r="BF343" s="297"/>
      <c r="BG343" s="297"/>
      <c r="BH343" s="297"/>
      <c r="BI343" s="297"/>
      <c r="BJ343" s="297"/>
      <c r="BK343" s="297"/>
      <c r="BL343" s="297"/>
      <c r="BM343" s="297"/>
      <c r="BN343" s="297"/>
      <c r="BO343" s="297"/>
      <c r="BP343" s="297"/>
      <c r="BQ343" s="297"/>
      <c r="BR343" s="297"/>
      <c r="BS343" s="297"/>
      <c r="BT343" s="297"/>
      <c r="BU343" s="297"/>
      <c r="BV343" s="297"/>
      <c r="BW343" s="297"/>
      <c r="BX343" s="297"/>
      <c r="BY343" s="297"/>
      <c r="BZ343" s="339"/>
      <c r="CA343" s="27"/>
      <c r="CB343" s="39" t="str">
        <f t="shared" si="50"/>
        <v>Riadok bude skrytý.</v>
      </c>
      <c r="CC343" s="33" t="s">
        <v>78</v>
      </c>
      <c r="CW343" s="20">
        <f t="shared" si="51"/>
        <v>0</v>
      </c>
      <c r="CX343" s="20">
        <f t="shared" si="54"/>
        <v>0</v>
      </c>
      <c r="CZ343" s="20">
        <f t="shared" si="52"/>
        <v>1</v>
      </c>
      <c r="DA343" s="37">
        <f t="shared" si="53"/>
        <v>0</v>
      </c>
      <c r="DZ343" s="62"/>
    </row>
    <row r="344" spans="1:130" x14ac:dyDescent="0.3">
      <c r="A344" s="11"/>
      <c r="B344" s="296"/>
      <c r="C344" s="297"/>
      <c r="D344" s="297"/>
      <c r="E344" s="297"/>
      <c r="F344" s="297"/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  <c r="X344" s="297"/>
      <c r="Y344" s="297"/>
      <c r="Z344" s="297"/>
      <c r="AA344" s="297"/>
      <c r="AB344" s="297"/>
      <c r="AC344" s="297"/>
      <c r="AD344" s="297"/>
      <c r="AE344" s="297"/>
      <c r="AF344" s="297"/>
      <c r="AG344" s="297"/>
      <c r="AH344" s="297"/>
      <c r="AI344" s="297"/>
      <c r="AJ344" s="297"/>
      <c r="AK344" s="297"/>
      <c r="AL344" s="297"/>
      <c r="AM344" s="297"/>
      <c r="AN344" s="297"/>
      <c r="AO344" s="297"/>
      <c r="AP344" s="297"/>
      <c r="AQ344" s="297"/>
      <c r="AR344" s="298"/>
      <c r="AS344" s="296"/>
      <c r="AT344" s="297"/>
      <c r="AU344" s="297"/>
      <c r="AV344" s="297"/>
      <c r="AW344" s="297"/>
      <c r="AX344" s="297"/>
      <c r="AY344" s="297"/>
      <c r="AZ344" s="297"/>
      <c r="BA344" s="297"/>
      <c r="BB344" s="297"/>
      <c r="BC344" s="297"/>
      <c r="BD344" s="297"/>
      <c r="BE344" s="297"/>
      <c r="BF344" s="297"/>
      <c r="BG344" s="297"/>
      <c r="BH344" s="297"/>
      <c r="BI344" s="297"/>
      <c r="BJ344" s="297"/>
      <c r="BK344" s="297"/>
      <c r="BL344" s="297"/>
      <c r="BM344" s="297"/>
      <c r="BN344" s="297"/>
      <c r="BO344" s="297"/>
      <c r="BP344" s="297"/>
      <c r="BQ344" s="297"/>
      <c r="BR344" s="297"/>
      <c r="BS344" s="297"/>
      <c r="BT344" s="297"/>
      <c r="BU344" s="297"/>
      <c r="BV344" s="297"/>
      <c r="BW344" s="297"/>
      <c r="BX344" s="297"/>
      <c r="BY344" s="297"/>
      <c r="BZ344" s="339"/>
      <c r="CA344" s="27"/>
      <c r="CB344" s="39" t="str">
        <f t="shared" si="50"/>
        <v>Riadok bude skrytý.</v>
      </c>
      <c r="CC344" s="33" t="s">
        <v>78</v>
      </c>
      <c r="CW344" s="20">
        <f t="shared" si="51"/>
        <v>0</v>
      </c>
      <c r="CX344" s="20">
        <f t="shared" si="54"/>
        <v>0</v>
      </c>
      <c r="CZ344" s="20">
        <f t="shared" si="52"/>
        <v>1</v>
      </c>
      <c r="DA344" s="37">
        <f t="shared" si="53"/>
        <v>0</v>
      </c>
      <c r="DZ344" s="62"/>
    </row>
    <row r="345" spans="1:130" x14ac:dyDescent="0.3">
      <c r="A345" s="11"/>
      <c r="B345" s="296"/>
      <c r="C345" s="297"/>
      <c r="D345" s="297"/>
      <c r="E345" s="297"/>
      <c r="F345" s="297"/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  <c r="X345" s="297"/>
      <c r="Y345" s="297"/>
      <c r="Z345" s="297"/>
      <c r="AA345" s="297"/>
      <c r="AB345" s="297"/>
      <c r="AC345" s="297"/>
      <c r="AD345" s="297"/>
      <c r="AE345" s="297"/>
      <c r="AF345" s="297"/>
      <c r="AG345" s="297"/>
      <c r="AH345" s="297"/>
      <c r="AI345" s="297"/>
      <c r="AJ345" s="297"/>
      <c r="AK345" s="297"/>
      <c r="AL345" s="297"/>
      <c r="AM345" s="297"/>
      <c r="AN345" s="297"/>
      <c r="AO345" s="297"/>
      <c r="AP345" s="297"/>
      <c r="AQ345" s="297"/>
      <c r="AR345" s="298"/>
      <c r="AS345" s="296"/>
      <c r="AT345" s="297"/>
      <c r="AU345" s="297"/>
      <c r="AV345" s="297"/>
      <c r="AW345" s="297"/>
      <c r="AX345" s="297"/>
      <c r="AY345" s="297"/>
      <c r="AZ345" s="297"/>
      <c r="BA345" s="297"/>
      <c r="BB345" s="297"/>
      <c r="BC345" s="297"/>
      <c r="BD345" s="297"/>
      <c r="BE345" s="297"/>
      <c r="BF345" s="297"/>
      <c r="BG345" s="297"/>
      <c r="BH345" s="297"/>
      <c r="BI345" s="297"/>
      <c r="BJ345" s="297"/>
      <c r="BK345" s="297"/>
      <c r="BL345" s="297"/>
      <c r="BM345" s="297"/>
      <c r="BN345" s="297"/>
      <c r="BO345" s="297"/>
      <c r="BP345" s="297"/>
      <c r="BQ345" s="297"/>
      <c r="BR345" s="297"/>
      <c r="BS345" s="297"/>
      <c r="BT345" s="297"/>
      <c r="BU345" s="297"/>
      <c r="BV345" s="297"/>
      <c r="BW345" s="297"/>
      <c r="BX345" s="297"/>
      <c r="BY345" s="297"/>
      <c r="BZ345" s="339"/>
      <c r="CA345" s="27"/>
      <c r="CB345" s="39" t="str">
        <f t="shared" si="50"/>
        <v>Riadok bude skrytý.</v>
      </c>
      <c r="CC345" s="33" t="s">
        <v>78</v>
      </c>
      <c r="CW345" s="20">
        <f t="shared" si="51"/>
        <v>0</v>
      </c>
      <c r="CX345" s="20">
        <f t="shared" si="54"/>
        <v>0</v>
      </c>
      <c r="CZ345" s="20">
        <f t="shared" si="52"/>
        <v>1</v>
      </c>
      <c r="DA345" s="37">
        <f t="shared" si="53"/>
        <v>0</v>
      </c>
      <c r="DZ345" s="62"/>
    </row>
    <row r="346" spans="1:130" x14ac:dyDescent="0.3">
      <c r="A346" s="11"/>
      <c r="B346" s="296"/>
      <c r="C346" s="297"/>
      <c r="D346" s="297"/>
      <c r="E346" s="297"/>
      <c r="F346" s="297"/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  <c r="X346" s="297"/>
      <c r="Y346" s="297"/>
      <c r="Z346" s="297"/>
      <c r="AA346" s="297"/>
      <c r="AB346" s="297"/>
      <c r="AC346" s="297"/>
      <c r="AD346" s="297"/>
      <c r="AE346" s="297"/>
      <c r="AF346" s="297"/>
      <c r="AG346" s="297"/>
      <c r="AH346" s="297"/>
      <c r="AI346" s="297"/>
      <c r="AJ346" s="297"/>
      <c r="AK346" s="297"/>
      <c r="AL346" s="297"/>
      <c r="AM346" s="297"/>
      <c r="AN346" s="297"/>
      <c r="AO346" s="297"/>
      <c r="AP346" s="297"/>
      <c r="AQ346" s="297"/>
      <c r="AR346" s="298"/>
      <c r="AS346" s="296"/>
      <c r="AT346" s="297"/>
      <c r="AU346" s="297"/>
      <c r="AV346" s="297"/>
      <c r="AW346" s="297"/>
      <c r="AX346" s="297"/>
      <c r="AY346" s="297"/>
      <c r="AZ346" s="297"/>
      <c r="BA346" s="297"/>
      <c r="BB346" s="297"/>
      <c r="BC346" s="297"/>
      <c r="BD346" s="297"/>
      <c r="BE346" s="297"/>
      <c r="BF346" s="297"/>
      <c r="BG346" s="297"/>
      <c r="BH346" s="297"/>
      <c r="BI346" s="297"/>
      <c r="BJ346" s="297"/>
      <c r="BK346" s="297"/>
      <c r="BL346" s="297"/>
      <c r="BM346" s="297"/>
      <c r="BN346" s="297"/>
      <c r="BO346" s="297"/>
      <c r="BP346" s="297"/>
      <c r="BQ346" s="297"/>
      <c r="BR346" s="297"/>
      <c r="BS346" s="297"/>
      <c r="BT346" s="297"/>
      <c r="BU346" s="297"/>
      <c r="BV346" s="297"/>
      <c r="BW346" s="297"/>
      <c r="BX346" s="297"/>
      <c r="BY346" s="297"/>
      <c r="BZ346" s="339"/>
      <c r="CA346" s="27"/>
      <c r="CB346" s="39" t="str">
        <f t="shared" si="50"/>
        <v>Riadok bude skrytý.</v>
      </c>
      <c r="CC346" s="33" t="s">
        <v>78</v>
      </c>
      <c r="CW346" s="20">
        <f t="shared" si="51"/>
        <v>0</v>
      </c>
      <c r="CX346" s="20">
        <f t="shared" si="54"/>
        <v>0</v>
      </c>
      <c r="CZ346" s="20">
        <f t="shared" si="52"/>
        <v>1</v>
      </c>
      <c r="DA346" s="37">
        <f t="shared" si="53"/>
        <v>0</v>
      </c>
      <c r="DZ346" s="62"/>
    </row>
    <row r="347" spans="1:130" x14ac:dyDescent="0.3">
      <c r="A347" s="11"/>
      <c r="B347" s="296"/>
      <c r="C347" s="297"/>
      <c r="D347" s="297"/>
      <c r="E347" s="297"/>
      <c r="F347" s="297"/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  <c r="X347" s="297"/>
      <c r="Y347" s="297"/>
      <c r="Z347" s="297"/>
      <c r="AA347" s="297"/>
      <c r="AB347" s="297"/>
      <c r="AC347" s="297"/>
      <c r="AD347" s="297"/>
      <c r="AE347" s="297"/>
      <c r="AF347" s="297"/>
      <c r="AG347" s="297"/>
      <c r="AH347" s="297"/>
      <c r="AI347" s="297"/>
      <c r="AJ347" s="297"/>
      <c r="AK347" s="297"/>
      <c r="AL347" s="297"/>
      <c r="AM347" s="297"/>
      <c r="AN347" s="297"/>
      <c r="AO347" s="297"/>
      <c r="AP347" s="297"/>
      <c r="AQ347" s="297"/>
      <c r="AR347" s="298"/>
      <c r="AS347" s="296"/>
      <c r="AT347" s="297"/>
      <c r="AU347" s="297"/>
      <c r="AV347" s="297"/>
      <c r="AW347" s="297"/>
      <c r="AX347" s="297"/>
      <c r="AY347" s="297"/>
      <c r="AZ347" s="297"/>
      <c r="BA347" s="297"/>
      <c r="BB347" s="297"/>
      <c r="BC347" s="297"/>
      <c r="BD347" s="297"/>
      <c r="BE347" s="297"/>
      <c r="BF347" s="297"/>
      <c r="BG347" s="297"/>
      <c r="BH347" s="297"/>
      <c r="BI347" s="297"/>
      <c r="BJ347" s="297"/>
      <c r="BK347" s="297"/>
      <c r="BL347" s="297"/>
      <c r="BM347" s="297"/>
      <c r="BN347" s="297"/>
      <c r="BO347" s="297"/>
      <c r="BP347" s="297"/>
      <c r="BQ347" s="297"/>
      <c r="BR347" s="297"/>
      <c r="BS347" s="297"/>
      <c r="BT347" s="297"/>
      <c r="BU347" s="297"/>
      <c r="BV347" s="297"/>
      <c r="BW347" s="297"/>
      <c r="BX347" s="297"/>
      <c r="BY347" s="297"/>
      <c r="BZ347" s="339"/>
      <c r="CA347" s="27"/>
      <c r="CB347" s="39" t="str">
        <f t="shared" si="50"/>
        <v>Riadok bude skrytý.</v>
      </c>
      <c r="CC347" s="33" t="s">
        <v>78</v>
      </c>
      <c r="CW347" s="20">
        <f t="shared" si="51"/>
        <v>0</v>
      </c>
      <c r="CX347" s="20">
        <f t="shared" si="54"/>
        <v>0</v>
      </c>
      <c r="CZ347" s="20">
        <f t="shared" si="52"/>
        <v>1</v>
      </c>
      <c r="DA347" s="37">
        <f t="shared" si="53"/>
        <v>0</v>
      </c>
      <c r="DZ347" s="62"/>
    </row>
    <row r="348" spans="1:130" x14ac:dyDescent="0.3">
      <c r="A348" s="11"/>
      <c r="B348" s="296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  <c r="X348" s="297"/>
      <c r="Y348" s="297"/>
      <c r="Z348" s="297"/>
      <c r="AA348" s="297"/>
      <c r="AB348" s="297"/>
      <c r="AC348" s="297"/>
      <c r="AD348" s="297"/>
      <c r="AE348" s="297"/>
      <c r="AF348" s="297"/>
      <c r="AG348" s="297"/>
      <c r="AH348" s="297"/>
      <c r="AI348" s="297"/>
      <c r="AJ348" s="297"/>
      <c r="AK348" s="297"/>
      <c r="AL348" s="297"/>
      <c r="AM348" s="297"/>
      <c r="AN348" s="297"/>
      <c r="AO348" s="297"/>
      <c r="AP348" s="297"/>
      <c r="AQ348" s="297"/>
      <c r="AR348" s="298"/>
      <c r="AS348" s="296"/>
      <c r="AT348" s="297"/>
      <c r="AU348" s="297"/>
      <c r="AV348" s="297"/>
      <c r="AW348" s="297"/>
      <c r="AX348" s="297"/>
      <c r="AY348" s="297"/>
      <c r="AZ348" s="297"/>
      <c r="BA348" s="297"/>
      <c r="BB348" s="297"/>
      <c r="BC348" s="297"/>
      <c r="BD348" s="297"/>
      <c r="BE348" s="297"/>
      <c r="BF348" s="297"/>
      <c r="BG348" s="297"/>
      <c r="BH348" s="297"/>
      <c r="BI348" s="297"/>
      <c r="BJ348" s="297"/>
      <c r="BK348" s="297"/>
      <c r="BL348" s="297"/>
      <c r="BM348" s="297"/>
      <c r="BN348" s="297"/>
      <c r="BO348" s="297"/>
      <c r="BP348" s="297"/>
      <c r="BQ348" s="297"/>
      <c r="BR348" s="297"/>
      <c r="BS348" s="297"/>
      <c r="BT348" s="297"/>
      <c r="BU348" s="297"/>
      <c r="BV348" s="297"/>
      <c r="BW348" s="297"/>
      <c r="BX348" s="297"/>
      <c r="BY348" s="297"/>
      <c r="BZ348" s="339"/>
      <c r="CA348" s="27"/>
      <c r="CB348" s="39" t="str">
        <f t="shared" si="50"/>
        <v>Riadok bude skrytý.</v>
      </c>
      <c r="CC348" s="33" t="s">
        <v>78</v>
      </c>
      <c r="CW348" s="20">
        <f t="shared" si="51"/>
        <v>0</v>
      </c>
      <c r="CX348" s="20">
        <f t="shared" si="54"/>
        <v>0</v>
      </c>
      <c r="CZ348" s="20">
        <f t="shared" si="52"/>
        <v>1</v>
      </c>
      <c r="DA348" s="37">
        <f t="shared" si="53"/>
        <v>0</v>
      </c>
      <c r="DZ348" s="62"/>
    </row>
    <row r="349" spans="1:130" x14ac:dyDescent="0.3">
      <c r="A349" s="11"/>
      <c r="B349" s="296"/>
      <c r="C349" s="297"/>
      <c r="D349" s="297"/>
      <c r="E349" s="297"/>
      <c r="F349" s="297"/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  <c r="X349" s="297"/>
      <c r="Y349" s="297"/>
      <c r="Z349" s="297"/>
      <c r="AA349" s="297"/>
      <c r="AB349" s="297"/>
      <c r="AC349" s="297"/>
      <c r="AD349" s="297"/>
      <c r="AE349" s="297"/>
      <c r="AF349" s="297"/>
      <c r="AG349" s="297"/>
      <c r="AH349" s="297"/>
      <c r="AI349" s="297"/>
      <c r="AJ349" s="297"/>
      <c r="AK349" s="297"/>
      <c r="AL349" s="297"/>
      <c r="AM349" s="297"/>
      <c r="AN349" s="297"/>
      <c r="AO349" s="297"/>
      <c r="AP349" s="297"/>
      <c r="AQ349" s="297"/>
      <c r="AR349" s="298"/>
      <c r="AS349" s="296"/>
      <c r="AT349" s="297"/>
      <c r="AU349" s="297"/>
      <c r="AV349" s="297"/>
      <c r="AW349" s="297"/>
      <c r="AX349" s="297"/>
      <c r="AY349" s="297"/>
      <c r="AZ349" s="297"/>
      <c r="BA349" s="297"/>
      <c r="BB349" s="297"/>
      <c r="BC349" s="297"/>
      <c r="BD349" s="297"/>
      <c r="BE349" s="297"/>
      <c r="BF349" s="297"/>
      <c r="BG349" s="297"/>
      <c r="BH349" s="297"/>
      <c r="BI349" s="297"/>
      <c r="BJ349" s="297"/>
      <c r="BK349" s="297"/>
      <c r="BL349" s="297"/>
      <c r="BM349" s="297"/>
      <c r="BN349" s="297"/>
      <c r="BO349" s="297"/>
      <c r="BP349" s="297"/>
      <c r="BQ349" s="297"/>
      <c r="BR349" s="297"/>
      <c r="BS349" s="297"/>
      <c r="BT349" s="297"/>
      <c r="BU349" s="297"/>
      <c r="BV349" s="297"/>
      <c r="BW349" s="297"/>
      <c r="BX349" s="297"/>
      <c r="BY349" s="297"/>
      <c r="BZ349" s="339"/>
      <c r="CA349" s="27"/>
      <c r="CB349" s="39" t="str">
        <f t="shared" si="50"/>
        <v>Riadok bude skrytý.</v>
      </c>
      <c r="CC349" s="33" t="s">
        <v>78</v>
      </c>
      <c r="CW349" s="20">
        <f t="shared" si="51"/>
        <v>0</v>
      </c>
      <c r="CX349" s="20">
        <f t="shared" si="54"/>
        <v>0</v>
      </c>
      <c r="CZ349" s="20">
        <f t="shared" si="52"/>
        <v>1</v>
      </c>
      <c r="DA349" s="37">
        <f t="shared" si="53"/>
        <v>0</v>
      </c>
      <c r="DZ349" s="62"/>
    </row>
    <row r="350" spans="1:130" x14ac:dyDescent="0.3">
      <c r="A350" s="11"/>
      <c r="B350" s="215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  <c r="AC350" s="216"/>
      <c r="AD350" s="216"/>
      <c r="AE350" s="216"/>
      <c r="AF350" s="216"/>
      <c r="AG350" s="216"/>
      <c r="AH350" s="216"/>
      <c r="AI350" s="216"/>
      <c r="AJ350" s="216"/>
      <c r="AK350" s="216"/>
      <c r="AL350" s="216"/>
      <c r="AM350" s="216"/>
      <c r="AN350" s="216"/>
      <c r="AO350" s="216"/>
      <c r="AP350" s="216"/>
      <c r="AQ350" s="216"/>
      <c r="AR350" s="217"/>
      <c r="AS350" s="215"/>
      <c r="AT350" s="216"/>
      <c r="AU350" s="216"/>
      <c r="AV350" s="216"/>
      <c r="AW350" s="216"/>
      <c r="AX350" s="216"/>
      <c r="AY350" s="216"/>
      <c r="AZ350" s="216"/>
      <c r="BA350" s="216"/>
      <c r="BB350" s="216"/>
      <c r="BC350" s="216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  <c r="BZ350" s="377"/>
      <c r="CA350" s="27"/>
      <c r="CB350" s="39" t="str">
        <f t="shared" si="50"/>
        <v>Riadok bude skrytý.</v>
      </c>
      <c r="CC350" s="33" t="s">
        <v>78</v>
      </c>
      <c r="CW350" s="20">
        <f t="shared" si="51"/>
        <v>0</v>
      </c>
      <c r="CX350" s="2"/>
      <c r="CZ350" s="20">
        <f t="shared" si="52"/>
        <v>1</v>
      </c>
      <c r="DA350" s="20">
        <f t="shared" si="49"/>
        <v>0</v>
      </c>
      <c r="DZ350" s="62"/>
    </row>
    <row r="351" spans="1:130" ht="15" thickBot="1" x14ac:dyDescent="0.35">
      <c r="A351" s="11"/>
      <c r="CA351" s="27"/>
      <c r="CB351" s="39" t="str">
        <f t="shared" si="50"/>
        <v>Riadok bude vidieť.</v>
      </c>
      <c r="CC351" s="33" t="s">
        <v>78</v>
      </c>
      <c r="CW351" s="34">
        <v>1</v>
      </c>
      <c r="CX351" s="2"/>
      <c r="CZ351" s="20">
        <f t="shared" si="52"/>
        <v>1</v>
      </c>
      <c r="DA351" s="20">
        <f t="shared" si="49"/>
        <v>1</v>
      </c>
      <c r="DZ351" s="62"/>
    </row>
    <row r="352" spans="1:130" ht="16.2" thickBot="1" x14ac:dyDescent="0.35">
      <c r="A352" s="11"/>
      <c r="B352" s="13" t="s">
        <v>40</v>
      </c>
      <c r="C352" s="14"/>
      <c r="D352" s="14"/>
      <c r="E352" s="15" t="s">
        <v>179</v>
      </c>
      <c r="F352" s="14"/>
      <c r="G352" s="58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65"/>
      <c r="CA352" s="26" t="s">
        <v>69</v>
      </c>
      <c r="CB352" s="39" t="str">
        <f t="shared" si="50"/>
        <v>Riadok bude vidieť.</v>
      </c>
      <c r="CW352" s="34">
        <v>1</v>
      </c>
      <c r="CZ352" s="20">
        <f t="shared" si="52"/>
        <v>1</v>
      </c>
      <c r="DA352" s="20">
        <f t="shared" si="49"/>
        <v>1</v>
      </c>
      <c r="DZ352" s="62"/>
    </row>
    <row r="353" spans="1:130" x14ac:dyDescent="0.3">
      <c r="A353" s="11"/>
      <c r="CA353" s="24"/>
      <c r="CB353" s="39" t="str">
        <f t="shared" si="50"/>
        <v>Riadok bude vidieť.</v>
      </c>
      <c r="CW353" s="34">
        <v>1</v>
      </c>
      <c r="CZ353" s="20">
        <f t="shared" si="52"/>
        <v>1</v>
      </c>
      <c r="DA353" s="20">
        <f t="shared" si="49"/>
        <v>1</v>
      </c>
      <c r="DZ353" s="62"/>
    </row>
    <row r="354" spans="1:130" x14ac:dyDescent="0.3">
      <c r="A354" s="11"/>
      <c r="B354" s="64" t="s">
        <v>122</v>
      </c>
      <c r="C354" s="1"/>
      <c r="D354" s="1"/>
      <c r="E354" s="1"/>
      <c r="F354" s="1"/>
      <c r="CA354" s="26"/>
      <c r="CB354" s="39" t="str">
        <f t="shared" ref="CB354:CB386" si="55">+IF(DA354=0,"Riadok bude skrytý.","Riadok bude vidieť.")</f>
        <v>Riadok bude vidieť.</v>
      </c>
      <c r="CC354" s="33" t="s">
        <v>78</v>
      </c>
      <c r="CW354" s="20">
        <f>+IF($J$356="neeviduje",0,1)</f>
        <v>1</v>
      </c>
      <c r="CZ354" s="20">
        <f t="shared" ref="CZ354:CZ394" si="56">IF(CC354="",1,IF(CC354="Chcem skryť riadok.",0,1))</f>
        <v>1</v>
      </c>
      <c r="DA354" s="20">
        <f>+IF(CW354+CX354+CY354=0,0,IF(CZ354=0,0,1))</f>
        <v>1</v>
      </c>
      <c r="DZ354" s="62"/>
    </row>
    <row r="355" spans="1:130" x14ac:dyDescent="0.3">
      <c r="A355" s="11"/>
      <c r="B355" s="5"/>
      <c r="G355" s="5"/>
      <c r="H355" s="5"/>
      <c r="CA355" s="24"/>
      <c r="CB355" s="39" t="str">
        <f t="shared" si="55"/>
        <v>Riadok bude vidieť.</v>
      </c>
      <c r="CC355" s="33" t="s">
        <v>78</v>
      </c>
      <c r="CW355" s="20">
        <f>+IF($J$356="neeviduje",0,1)</f>
        <v>1</v>
      </c>
      <c r="CZ355" s="20">
        <f t="shared" si="56"/>
        <v>1</v>
      </c>
      <c r="DA355" s="20">
        <f>+IF(CW355+CX355+CY355=0,0,IF(CZ355=0,0,1))</f>
        <v>1</v>
      </c>
      <c r="DZ355" s="62"/>
    </row>
    <row r="356" spans="1:130" x14ac:dyDescent="0.3">
      <c r="A356" s="11"/>
      <c r="B356" s="8" t="s">
        <v>33</v>
      </c>
      <c r="C356" s="8"/>
      <c r="D356" s="8"/>
      <c r="E356" s="8"/>
      <c r="F356" s="8"/>
      <c r="G356" s="8"/>
      <c r="H356" s="8"/>
      <c r="I356" s="8"/>
      <c r="J356" s="88" t="s">
        <v>34</v>
      </c>
      <c r="K356" s="88"/>
      <c r="L356" s="88"/>
      <c r="M356" s="88"/>
      <c r="N356" s="88"/>
      <c r="O356" s="88"/>
      <c r="P356" s="88"/>
      <c r="Q356" s="88"/>
      <c r="R356" s="88"/>
      <c r="S356" s="2" t="s">
        <v>180</v>
      </c>
      <c r="T356" s="47"/>
      <c r="CA356" s="24"/>
      <c r="CB356" s="39" t="str">
        <f t="shared" si="55"/>
        <v>Riadok bude vidieť.</v>
      </c>
      <c r="CC356" s="33" t="s">
        <v>78</v>
      </c>
      <c r="CF356" s="7"/>
      <c r="CW356" s="20">
        <f>+IF($J$356="neeviduje",0,1)</f>
        <v>1</v>
      </c>
      <c r="CY356" s="32"/>
      <c r="CZ356" s="20">
        <f t="shared" si="56"/>
        <v>1</v>
      </c>
      <c r="DA356" s="20">
        <f>+IF(CW356+CX356+CY356=0,0,IF(CZ356=0,0,1))</f>
        <v>1</v>
      </c>
      <c r="DZ356" s="62"/>
    </row>
    <row r="357" spans="1:130" x14ac:dyDescent="0.3">
      <c r="A357" s="11"/>
      <c r="B357" s="2" t="str">
        <f>+IF(J356="neeviduje","","K záväzkom Spoločnosť uvádza nasledujúce informácie:")</f>
        <v>K záväzkom Spoločnosť uvádza nasledujúce informácie:</v>
      </c>
      <c r="CA357" s="24"/>
      <c r="CB357" s="39" t="str">
        <f t="shared" si="55"/>
        <v>Riadok bude skrytý.</v>
      </c>
      <c r="CC357" s="33" t="s">
        <v>78</v>
      </c>
      <c r="CW357" s="20">
        <f>+IF($J$356="neeviduje",0,1)</f>
        <v>1</v>
      </c>
      <c r="CX357" s="20">
        <f>+IF(SUM(CX358:CX377)=0,0,1)</f>
        <v>0</v>
      </c>
      <c r="CZ357" s="20">
        <f t="shared" si="56"/>
        <v>1</v>
      </c>
      <c r="DA357" s="37">
        <f t="shared" ref="DA357:DA393" si="57">+IF(CW357*CX357=0,0,IF(CZ357=0,0,1))</f>
        <v>0</v>
      </c>
      <c r="DZ357" s="62"/>
    </row>
    <row r="358" spans="1:130" x14ac:dyDescent="0.3">
      <c r="A358" s="1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27"/>
      <c r="CB358" s="39" t="str">
        <f t="shared" si="55"/>
        <v>Riadok bude skrytý.</v>
      </c>
      <c r="CC358" s="33" t="s">
        <v>78</v>
      </c>
      <c r="CW358" s="20">
        <f t="shared" ref="CW358:CW393" si="58">+IF($J$356="neeviduje",0,1)</f>
        <v>1</v>
      </c>
      <c r="CX358" s="20">
        <f t="shared" ref="CX358:CX377" si="59">+IF(B358="",0,1)</f>
        <v>0</v>
      </c>
      <c r="CZ358" s="20">
        <f t="shared" si="56"/>
        <v>1</v>
      </c>
      <c r="DA358" s="37">
        <f t="shared" si="57"/>
        <v>0</v>
      </c>
      <c r="DZ358" s="62"/>
    </row>
    <row r="359" spans="1:130" x14ac:dyDescent="0.3">
      <c r="A359" s="1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27"/>
      <c r="CB359" s="39" t="str">
        <f t="shared" si="55"/>
        <v>Riadok bude skrytý.</v>
      </c>
      <c r="CC359" s="33" t="s">
        <v>78</v>
      </c>
      <c r="CW359" s="20">
        <f t="shared" si="58"/>
        <v>1</v>
      </c>
      <c r="CX359" s="20">
        <f t="shared" si="59"/>
        <v>0</v>
      </c>
      <c r="CZ359" s="20">
        <f t="shared" si="56"/>
        <v>1</v>
      </c>
      <c r="DA359" s="37">
        <f t="shared" si="57"/>
        <v>0</v>
      </c>
      <c r="DZ359" s="62"/>
    </row>
    <row r="360" spans="1:130" x14ac:dyDescent="0.3">
      <c r="A360" s="1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27"/>
      <c r="CB360" s="39" t="str">
        <f t="shared" si="55"/>
        <v>Riadok bude skrytý.</v>
      </c>
      <c r="CC360" s="33" t="s">
        <v>78</v>
      </c>
      <c r="CW360" s="20">
        <f t="shared" si="58"/>
        <v>1</v>
      </c>
      <c r="CX360" s="20">
        <f t="shared" si="59"/>
        <v>0</v>
      </c>
      <c r="CZ360" s="20">
        <f t="shared" si="56"/>
        <v>1</v>
      </c>
      <c r="DA360" s="37">
        <f t="shared" si="57"/>
        <v>0</v>
      </c>
      <c r="DZ360" s="62"/>
    </row>
    <row r="361" spans="1:130" x14ac:dyDescent="0.3">
      <c r="A361" s="1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27"/>
      <c r="CB361" s="39" t="str">
        <f t="shared" si="55"/>
        <v>Riadok bude skrytý.</v>
      </c>
      <c r="CC361" s="33" t="s">
        <v>78</v>
      </c>
      <c r="CW361" s="20">
        <f t="shared" si="58"/>
        <v>1</v>
      </c>
      <c r="CX361" s="20">
        <f t="shared" si="59"/>
        <v>0</v>
      </c>
      <c r="CZ361" s="20">
        <f t="shared" si="56"/>
        <v>1</v>
      </c>
      <c r="DA361" s="37">
        <f t="shared" si="57"/>
        <v>0</v>
      </c>
      <c r="DZ361" s="62"/>
    </row>
    <row r="362" spans="1:130" x14ac:dyDescent="0.3">
      <c r="A362" s="1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27"/>
      <c r="CB362" s="39" t="str">
        <f t="shared" si="55"/>
        <v>Riadok bude skrytý.</v>
      </c>
      <c r="CC362" s="33" t="s">
        <v>78</v>
      </c>
      <c r="CW362" s="20">
        <f t="shared" si="58"/>
        <v>1</v>
      </c>
      <c r="CX362" s="20">
        <f t="shared" si="59"/>
        <v>0</v>
      </c>
      <c r="CZ362" s="20">
        <f t="shared" si="56"/>
        <v>1</v>
      </c>
      <c r="DA362" s="37">
        <f t="shared" si="57"/>
        <v>0</v>
      </c>
      <c r="DZ362" s="62"/>
    </row>
    <row r="363" spans="1:130" x14ac:dyDescent="0.3">
      <c r="A363" s="1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27"/>
      <c r="CB363" s="39" t="str">
        <f t="shared" si="55"/>
        <v>Riadok bude skrytý.</v>
      </c>
      <c r="CC363" s="33" t="s">
        <v>78</v>
      </c>
      <c r="CW363" s="20">
        <f t="shared" si="58"/>
        <v>1</v>
      </c>
      <c r="CX363" s="20">
        <f t="shared" si="59"/>
        <v>0</v>
      </c>
      <c r="CZ363" s="20">
        <f t="shared" si="56"/>
        <v>1</v>
      </c>
      <c r="DA363" s="37">
        <f t="shared" si="57"/>
        <v>0</v>
      </c>
      <c r="DZ363" s="62"/>
    </row>
    <row r="364" spans="1:130" x14ac:dyDescent="0.3">
      <c r="A364" s="1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27"/>
      <c r="CB364" s="39" t="str">
        <f t="shared" si="55"/>
        <v>Riadok bude skrytý.</v>
      </c>
      <c r="CC364" s="33" t="s">
        <v>78</v>
      </c>
      <c r="CW364" s="20">
        <f t="shared" si="58"/>
        <v>1</v>
      </c>
      <c r="CX364" s="20">
        <f t="shared" si="59"/>
        <v>0</v>
      </c>
      <c r="CZ364" s="20">
        <f t="shared" si="56"/>
        <v>1</v>
      </c>
      <c r="DA364" s="37">
        <f t="shared" si="57"/>
        <v>0</v>
      </c>
      <c r="DZ364" s="62"/>
    </row>
    <row r="365" spans="1:130" x14ac:dyDescent="0.3">
      <c r="A365" s="1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27"/>
      <c r="CB365" s="39" t="str">
        <f t="shared" si="55"/>
        <v>Riadok bude skrytý.</v>
      </c>
      <c r="CC365" s="33" t="s">
        <v>78</v>
      </c>
      <c r="CW365" s="20">
        <f t="shared" si="58"/>
        <v>1</v>
      </c>
      <c r="CX365" s="20">
        <f t="shared" si="59"/>
        <v>0</v>
      </c>
      <c r="CZ365" s="20">
        <f t="shared" si="56"/>
        <v>1</v>
      </c>
      <c r="DA365" s="37">
        <f t="shared" si="57"/>
        <v>0</v>
      </c>
      <c r="DZ365" s="62"/>
    </row>
    <row r="366" spans="1:130" x14ac:dyDescent="0.3">
      <c r="A366" s="1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27"/>
      <c r="CB366" s="39" t="str">
        <f t="shared" si="55"/>
        <v>Riadok bude skrytý.</v>
      </c>
      <c r="CC366" s="33" t="s">
        <v>78</v>
      </c>
      <c r="CW366" s="20">
        <f t="shared" si="58"/>
        <v>1</v>
      </c>
      <c r="CX366" s="20">
        <f t="shared" si="59"/>
        <v>0</v>
      </c>
      <c r="CZ366" s="20">
        <f t="shared" si="56"/>
        <v>1</v>
      </c>
      <c r="DA366" s="37">
        <f t="shared" si="57"/>
        <v>0</v>
      </c>
      <c r="DZ366" s="62"/>
    </row>
    <row r="367" spans="1:130" x14ac:dyDescent="0.3">
      <c r="A367" s="1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27"/>
      <c r="CB367" s="39" t="str">
        <f t="shared" si="55"/>
        <v>Riadok bude skrytý.</v>
      </c>
      <c r="CC367" s="33" t="s">
        <v>78</v>
      </c>
      <c r="CW367" s="20">
        <f t="shared" si="58"/>
        <v>1</v>
      </c>
      <c r="CX367" s="20">
        <f t="shared" si="59"/>
        <v>0</v>
      </c>
      <c r="CZ367" s="20">
        <f t="shared" si="56"/>
        <v>1</v>
      </c>
      <c r="DA367" s="37">
        <f t="shared" si="57"/>
        <v>0</v>
      </c>
      <c r="DZ367" s="62"/>
    </row>
    <row r="368" spans="1:130" x14ac:dyDescent="0.3">
      <c r="A368" s="1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27"/>
      <c r="CB368" s="39" t="str">
        <f t="shared" si="55"/>
        <v>Riadok bude skrytý.</v>
      </c>
      <c r="CC368" s="33" t="s">
        <v>78</v>
      </c>
      <c r="CW368" s="20">
        <f t="shared" si="58"/>
        <v>1</v>
      </c>
      <c r="CX368" s="20">
        <f t="shared" si="59"/>
        <v>0</v>
      </c>
      <c r="CZ368" s="20">
        <f t="shared" si="56"/>
        <v>1</v>
      </c>
      <c r="DA368" s="37">
        <f t="shared" si="57"/>
        <v>0</v>
      </c>
      <c r="DZ368" s="62"/>
    </row>
    <row r="369" spans="1:130" x14ac:dyDescent="0.3">
      <c r="A369" s="1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27"/>
      <c r="CB369" s="39" t="str">
        <f t="shared" si="55"/>
        <v>Riadok bude skrytý.</v>
      </c>
      <c r="CC369" s="33" t="s">
        <v>78</v>
      </c>
      <c r="CW369" s="20">
        <f t="shared" si="58"/>
        <v>1</v>
      </c>
      <c r="CX369" s="20">
        <f t="shared" si="59"/>
        <v>0</v>
      </c>
      <c r="CZ369" s="20">
        <f t="shared" si="56"/>
        <v>1</v>
      </c>
      <c r="DA369" s="37">
        <f t="shared" si="57"/>
        <v>0</v>
      </c>
      <c r="DZ369" s="62"/>
    </row>
    <row r="370" spans="1:130" x14ac:dyDescent="0.3">
      <c r="A370" s="1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27"/>
      <c r="CB370" s="39" t="str">
        <f t="shared" si="55"/>
        <v>Riadok bude skrytý.</v>
      </c>
      <c r="CC370" s="33" t="s">
        <v>78</v>
      </c>
      <c r="CW370" s="20">
        <f t="shared" si="58"/>
        <v>1</v>
      </c>
      <c r="CX370" s="20">
        <f t="shared" si="59"/>
        <v>0</v>
      </c>
      <c r="CZ370" s="20">
        <f t="shared" si="56"/>
        <v>1</v>
      </c>
      <c r="DA370" s="37">
        <f t="shared" si="57"/>
        <v>0</v>
      </c>
      <c r="DZ370" s="62"/>
    </row>
    <row r="371" spans="1:130" x14ac:dyDescent="0.3">
      <c r="A371" s="1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27"/>
      <c r="CB371" s="39" t="str">
        <f t="shared" si="55"/>
        <v>Riadok bude skrytý.</v>
      </c>
      <c r="CC371" s="33" t="s">
        <v>78</v>
      </c>
      <c r="CW371" s="20">
        <f t="shared" si="58"/>
        <v>1</v>
      </c>
      <c r="CX371" s="20">
        <f t="shared" si="59"/>
        <v>0</v>
      </c>
      <c r="CZ371" s="20">
        <f t="shared" si="56"/>
        <v>1</v>
      </c>
      <c r="DA371" s="37">
        <f t="shared" si="57"/>
        <v>0</v>
      </c>
      <c r="DZ371" s="62"/>
    </row>
    <row r="372" spans="1:130" x14ac:dyDescent="0.3">
      <c r="A372" s="1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27"/>
      <c r="CB372" s="39" t="str">
        <f t="shared" si="55"/>
        <v>Riadok bude skrytý.</v>
      </c>
      <c r="CC372" s="33" t="s">
        <v>78</v>
      </c>
      <c r="CW372" s="20">
        <f t="shared" si="58"/>
        <v>1</v>
      </c>
      <c r="CX372" s="20">
        <f t="shared" si="59"/>
        <v>0</v>
      </c>
      <c r="CZ372" s="20">
        <f t="shared" si="56"/>
        <v>1</v>
      </c>
      <c r="DA372" s="37">
        <f t="shared" si="57"/>
        <v>0</v>
      </c>
      <c r="DZ372" s="62"/>
    </row>
    <row r="373" spans="1:130" x14ac:dyDescent="0.3">
      <c r="A373" s="1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27"/>
      <c r="CB373" s="39" t="str">
        <f t="shared" si="55"/>
        <v>Riadok bude skrytý.</v>
      </c>
      <c r="CC373" s="33" t="s">
        <v>78</v>
      </c>
      <c r="CW373" s="20">
        <f t="shared" si="58"/>
        <v>1</v>
      </c>
      <c r="CX373" s="20">
        <f t="shared" si="59"/>
        <v>0</v>
      </c>
      <c r="CZ373" s="20">
        <f t="shared" si="56"/>
        <v>1</v>
      </c>
      <c r="DA373" s="37">
        <f t="shared" si="57"/>
        <v>0</v>
      </c>
      <c r="DZ373" s="62"/>
    </row>
    <row r="374" spans="1:130" x14ac:dyDescent="0.3">
      <c r="A374" s="1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27"/>
      <c r="CB374" s="39" t="str">
        <f t="shared" si="55"/>
        <v>Riadok bude skrytý.</v>
      </c>
      <c r="CC374" s="33" t="s">
        <v>78</v>
      </c>
      <c r="CW374" s="20">
        <f t="shared" si="58"/>
        <v>1</v>
      </c>
      <c r="CX374" s="20">
        <f t="shared" si="59"/>
        <v>0</v>
      </c>
      <c r="CZ374" s="20">
        <f t="shared" si="56"/>
        <v>1</v>
      </c>
      <c r="DA374" s="37">
        <f t="shared" si="57"/>
        <v>0</v>
      </c>
      <c r="DZ374" s="62"/>
    </row>
    <row r="375" spans="1:130" x14ac:dyDescent="0.3">
      <c r="A375" s="1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27"/>
      <c r="CB375" s="39" t="str">
        <f t="shared" si="55"/>
        <v>Riadok bude skrytý.</v>
      </c>
      <c r="CC375" s="33" t="s">
        <v>78</v>
      </c>
      <c r="CW375" s="20">
        <f t="shared" si="58"/>
        <v>1</v>
      </c>
      <c r="CX375" s="20">
        <f t="shared" si="59"/>
        <v>0</v>
      </c>
      <c r="CZ375" s="20">
        <f t="shared" si="56"/>
        <v>1</v>
      </c>
      <c r="DA375" s="37">
        <f t="shared" si="57"/>
        <v>0</v>
      </c>
      <c r="DZ375" s="62"/>
    </row>
    <row r="376" spans="1:130" x14ac:dyDescent="0.3">
      <c r="A376" s="1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27"/>
      <c r="CB376" s="39" t="str">
        <f t="shared" si="55"/>
        <v>Riadok bude skrytý.</v>
      </c>
      <c r="CC376" s="33" t="s">
        <v>78</v>
      </c>
      <c r="CW376" s="20">
        <f t="shared" si="58"/>
        <v>1</v>
      </c>
      <c r="CX376" s="20">
        <f t="shared" si="59"/>
        <v>0</v>
      </c>
      <c r="CZ376" s="20">
        <f t="shared" si="56"/>
        <v>1</v>
      </c>
      <c r="DA376" s="37">
        <f t="shared" si="57"/>
        <v>0</v>
      </c>
      <c r="DZ376" s="62"/>
    </row>
    <row r="377" spans="1:130" x14ac:dyDescent="0.3">
      <c r="A377" s="1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27"/>
      <c r="CB377" s="39" t="str">
        <f t="shared" si="55"/>
        <v>Riadok bude skrytý.</v>
      </c>
      <c r="CC377" s="33" t="s">
        <v>78</v>
      </c>
      <c r="CW377" s="20">
        <f t="shared" si="58"/>
        <v>1</v>
      </c>
      <c r="CX377" s="20">
        <f t="shared" si="59"/>
        <v>0</v>
      </c>
      <c r="CZ377" s="20">
        <f t="shared" si="56"/>
        <v>1</v>
      </c>
      <c r="DA377" s="37">
        <f t="shared" si="57"/>
        <v>0</v>
      </c>
      <c r="DZ377" s="62"/>
    </row>
    <row r="378" spans="1:130" x14ac:dyDescent="0.3">
      <c r="A378" s="11"/>
      <c r="CA378" s="25"/>
      <c r="CB378" s="39" t="str">
        <f t="shared" si="55"/>
        <v>Riadok bude skrytý.</v>
      </c>
      <c r="CC378" s="33" t="s">
        <v>78</v>
      </c>
      <c r="CW378" s="20">
        <f t="shared" si="58"/>
        <v>1</v>
      </c>
      <c r="CX378" s="20">
        <f>+IF(SUM(CX384:CX385)=0,0,1)</f>
        <v>0</v>
      </c>
      <c r="CZ378" s="20">
        <f t="shared" si="56"/>
        <v>1</v>
      </c>
      <c r="DA378" s="37">
        <f t="shared" si="57"/>
        <v>0</v>
      </c>
      <c r="DZ378" s="62"/>
    </row>
    <row r="379" spans="1:130" x14ac:dyDescent="0.3">
      <c r="A379" s="11"/>
      <c r="B379" s="2" t="s">
        <v>181</v>
      </c>
      <c r="CA379" s="26" t="s">
        <v>69</v>
      </c>
      <c r="CB379" s="39" t="str">
        <f t="shared" si="55"/>
        <v>Riadok bude skrytý.</v>
      </c>
      <c r="CC379" s="33" t="s">
        <v>78</v>
      </c>
      <c r="CW379" s="20">
        <f t="shared" si="58"/>
        <v>1</v>
      </c>
      <c r="CX379" s="20">
        <f>+IF(SUM(CX384:CX385)=0,0,1)</f>
        <v>0</v>
      </c>
      <c r="CZ379" s="20">
        <f t="shared" si="56"/>
        <v>1</v>
      </c>
      <c r="DA379" s="37">
        <f t="shared" si="57"/>
        <v>0</v>
      </c>
      <c r="DZ379" s="62"/>
    </row>
    <row r="380" spans="1:130" x14ac:dyDescent="0.3">
      <c r="A380" s="11"/>
      <c r="CA380" s="24"/>
      <c r="CB380" s="39" t="str">
        <f t="shared" si="55"/>
        <v>Riadok bude skrytý.</v>
      </c>
      <c r="CC380" s="33" t="s">
        <v>78</v>
      </c>
      <c r="CW380" s="20">
        <f t="shared" si="58"/>
        <v>1</v>
      </c>
      <c r="CX380" s="20">
        <f>+IF(SUM(CX384:CX385)=0,0,1)</f>
        <v>0</v>
      </c>
      <c r="CZ380" s="20">
        <f t="shared" si="56"/>
        <v>1</v>
      </c>
      <c r="DA380" s="37">
        <f t="shared" si="57"/>
        <v>0</v>
      </c>
      <c r="DZ380" s="62"/>
    </row>
    <row r="381" spans="1:130" x14ac:dyDescent="0.3">
      <c r="A381" s="11"/>
      <c r="B381" s="97" t="s">
        <v>35</v>
      </c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388" t="s">
        <v>98</v>
      </c>
      <c r="AC381" s="389"/>
      <c r="AD381" s="389"/>
      <c r="AE381" s="389"/>
      <c r="AF381" s="389"/>
      <c r="AG381" s="389"/>
      <c r="AH381" s="389"/>
      <c r="AI381" s="389"/>
      <c r="AJ381" s="389"/>
      <c r="AK381" s="389"/>
      <c r="AL381" s="389"/>
      <c r="AM381" s="389"/>
      <c r="AN381" s="389"/>
      <c r="AO381" s="389"/>
      <c r="AP381" s="389"/>
      <c r="AQ381" s="389"/>
      <c r="AR381" s="389"/>
      <c r="AS381" s="389"/>
      <c r="AT381" s="389"/>
      <c r="AU381" s="389"/>
      <c r="AV381" s="389"/>
      <c r="AW381" s="389"/>
      <c r="AX381" s="389"/>
      <c r="AY381" s="389"/>
      <c r="AZ381" s="389"/>
      <c r="BA381" s="389"/>
      <c r="BB381" s="389"/>
      <c r="BC381" s="389"/>
      <c r="BD381" s="389"/>
      <c r="BE381" s="389"/>
      <c r="BF381" s="389"/>
      <c r="BG381" s="389"/>
      <c r="BH381" s="389"/>
      <c r="BI381" s="389"/>
      <c r="BJ381" s="389"/>
      <c r="BK381" s="389"/>
      <c r="BL381" s="389"/>
      <c r="BM381" s="389"/>
      <c r="BN381" s="389"/>
      <c r="BO381" s="389"/>
      <c r="BP381" s="389"/>
      <c r="BQ381" s="389"/>
      <c r="BR381" s="389"/>
      <c r="BS381" s="389"/>
      <c r="BT381" s="389"/>
      <c r="BU381" s="389"/>
      <c r="BV381" s="389"/>
      <c r="BW381" s="389"/>
      <c r="BX381" s="389"/>
      <c r="BY381" s="389"/>
      <c r="BZ381" s="390"/>
      <c r="CA381" s="26" t="s">
        <v>69</v>
      </c>
      <c r="CB381" s="39" t="str">
        <f t="shared" si="55"/>
        <v>Riadok bude skrytý.</v>
      </c>
      <c r="CC381" s="33" t="s">
        <v>78</v>
      </c>
      <c r="CW381" s="20">
        <f t="shared" si="58"/>
        <v>1</v>
      </c>
      <c r="CX381" s="20">
        <f>+IF(SUM(CX384:CX385)=0,0,1)</f>
        <v>0</v>
      </c>
      <c r="CZ381" s="20">
        <f t="shared" si="56"/>
        <v>1</v>
      </c>
      <c r="DA381" s="37">
        <f t="shared" si="57"/>
        <v>0</v>
      </c>
      <c r="DZ381" s="62"/>
    </row>
    <row r="382" spans="1:130" x14ac:dyDescent="0.3">
      <c r="A382" s="11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391">
        <f>+AJ38</f>
        <v>2016</v>
      </c>
      <c r="AC382" s="392"/>
      <c r="AD382" s="392"/>
      <c r="AE382" s="392"/>
      <c r="AF382" s="392"/>
      <c r="AG382" s="392"/>
      <c r="AH382" s="392"/>
      <c r="AI382" s="392"/>
      <c r="AJ382" s="392"/>
      <c r="AK382" s="392"/>
      <c r="AL382" s="392"/>
      <c r="AM382" s="392"/>
      <c r="AN382" s="392"/>
      <c r="AO382" s="392"/>
      <c r="AP382" s="392"/>
      <c r="AQ382" s="392"/>
      <c r="AR382" s="392"/>
      <c r="AS382" s="392"/>
      <c r="AT382" s="392"/>
      <c r="AU382" s="392"/>
      <c r="AV382" s="392"/>
      <c r="AW382" s="392"/>
      <c r="AX382" s="392"/>
      <c r="AY382" s="392"/>
      <c r="AZ382" s="392"/>
      <c r="BA382" s="392"/>
      <c r="BB382" s="392"/>
      <c r="BC382" s="392"/>
      <c r="BD382" s="392"/>
      <c r="BE382" s="392"/>
      <c r="BF382" s="392"/>
      <c r="BG382" s="392"/>
      <c r="BH382" s="392"/>
      <c r="BI382" s="392"/>
      <c r="BJ382" s="392"/>
      <c r="BK382" s="392"/>
      <c r="BL382" s="392"/>
      <c r="BM382" s="392"/>
      <c r="BN382" s="392"/>
      <c r="BO382" s="392"/>
      <c r="BP382" s="392"/>
      <c r="BQ382" s="392"/>
      <c r="BR382" s="392"/>
      <c r="BS382" s="392"/>
      <c r="BT382" s="392"/>
      <c r="BU382" s="392"/>
      <c r="BV382" s="392"/>
      <c r="BW382" s="392"/>
      <c r="BX382" s="392"/>
      <c r="BY382" s="392"/>
      <c r="BZ382" s="393"/>
      <c r="CA382" s="24"/>
      <c r="CB382" s="39" t="str">
        <f t="shared" si="55"/>
        <v>Riadok bude skrytý.</v>
      </c>
      <c r="CC382" s="33" t="s">
        <v>78</v>
      </c>
      <c r="CW382" s="20">
        <f t="shared" si="58"/>
        <v>1</v>
      </c>
      <c r="CX382" s="20">
        <f>+IF(SUM(CX384:CX385)=0,0,1)</f>
        <v>0</v>
      </c>
      <c r="CZ382" s="20">
        <f t="shared" si="56"/>
        <v>1</v>
      </c>
      <c r="DA382" s="37">
        <f t="shared" si="57"/>
        <v>0</v>
      </c>
      <c r="DZ382" s="62"/>
    </row>
    <row r="383" spans="1:130" x14ac:dyDescent="0.3">
      <c r="A383" s="11"/>
      <c r="B383" s="95" t="s">
        <v>39</v>
      </c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6"/>
      <c r="AB383" s="417">
        <f>+SUM(AB384:BA385)</f>
        <v>0</v>
      </c>
      <c r="AC383" s="418"/>
      <c r="AD383" s="418"/>
      <c r="AE383" s="418"/>
      <c r="AF383" s="418"/>
      <c r="AG383" s="418"/>
      <c r="AH383" s="418"/>
      <c r="AI383" s="418"/>
      <c r="AJ383" s="418"/>
      <c r="AK383" s="418"/>
      <c r="AL383" s="418"/>
      <c r="AM383" s="418"/>
      <c r="AN383" s="418"/>
      <c r="AO383" s="418"/>
      <c r="AP383" s="418"/>
      <c r="AQ383" s="418"/>
      <c r="AR383" s="418"/>
      <c r="AS383" s="418"/>
      <c r="AT383" s="418"/>
      <c r="AU383" s="418"/>
      <c r="AV383" s="418"/>
      <c r="AW383" s="418"/>
      <c r="AX383" s="418"/>
      <c r="AY383" s="418"/>
      <c r="AZ383" s="418"/>
      <c r="BA383" s="418"/>
      <c r="BB383" s="418"/>
      <c r="BC383" s="418"/>
      <c r="BD383" s="418"/>
      <c r="BE383" s="418"/>
      <c r="BF383" s="418"/>
      <c r="BG383" s="418"/>
      <c r="BH383" s="418"/>
      <c r="BI383" s="418"/>
      <c r="BJ383" s="418"/>
      <c r="BK383" s="418"/>
      <c r="BL383" s="418"/>
      <c r="BM383" s="418"/>
      <c r="BN383" s="418"/>
      <c r="BO383" s="418"/>
      <c r="BP383" s="418"/>
      <c r="BQ383" s="418"/>
      <c r="BR383" s="418"/>
      <c r="BS383" s="418"/>
      <c r="BT383" s="418"/>
      <c r="BU383" s="418"/>
      <c r="BV383" s="418"/>
      <c r="BW383" s="418"/>
      <c r="BX383" s="418"/>
      <c r="BY383" s="418"/>
      <c r="BZ383" s="419"/>
      <c r="CA383" s="24"/>
      <c r="CB383" s="39" t="str">
        <f t="shared" si="55"/>
        <v>Riadok bude skrytý.</v>
      </c>
      <c r="CC383" s="33" t="s">
        <v>78</v>
      </c>
      <c r="CW383" s="20">
        <f t="shared" si="58"/>
        <v>1</v>
      </c>
      <c r="CX383" s="20">
        <f>+IF(SUM(CX384:CX385)=0,0,1)</f>
        <v>0</v>
      </c>
      <c r="CZ383" s="20">
        <f t="shared" si="56"/>
        <v>1</v>
      </c>
      <c r="DA383" s="37">
        <f t="shared" si="57"/>
        <v>0</v>
      </c>
      <c r="DZ383" s="62"/>
    </row>
    <row r="384" spans="1:130" ht="26.25" customHeight="1" x14ac:dyDescent="0.3">
      <c r="A384" s="11"/>
      <c r="B384" s="340" t="s">
        <v>91</v>
      </c>
      <c r="C384" s="341"/>
      <c r="D384" s="341"/>
      <c r="E384" s="341"/>
      <c r="F384" s="341"/>
      <c r="G384" s="341"/>
      <c r="H384" s="341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341"/>
      <c r="T384" s="341"/>
      <c r="U384" s="341"/>
      <c r="V384" s="341"/>
      <c r="W384" s="341"/>
      <c r="X384" s="341"/>
      <c r="Y384" s="341"/>
      <c r="Z384" s="341"/>
      <c r="AA384" s="342"/>
      <c r="AB384" s="127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  <c r="BZ384" s="129"/>
      <c r="CA384" s="24"/>
      <c r="CB384" s="39" t="str">
        <f t="shared" si="55"/>
        <v>Riadok bude skrytý.</v>
      </c>
      <c r="CC384" s="33" t="s">
        <v>78</v>
      </c>
      <c r="CW384" s="20">
        <f t="shared" si="58"/>
        <v>1</v>
      </c>
      <c r="CX384" s="20">
        <f>+IF(AB384="",IF(BB384="",IF(AB385="",IF(BB385="",0,1),1),1),1)</f>
        <v>0</v>
      </c>
      <c r="CZ384" s="20">
        <f t="shared" si="56"/>
        <v>1</v>
      </c>
      <c r="DA384" s="37">
        <f t="shared" si="57"/>
        <v>0</v>
      </c>
      <c r="DZ384" s="62"/>
    </row>
    <row r="385" spans="1:130" ht="29.25" customHeight="1" x14ac:dyDescent="0.3">
      <c r="A385" s="11"/>
      <c r="B385" s="394" t="s">
        <v>38</v>
      </c>
      <c r="C385" s="395"/>
      <c r="D385" s="395"/>
      <c r="E385" s="395"/>
      <c r="F385" s="395"/>
      <c r="G385" s="395"/>
      <c r="H385" s="395"/>
      <c r="I385" s="395"/>
      <c r="J385" s="395"/>
      <c r="K385" s="395"/>
      <c r="L385" s="395"/>
      <c r="M385" s="395"/>
      <c r="N385" s="395"/>
      <c r="O385" s="395"/>
      <c r="P385" s="395"/>
      <c r="Q385" s="395"/>
      <c r="R385" s="395"/>
      <c r="S385" s="395"/>
      <c r="T385" s="395"/>
      <c r="U385" s="395"/>
      <c r="V385" s="395"/>
      <c r="W385" s="395"/>
      <c r="X385" s="395"/>
      <c r="Y385" s="395"/>
      <c r="Z385" s="395"/>
      <c r="AA385" s="396"/>
      <c r="AB385" s="168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70"/>
      <c r="CA385" s="24"/>
      <c r="CB385" s="39" t="str">
        <f t="shared" si="55"/>
        <v>Riadok bude skrytý.</v>
      </c>
      <c r="CC385" s="33" t="s">
        <v>78</v>
      </c>
      <c r="CW385" s="20">
        <f t="shared" si="58"/>
        <v>1</v>
      </c>
      <c r="CX385" s="20">
        <f>+IF(AB384="",IF(BB384="",IF(AB385="",IF(BB385="",0,1),1),1),1)</f>
        <v>0</v>
      </c>
      <c r="CZ385" s="20">
        <f t="shared" si="56"/>
        <v>1</v>
      </c>
      <c r="DA385" s="37">
        <f t="shared" si="57"/>
        <v>0</v>
      </c>
      <c r="DZ385" s="62"/>
    </row>
    <row r="386" spans="1:130" x14ac:dyDescent="0.3">
      <c r="A386" s="11"/>
      <c r="CA386" s="24"/>
      <c r="CB386" s="39" t="str">
        <f t="shared" si="55"/>
        <v>Riadok bude skrytý.</v>
      </c>
      <c r="CC386" s="33" t="s">
        <v>78</v>
      </c>
      <c r="CW386" s="20">
        <f t="shared" si="58"/>
        <v>1</v>
      </c>
      <c r="CX386" s="20">
        <f>+IF($J$387="nemá",0,1)</f>
        <v>0</v>
      </c>
      <c r="CZ386" s="20">
        <f t="shared" si="56"/>
        <v>1</v>
      </c>
      <c r="DA386" s="37">
        <f t="shared" si="57"/>
        <v>0</v>
      </c>
      <c r="DZ386" s="62"/>
    </row>
    <row r="387" spans="1:130" x14ac:dyDescent="0.3">
      <c r="A387" s="11"/>
      <c r="B387" s="2" t="s">
        <v>36</v>
      </c>
      <c r="J387" s="88" t="s">
        <v>157</v>
      </c>
      <c r="K387" s="88"/>
      <c r="L387" s="88"/>
      <c r="M387" s="88"/>
      <c r="N387" s="88"/>
      <c r="O387" s="2" t="s">
        <v>99</v>
      </c>
      <c r="CA387" s="26" t="s">
        <v>69</v>
      </c>
      <c r="CB387" s="39" t="str">
        <f t="shared" ref="CB387:CB394" si="60">+IF(DA387=0,"Riadok bude skrytý.","Riadok bude vidieť.")</f>
        <v>Riadok bude skrytý.</v>
      </c>
      <c r="CC387" s="33" t="s">
        <v>78</v>
      </c>
      <c r="CW387" s="20">
        <f t="shared" si="58"/>
        <v>1</v>
      </c>
      <c r="CX387" s="20">
        <f>+IF($J$387="nemá",0,1)</f>
        <v>0</v>
      </c>
      <c r="CZ387" s="20">
        <f t="shared" si="56"/>
        <v>1</v>
      </c>
      <c r="DA387" s="37">
        <f t="shared" si="57"/>
        <v>0</v>
      </c>
      <c r="DZ387" s="62"/>
    </row>
    <row r="388" spans="1:130" x14ac:dyDescent="0.3">
      <c r="A388" s="11"/>
      <c r="B388" s="2" t="str">
        <f>+IF(J387="má","Údaje o hodnote predmetu, ktorým sú záväzky zabezpečené sú uvedené v tabuľke:","")</f>
        <v/>
      </c>
      <c r="CA388" s="24"/>
      <c r="CB388" s="39" t="str">
        <f t="shared" si="60"/>
        <v>Riadok bude skrytý.</v>
      </c>
      <c r="CC388" s="33" t="s">
        <v>78</v>
      </c>
      <c r="CW388" s="20">
        <f t="shared" si="58"/>
        <v>1</v>
      </c>
      <c r="CX388" s="20">
        <f t="shared" ref="CX388:CX393" si="61">+IF($J$387="nemá",0,1)</f>
        <v>0</v>
      </c>
      <c r="CZ388" s="20">
        <f t="shared" si="56"/>
        <v>1</v>
      </c>
      <c r="DA388" s="37">
        <f t="shared" si="57"/>
        <v>0</v>
      </c>
      <c r="DZ388" s="62"/>
    </row>
    <row r="389" spans="1:130" x14ac:dyDescent="0.3">
      <c r="A389" s="11"/>
      <c r="CA389" s="24"/>
      <c r="CB389" s="39" t="str">
        <f t="shared" si="60"/>
        <v>Riadok bude skrytý.</v>
      </c>
      <c r="CC389" s="33" t="s">
        <v>78</v>
      </c>
      <c r="CW389" s="20">
        <f t="shared" si="58"/>
        <v>1</v>
      </c>
      <c r="CX389" s="20">
        <f t="shared" si="61"/>
        <v>0</v>
      </c>
      <c r="CZ389" s="20">
        <f t="shared" si="56"/>
        <v>1</v>
      </c>
      <c r="DA389" s="37">
        <f t="shared" si="57"/>
        <v>0</v>
      </c>
      <c r="DZ389" s="62"/>
    </row>
    <row r="390" spans="1:130" x14ac:dyDescent="0.3">
      <c r="A390" s="11"/>
      <c r="B390" s="98" t="s">
        <v>37</v>
      </c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100"/>
      <c r="AC390" s="104">
        <f>+AJ38</f>
        <v>2016</v>
      </c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6"/>
      <c r="CA390" s="26" t="s">
        <v>69</v>
      </c>
      <c r="CB390" s="39" t="str">
        <f t="shared" si="60"/>
        <v>Riadok bude skrytý.</v>
      </c>
      <c r="CC390" s="33" t="s">
        <v>78</v>
      </c>
      <c r="CW390" s="20">
        <f t="shared" si="58"/>
        <v>1</v>
      </c>
      <c r="CX390" s="20">
        <f t="shared" si="61"/>
        <v>0</v>
      </c>
      <c r="CZ390" s="20">
        <f t="shared" si="56"/>
        <v>1</v>
      </c>
      <c r="DA390" s="37">
        <f t="shared" si="57"/>
        <v>0</v>
      </c>
      <c r="DZ390" s="62"/>
    </row>
    <row r="391" spans="1:130" x14ac:dyDescent="0.3">
      <c r="A391" s="11"/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3"/>
      <c r="AC391" s="107" t="s">
        <v>90</v>
      </c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9"/>
      <c r="BC391" s="114" t="s">
        <v>102</v>
      </c>
      <c r="BD391" s="115"/>
      <c r="BE391" s="115"/>
      <c r="BF391" s="115"/>
      <c r="BG391" s="115"/>
      <c r="BH391" s="115"/>
      <c r="BI391" s="115"/>
      <c r="BJ391" s="115"/>
      <c r="BK391" s="115"/>
      <c r="BL391" s="115"/>
      <c r="BM391" s="115"/>
      <c r="BN391" s="115"/>
      <c r="BO391" s="115"/>
      <c r="BP391" s="115"/>
      <c r="BQ391" s="115"/>
      <c r="BR391" s="115"/>
      <c r="BS391" s="115"/>
      <c r="BT391" s="115"/>
      <c r="BU391" s="115"/>
      <c r="BV391" s="115"/>
      <c r="BW391" s="115"/>
      <c r="BX391" s="115"/>
      <c r="BY391" s="115"/>
      <c r="BZ391" s="116"/>
      <c r="CA391" s="24"/>
      <c r="CB391" s="39" t="str">
        <f t="shared" si="60"/>
        <v>Riadok bude skrytý.</v>
      </c>
      <c r="CC391" s="33" t="s">
        <v>78</v>
      </c>
      <c r="CW391" s="20">
        <f t="shared" si="58"/>
        <v>1</v>
      </c>
      <c r="CX391" s="20">
        <f t="shared" si="61"/>
        <v>0</v>
      </c>
      <c r="CZ391" s="20">
        <f t="shared" si="56"/>
        <v>1</v>
      </c>
      <c r="DA391" s="37">
        <f t="shared" si="57"/>
        <v>0</v>
      </c>
      <c r="DZ391" s="62"/>
    </row>
    <row r="392" spans="1:130" ht="27" customHeight="1" x14ac:dyDescent="0.3">
      <c r="A392" s="11"/>
      <c r="B392" s="124" t="s">
        <v>100</v>
      </c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6"/>
      <c r="AC392" s="127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9"/>
      <c r="BC392" s="127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9"/>
      <c r="CA392" s="24"/>
      <c r="CB392" s="39" t="str">
        <f t="shared" si="60"/>
        <v>Riadok bude skrytý.</v>
      </c>
      <c r="CC392" s="33" t="s">
        <v>78</v>
      </c>
      <c r="CW392" s="20">
        <f t="shared" si="58"/>
        <v>1</v>
      </c>
      <c r="CX392" s="20">
        <f t="shared" si="61"/>
        <v>0</v>
      </c>
      <c r="CZ392" s="20">
        <f t="shared" si="56"/>
        <v>1</v>
      </c>
      <c r="DA392" s="37">
        <f t="shared" si="57"/>
        <v>0</v>
      </c>
      <c r="DZ392" s="62"/>
    </row>
    <row r="393" spans="1:130" ht="27.75" customHeight="1" x14ac:dyDescent="0.3">
      <c r="A393" s="11"/>
      <c r="B393" s="175" t="s">
        <v>101</v>
      </c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  <c r="AA393" s="176"/>
      <c r="AB393" s="177"/>
      <c r="AC393" s="85" t="s">
        <v>1</v>
      </c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7"/>
      <c r="BC393" s="168"/>
      <c r="BD393" s="169"/>
      <c r="BE393" s="169"/>
      <c r="BF393" s="169"/>
      <c r="BG393" s="169"/>
      <c r="BH393" s="169"/>
      <c r="BI393" s="169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70"/>
      <c r="CA393" s="24"/>
      <c r="CB393" s="39" t="str">
        <f t="shared" si="60"/>
        <v>Riadok bude skrytý.</v>
      </c>
      <c r="CC393" s="33" t="s">
        <v>78</v>
      </c>
      <c r="CW393" s="20">
        <f t="shared" si="58"/>
        <v>1</v>
      </c>
      <c r="CX393" s="20">
        <f t="shared" si="61"/>
        <v>0</v>
      </c>
      <c r="CZ393" s="20">
        <f t="shared" si="56"/>
        <v>1</v>
      </c>
      <c r="DA393" s="37">
        <f t="shared" si="57"/>
        <v>0</v>
      </c>
      <c r="DZ393" s="62"/>
    </row>
    <row r="394" spans="1:130" x14ac:dyDescent="0.3">
      <c r="A394" s="11"/>
      <c r="CA394" s="24"/>
      <c r="CB394" s="39" t="str">
        <f t="shared" si="60"/>
        <v>Riadok bude skrytý.</v>
      </c>
      <c r="CC394" s="33" t="s">
        <v>78</v>
      </c>
      <c r="CW394" s="22">
        <f t="shared" ref="CW394:CW400" si="62">+IF($J$397="neúčtovala",0,1)</f>
        <v>0</v>
      </c>
      <c r="CZ394" s="20">
        <f t="shared" si="56"/>
        <v>1</v>
      </c>
      <c r="DA394" s="20">
        <f>+IF(CW394+CX394+CY394=0,0,IF(CZ394=0,0,1))</f>
        <v>0</v>
      </c>
      <c r="DZ394" s="62"/>
    </row>
    <row r="395" spans="1:130" x14ac:dyDescent="0.3">
      <c r="A395" s="11"/>
      <c r="B395" s="64" t="s">
        <v>123</v>
      </c>
      <c r="C395" s="1"/>
      <c r="D395" s="1"/>
      <c r="E395" s="1"/>
      <c r="F395" s="1"/>
      <c r="CA395" s="26" t="s">
        <v>69</v>
      </c>
      <c r="CB395" s="39" t="str">
        <f t="shared" ref="CB395:CB431" si="63">+IF(DA395=0,"Riadok bude skrytý.","Riadok bude vidieť.")</f>
        <v>Riadok bude skrytý.</v>
      </c>
      <c r="CW395" s="22">
        <f t="shared" si="62"/>
        <v>0</v>
      </c>
      <c r="CZ395" s="20">
        <f t="shared" ref="CZ395:CZ431" si="64">IF(CC395="",1,IF(CC395="Chcem skryť riadok.",0,1))</f>
        <v>1</v>
      </c>
      <c r="DA395" s="20">
        <f>+IF(CW395+CX395+CY395=0,0,IF(CZ395=0,0,1))</f>
        <v>0</v>
      </c>
      <c r="DZ395" s="62"/>
    </row>
    <row r="396" spans="1:130" x14ac:dyDescent="0.3">
      <c r="A396" s="11"/>
      <c r="B396" s="5"/>
      <c r="G396" s="5"/>
      <c r="H396" s="5"/>
      <c r="CA396" s="24"/>
      <c r="CB396" s="39" t="str">
        <f t="shared" si="63"/>
        <v>Riadok bude skrytý.</v>
      </c>
      <c r="CW396" s="22">
        <f t="shared" si="62"/>
        <v>0</v>
      </c>
      <c r="CZ396" s="20">
        <f t="shared" si="64"/>
        <v>1</v>
      </c>
      <c r="DA396" s="20">
        <f>+IF(CW396+CX396+CY396=0,0,IF(CZ396=0,0,1))</f>
        <v>0</v>
      </c>
      <c r="DZ396" s="62"/>
    </row>
    <row r="397" spans="1:130" x14ac:dyDescent="0.3">
      <c r="A397" s="11"/>
      <c r="B397" s="2" t="s">
        <v>36</v>
      </c>
      <c r="J397" s="88" t="s">
        <v>197</v>
      </c>
      <c r="K397" s="88"/>
      <c r="L397" s="88"/>
      <c r="M397" s="88"/>
      <c r="N397" s="88"/>
      <c r="O397" s="88"/>
      <c r="P397" s="88"/>
      <c r="Q397" s="88"/>
      <c r="R397" s="88"/>
      <c r="S397" s="2" t="s">
        <v>182</v>
      </c>
      <c r="T397" s="66"/>
      <c r="V397" s="47"/>
      <c r="W397" s="47"/>
      <c r="X397" s="47"/>
      <c r="CA397" s="24"/>
      <c r="CB397" s="39" t="str">
        <f t="shared" si="63"/>
        <v>Riadok bude skrytý.</v>
      </c>
      <c r="CC397" s="33" t="s">
        <v>78</v>
      </c>
      <c r="CF397" s="7"/>
      <c r="CW397" s="22">
        <f t="shared" si="62"/>
        <v>0</v>
      </c>
      <c r="CZ397" s="20">
        <f t="shared" si="64"/>
        <v>1</v>
      </c>
      <c r="DA397" s="20">
        <f>+IF(CW397+CX397+CY397=0,0,IF(CZ397=0,0,1))</f>
        <v>0</v>
      </c>
      <c r="DZ397" s="62"/>
    </row>
    <row r="398" spans="1:130" x14ac:dyDescent="0.3">
      <c r="A398" s="11"/>
      <c r="B398" s="2" t="s">
        <v>183</v>
      </c>
      <c r="CA398" s="25"/>
      <c r="CB398" s="39" t="str">
        <f t="shared" si="63"/>
        <v>Riadok bude skrytý.</v>
      </c>
      <c r="CC398" s="33" t="s">
        <v>78</v>
      </c>
      <c r="CW398" s="22">
        <f t="shared" si="62"/>
        <v>0</v>
      </c>
      <c r="CX398" s="20">
        <f>+IF(SUM(CX399:CX418)=0,0,1)</f>
        <v>0</v>
      </c>
      <c r="CZ398" s="20">
        <f t="shared" si="64"/>
        <v>1</v>
      </c>
      <c r="DA398" s="37">
        <f t="shared" ref="DA398:DA423" si="65">+IF(CW398*CX398=0,0,IF(CZ398=0,0,1))</f>
        <v>0</v>
      </c>
      <c r="DZ398" s="62"/>
    </row>
    <row r="399" spans="1:130" x14ac:dyDescent="0.3">
      <c r="A399" s="1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27"/>
      <c r="CB399" s="39" t="str">
        <f t="shared" si="63"/>
        <v>Riadok bude skrytý.</v>
      </c>
      <c r="CC399" s="33" t="s">
        <v>78</v>
      </c>
      <c r="CW399" s="22">
        <f t="shared" si="62"/>
        <v>0</v>
      </c>
      <c r="CX399" s="20">
        <f t="shared" ref="CX399:CX418" si="66">+IF(B399="",0,1)</f>
        <v>0</v>
      </c>
      <c r="CZ399" s="20">
        <f t="shared" si="64"/>
        <v>1</v>
      </c>
      <c r="DA399" s="37">
        <f t="shared" si="65"/>
        <v>0</v>
      </c>
      <c r="DZ399" s="62"/>
    </row>
    <row r="400" spans="1:130" x14ac:dyDescent="0.3">
      <c r="A400" s="1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27"/>
      <c r="CB400" s="39" t="str">
        <f t="shared" si="63"/>
        <v>Riadok bude skrytý.</v>
      </c>
      <c r="CC400" s="33" t="s">
        <v>78</v>
      </c>
      <c r="CW400" s="22">
        <f t="shared" si="62"/>
        <v>0</v>
      </c>
      <c r="CX400" s="20">
        <f t="shared" si="66"/>
        <v>0</v>
      </c>
      <c r="CZ400" s="20">
        <f t="shared" si="64"/>
        <v>1</v>
      </c>
      <c r="DA400" s="37">
        <f t="shared" si="65"/>
        <v>0</v>
      </c>
      <c r="DZ400" s="62"/>
    </row>
    <row r="401" spans="1:130" x14ac:dyDescent="0.3">
      <c r="A401" s="1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27"/>
      <c r="CB401" s="39" t="str">
        <f t="shared" si="63"/>
        <v>Riadok bude skrytý.</v>
      </c>
      <c r="CC401" s="33" t="s">
        <v>78</v>
      </c>
      <c r="CW401" s="22">
        <f t="shared" ref="CW401:CW432" si="67">+IF($J$397="neúčtovala",0,1)</f>
        <v>0</v>
      </c>
      <c r="CX401" s="20">
        <f t="shared" si="66"/>
        <v>0</v>
      </c>
      <c r="CZ401" s="20">
        <f t="shared" si="64"/>
        <v>1</v>
      </c>
      <c r="DA401" s="37">
        <f t="shared" si="65"/>
        <v>0</v>
      </c>
      <c r="DZ401" s="62"/>
    </row>
    <row r="402" spans="1:130" x14ac:dyDescent="0.3">
      <c r="A402" s="1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27"/>
      <c r="CB402" s="39" t="str">
        <f t="shared" si="63"/>
        <v>Riadok bude skrytý.</v>
      </c>
      <c r="CC402" s="33" t="s">
        <v>78</v>
      </c>
      <c r="CW402" s="22">
        <f t="shared" si="67"/>
        <v>0</v>
      </c>
      <c r="CX402" s="20">
        <f t="shared" si="66"/>
        <v>0</v>
      </c>
      <c r="CZ402" s="20">
        <f t="shared" si="64"/>
        <v>1</v>
      </c>
      <c r="DA402" s="37">
        <f t="shared" si="65"/>
        <v>0</v>
      </c>
      <c r="DZ402" s="62"/>
    </row>
    <row r="403" spans="1:130" x14ac:dyDescent="0.3">
      <c r="A403" s="1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27"/>
      <c r="CB403" s="39" t="str">
        <f t="shared" si="63"/>
        <v>Riadok bude skrytý.</v>
      </c>
      <c r="CC403" s="33" t="s">
        <v>78</v>
      </c>
      <c r="CW403" s="22">
        <f t="shared" si="67"/>
        <v>0</v>
      </c>
      <c r="CX403" s="20">
        <f t="shared" si="66"/>
        <v>0</v>
      </c>
      <c r="CZ403" s="20">
        <f t="shared" si="64"/>
        <v>1</v>
      </c>
      <c r="DA403" s="37">
        <f t="shared" si="65"/>
        <v>0</v>
      </c>
      <c r="DZ403" s="62"/>
    </row>
    <row r="404" spans="1:130" x14ac:dyDescent="0.3">
      <c r="A404" s="1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27"/>
      <c r="CB404" s="39" t="str">
        <f t="shared" si="63"/>
        <v>Riadok bude skrytý.</v>
      </c>
      <c r="CC404" s="33" t="s">
        <v>78</v>
      </c>
      <c r="CW404" s="22">
        <f t="shared" si="67"/>
        <v>0</v>
      </c>
      <c r="CX404" s="20">
        <f t="shared" si="66"/>
        <v>0</v>
      </c>
      <c r="CZ404" s="20">
        <f t="shared" si="64"/>
        <v>1</v>
      </c>
      <c r="DA404" s="37">
        <f t="shared" si="65"/>
        <v>0</v>
      </c>
      <c r="DZ404" s="62"/>
    </row>
    <row r="405" spans="1:130" x14ac:dyDescent="0.3">
      <c r="A405" s="1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27"/>
      <c r="CB405" s="39" t="str">
        <f t="shared" si="63"/>
        <v>Riadok bude skrytý.</v>
      </c>
      <c r="CC405" s="33" t="s">
        <v>78</v>
      </c>
      <c r="CW405" s="22">
        <f t="shared" si="67"/>
        <v>0</v>
      </c>
      <c r="CX405" s="20">
        <f t="shared" si="66"/>
        <v>0</v>
      </c>
      <c r="CZ405" s="20">
        <f t="shared" si="64"/>
        <v>1</v>
      </c>
      <c r="DA405" s="37">
        <f t="shared" si="65"/>
        <v>0</v>
      </c>
      <c r="DZ405" s="62"/>
    </row>
    <row r="406" spans="1:130" x14ac:dyDescent="0.3">
      <c r="A406" s="1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27"/>
      <c r="CB406" s="39" t="str">
        <f t="shared" si="63"/>
        <v>Riadok bude skrytý.</v>
      </c>
      <c r="CC406" s="33" t="s">
        <v>78</v>
      </c>
      <c r="CW406" s="22">
        <f t="shared" si="67"/>
        <v>0</v>
      </c>
      <c r="CX406" s="20">
        <f t="shared" si="66"/>
        <v>0</v>
      </c>
      <c r="CZ406" s="20">
        <f t="shared" si="64"/>
        <v>1</v>
      </c>
      <c r="DA406" s="37">
        <f t="shared" si="65"/>
        <v>0</v>
      </c>
      <c r="DZ406" s="62"/>
    </row>
    <row r="407" spans="1:130" x14ac:dyDescent="0.3">
      <c r="A407" s="1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27"/>
      <c r="CB407" s="39" t="str">
        <f t="shared" si="63"/>
        <v>Riadok bude skrytý.</v>
      </c>
      <c r="CC407" s="33" t="s">
        <v>78</v>
      </c>
      <c r="CW407" s="22">
        <f t="shared" si="67"/>
        <v>0</v>
      </c>
      <c r="CX407" s="20">
        <f t="shared" si="66"/>
        <v>0</v>
      </c>
      <c r="CZ407" s="20">
        <f t="shared" si="64"/>
        <v>1</v>
      </c>
      <c r="DA407" s="37">
        <f t="shared" si="65"/>
        <v>0</v>
      </c>
      <c r="DZ407" s="62"/>
    </row>
    <row r="408" spans="1:130" x14ac:dyDescent="0.3">
      <c r="A408" s="1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27"/>
      <c r="CB408" s="39" t="str">
        <f t="shared" si="63"/>
        <v>Riadok bude skrytý.</v>
      </c>
      <c r="CC408" s="33" t="s">
        <v>78</v>
      </c>
      <c r="CW408" s="22">
        <f t="shared" si="67"/>
        <v>0</v>
      </c>
      <c r="CX408" s="20">
        <f t="shared" si="66"/>
        <v>0</v>
      </c>
      <c r="CZ408" s="20">
        <f t="shared" si="64"/>
        <v>1</v>
      </c>
      <c r="DA408" s="37">
        <f t="shared" si="65"/>
        <v>0</v>
      </c>
      <c r="DZ408" s="62"/>
    </row>
    <row r="409" spans="1:130" x14ac:dyDescent="0.3">
      <c r="A409" s="1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27"/>
      <c r="CB409" s="39" t="str">
        <f t="shared" si="63"/>
        <v>Riadok bude skrytý.</v>
      </c>
      <c r="CC409" s="33" t="s">
        <v>78</v>
      </c>
      <c r="CW409" s="22">
        <f t="shared" si="67"/>
        <v>0</v>
      </c>
      <c r="CX409" s="20">
        <f t="shared" si="66"/>
        <v>0</v>
      </c>
      <c r="CZ409" s="20">
        <f t="shared" si="64"/>
        <v>1</v>
      </c>
      <c r="DA409" s="37">
        <f t="shared" si="65"/>
        <v>0</v>
      </c>
      <c r="DZ409" s="62"/>
    </row>
    <row r="410" spans="1:130" x14ac:dyDescent="0.3">
      <c r="A410" s="1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27"/>
      <c r="CB410" s="39" t="str">
        <f t="shared" si="63"/>
        <v>Riadok bude skrytý.</v>
      </c>
      <c r="CC410" s="33" t="s">
        <v>78</v>
      </c>
      <c r="CW410" s="22">
        <f t="shared" si="67"/>
        <v>0</v>
      </c>
      <c r="CX410" s="20">
        <f t="shared" si="66"/>
        <v>0</v>
      </c>
      <c r="CZ410" s="20">
        <f t="shared" si="64"/>
        <v>1</v>
      </c>
      <c r="DA410" s="37">
        <f t="shared" si="65"/>
        <v>0</v>
      </c>
      <c r="DZ410" s="62"/>
    </row>
    <row r="411" spans="1:130" x14ac:dyDescent="0.3">
      <c r="A411" s="1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27"/>
      <c r="CB411" s="39" t="str">
        <f t="shared" si="63"/>
        <v>Riadok bude skrytý.</v>
      </c>
      <c r="CC411" s="33" t="s">
        <v>78</v>
      </c>
      <c r="CW411" s="22">
        <f t="shared" si="67"/>
        <v>0</v>
      </c>
      <c r="CX411" s="20">
        <f t="shared" si="66"/>
        <v>0</v>
      </c>
      <c r="CZ411" s="20">
        <f t="shared" si="64"/>
        <v>1</v>
      </c>
      <c r="DA411" s="37">
        <f t="shared" si="65"/>
        <v>0</v>
      </c>
      <c r="DZ411" s="62"/>
    </row>
    <row r="412" spans="1:130" x14ac:dyDescent="0.3">
      <c r="A412" s="1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27"/>
      <c r="CB412" s="39" t="str">
        <f t="shared" si="63"/>
        <v>Riadok bude skrytý.</v>
      </c>
      <c r="CC412" s="33" t="s">
        <v>78</v>
      </c>
      <c r="CW412" s="22">
        <f t="shared" si="67"/>
        <v>0</v>
      </c>
      <c r="CX412" s="20">
        <f t="shared" si="66"/>
        <v>0</v>
      </c>
      <c r="CZ412" s="20">
        <f t="shared" si="64"/>
        <v>1</v>
      </c>
      <c r="DA412" s="37">
        <f t="shared" si="65"/>
        <v>0</v>
      </c>
      <c r="DZ412" s="62"/>
    </row>
    <row r="413" spans="1:130" x14ac:dyDescent="0.3">
      <c r="A413" s="1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27"/>
      <c r="CB413" s="39" t="str">
        <f t="shared" si="63"/>
        <v>Riadok bude skrytý.</v>
      </c>
      <c r="CC413" s="33" t="s">
        <v>78</v>
      </c>
      <c r="CW413" s="22">
        <f t="shared" si="67"/>
        <v>0</v>
      </c>
      <c r="CX413" s="20">
        <f t="shared" si="66"/>
        <v>0</v>
      </c>
      <c r="CZ413" s="20">
        <f t="shared" si="64"/>
        <v>1</v>
      </c>
      <c r="DA413" s="37">
        <f t="shared" si="65"/>
        <v>0</v>
      </c>
      <c r="DZ413" s="62"/>
    </row>
    <row r="414" spans="1:130" x14ac:dyDescent="0.3">
      <c r="A414" s="1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27"/>
      <c r="CB414" s="39" t="str">
        <f t="shared" si="63"/>
        <v>Riadok bude skrytý.</v>
      </c>
      <c r="CC414" s="33" t="s">
        <v>78</v>
      </c>
      <c r="CW414" s="22">
        <f t="shared" si="67"/>
        <v>0</v>
      </c>
      <c r="CX414" s="20">
        <f t="shared" si="66"/>
        <v>0</v>
      </c>
      <c r="CZ414" s="20">
        <f t="shared" si="64"/>
        <v>1</v>
      </c>
      <c r="DA414" s="37">
        <f t="shared" si="65"/>
        <v>0</v>
      </c>
      <c r="DZ414" s="62"/>
    </row>
    <row r="415" spans="1:130" x14ac:dyDescent="0.3">
      <c r="A415" s="1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27"/>
      <c r="CB415" s="39" t="str">
        <f t="shared" si="63"/>
        <v>Riadok bude skrytý.</v>
      </c>
      <c r="CC415" s="33" t="s">
        <v>78</v>
      </c>
      <c r="CW415" s="22">
        <f t="shared" si="67"/>
        <v>0</v>
      </c>
      <c r="CX415" s="20">
        <f t="shared" si="66"/>
        <v>0</v>
      </c>
      <c r="CZ415" s="20">
        <f t="shared" si="64"/>
        <v>1</v>
      </c>
      <c r="DA415" s="37">
        <f t="shared" si="65"/>
        <v>0</v>
      </c>
      <c r="DZ415" s="62"/>
    </row>
    <row r="416" spans="1:130" x14ac:dyDescent="0.3">
      <c r="A416" s="1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27"/>
      <c r="CB416" s="39" t="str">
        <f t="shared" si="63"/>
        <v>Riadok bude skrytý.</v>
      </c>
      <c r="CC416" s="33" t="s">
        <v>78</v>
      </c>
      <c r="CW416" s="22">
        <f t="shared" si="67"/>
        <v>0</v>
      </c>
      <c r="CX416" s="20">
        <f t="shared" si="66"/>
        <v>0</v>
      </c>
      <c r="CZ416" s="20">
        <f t="shared" si="64"/>
        <v>1</v>
      </c>
      <c r="DA416" s="37">
        <f t="shared" si="65"/>
        <v>0</v>
      </c>
      <c r="DZ416" s="62"/>
    </row>
    <row r="417" spans="1:130" x14ac:dyDescent="0.3">
      <c r="A417" s="1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27"/>
      <c r="CB417" s="39" t="str">
        <f t="shared" si="63"/>
        <v>Riadok bude skrytý.</v>
      </c>
      <c r="CC417" s="33" t="s">
        <v>78</v>
      </c>
      <c r="CW417" s="22">
        <f t="shared" si="67"/>
        <v>0</v>
      </c>
      <c r="CX417" s="20">
        <f t="shared" si="66"/>
        <v>0</v>
      </c>
      <c r="CZ417" s="20">
        <f t="shared" si="64"/>
        <v>1</v>
      </c>
      <c r="DA417" s="37">
        <f t="shared" si="65"/>
        <v>0</v>
      </c>
      <c r="DZ417" s="62"/>
    </row>
    <row r="418" spans="1:130" x14ac:dyDescent="0.3">
      <c r="A418" s="1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27"/>
      <c r="CB418" s="39" t="str">
        <f t="shared" si="63"/>
        <v>Riadok bude skrytý.</v>
      </c>
      <c r="CC418" s="33" t="s">
        <v>78</v>
      </c>
      <c r="CW418" s="22">
        <f t="shared" si="67"/>
        <v>0</v>
      </c>
      <c r="CX418" s="20">
        <f t="shared" si="66"/>
        <v>0</v>
      </c>
      <c r="CZ418" s="20">
        <f t="shared" si="64"/>
        <v>1</v>
      </c>
      <c r="DA418" s="37">
        <f t="shared" si="65"/>
        <v>0</v>
      </c>
      <c r="DZ418" s="62"/>
    </row>
    <row r="419" spans="1:130" x14ac:dyDescent="0.3">
      <c r="A419" s="11"/>
      <c r="CA419" s="25"/>
      <c r="CB419" s="39" t="str">
        <f t="shared" si="63"/>
        <v>Riadok bude skrytý.</v>
      </c>
      <c r="CC419" s="33" t="s">
        <v>78</v>
      </c>
      <c r="CW419" s="22">
        <f t="shared" si="67"/>
        <v>0</v>
      </c>
      <c r="CX419" s="20">
        <f>+IF(SUM(CX423:CX432)=0,0,1)</f>
        <v>0</v>
      </c>
      <c r="CZ419" s="20">
        <f t="shared" si="64"/>
        <v>1</v>
      </c>
      <c r="DA419" s="37">
        <f t="shared" si="65"/>
        <v>0</v>
      </c>
      <c r="DZ419" s="62"/>
    </row>
    <row r="420" spans="1:130" x14ac:dyDescent="0.3">
      <c r="A420" s="11"/>
      <c r="B420" s="2" t="s">
        <v>184</v>
      </c>
      <c r="CA420" s="26" t="s">
        <v>69</v>
      </c>
      <c r="CB420" s="39" t="str">
        <f t="shared" si="63"/>
        <v>Riadok bude skrytý.</v>
      </c>
      <c r="CC420" s="33" t="s">
        <v>78</v>
      </c>
      <c r="CW420" s="22">
        <f t="shared" si="67"/>
        <v>0</v>
      </c>
      <c r="CX420" s="20">
        <f>+IF(SUM(CX423:CX432)=0,0,1)</f>
        <v>0</v>
      </c>
      <c r="CZ420" s="20">
        <f t="shared" si="64"/>
        <v>1</v>
      </c>
      <c r="DA420" s="37">
        <f t="shared" si="65"/>
        <v>0</v>
      </c>
      <c r="DZ420" s="62"/>
    </row>
    <row r="421" spans="1:130" x14ac:dyDescent="0.3">
      <c r="A421" s="11"/>
      <c r="CA421" s="24"/>
      <c r="CB421" s="39" t="str">
        <f t="shared" si="63"/>
        <v>Riadok bude skrytý.</v>
      </c>
      <c r="CC421" s="33" t="s">
        <v>78</v>
      </c>
      <c r="CD421" s="23"/>
      <c r="CW421" s="22">
        <f t="shared" si="67"/>
        <v>0</v>
      </c>
      <c r="CX421" s="20">
        <f>+IF(SUM(CX423:CX432)=0,0,1)</f>
        <v>0</v>
      </c>
      <c r="CZ421" s="20">
        <f t="shared" si="64"/>
        <v>1</v>
      </c>
      <c r="DA421" s="37">
        <f t="shared" si="65"/>
        <v>0</v>
      </c>
      <c r="DZ421" s="62"/>
    </row>
    <row r="422" spans="1:130" x14ac:dyDescent="0.3">
      <c r="A422" s="11"/>
      <c r="B422" s="89" t="s">
        <v>124</v>
      </c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1"/>
      <c r="AM422" s="406" t="s">
        <v>125</v>
      </c>
      <c r="AN422" s="398"/>
      <c r="AO422" s="398"/>
      <c r="AP422" s="398"/>
      <c r="AQ422" s="398"/>
      <c r="AR422" s="398"/>
      <c r="AS422" s="398"/>
      <c r="AT422" s="398"/>
      <c r="AU422" s="398"/>
      <c r="AV422" s="398"/>
      <c r="AW422" s="398"/>
      <c r="AX422" s="398"/>
      <c r="AY422" s="398"/>
      <c r="AZ422" s="398"/>
      <c r="BA422" s="398"/>
      <c r="BB422" s="398"/>
      <c r="BC422" s="398"/>
      <c r="BD422" s="398"/>
      <c r="BE422" s="398"/>
      <c r="BF422" s="399"/>
      <c r="BG422" s="397" t="s">
        <v>126</v>
      </c>
      <c r="BH422" s="398"/>
      <c r="BI422" s="398"/>
      <c r="BJ422" s="398"/>
      <c r="BK422" s="398"/>
      <c r="BL422" s="398"/>
      <c r="BM422" s="398"/>
      <c r="BN422" s="398"/>
      <c r="BO422" s="398"/>
      <c r="BP422" s="398"/>
      <c r="BQ422" s="398"/>
      <c r="BR422" s="398"/>
      <c r="BS422" s="398"/>
      <c r="BT422" s="398"/>
      <c r="BU422" s="398"/>
      <c r="BV422" s="398"/>
      <c r="BW422" s="398"/>
      <c r="BX422" s="398"/>
      <c r="BY422" s="398"/>
      <c r="BZ422" s="399"/>
      <c r="CA422" s="26" t="s">
        <v>69</v>
      </c>
      <c r="CB422" s="39" t="str">
        <f t="shared" si="63"/>
        <v>Riadok bude skrytý.</v>
      </c>
      <c r="CC422" s="33" t="s">
        <v>78</v>
      </c>
      <c r="CD422" s="23"/>
      <c r="CW422" s="22">
        <f t="shared" si="67"/>
        <v>0</v>
      </c>
      <c r="CX422" s="20">
        <f>+IF(SUM(CX423:CX432)=0,0,1)</f>
        <v>0</v>
      </c>
      <c r="CZ422" s="20">
        <f t="shared" si="64"/>
        <v>1</v>
      </c>
      <c r="DA422" s="37">
        <f t="shared" si="65"/>
        <v>0</v>
      </c>
      <c r="DZ422" s="62"/>
    </row>
    <row r="423" spans="1:130" x14ac:dyDescent="0.3">
      <c r="A423" s="11"/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4"/>
      <c r="AM423" s="82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4"/>
      <c r="BG423" s="110"/>
      <c r="BH423" s="111"/>
      <c r="BI423" s="111"/>
      <c r="BJ423" s="111"/>
      <c r="BK423" s="111"/>
      <c r="BL423" s="111"/>
      <c r="BM423" s="111"/>
      <c r="BN423" s="111"/>
      <c r="BO423" s="111"/>
      <c r="BP423" s="111"/>
      <c r="BQ423" s="111"/>
      <c r="BR423" s="111"/>
      <c r="BS423" s="111"/>
      <c r="BT423" s="111"/>
      <c r="BU423" s="111"/>
      <c r="BV423" s="111"/>
      <c r="BW423" s="111"/>
      <c r="BX423" s="111"/>
      <c r="BY423" s="111"/>
      <c r="BZ423" s="112"/>
      <c r="CA423" s="24"/>
      <c r="CB423" s="39" t="str">
        <f t="shared" si="63"/>
        <v>Riadok bude skrytý.</v>
      </c>
      <c r="CC423" s="33" t="s">
        <v>78</v>
      </c>
      <c r="CD423" s="23"/>
      <c r="CE423" s="3"/>
      <c r="CW423" s="22">
        <f t="shared" si="67"/>
        <v>0</v>
      </c>
      <c r="CX423" s="20">
        <f t="shared" ref="CX423:CX431" si="68">+IF(B423="",0,1)</f>
        <v>0</v>
      </c>
      <c r="CZ423" s="20">
        <f t="shared" si="64"/>
        <v>1</v>
      </c>
      <c r="DA423" s="37">
        <f t="shared" si="65"/>
        <v>0</v>
      </c>
      <c r="DZ423" s="62"/>
    </row>
    <row r="424" spans="1:130" x14ac:dyDescent="0.3">
      <c r="A424" s="11"/>
      <c r="B424" s="133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  <c r="AJ424" s="134"/>
      <c r="AK424" s="134"/>
      <c r="AL424" s="135"/>
      <c r="AM424" s="136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8"/>
      <c r="BG424" s="121"/>
      <c r="BH424" s="122"/>
      <c r="BI424" s="122"/>
      <c r="BJ424" s="122"/>
      <c r="BK424" s="122"/>
      <c r="BL424" s="122"/>
      <c r="BM424" s="122"/>
      <c r="BN424" s="122"/>
      <c r="BO424" s="122"/>
      <c r="BP424" s="122"/>
      <c r="BQ424" s="122"/>
      <c r="BR424" s="122"/>
      <c r="BS424" s="122"/>
      <c r="BT424" s="122"/>
      <c r="BU424" s="122"/>
      <c r="BV424" s="122"/>
      <c r="BW424" s="122"/>
      <c r="BX424" s="122"/>
      <c r="BY424" s="122"/>
      <c r="BZ424" s="123"/>
      <c r="CA424" s="24"/>
      <c r="CB424" s="39" t="str">
        <f t="shared" si="63"/>
        <v>Riadok bude skrytý.</v>
      </c>
      <c r="CC424" s="33" t="s">
        <v>78</v>
      </c>
      <c r="CD424" s="23"/>
      <c r="CE424" s="3"/>
      <c r="CW424" s="22">
        <f t="shared" si="67"/>
        <v>0</v>
      </c>
      <c r="CX424" s="20">
        <f t="shared" si="68"/>
        <v>0</v>
      </c>
      <c r="CZ424" s="20">
        <f t="shared" si="64"/>
        <v>1</v>
      </c>
      <c r="DA424" s="37">
        <f t="shared" ref="DA424:DA432" si="69">+IF(CW424*CX424=0,0,IF(CZ424=0,0,1))</f>
        <v>0</v>
      </c>
      <c r="DZ424" s="62"/>
    </row>
    <row r="425" spans="1:130" x14ac:dyDescent="0.3">
      <c r="A425" s="11"/>
      <c r="B425" s="133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  <c r="AJ425" s="134"/>
      <c r="AK425" s="134"/>
      <c r="AL425" s="135"/>
      <c r="AM425" s="136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8"/>
      <c r="BG425" s="121"/>
      <c r="BH425" s="122"/>
      <c r="BI425" s="122"/>
      <c r="BJ425" s="122"/>
      <c r="BK425" s="122"/>
      <c r="BL425" s="122"/>
      <c r="BM425" s="122"/>
      <c r="BN425" s="122"/>
      <c r="BO425" s="122"/>
      <c r="BP425" s="122"/>
      <c r="BQ425" s="122"/>
      <c r="BR425" s="122"/>
      <c r="BS425" s="122"/>
      <c r="BT425" s="122"/>
      <c r="BU425" s="122"/>
      <c r="BV425" s="122"/>
      <c r="BW425" s="122"/>
      <c r="BX425" s="122"/>
      <c r="BY425" s="122"/>
      <c r="BZ425" s="123"/>
      <c r="CA425" s="24"/>
      <c r="CB425" s="39" t="str">
        <f t="shared" si="63"/>
        <v>Riadok bude skrytý.</v>
      </c>
      <c r="CC425" s="33" t="s">
        <v>78</v>
      </c>
      <c r="CD425" s="23"/>
      <c r="CE425" s="3"/>
      <c r="CW425" s="22">
        <f t="shared" si="67"/>
        <v>0</v>
      </c>
      <c r="CX425" s="20">
        <f t="shared" si="68"/>
        <v>0</v>
      </c>
      <c r="CZ425" s="20">
        <f t="shared" si="64"/>
        <v>1</v>
      </c>
      <c r="DA425" s="37">
        <f t="shared" si="69"/>
        <v>0</v>
      </c>
      <c r="DZ425" s="62"/>
    </row>
    <row r="426" spans="1:130" x14ac:dyDescent="0.3">
      <c r="A426" s="11"/>
      <c r="B426" s="133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  <c r="AJ426" s="134"/>
      <c r="AK426" s="134"/>
      <c r="AL426" s="135"/>
      <c r="AM426" s="136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8"/>
      <c r="BG426" s="121"/>
      <c r="BH426" s="122"/>
      <c r="BI426" s="122"/>
      <c r="BJ426" s="122"/>
      <c r="BK426" s="122"/>
      <c r="BL426" s="122"/>
      <c r="BM426" s="122"/>
      <c r="BN426" s="122"/>
      <c r="BO426" s="122"/>
      <c r="BP426" s="122"/>
      <c r="BQ426" s="122"/>
      <c r="BR426" s="122"/>
      <c r="BS426" s="122"/>
      <c r="BT426" s="122"/>
      <c r="BU426" s="122"/>
      <c r="BV426" s="122"/>
      <c r="BW426" s="122"/>
      <c r="BX426" s="122"/>
      <c r="BY426" s="122"/>
      <c r="BZ426" s="123"/>
      <c r="CA426" s="24"/>
      <c r="CB426" s="39" t="str">
        <f t="shared" si="63"/>
        <v>Riadok bude skrytý.</v>
      </c>
      <c r="CC426" s="33" t="s">
        <v>78</v>
      </c>
      <c r="CD426" s="23"/>
      <c r="CE426" s="3"/>
      <c r="CW426" s="22">
        <f t="shared" si="67"/>
        <v>0</v>
      </c>
      <c r="CX426" s="20">
        <f t="shared" si="68"/>
        <v>0</v>
      </c>
      <c r="CZ426" s="20">
        <f t="shared" si="64"/>
        <v>1</v>
      </c>
      <c r="DA426" s="37">
        <f t="shared" si="69"/>
        <v>0</v>
      </c>
      <c r="DZ426" s="62"/>
    </row>
    <row r="427" spans="1:130" x14ac:dyDescent="0.3">
      <c r="A427" s="11"/>
      <c r="B427" s="133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  <c r="AJ427" s="134"/>
      <c r="AK427" s="134"/>
      <c r="AL427" s="135"/>
      <c r="AM427" s="136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8"/>
      <c r="BG427" s="121"/>
      <c r="BH427" s="122"/>
      <c r="BI427" s="122"/>
      <c r="BJ427" s="122"/>
      <c r="BK427" s="122"/>
      <c r="BL427" s="122"/>
      <c r="BM427" s="122"/>
      <c r="BN427" s="122"/>
      <c r="BO427" s="122"/>
      <c r="BP427" s="122"/>
      <c r="BQ427" s="122"/>
      <c r="BR427" s="122"/>
      <c r="BS427" s="122"/>
      <c r="BT427" s="122"/>
      <c r="BU427" s="122"/>
      <c r="BV427" s="122"/>
      <c r="BW427" s="122"/>
      <c r="BX427" s="122"/>
      <c r="BY427" s="122"/>
      <c r="BZ427" s="123"/>
      <c r="CA427" s="24"/>
      <c r="CB427" s="39" t="str">
        <f t="shared" si="63"/>
        <v>Riadok bude skrytý.</v>
      </c>
      <c r="CC427" s="33" t="s">
        <v>78</v>
      </c>
      <c r="CD427" s="23"/>
      <c r="CE427" s="3"/>
      <c r="CW427" s="22">
        <f t="shared" si="67"/>
        <v>0</v>
      </c>
      <c r="CX427" s="20">
        <f t="shared" si="68"/>
        <v>0</v>
      </c>
      <c r="CZ427" s="20">
        <f t="shared" si="64"/>
        <v>1</v>
      </c>
      <c r="DA427" s="37">
        <f t="shared" si="69"/>
        <v>0</v>
      </c>
      <c r="DZ427" s="62"/>
    </row>
    <row r="428" spans="1:130" x14ac:dyDescent="0.3">
      <c r="A428" s="11"/>
      <c r="B428" s="133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  <c r="AJ428" s="134"/>
      <c r="AK428" s="134"/>
      <c r="AL428" s="135"/>
      <c r="AM428" s="136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8"/>
      <c r="BG428" s="121"/>
      <c r="BH428" s="122"/>
      <c r="BI428" s="122"/>
      <c r="BJ428" s="122"/>
      <c r="BK428" s="122"/>
      <c r="BL428" s="122"/>
      <c r="BM428" s="122"/>
      <c r="BN428" s="122"/>
      <c r="BO428" s="122"/>
      <c r="BP428" s="122"/>
      <c r="BQ428" s="122"/>
      <c r="BR428" s="122"/>
      <c r="BS428" s="122"/>
      <c r="BT428" s="122"/>
      <c r="BU428" s="122"/>
      <c r="BV428" s="122"/>
      <c r="BW428" s="122"/>
      <c r="BX428" s="122"/>
      <c r="BY428" s="122"/>
      <c r="BZ428" s="123"/>
      <c r="CA428" s="24"/>
      <c r="CB428" s="39" t="str">
        <f t="shared" si="63"/>
        <v>Riadok bude skrytý.</v>
      </c>
      <c r="CC428" s="33" t="s">
        <v>78</v>
      </c>
      <c r="CD428" s="23"/>
      <c r="CE428" s="3"/>
      <c r="CW428" s="22">
        <f t="shared" si="67"/>
        <v>0</v>
      </c>
      <c r="CX428" s="20">
        <f t="shared" si="68"/>
        <v>0</v>
      </c>
      <c r="CZ428" s="20">
        <f t="shared" si="64"/>
        <v>1</v>
      </c>
      <c r="DA428" s="37">
        <f t="shared" si="69"/>
        <v>0</v>
      </c>
      <c r="DZ428" s="62"/>
    </row>
    <row r="429" spans="1:130" x14ac:dyDescent="0.3">
      <c r="A429" s="11"/>
      <c r="B429" s="133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  <c r="AJ429" s="134"/>
      <c r="AK429" s="134"/>
      <c r="AL429" s="135"/>
      <c r="AM429" s="136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8"/>
      <c r="BG429" s="121"/>
      <c r="BH429" s="122"/>
      <c r="BI429" s="122"/>
      <c r="BJ429" s="122"/>
      <c r="BK429" s="122"/>
      <c r="BL429" s="122"/>
      <c r="BM429" s="122"/>
      <c r="BN429" s="122"/>
      <c r="BO429" s="122"/>
      <c r="BP429" s="122"/>
      <c r="BQ429" s="122"/>
      <c r="BR429" s="122"/>
      <c r="BS429" s="122"/>
      <c r="BT429" s="122"/>
      <c r="BU429" s="122"/>
      <c r="BV429" s="122"/>
      <c r="BW429" s="122"/>
      <c r="BX429" s="122"/>
      <c r="BY429" s="122"/>
      <c r="BZ429" s="123"/>
      <c r="CA429" s="24"/>
      <c r="CB429" s="39" t="str">
        <f t="shared" si="63"/>
        <v>Riadok bude skrytý.</v>
      </c>
      <c r="CC429" s="33" t="s">
        <v>78</v>
      </c>
      <c r="CD429" s="23"/>
      <c r="CE429" s="3"/>
      <c r="CW429" s="22">
        <f t="shared" si="67"/>
        <v>0</v>
      </c>
      <c r="CX429" s="20">
        <f t="shared" si="68"/>
        <v>0</v>
      </c>
      <c r="CZ429" s="20">
        <f t="shared" si="64"/>
        <v>1</v>
      </c>
      <c r="DA429" s="37">
        <f t="shared" si="69"/>
        <v>0</v>
      </c>
      <c r="DZ429" s="62"/>
    </row>
    <row r="430" spans="1:130" x14ac:dyDescent="0.3">
      <c r="A430" s="11"/>
      <c r="B430" s="133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  <c r="AJ430" s="134"/>
      <c r="AK430" s="134"/>
      <c r="AL430" s="135"/>
      <c r="AM430" s="136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8"/>
      <c r="BG430" s="121"/>
      <c r="BH430" s="122"/>
      <c r="BI430" s="122"/>
      <c r="BJ430" s="122"/>
      <c r="BK430" s="122"/>
      <c r="BL430" s="122"/>
      <c r="BM430" s="122"/>
      <c r="BN430" s="122"/>
      <c r="BO430" s="122"/>
      <c r="BP430" s="122"/>
      <c r="BQ430" s="122"/>
      <c r="BR430" s="122"/>
      <c r="BS430" s="122"/>
      <c r="BT430" s="122"/>
      <c r="BU430" s="122"/>
      <c r="BV430" s="122"/>
      <c r="BW430" s="122"/>
      <c r="BX430" s="122"/>
      <c r="BY430" s="122"/>
      <c r="BZ430" s="123"/>
      <c r="CA430" s="24"/>
      <c r="CB430" s="39" t="str">
        <f t="shared" si="63"/>
        <v>Riadok bude skrytý.</v>
      </c>
      <c r="CC430" s="33" t="s">
        <v>78</v>
      </c>
      <c r="CE430" s="3"/>
      <c r="CW430" s="22">
        <f t="shared" si="67"/>
        <v>0</v>
      </c>
      <c r="CX430" s="20">
        <f t="shared" si="68"/>
        <v>0</v>
      </c>
      <c r="CZ430" s="20">
        <f t="shared" si="64"/>
        <v>1</v>
      </c>
      <c r="DA430" s="37">
        <f t="shared" si="69"/>
        <v>0</v>
      </c>
      <c r="DZ430" s="62"/>
    </row>
    <row r="431" spans="1:130" x14ac:dyDescent="0.3">
      <c r="A431" s="11"/>
      <c r="B431" s="133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5"/>
      <c r="AM431" s="136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8"/>
      <c r="BG431" s="121"/>
      <c r="BH431" s="122"/>
      <c r="BI431" s="122"/>
      <c r="BJ431" s="122"/>
      <c r="BK431" s="122"/>
      <c r="BL431" s="122"/>
      <c r="BM431" s="122"/>
      <c r="BN431" s="122"/>
      <c r="BO431" s="122"/>
      <c r="BP431" s="122"/>
      <c r="BQ431" s="122"/>
      <c r="BR431" s="122"/>
      <c r="BS431" s="122"/>
      <c r="BT431" s="122"/>
      <c r="BU431" s="122"/>
      <c r="BV431" s="122"/>
      <c r="BW431" s="122"/>
      <c r="BX431" s="122"/>
      <c r="BY431" s="122"/>
      <c r="BZ431" s="123"/>
      <c r="CA431" s="24"/>
      <c r="CB431" s="39" t="str">
        <f t="shared" si="63"/>
        <v>Riadok bude skrytý.</v>
      </c>
      <c r="CC431" s="33" t="s">
        <v>78</v>
      </c>
      <c r="CE431" s="3"/>
      <c r="CW431" s="22">
        <f t="shared" si="67"/>
        <v>0</v>
      </c>
      <c r="CX431" s="20">
        <f t="shared" si="68"/>
        <v>0</v>
      </c>
      <c r="CZ431" s="20">
        <f t="shared" si="64"/>
        <v>1</v>
      </c>
      <c r="DA431" s="37">
        <f t="shared" si="69"/>
        <v>0</v>
      </c>
      <c r="DZ431" s="62"/>
    </row>
    <row r="432" spans="1:130" x14ac:dyDescent="0.3">
      <c r="A432" s="11"/>
      <c r="B432" s="130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131"/>
      <c r="AB432" s="131"/>
      <c r="AC432" s="131"/>
      <c r="AD432" s="131"/>
      <c r="AE432" s="131"/>
      <c r="AF432" s="131"/>
      <c r="AG432" s="131"/>
      <c r="AH432" s="131"/>
      <c r="AI432" s="131"/>
      <c r="AJ432" s="131"/>
      <c r="AK432" s="131"/>
      <c r="AL432" s="132"/>
      <c r="AM432" s="139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1"/>
      <c r="BG432" s="165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  <c r="BT432" s="166"/>
      <c r="BU432" s="166"/>
      <c r="BV432" s="166"/>
      <c r="BW432" s="166"/>
      <c r="BX432" s="166"/>
      <c r="BY432" s="166"/>
      <c r="BZ432" s="167"/>
      <c r="CA432" s="24"/>
      <c r="CB432" s="39" t="str">
        <f>+IF(DA432=0,"Riadok bude skrytý.","Riadok bude vidieť.")</f>
        <v>Riadok bude skrytý.</v>
      </c>
      <c r="CC432" s="33" t="s">
        <v>78</v>
      </c>
      <c r="CE432" s="3"/>
      <c r="CW432" s="22">
        <f t="shared" si="67"/>
        <v>0</v>
      </c>
      <c r="CX432" s="20">
        <f>+IF(SUM(CX423:CX431)=0,0,1)</f>
        <v>0</v>
      </c>
      <c r="CZ432" s="20">
        <f>IF(CC432="",1,IF(CC432="Chcem skryť riadok.",0,1))</f>
        <v>1</v>
      </c>
      <c r="DA432" s="37">
        <f t="shared" si="69"/>
        <v>0</v>
      </c>
      <c r="DZ432" s="62"/>
    </row>
    <row r="433" spans="1:130" x14ac:dyDescent="0.3">
      <c r="A433" s="11"/>
      <c r="CA433" s="24"/>
      <c r="CB433" s="39" t="str">
        <f>+IF(DA433=0,"Riadok bude skrytý.","Riadok bude vidieť.")</f>
        <v>Riadok bude skrytý.</v>
      </c>
      <c r="CW433" s="20">
        <f t="shared" ref="CW433:CW438" si="70">+IF($J$436="neeviduje",0,1)</f>
        <v>0</v>
      </c>
      <c r="CZ433" s="20">
        <f>IF(CC433="",1,IF(CC433="Chcem skryť riadok.",0,1))</f>
        <v>1</v>
      </c>
      <c r="DA433" s="20">
        <f>+IF(CW433+CX433+CY433=0,0,IF(CZ433=0,0,1))</f>
        <v>0</v>
      </c>
      <c r="DZ433" s="62"/>
    </row>
    <row r="434" spans="1:130" x14ac:dyDescent="0.3">
      <c r="A434" s="11"/>
      <c r="B434" s="64" t="s">
        <v>127</v>
      </c>
      <c r="C434" s="1"/>
      <c r="D434" s="1"/>
      <c r="E434" s="1"/>
      <c r="F434" s="1"/>
      <c r="CA434" s="25" t="s">
        <v>69</v>
      </c>
      <c r="CB434" s="39" t="str">
        <f t="shared" ref="CB434:CB480" si="71">+IF(DA434=0,"Riadok bude skrytý.","Riadok bude vidieť.")</f>
        <v>Riadok bude skrytý.</v>
      </c>
      <c r="CW434" s="20">
        <f t="shared" si="70"/>
        <v>0</v>
      </c>
      <c r="CZ434" s="20">
        <f t="shared" ref="CZ434:CZ480" si="72">IF(CC434="",1,IF(CC434="Chcem skryť riadok.",0,1))</f>
        <v>1</v>
      </c>
      <c r="DA434" s="20">
        <f>+IF(CW434+CX434+CY434=0,0,IF(CZ434=0,0,1))</f>
        <v>0</v>
      </c>
      <c r="DZ434" s="62"/>
    </row>
    <row r="435" spans="1:130" ht="15" customHeight="1" x14ac:dyDescent="0.3">
      <c r="A435" s="11"/>
      <c r="CA435" s="24"/>
      <c r="CB435" s="39" t="str">
        <f t="shared" si="71"/>
        <v>Riadok bude skrytý.</v>
      </c>
      <c r="CW435" s="20">
        <f t="shared" si="70"/>
        <v>0</v>
      </c>
      <c r="CZ435" s="20">
        <f t="shared" si="72"/>
        <v>1</v>
      </c>
      <c r="DA435" s="20">
        <f>+IF(CW435+CX435+CY435=0,0,IF(CZ435=0,0,1))</f>
        <v>0</v>
      </c>
      <c r="DZ435" s="62"/>
    </row>
    <row r="436" spans="1:130" x14ac:dyDescent="0.3">
      <c r="A436" s="11"/>
      <c r="B436" s="2" t="s">
        <v>36</v>
      </c>
      <c r="J436" s="88" t="s">
        <v>198</v>
      </c>
      <c r="K436" s="88"/>
      <c r="L436" s="88"/>
      <c r="M436" s="88"/>
      <c r="N436" s="88"/>
      <c r="O436" s="88"/>
      <c r="P436" s="88"/>
      <c r="Q436" s="88"/>
      <c r="R436" s="88"/>
      <c r="S436" s="2" t="str">
        <f>+IF(J436="eviduje","vlastné akcie.","vlastné akcie.")</f>
        <v>vlastné akcie.</v>
      </c>
      <c r="T436" s="47"/>
      <c r="CA436" s="24"/>
      <c r="CB436" s="39" t="str">
        <f t="shared" si="71"/>
        <v>Riadok bude skrytý.</v>
      </c>
      <c r="CC436" s="33" t="s">
        <v>78</v>
      </c>
      <c r="CF436" s="7"/>
      <c r="CW436" s="20">
        <f t="shared" si="70"/>
        <v>0</v>
      </c>
      <c r="CZ436" s="20">
        <f t="shared" si="72"/>
        <v>1</v>
      </c>
      <c r="DA436" s="20">
        <f>+IF(CW436+CX436+CY436=0,0,IF(CZ436=0,0,1))</f>
        <v>0</v>
      </c>
      <c r="DZ436" s="62"/>
    </row>
    <row r="437" spans="1:130" x14ac:dyDescent="0.3">
      <c r="A437" s="11"/>
      <c r="B437" s="2" t="str">
        <f>+IF(J436="eviduje","K dôvodu nadobudnutia vlastných akcií Spoločnosť uvádza:","")</f>
        <v/>
      </c>
      <c r="CA437" s="24"/>
      <c r="CB437" s="39" t="str">
        <f t="shared" si="71"/>
        <v>Riadok bude skrytý.</v>
      </c>
      <c r="CC437" s="33" t="s">
        <v>78</v>
      </c>
      <c r="CW437" s="20">
        <f t="shared" si="70"/>
        <v>0</v>
      </c>
      <c r="CX437" s="20">
        <f>+IF(SUM(CX438:CX457)=0,0,1)</f>
        <v>0</v>
      </c>
      <c r="CZ437" s="20">
        <f t="shared" si="72"/>
        <v>1</v>
      </c>
      <c r="DA437" s="37">
        <f t="shared" ref="DA437:DA463" si="73">+IF(CW437*CX437=0,0,IF(CZ437=0,0,1))</f>
        <v>0</v>
      </c>
      <c r="DZ437" s="62"/>
    </row>
    <row r="438" spans="1:130" x14ac:dyDescent="0.3">
      <c r="A438" s="1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27"/>
      <c r="CB438" s="39" t="str">
        <f t="shared" si="71"/>
        <v>Riadok bude skrytý.</v>
      </c>
      <c r="CC438" s="33" t="s">
        <v>78</v>
      </c>
      <c r="CW438" s="20">
        <f t="shared" si="70"/>
        <v>0</v>
      </c>
      <c r="CX438" s="20">
        <f t="shared" ref="CX438:CX457" si="74">+IF(B438="",0,1)</f>
        <v>0</v>
      </c>
      <c r="CZ438" s="20">
        <f t="shared" si="72"/>
        <v>1</v>
      </c>
      <c r="DA438" s="37">
        <f t="shared" si="73"/>
        <v>0</v>
      </c>
      <c r="DZ438" s="62"/>
    </row>
    <row r="439" spans="1:130" x14ac:dyDescent="0.3">
      <c r="A439" s="1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  <c r="BO439" s="71"/>
      <c r="BP439" s="71"/>
      <c r="BQ439" s="71"/>
      <c r="BR439" s="71"/>
      <c r="BS439" s="71"/>
      <c r="BT439" s="71"/>
      <c r="BU439" s="71"/>
      <c r="BV439" s="71"/>
      <c r="BW439" s="71"/>
      <c r="BX439" s="71"/>
      <c r="BY439" s="71"/>
      <c r="BZ439" s="71"/>
      <c r="CA439" s="27"/>
      <c r="CB439" s="39" t="str">
        <f t="shared" si="71"/>
        <v>Riadok bude skrytý.</v>
      </c>
      <c r="CC439" s="33" t="s">
        <v>78</v>
      </c>
      <c r="CW439" s="20">
        <f t="shared" ref="CW439:CW501" si="75">+IF($J$436="neeviduje",0,1)</f>
        <v>0</v>
      </c>
      <c r="CX439" s="20">
        <f t="shared" si="74"/>
        <v>0</v>
      </c>
      <c r="CZ439" s="20">
        <f t="shared" si="72"/>
        <v>1</v>
      </c>
      <c r="DA439" s="37">
        <f t="shared" si="73"/>
        <v>0</v>
      </c>
      <c r="DZ439" s="62"/>
    </row>
    <row r="440" spans="1:130" x14ac:dyDescent="0.3">
      <c r="A440" s="1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  <c r="BO440" s="71"/>
      <c r="BP440" s="71"/>
      <c r="BQ440" s="71"/>
      <c r="BR440" s="71"/>
      <c r="BS440" s="71"/>
      <c r="BT440" s="71"/>
      <c r="BU440" s="71"/>
      <c r="BV440" s="71"/>
      <c r="BW440" s="71"/>
      <c r="BX440" s="71"/>
      <c r="BY440" s="71"/>
      <c r="BZ440" s="71"/>
      <c r="CA440" s="27"/>
      <c r="CB440" s="39" t="str">
        <f t="shared" si="71"/>
        <v>Riadok bude skrytý.</v>
      </c>
      <c r="CC440" s="33" t="s">
        <v>78</v>
      </c>
      <c r="CW440" s="20">
        <f t="shared" si="75"/>
        <v>0</v>
      </c>
      <c r="CX440" s="20">
        <f t="shared" si="74"/>
        <v>0</v>
      </c>
      <c r="CZ440" s="20">
        <f t="shared" si="72"/>
        <v>1</v>
      </c>
      <c r="DA440" s="37">
        <f t="shared" si="73"/>
        <v>0</v>
      </c>
      <c r="DZ440" s="62"/>
    </row>
    <row r="441" spans="1:130" x14ac:dyDescent="0.3">
      <c r="A441" s="1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27"/>
      <c r="CB441" s="39" t="str">
        <f t="shared" si="71"/>
        <v>Riadok bude skrytý.</v>
      </c>
      <c r="CC441" s="33" t="s">
        <v>78</v>
      </c>
      <c r="CW441" s="20">
        <f t="shared" si="75"/>
        <v>0</v>
      </c>
      <c r="CX441" s="20">
        <f t="shared" si="74"/>
        <v>0</v>
      </c>
      <c r="CZ441" s="20">
        <f t="shared" si="72"/>
        <v>1</v>
      </c>
      <c r="DA441" s="37">
        <f t="shared" si="73"/>
        <v>0</v>
      </c>
      <c r="DZ441" s="62"/>
    </row>
    <row r="442" spans="1:130" x14ac:dyDescent="0.3">
      <c r="A442" s="1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27"/>
      <c r="CB442" s="39" t="str">
        <f t="shared" si="71"/>
        <v>Riadok bude skrytý.</v>
      </c>
      <c r="CC442" s="33" t="s">
        <v>78</v>
      </c>
      <c r="CW442" s="20">
        <f t="shared" si="75"/>
        <v>0</v>
      </c>
      <c r="CX442" s="20">
        <f t="shared" si="74"/>
        <v>0</v>
      </c>
      <c r="CZ442" s="20">
        <f t="shared" si="72"/>
        <v>1</v>
      </c>
      <c r="DA442" s="37">
        <f t="shared" si="73"/>
        <v>0</v>
      </c>
      <c r="DZ442" s="62"/>
    </row>
    <row r="443" spans="1:130" x14ac:dyDescent="0.3">
      <c r="A443" s="1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27"/>
      <c r="CB443" s="39" t="str">
        <f t="shared" si="71"/>
        <v>Riadok bude skrytý.</v>
      </c>
      <c r="CC443" s="33" t="s">
        <v>78</v>
      </c>
      <c r="CW443" s="20">
        <f t="shared" si="75"/>
        <v>0</v>
      </c>
      <c r="CX443" s="20">
        <f t="shared" si="74"/>
        <v>0</v>
      </c>
      <c r="CZ443" s="20">
        <f t="shared" si="72"/>
        <v>1</v>
      </c>
      <c r="DA443" s="37">
        <f t="shared" si="73"/>
        <v>0</v>
      </c>
      <c r="DZ443" s="62"/>
    </row>
    <row r="444" spans="1:130" x14ac:dyDescent="0.3">
      <c r="A444" s="1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  <c r="BO444" s="71"/>
      <c r="BP444" s="71"/>
      <c r="BQ444" s="71"/>
      <c r="BR444" s="71"/>
      <c r="BS444" s="71"/>
      <c r="BT444" s="71"/>
      <c r="BU444" s="71"/>
      <c r="BV444" s="71"/>
      <c r="BW444" s="71"/>
      <c r="BX444" s="71"/>
      <c r="BY444" s="71"/>
      <c r="BZ444" s="71"/>
      <c r="CA444" s="27"/>
      <c r="CB444" s="39" t="str">
        <f t="shared" si="71"/>
        <v>Riadok bude skrytý.</v>
      </c>
      <c r="CC444" s="33" t="s">
        <v>78</v>
      </c>
      <c r="CW444" s="20">
        <f t="shared" si="75"/>
        <v>0</v>
      </c>
      <c r="CX444" s="20">
        <f t="shared" si="74"/>
        <v>0</v>
      </c>
      <c r="CZ444" s="20">
        <f t="shared" si="72"/>
        <v>1</v>
      </c>
      <c r="DA444" s="37">
        <f t="shared" si="73"/>
        <v>0</v>
      </c>
      <c r="DZ444" s="62"/>
    </row>
    <row r="445" spans="1:130" x14ac:dyDescent="0.3">
      <c r="A445" s="1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  <c r="BO445" s="71"/>
      <c r="BP445" s="71"/>
      <c r="BQ445" s="71"/>
      <c r="BR445" s="71"/>
      <c r="BS445" s="71"/>
      <c r="BT445" s="71"/>
      <c r="BU445" s="71"/>
      <c r="BV445" s="71"/>
      <c r="BW445" s="71"/>
      <c r="BX445" s="71"/>
      <c r="BY445" s="71"/>
      <c r="BZ445" s="71"/>
      <c r="CA445" s="27"/>
      <c r="CB445" s="39" t="str">
        <f t="shared" si="71"/>
        <v>Riadok bude skrytý.</v>
      </c>
      <c r="CC445" s="33" t="s">
        <v>78</v>
      </c>
      <c r="CW445" s="20">
        <f t="shared" si="75"/>
        <v>0</v>
      </c>
      <c r="CX445" s="20">
        <f t="shared" si="74"/>
        <v>0</v>
      </c>
      <c r="CZ445" s="20">
        <f t="shared" si="72"/>
        <v>1</v>
      </c>
      <c r="DA445" s="37">
        <f t="shared" si="73"/>
        <v>0</v>
      </c>
      <c r="DZ445" s="62"/>
    </row>
    <row r="446" spans="1:130" x14ac:dyDescent="0.3">
      <c r="A446" s="1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  <c r="BO446" s="71"/>
      <c r="BP446" s="71"/>
      <c r="BQ446" s="71"/>
      <c r="BR446" s="71"/>
      <c r="BS446" s="71"/>
      <c r="BT446" s="71"/>
      <c r="BU446" s="71"/>
      <c r="BV446" s="71"/>
      <c r="BW446" s="71"/>
      <c r="BX446" s="71"/>
      <c r="BY446" s="71"/>
      <c r="BZ446" s="71"/>
      <c r="CA446" s="27"/>
      <c r="CB446" s="39" t="str">
        <f t="shared" si="71"/>
        <v>Riadok bude skrytý.</v>
      </c>
      <c r="CC446" s="33" t="s">
        <v>78</v>
      </c>
      <c r="CW446" s="20">
        <f t="shared" si="75"/>
        <v>0</v>
      </c>
      <c r="CX446" s="20">
        <f t="shared" si="74"/>
        <v>0</v>
      </c>
      <c r="CZ446" s="20">
        <f t="shared" si="72"/>
        <v>1</v>
      </c>
      <c r="DA446" s="37">
        <f t="shared" si="73"/>
        <v>0</v>
      </c>
      <c r="DZ446" s="62"/>
    </row>
    <row r="447" spans="1:130" x14ac:dyDescent="0.3">
      <c r="A447" s="1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  <c r="BO447" s="71"/>
      <c r="BP447" s="71"/>
      <c r="BQ447" s="71"/>
      <c r="BR447" s="71"/>
      <c r="BS447" s="71"/>
      <c r="BT447" s="71"/>
      <c r="BU447" s="71"/>
      <c r="BV447" s="71"/>
      <c r="BW447" s="71"/>
      <c r="BX447" s="71"/>
      <c r="BY447" s="71"/>
      <c r="BZ447" s="71"/>
      <c r="CA447" s="27"/>
      <c r="CB447" s="39" t="str">
        <f t="shared" si="71"/>
        <v>Riadok bude skrytý.</v>
      </c>
      <c r="CC447" s="33" t="s">
        <v>78</v>
      </c>
      <c r="CW447" s="20">
        <f t="shared" si="75"/>
        <v>0</v>
      </c>
      <c r="CX447" s="20">
        <f t="shared" si="74"/>
        <v>0</v>
      </c>
      <c r="CZ447" s="20">
        <f t="shared" si="72"/>
        <v>1</v>
      </c>
      <c r="DA447" s="37">
        <f t="shared" si="73"/>
        <v>0</v>
      </c>
      <c r="DZ447" s="62"/>
    </row>
    <row r="448" spans="1:130" x14ac:dyDescent="0.3">
      <c r="A448" s="1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  <c r="BO448" s="71"/>
      <c r="BP448" s="71"/>
      <c r="BQ448" s="71"/>
      <c r="BR448" s="71"/>
      <c r="BS448" s="71"/>
      <c r="BT448" s="71"/>
      <c r="BU448" s="71"/>
      <c r="BV448" s="71"/>
      <c r="BW448" s="71"/>
      <c r="BX448" s="71"/>
      <c r="BY448" s="71"/>
      <c r="BZ448" s="71"/>
      <c r="CA448" s="27"/>
      <c r="CB448" s="39" t="str">
        <f t="shared" si="71"/>
        <v>Riadok bude skrytý.</v>
      </c>
      <c r="CC448" s="33" t="s">
        <v>78</v>
      </c>
      <c r="CW448" s="20">
        <f t="shared" si="75"/>
        <v>0</v>
      </c>
      <c r="CX448" s="20">
        <f t="shared" si="74"/>
        <v>0</v>
      </c>
      <c r="CZ448" s="20">
        <f t="shared" si="72"/>
        <v>1</v>
      </c>
      <c r="DA448" s="37">
        <f t="shared" si="73"/>
        <v>0</v>
      </c>
      <c r="DZ448" s="62"/>
    </row>
    <row r="449" spans="1:130" x14ac:dyDescent="0.3">
      <c r="A449" s="1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  <c r="BO449" s="71"/>
      <c r="BP449" s="71"/>
      <c r="BQ449" s="71"/>
      <c r="BR449" s="71"/>
      <c r="BS449" s="71"/>
      <c r="BT449" s="71"/>
      <c r="BU449" s="71"/>
      <c r="BV449" s="71"/>
      <c r="BW449" s="71"/>
      <c r="BX449" s="71"/>
      <c r="BY449" s="71"/>
      <c r="BZ449" s="71"/>
      <c r="CA449" s="27"/>
      <c r="CB449" s="39" t="str">
        <f t="shared" si="71"/>
        <v>Riadok bude skrytý.</v>
      </c>
      <c r="CC449" s="33" t="s">
        <v>78</v>
      </c>
      <c r="CW449" s="20">
        <f t="shared" si="75"/>
        <v>0</v>
      </c>
      <c r="CX449" s="20">
        <f t="shared" si="74"/>
        <v>0</v>
      </c>
      <c r="CZ449" s="20">
        <f t="shared" si="72"/>
        <v>1</v>
      </c>
      <c r="DA449" s="37">
        <f t="shared" si="73"/>
        <v>0</v>
      </c>
      <c r="DZ449" s="62"/>
    </row>
    <row r="450" spans="1:130" x14ac:dyDescent="0.3">
      <c r="A450" s="1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  <c r="BO450" s="71"/>
      <c r="BP450" s="71"/>
      <c r="BQ450" s="71"/>
      <c r="BR450" s="71"/>
      <c r="BS450" s="71"/>
      <c r="BT450" s="71"/>
      <c r="BU450" s="71"/>
      <c r="BV450" s="71"/>
      <c r="BW450" s="71"/>
      <c r="BX450" s="71"/>
      <c r="BY450" s="71"/>
      <c r="BZ450" s="71"/>
      <c r="CA450" s="27"/>
      <c r="CB450" s="39" t="str">
        <f t="shared" si="71"/>
        <v>Riadok bude skrytý.</v>
      </c>
      <c r="CC450" s="33" t="s">
        <v>78</v>
      </c>
      <c r="CW450" s="20">
        <f t="shared" si="75"/>
        <v>0</v>
      </c>
      <c r="CX450" s="20">
        <f t="shared" si="74"/>
        <v>0</v>
      </c>
      <c r="CZ450" s="20">
        <f t="shared" si="72"/>
        <v>1</v>
      </c>
      <c r="DA450" s="37">
        <f t="shared" si="73"/>
        <v>0</v>
      </c>
      <c r="DZ450" s="62"/>
    </row>
    <row r="451" spans="1:130" x14ac:dyDescent="0.3">
      <c r="A451" s="1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  <c r="BO451" s="71"/>
      <c r="BP451" s="71"/>
      <c r="BQ451" s="71"/>
      <c r="BR451" s="71"/>
      <c r="BS451" s="71"/>
      <c r="BT451" s="71"/>
      <c r="BU451" s="71"/>
      <c r="BV451" s="71"/>
      <c r="BW451" s="71"/>
      <c r="BX451" s="71"/>
      <c r="BY451" s="71"/>
      <c r="BZ451" s="71"/>
      <c r="CA451" s="27"/>
      <c r="CB451" s="39" t="str">
        <f t="shared" si="71"/>
        <v>Riadok bude skrytý.</v>
      </c>
      <c r="CC451" s="33" t="s">
        <v>78</v>
      </c>
      <c r="CW451" s="20">
        <f t="shared" si="75"/>
        <v>0</v>
      </c>
      <c r="CX451" s="20">
        <f t="shared" si="74"/>
        <v>0</v>
      </c>
      <c r="CZ451" s="20">
        <f t="shared" si="72"/>
        <v>1</v>
      </c>
      <c r="DA451" s="37">
        <f t="shared" si="73"/>
        <v>0</v>
      </c>
      <c r="DZ451" s="62"/>
    </row>
    <row r="452" spans="1:130" x14ac:dyDescent="0.3">
      <c r="A452" s="1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  <c r="BO452" s="71"/>
      <c r="BP452" s="71"/>
      <c r="BQ452" s="71"/>
      <c r="BR452" s="71"/>
      <c r="BS452" s="71"/>
      <c r="BT452" s="71"/>
      <c r="BU452" s="71"/>
      <c r="BV452" s="71"/>
      <c r="BW452" s="71"/>
      <c r="BX452" s="71"/>
      <c r="BY452" s="71"/>
      <c r="BZ452" s="71"/>
      <c r="CA452" s="27"/>
      <c r="CB452" s="39" t="str">
        <f t="shared" si="71"/>
        <v>Riadok bude skrytý.</v>
      </c>
      <c r="CC452" s="33" t="s">
        <v>78</v>
      </c>
      <c r="CW452" s="20">
        <f t="shared" si="75"/>
        <v>0</v>
      </c>
      <c r="CX452" s="20">
        <f t="shared" si="74"/>
        <v>0</v>
      </c>
      <c r="CZ452" s="20">
        <f t="shared" si="72"/>
        <v>1</v>
      </c>
      <c r="DA452" s="37">
        <f t="shared" si="73"/>
        <v>0</v>
      </c>
      <c r="DZ452" s="62"/>
    </row>
    <row r="453" spans="1:130" x14ac:dyDescent="0.3">
      <c r="A453" s="1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  <c r="BO453" s="71"/>
      <c r="BP453" s="71"/>
      <c r="BQ453" s="71"/>
      <c r="BR453" s="71"/>
      <c r="BS453" s="71"/>
      <c r="BT453" s="71"/>
      <c r="BU453" s="71"/>
      <c r="BV453" s="71"/>
      <c r="BW453" s="71"/>
      <c r="BX453" s="71"/>
      <c r="BY453" s="71"/>
      <c r="BZ453" s="71"/>
      <c r="CA453" s="27"/>
      <c r="CB453" s="39" t="str">
        <f t="shared" si="71"/>
        <v>Riadok bude skrytý.</v>
      </c>
      <c r="CC453" s="33" t="s">
        <v>78</v>
      </c>
      <c r="CW453" s="20">
        <f t="shared" si="75"/>
        <v>0</v>
      </c>
      <c r="CX453" s="20">
        <f t="shared" si="74"/>
        <v>0</v>
      </c>
      <c r="CZ453" s="20">
        <f t="shared" si="72"/>
        <v>1</v>
      </c>
      <c r="DA453" s="37">
        <f t="shared" si="73"/>
        <v>0</v>
      </c>
      <c r="DZ453" s="62"/>
    </row>
    <row r="454" spans="1:130" x14ac:dyDescent="0.3">
      <c r="A454" s="1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  <c r="BO454" s="71"/>
      <c r="BP454" s="71"/>
      <c r="BQ454" s="71"/>
      <c r="BR454" s="71"/>
      <c r="BS454" s="71"/>
      <c r="BT454" s="71"/>
      <c r="BU454" s="71"/>
      <c r="BV454" s="71"/>
      <c r="BW454" s="71"/>
      <c r="BX454" s="71"/>
      <c r="BY454" s="71"/>
      <c r="BZ454" s="71"/>
      <c r="CA454" s="27"/>
      <c r="CB454" s="39" t="str">
        <f t="shared" si="71"/>
        <v>Riadok bude skrytý.</v>
      </c>
      <c r="CC454" s="33" t="s">
        <v>78</v>
      </c>
      <c r="CW454" s="20">
        <f t="shared" si="75"/>
        <v>0</v>
      </c>
      <c r="CX454" s="20">
        <f t="shared" si="74"/>
        <v>0</v>
      </c>
      <c r="CZ454" s="20">
        <f t="shared" si="72"/>
        <v>1</v>
      </c>
      <c r="DA454" s="37">
        <f t="shared" si="73"/>
        <v>0</v>
      </c>
      <c r="DZ454" s="62"/>
    </row>
    <row r="455" spans="1:130" x14ac:dyDescent="0.3">
      <c r="A455" s="1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  <c r="BO455" s="71"/>
      <c r="BP455" s="71"/>
      <c r="BQ455" s="71"/>
      <c r="BR455" s="71"/>
      <c r="BS455" s="71"/>
      <c r="BT455" s="71"/>
      <c r="BU455" s="71"/>
      <c r="BV455" s="71"/>
      <c r="BW455" s="71"/>
      <c r="BX455" s="71"/>
      <c r="BY455" s="71"/>
      <c r="BZ455" s="71"/>
      <c r="CA455" s="27"/>
      <c r="CB455" s="39" t="str">
        <f t="shared" si="71"/>
        <v>Riadok bude skrytý.</v>
      </c>
      <c r="CC455" s="33" t="s">
        <v>78</v>
      </c>
      <c r="CW455" s="20">
        <f t="shared" si="75"/>
        <v>0</v>
      </c>
      <c r="CX455" s="20">
        <f t="shared" si="74"/>
        <v>0</v>
      </c>
      <c r="CZ455" s="20">
        <f t="shared" si="72"/>
        <v>1</v>
      </c>
      <c r="DA455" s="37">
        <f t="shared" si="73"/>
        <v>0</v>
      </c>
      <c r="DZ455" s="62"/>
    </row>
    <row r="456" spans="1:130" x14ac:dyDescent="0.3">
      <c r="A456" s="1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  <c r="BO456" s="71"/>
      <c r="BP456" s="71"/>
      <c r="BQ456" s="71"/>
      <c r="BR456" s="71"/>
      <c r="BS456" s="71"/>
      <c r="BT456" s="71"/>
      <c r="BU456" s="71"/>
      <c r="BV456" s="71"/>
      <c r="BW456" s="71"/>
      <c r="BX456" s="71"/>
      <c r="BY456" s="71"/>
      <c r="BZ456" s="71"/>
      <c r="CA456" s="27"/>
      <c r="CB456" s="39" t="str">
        <f t="shared" si="71"/>
        <v>Riadok bude skrytý.</v>
      </c>
      <c r="CC456" s="33" t="s">
        <v>78</v>
      </c>
      <c r="CW456" s="20">
        <f t="shared" si="75"/>
        <v>0</v>
      </c>
      <c r="CX456" s="20">
        <f t="shared" si="74"/>
        <v>0</v>
      </c>
      <c r="CZ456" s="20">
        <f t="shared" si="72"/>
        <v>1</v>
      </c>
      <c r="DA456" s="37">
        <f t="shared" si="73"/>
        <v>0</v>
      </c>
      <c r="DZ456" s="62"/>
    </row>
    <row r="457" spans="1:130" x14ac:dyDescent="0.3">
      <c r="A457" s="1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  <c r="BO457" s="71"/>
      <c r="BP457" s="71"/>
      <c r="BQ457" s="71"/>
      <c r="BR457" s="71"/>
      <c r="BS457" s="71"/>
      <c r="BT457" s="71"/>
      <c r="BU457" s="71"/>
      <c r="BV457" s="71"/>
      <c r="BW457" s="71"/>
      <c r="BX457" s="71"/>
      <c r="BY457" s="71"/>
      <c r="BZ457" s="71"/>
      <c r="CA457" s="27"/>
      <c r="CB457" s="39" t="str">
        <f t="shared" si="71"/>
        <v>Riadok bude skrytý.</v>
      </c>
      <c r="CC457" s="33" t="s">
        <v>78</v>
      </c>
      <c r="CW457" s="20">
        <f t="shared" si="75"/>
        <v>0</v>
      </c>
      <c r="CX457" s="20">
        <f t="shared" si="74"/>
        <v>0</v>
      </c>
      <c r="CZ457" s="20">
        <f t="shared" si="72"/>
        <v>1</v>
      </c>
      <c r="DA457" s="37">
        <f t="shared" si="73"/>
        <v>0</v>
      </c>
      <c r="DZ457" s="62"/>
    </row>
    <row r="458" spans="1:130" x14ac:dyDescent="0.3">
      <c r="A458" s="11"/>
      <c r="CA458" s="25"/>
      <c r="CB458" s="39" t="str">
        <f t="shared" si="71"/>
        <v>Riadok bude skrytý.</v>
      </c>
      <c r="CC458" s="33" t="s">
        <v>78</v>
      </c>
      <c r="CW458" s="20">
        <f t="shared" si="75"/>
        <v>0</v>
      </c>
      <c r="CX458" s="20">
        <f>+IF(CX461+CX473+CX485+CX497=0,0,1)</f>
        <v>0</v>
      </c>
      <c r="CZ458" s="20">
        <f t="shared" si="72"/>
        <v>1</v>
      </c>
      <c r="DA458" s="37">
        <f t="shared" si="73"/>
        <v>0</v>
      </c>
      <c r="DZ458" s="62"/>
    </row>
    <row r="459" spans="1:130" ht="15.6" x14ac:dyDescent="0.3">
      <c r="A459" s="11"/>
      <c r="B459" s="2" t="s">
        <v>185</v>
      </c>
      <c r="G459" s="10"/>
      <c r="H459" s="10"/>
      <c r="CA459" s="26" t="s">
        <v>69</v>
      </c>
      <c r="CB459" s="39" t="str">
        <f t="shared" si="71"/>
        <v>Riadok bude skrytý.</v>
      </c>
      <c r="CC459" s="33" t="s">
        <v>78</v>
      </c>
      <c r="CW459" s="20">
        <f t="shared" si="75"/>
        <v>0</v>
      </c>
      <c r="CX459" s="20">
        <f>+IF(CX461+CX473+CX485+CX497=0,0,1)</f>
        <v>0</v>
      </c>
      <c r="CZ459" s="20">
        <f t="shared" si="72"/>
        <v>1</v>
      </c>
      <c r="DA459" s="37">
        <f t="shared" si="73"/>
        <v>0</v>
      </c>
      <c r="DZ459" s="62"/>
    </row>
    <row r="460" spans="1:130" x14ac:dyDescent="0.3">
      <c r="A460" s="11"/>
      <c r="CA460" s="27"/>
      <c r="CB460" s="39" t="str">
        <f t="shared" si="71"/>
        <v>Riadok bude skrytý.</v>
      </c>
      <c r="CC460" s="33" t="s">
        <v>78</v>
      </c>
      <c r="CW460" s="20">
        <f t="shared" si="75"/>
        <v>0</v>
      </c>
      <c r="CX460" s="20">
        <f>+IF(CX461+CX473+CX485+CX497=0,0,1)</f>
        <v>0</v>
      </c>
      <c r="CZ460" s="20">
        <f t="shared" si="72"/>
        <v>1</v>
      </c>
      <c r="DA460" s="37">
        <f t="shared" si="73"/>
        <v>0</v>
      </c>
      <c r="DZ460" s="62"/>
    </row>
    <row r="461" spans="1:130" x14ac:dyDescent="0.3">
      <c r="A461" s="11"/>
      <c r="B461" s="162" t="s">
        <v>133</v>
      </c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  <c r="M461" s="163"/>
      <c r="N461" s="163"/>
      <c r="O461" s="163"/>
      <c r="P461" s="163"/>
      <c r="Q461" s="163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  <c r="AS461" s="163"/>
      <c r="AT461" s="163"/>
      <c r="AU461" s="163"/>
      <c r="AV461" s="163"/>
      <c r="AW461" s="163"/>
      <c r="AX461" s="163"/>
      <c r="AY461" s="163"/>
      <c r="AZ461" s="163"/>
      <c r="BA461" s="163"/>
      <c r="BB461" s="163"/>
      <c r="BC461" s="163"/>
      <c r="BD461" s="163"/>
      <c r="BE461" s="163"/>
      <c r="BF461" s="163"/>
      <c r="BG461" s="163"/>
      <c r="BH461" s="163"/>
      <c r="BI461" s="163"/>
      <c r="BJ461" s="163"/>
      <c r="BK461" s="163"/>
      <c r="BL461" s="163"/>
      <c r="BM461" s="163"/>
      <c r="BN461" s="163"/>
      <c r="BO461" s="163"/>
      <c r="BP461" s="163"/>
      <c r="BQ461" s="163"/>
      <c r="BR461" s="163"/>
      <c r="BS461" s="163"/>
      <c r="BT461" s="163"/>
      <c r="BU461" s="163"/>
      <c r="BV461" s="163"/>
      <c r="BW461" s="163"/>
      <c r="BX461" s="163"/>
      <c r="BY461" s="163"/>
      <c r="BZ461" s="164"/>
      <c r="CA461" s="26" t="s">
        <v>69</v>
      </c>
      <c r="CB461" s="39" t="str">
        <f t="shared" si="71"/>
        <v>Riadok bude skrytý.</v>
      </c>
      <c r="CC461" s="33" t="s">
        <v>78</v>
      </c>
      <c r="CD461" s="3"/>
      <c r="CW461" s="20">
        <f t="shared" si="75"/>
        <v>0</v>
      </c>
      <c r="CX461" s="20">
        <f>+IF(SUM(CX463:CX472)=0,0,1)</f>
        <v>0</v>
      </c>
      <c r="CZ461" s="20">
        <f t="shared" si="72"/>
        <v>1</v>
      </c>
      <c r="DA461" s="37">
        <f t="shared" si="73"/>
        <v>0</v>
      </c>
      <c r="DZ461" s="62"/>
    </row>
    <row r="462" spans="1:130" x14ac:dyDescent="0.3">
      <c r="A462" s="11"/>
      <c r="B462" s="156" t="s">
        <v>129</v>
      </c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 t="s">
        <v>128</v>
      </c>
      <c r="R462" s="157"/>
      <c r="S462" s="157"/>
      <c r="T462" s="157"/>
      <c r="U462" s="157"/>
      <c r="V462" s="157"/>
      <c r="W462" s="157"/>
      <c r="X462" s="157"/>
      <c r="Y462" s="157"/>
      <c r="Z462" s="157"/>
      <c r="AA462" s="157"/>
      <c r="AB462" s="157"/>
      <c r="AC462" s="157"/>
      <c r="AD462" s="157"/>
      <c r="AE462" s="157"/>
      <c r="AF462" s="159" t="s">
        <v>130</v>
      </c>
      <c r="AG462" s="159"/>
      <c r="AH462" s="159"/>
      <c r="AI462" s="159"/>
      <c r="AJ462" s="159"/>
      <c r="AK462" s="159"/>
      <c r="AL462" s="159"/>
      <c r="AM462" s="159"/>
      <c r="AN462" s="159"/>
      <c r="AO462" s="159"/>
      <c r="AP462" s="159"/>
      <c r="AQ462" s="159"/>
      <c r="AR462" s="159"/>
      <c r="AS462" s="159"/>
      <c r="AT462" s="159"/>
      <c r="AU462" s="159"/>
      <c r="AV462" s="159"/>
      <c r="AW462" s="159" t="s">
        <v>131</v>
      </c>
      <c r="AX462" s="159"/>
      <c r="AY462" s="159"/>
      <c r="AZ462" s="159"/>
      <c r="BA462" s="159"/>
      <c r="BB462" s="159"/>
      <c r="BC462" s="159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0" t="s">
        <v>132</v>
      </c>
      <c r="BP462" s="150"/>
      <c r="BQ462" s="150"/>
      <c r="BR462" s="150"/>
      <c r="BS462" s="150"/>
      <c r="BT462" s="150"/>
      <c r="BU462" s="150"/>
      <c r="BV462" s="150"/>
      <c r="BW462" s="150"/>
      <c r="BX462" s="150"/>
      <c r="BY462" s="150"/>
      <c r="BZ462" s="151"/>
      <c r="CA462" s="24"/>
      <c r="CB462" s="39" t="str">
        <f t="shared" si="71"/>
        <v>Riadok bude skrytý.</v>
      </c>
      <c r="CC462" s="33" t="s">
        <v>78</v>
      </c>
      <c r="CW462" s="20">
        <f t="shared" si="75"/>
        <v>0</v>
      </c>
      <c r="CX462" s="20">
        <f>+IF(SUM(CX463:CX472)=0,0,1)</f>
        <v>0</v>
      </c>
      <c r="CZ462" s="20">
        <f t="shared" si="72"/>
        <v>1</v>
      </c>
      <c r="DA462" s="37">
        <f t="shared" si="73"/>
        <v>0</v>
      </c>
      <c r="DZ462" s="62"/>
    </row>
    <row r="463" spans="1:130" x14ac:dyDescent="0.3">
      <c r="A463" s="11"/>
      <c r="B463" s="161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60" t="str">
        <f t="shared" ref="AF463:AF472" si="76">+IF(B463="","",ROUND(B463*Q463,2))</f>
        <v/>
      </c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58"/>
      <c r="AX463" s="158"/>
      <c r="AY463" s="158"/>
      <c r="AZ463" s="158"/>
      <c r="BA463" s="158"/>
      <c r="BB463" s="158"/>
      <c r="BC463" s="158"/>
      <c r="BD463" s="158"/>
      <c r="BE463" s="158"/>
      <c r="BF463" s="158"/>
      <c r="BG463" s="158"/>
      <c r="BH463" s="158"/>
      <c r="BI463" s="158"/>
      <c r="BJ463" s="158"/>
      <c r="BK463" s="158"/>
      <c r="BL463" s="158"/>
      <c r="BM463" s="158"/>
      <c r="BN463" s="158"/>
      <c r="BO463" s="152" t="str">
        <f t="shared" ref="BO463:BO472" si="77">+IF(AF463="","",IF(AW463="","",IF(ROUND(AF463/AW463,4)&gt;100%,"chyba",ROUND(AF463/AW463,4))))</f>
        <v/>
      </c>
      <c r="BP463" s="152"/>
      <c r="BQ463" s="152"/>
      <c r="BR463" s="152"/>
      <c r="BS463" s="152"/>
      <c r="BT463" s="152"/>
      <c r="BU463" s="152"/>
      <c r="BV463" s="152"/>
      <c r="BW463" s="152"/>
      <c r="BX463" s="152"/>
      <c r="BY463" s="152"/>
      <c r="BZ463" s="153"/>
      <c r="CA463" s="24"/>
      <c r="CB463" s="39" t="str">
        <f t="shared" si="71"/>
        <v>Riadok bude skrytý.</v>
      </c>
      <c r="CC463" s="33" t="s">
        <v>78</v>
      </c>
      <c r="CW463" s="20">
        <f t="shared" si="75"/>
        <v>0</v>
      </c>
      <c r="CX463" s="20">
        <f>+IF(B463="",IF(Q463="",IF(AW463="",0,1),1),1)</f>
        <v>0</v>
      </c>
      <c r="CZ463" s="20">
        <f t="shared" si="72"/>
        <v>1</v>
      </c>
      <c r="DA463" s="37">
        <f t="shared" si="73"/>
        <v>0</v>
      </c>
      <c r="DZ463" s="62"/>
    </row>
    <row r="464" spans="1:130" x14ac:dyDescent="0.3">
      <c r="A464" s="11"/>
      <c r="B464" s="161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9"/>
      <c r="AC464" s="149"/>
      <c r="AD464" s="149"/>
      <c r="AE464" s="149"/>
      <c r="AF464" s="160" t="str">
        <f t="shared" si="76"/>
        <v/>
      </c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58"/>
      <c r="AX464" s="158"/>
      <c r="AY464" s="158"/>
      <c r="AZ464" s="158"/>
      <c r="BA464" s="158"/>
      <c r="BB464" s="158"/>
      <c r="BC464" s="158"/>
      <c r="BD464" s="158"/>
      <c r="BE464" s="158"/>
      <c r="BF464" s="158"/>
      <c r="BG464" s="158"/>
      <c r="BH464" s="158"/>
      <c r="BI464" s="158"/>
      <c r="BJ464" s="158"/>
      <c r="BK464" s="158"/>
      <c r="BL464" s="158"/>
      <c r="BM464" s="158"/>
      <c r="BN464" s="158"/>
      <c r="BO464" s="152" t="str">
        <f t="shared" si="77"/>
        <v/>
      </c>
      <c r="BP464" s="152"/>
      <c r="BQ464" s="152"/>
      <c r="BR464" s="152"/>
      <c r="BS464" s="152"/>
      <c r="BT464" s="152"/>
      <c r="BU464" s="152"/>
      <c r="BV464" s="152"/>
      <c r="BW464" s="152"/>
      <c r="BX464" s="152"/>
      <c r="BY464" s="152"/>
      <c r="BZ464" s="153"/>
      <c r="CA464" s="24"/>
      <c r="CB464" s="39" t="str">
        <f t="shared" si="71"/>
        <v>Riadok bude skrytý.</v>
      </c>
      <c r="CC464" s="33" t="s">
        <v>78</v>
      </c>
      <c r="CW464" s="20">
        <f t="shared" si="75"/>
        <v>0</v>
      </c>
      <c r="CX464" s="20">
        <f t="shared" ref="CX464:CX471" si="78">+IF(B464="",IF(Q464="",IF(AW464="",0,1),1),1)</f>
        <v>0</v>
      </c>
      <c r="CZ464" s="20">
        <f t="shared" si="72"/>
        <v>1</v>
      </c>
      <c r="DA464" s="37">
        <f t="shared" ref="DA464:DA472" si="79">+IF(CW464*CX464=0,0,IF(CZ464=0,0,1))</f>
        <v>0</v>
      </c>
      <c r="DZ464" s="62"/>
    </row>
    <row r="465" spans="1:130" x14ac:dyDescent="0.3">
      <c r="A465" s="11"/>
      <c r="B465" s="161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9"/>
      <c r="AC465" s="149"/>
      <c r="AD465" s="149"/>
      <c r="AE465" s="149"/>
      <c r="AF465" s="160" t="str">
        <f t="shared" si="76"/>
        <v/>
      </c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58"/>
      <c r="AX465" s="158"/>
      <c r="AY465" s="158"/>
      <c r="AZ465" s="158"/>
      <c r="BA465" s="158"/>
      <c r="BB465" s="158"/>
      <c r="BC465" s="158"/>
      <c r="BD465" s="158"/>
      <c r="BE465" s="158"/>
      <c r="BF465" s="158"/>
      <c r="BG465" s="158"/>
      <c r="BH465" s="158"/>
      <c r="BI465" s="158"/>
      <c r="BJ465" s="158"/>
      <c r="BK465" s="158"/>
      <c r="BL465" s="158"/>
      <c r="BM465" s="158"/>
      <c r="BN465" s="158"/>
      <c r="BO465" s="152" t="str">
        <f t="shared" si="77"/>
        <v/>
      </c>
      <c r="BP465" s="152"/>
      <c r="BQ465" s="152"/>
      <c r="BR465" s="152"/>
      <c r="BS465" s="152"/>
      <c r="BT465" s="152"/>
      <c r="BU465" s="152"/>
      <c r="BV465" s="152"/>
      <c r="BW465" s="152"/>
      <c r="BX465" s="152"/>
      <c r="BY465" s="152"/>
      <c r="BZ465" s="153"/>
      <c r="CA465" s="24"/>
      <c r="CB465" s="39" t="str">
        <f t="shared" si="71"/>
        <v>Riadok bude skrytý.</v>
      </c>
      <c r="CC465" s="33" t="s">
        <v>78</v>
      </c>
      <c r="CW465" s="20">
        <f t="shared" si="75"/>
        <v>0</v>
      </c>
      <c r="CX465" s="20">
        <f t="shared" si="78"/>
        <v>0</v>
      </c>
      <c r="CZ465" s="20">
        <f t="shared" si="72"/>
        <v>1</v>
      </c>
      <c r="DA465" s="37">
        <f t="shared" si="79"/>
        <v>0</v>
      </c>
      <c r="DZ465" s="62"/>
    </row>
    <row r="466" spans="1:130" x14ac:dyDescent="0.3">
      <c r="A466" s="11"/>
      <c r="B466" s="161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  <c r="AA466" s="149"/>
      <c r="AB466" s="149"/>
      <c r="AC466" s="149"/>
      <c r="AD466" s="149"/>
      <c r="AE466" s="149"/>
      <c r="AF466" s="160" t="str">
        <f t="shared" si="76"/>
        <v/>
      </c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58"/>
      <c r="AX466" s="158"/>
      <c r="AY466" s="158"/>
      <c r="AZ466" s="158"/>
      <c r="BA466" s="158"/>
      <c r="BB466" s="158"/>
      <c r="BC466" s="158"/>
      <c r="BD466" s="158"/>
      <c r="BE466" s="158"/>
      <c r="BF466" s="158"/>
      <c r="BG466" s="158"/>
      <c r="BH466" s="158"/>
      <c r="BI466" s="158"/>
      <c r="BJ466" s="158"/>
      <c r="BK466" s="158"/>
      <c r="BL466" s="158"/>
      <c r="BM466" s="158"/>
      <c r="BN466" s="158"/>
      <c r="BO466" s="152" t="str">
        <f t="shared" si="77"/>
        <v/>
      </c>
      <c r="BP466" s="152"/>
      <c r="BQ466" s="152"/>
      <c r="BR466" s="152"/>
      <c r="BS466" s="152"/>
      <c r="BT466" s="152"/>
      <c r="BU466" s="152"/>
      <c r="BV466" s="152"/>
      <c r="BW466" s="152"/>
      <c r="BX466" s="152"/>
      <c r="BY466" s="152"/>
      <c r="BZ466" s="153"/>
      <c r="CA466" s="24"/>
      <c r="CB466" s="39" t="str">
        <f t="shared" si="71"/>
        <v>Riadok bude skrytý.</v>
      </c>
      <c r="CC466" s="33" t="s">
        <v>78</v>
      </c>
      <c r="CW466" s="20">
        <f t="shared" si="75"/>
        <v>0</v>
      </c>
      <c r="CX466" s="20">
        <f t="shared" si="78"/>
        <v>0</v>
      </c>
      <c r="CZ466" s="20">
        <f t="shared" si="72"/>
        <v>1</v>
      </c>
      <c r="DA466" s="37">
        <f t="shared" si="79"/>
        <v>0</v>
      </c>
      <c r="DZ466" s="62"/>
    </row>
    <row r="467" spans="1:130" ht="15" customHeight="1" x14ac:dyDescent="0.3">
      <c r="A467" s="11"/>
      <c r="B467" s="161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  <c r="AA467" s="149"/>
      <c r="AB467" s="149"/>
      <c r="AC467" s="149"/>
      <c r="AD467" s="149"/>
      <c r="AE467" s="149"/>
      <c r="AF467" s="160" t="str">
        <f t="shared" si="76"/>
        <v/>
      </c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58"/>
      <c r="AX467" s="158"/>
      <c r="AY467" s="158"/>
      <c r="AZ467" s="158"/>
      <c r="BA467" s="158"/>
      <c r="BB467" s="158"/>
      <c r="BC467" s="158"/>
      <c r="BD467" s="158"/>
      <c r="BE467" s="158"/>
      <c r="BF467" s="158"/>
      <c r="BG467" s="158"/>
      <c r="BH467" s="158"/>
      <c r="BI467" s="158"/>
      <c r="BJ467" s="158"/>
      <c r="BK467" s="158"/>
      <c r="BL467" s="158"/>
      <c r="BM467" s="158"/>
      <c r="BN467" s="158"/>
      <c r="BO467" s="152" t="str">
        <f t="shared" si="77"/>
        <v/>
      </c>
      <c r="BP467" s="152"/>
      <c r="BQ467" s="152"/>
      <c r="BR467" s="152"/>
      <c r="BS467" s="152"/>
      <c r="BT467" s="152"/>
      <c r="BU467" s="152"/>
      <c r="BV467" s="152"/>
      <c r="BW467" s="152"/>
      <c r="BX467" s="152"/>
      <c r="BY467" s="152"/>
      <c r="BZ467" s="153"/>
      <c r="CA467" s="24"/>
      <c r="CB467" s="39" t="str">
        <f>+IF(DA467=0,"Riadok bude skrytý.","Riadok bude vidieť.")</f>
        <v>Riadok bude skrytý.</v>
      </c>
      <c r="CC467" s="33" t="s">
        <v>78</v>
      </c>
      <c r="CW467" s="20">
        <f t="shared" si="75"/>
        <v>0</v>
      </c>
      <c r="CX467" s="20">
        <f t="shared" si="78"/>
        <v>0</v>
      </c>
      <c r="CZ467" s="20">
        <f>IF(CC467="",1,IF(CC467="Chcem skryť riadok.",0,1))</f>
        <v>1</v>
      </c>
      <c r="DA467" s="37">
        <f t="shared" si="79"/>
        <v>0</v>
      </c>
      <c r="DZ467" s="62"/>
    </row>
    <row r="468" spans="1:130" x14ac:dyDescent="0.3">
      <c r="A468" s="11"/>
      <c r="B468" s="161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  <c r="AA468" s="149"/>
      <c r="AB468" s="149"/>
      <c r="AC468" s="149"/>
      <c r="AD468" s="149"/>
      <c r="AE468" s="149"/>
      <c r="AF468" s="160" t="str">
        <f t="shared" si="76"/>
        <v/>
      </c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58"/>
      <c r="AX468" s="158"/>
      <c r="AY468" s="158"/>
      <c r="AZ468" s="158"/>
      <c r="BA468" s="158"/>
      <c r="BB468" s="158"/>
      <c r="BC468" s="158"/>
      <c r="BD468" s="158"/>
      <c r="BE468" s="158"/>
      <c r="BF468" s="158"/>
      <c r="BG468" s="158"/>
      <c r="BH468" s="158"/>
      <c r="BI468" s="158"/>
      <c r="BJ468" s="158"/>
      <c r="BK468" s="158"/>
      <c r="BL468" s="158"/>
      <c r="BM468" s="158"/>
      <c r="BN468" s="158"/>
      <c r="BO468" s="152" t="str">
        <f t="shared" si="77"/>
        <v/>
      </c>
      <c r="BP468" s="152"/>
      <c r="BQ468" s="152"/>
      <c r="BR468" s="152"/>
      <c r="BS468" s="152"/>
      <c r="BT468" s="152"/>
      <c r="BU468" s="152"/>
      <c r="BV468" s="152"/>
      <c r="BW468" s="152"/>
      <c r="BX468" s="152"/>
      <c r="BY468" s="152"/>
      <c r="BZ468" s="153"/>
      <c r="CA468" s="24"/>
      <c r="CB468" s="39" t="str">
        <f t="shared" si="71"/>
        <v>Riadok bude skrytý.</v>
      </c>
      <c r="CC468" s="33" t="s">
        <v>78</v>
      </c>
      <c r="CW468" s="20">
        <f t="shared" si="75"/>
        <v>0</v>
      </c>
      <c r="CX468" s="20">
        <f t="shared" si="78"/>
        <v>0</v>
      </c>
      <c r="CZ468" s="20">
        <f t="shared" si="72"/>
        <v>1</v>
      </c>
      <c r="DA468" s="37">
        <f t="shared" si="79"/>
        <v>0</v>
      </c>
      <c r="DZ468" s="62"/>
    </row>
    <row r="469" spans="1:130" x14ac:dyDescent="0.3">
      <c r="A469" s="11"/>
      <c r="B469" s="161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  <c r="AA469" s="149"/>
      <c r="AB469" s="149"/>
      <c r="AC469" s="149"/>
      <c r="AD469" s="149"/>
      <c r="AE469" s="149"/>
      <c r="AF469" s="160" t="str">
        <f t="shared" si="76"/>
        <v/>
      </c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58"/>
      <c r="AX469" s="158"/>
      <c r="AY469" s="158"/>
      <c r="AZ469" s="158"/>
      <c r="BA469" s="158"/>
      <c r="BB469" s="158"/>
      <c r="BC469" s="158"/>
      <c r="BD469" s="158"/>
      <c r="BE469" s="158"/>
      <c r="BF469" s="158"/>
      <c r="BG469" s="158"/>
      <c r="BH469" s="158"/>
      <c r="BI469" s="158"/>
      <c r="BJ469" s="158"/>
      <c r="BK469" s="158"/>
      <c r="BL469" s="158"/>
      <c r="BM469" s="158"/>
      <c r="BN469" s="158"/>
      <c r="BO469" s="152" t="str">
        <f t="shared" si="77"/>
        <v/>
      </c>
      <c r="BP469" s="152"/>
      <c r="BQ469" s="152"/>
      <c r="BR469" s="152"/>
      <c r="BS469" s="152"/>
      <c r="BT469" s="152"/>
      <c r="BU469" s="152"/>
      <c r="BV469" s="152"/>
      <c r="BW469" s="152"/>
      <c r="BX469" s="152"/>
      <c r="BY469" s="152"/>
      <c r="BZ469" s="153"/>
      <c r="CA469" s="24"/>
      <c r="CB469" s="39" t="str">
        <f>+IF(DA469=0,"Riadok bude skrytý.","Riadok bude vidieť.")</f>
        <v>Riadok bude skrytý.</v>
      </c>
      <c r="CC469" s="33" t="s">
        <v>78</v>
      </c>
      <c r="CW469" s="20">
        <f t="shared" si="75"/>
        <v>0</v>
      </c>
      <c r="CX469" s="20">
        <f t="shared" si="78"/>
        <v>0</v>
      </c>
      <c r="CZ469" s="20">
        <f>IF(CC469="",1,IF(CC469="Chcem skryť riadok.",0,1))</f>
        <v>1</v>
      </c>
      <c r="DA469" s="37">
        <f t="shared" si="79"/>
        <v>0</v>
      </c>
      <c r="DZ469" s="62"/>
    </row>
    <row r="470" spans="1:130" x14ac:dyDescent="0.3">
      <c r="A470" s="11"/>
      <c r="B470" s="161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  <c r="AA470" s="149"/>
      <c r="AB470" s="149"/>
      <c r="AC470" s="149"/>
      <c r="AD470" s="149"/>
      <c r="AE470" s="149"/>
      <c r="AF470" s="160" t="str">
        <f t="shared" si="76"/>
        <v/>
      </c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58"/>
      <c r="AX470" s="158"/>
      <c r="AY470" s="158"/>
      <c r="AZ470" s="158"/>
      <c r="BA470" s="158"/>
      <c r="BB470" s="158"/>
      <c r="BC470" s="158"/>
      <c r="BD470" s="158"/>
      <c r="BE470" s="158"/>
      <c r="BF470" s="158"/>
      <c r="BG470" s="158"/>
      <c r="BH470" s="158"/>
      <c r="BI470" s="158"/>
      <c r="BJ470" s="158"/>
      <c r="BK470" s="158"/>
      <c r="BL470" s="158"/>
      <c r="BM470" s="158"/>
      <c r="BN470" s="158"/>
      <c r="BO470" s="152" t="str">
        <f t="shared" si="77"/>
        <v/>
      </c>
      <c r="BP470" s="152"/>
      <c r="BQ470" s="152"/>
      <c r="BR470" s="152"/>
      <c r="BS470" s="152"/>
      <c r="BT470" s="152"/>
      <c r="BU470" s="152"/>
      <c r="BV470" s="152"/>
      <c r="BW470" s="152"/>
      <c r="BX470" s="152"/>
      <c r="BY470" s="152"/>
      <c r="BZ470" s="153"/>
      <c r="CA470" s="24"/>
      <c r="CB470" s="39" t="str">
        <f>+IF(DA470=0,"Riadok bude skrytý.","Riadok bude vidieť.")</f>
        <v>Riadok bude skrytý.</v>
      </c>
      <c r="CC470" s="33" t="s">
        <v>78</v>
      </c>
      <c r="CW470" s="20">
        <f t="shared" si="75"/>
        <v>0</v>
      </c>
      <c r="CX470" s="20">
        <f t="shared" si="78"/>
        <v>0</v>
      </c>
      <c r="CZ470" s="20">
        <f>IF(CC470="",1,IF(CC470="Chcem skryť riadok.",0,1))</f>
        <v>1</v>
      </c>
      <c r="DA470" s="37">
        <f t="shared" si="79"/>
        <v>0</v>
      </c>
      <c r="DZ470" s="62"/>
    </row>
    <row r="471" spans="1:130" x14ac:dyDescent="0.3">
      <c r="A471" s="11"/>
      <c r="B471" s="161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  <c r="AA471" s="149"/>
      <c r="AB471" s="149"/>
      <c r="AC471" s="149"/>
      <c r="AD471" s="149"/>
      <c r="AE471" s="149"/>
      <c r="AF471" s="160" t="str">
        <f t="shared" si="76"/>
        <v/>
      </c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58"/>
      <c r="AX471" s="158"/>
      <c r="AY471" s="158"/>
      <c r="AZ471" s="158"/>
      <c r="BA471" s="158"/>
      <c r="BB471" s="158"/>
      <c r="BC471" s="158"/>
      <c r="BD471" s="158"/>
      <c r="BE471" s="158"/>
      <c r="BF471" s="158"/>
      <c r="BG471" s="158"/>
      <c r="BH471" s="158"/>
      <c r="BI471" s="158"/>
      <c r="BJ471" s="158"/>
      <c r="BK471" s="158"/>
      <c r="BL471" s="158"/>
      <c r="BM471" s="158"/>
      <c r="BN471" s="158"/>
      <c r="BO471" s="152" t="str">
        <f t="shared" si="77"/>
        <v/>
      </c>
      <c r="BP471" s="152"/>
      <c r="BQ471" s="152"/>
      <c r="BR471" s="152"/>
      <c r="BS471" s="152"/>
      <c r="BT471" s="152"/>
      <c r="BU471" s="152"/>
      <c r="BV471" s="152"/>
      <c r="BW471" s="152"/>
      <c r="BX471" s="152"/>
      <c r="BY471" s="152"/>
      <c r="BZ471" s="153"/>
      <c r="CA471" s="24"/>
      <c r="CB471" s="39" t="str">
        <f t="shared" si="71"/>
        <v>Riadok bude skrytý.</v>
      </c>
      <c r="CC471" s="33" t="s">
        <v>78</v>
      </c>
      <c r="CW471" s="20">
        <f t="shared" si="75"/>
        <v>0</v>
      </c>
      <c r="CX471" s="20">
        <f t="shared" si="78"/>
        <v>0</v>
      </c>
      <c r="CZ471" s="20">
        <f t="shared" si="72"/>
        <v>1</v>
      </c>
      <c r="DA471" s="37">
        <f t="shared" si="79"/>
        <v>0</v>
      </c>
      <c r="DZ471" s="62"/>
    </row>
    <row r="472" spans="1:130" x14ac:dyDescent="0.3">
      <c r="A472" s="11"/>
      <c r="B472" s="178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79"/>
      <c r="R472" s="179"/>
      <c r="S472" s="179"/>
      <c r="T472" s="179"/>
      <c r="U472" s="179"/>
      <c r="V472" s="179"/>
      <c r="W472" s="179"/>
      <c r="X472" s="179"/>
      <c r="Y472" s="179"/>
      <c r="Z472" s="179"/>
      <c r="AA472" s="179"/>
      <c r="AB472" s="179"/>
      <c r="AC472" s="179"/>
      <c r="AD472" s="179"/>
      <c r="AE472" s="179"/>
      <c r="AF472" s="180" t="str">
        <f t="shared" si="76"/>
        <v/>
      </c>
      <c r="AG472" s="180"/>
      <c r="AH472" s="180"/>
      <c r="AI472" s="180"/>
      <c r="AJ472" s="180"/>
      <c r="AK472" s="180"/>
      <c r="AL472" s="180"/>
      <c r="AM472" s="180"/>
      <c r="AN472" s="180"/>
      <c r="AO472" s="180"/>
      <c r="AP472" s="180"/>
      <c r="AQ472" s="180"/>
      <c r="AR472" s="180"/>
      <c r="AS472" s="180"/>
      <c r="AT472" s="180"/>
      <c r="AU472" s="180"/>
      <c r="AV472" s="180"/>
      <c r="AW472" s="181"/>
      <c r="AX472" s="181"/>
      <c r="AY472" s="181"/>
      <c r="AZ472" s="181"/>
      <c r="BA472" s="181"/>
      <c r="BB472" s="181"/>
      <c r="BC472" s="181"/>
      <c r="BD472" s="181"/>
      <c r="BE472" s="181"/>
      <c r="BF472" s="181"/>
      <c r="BG472" s="181"/>
      <c r="BH472" s="181"/>
      <c r="BI472" s="181"/>
      <c r="BJ472" s="181"/>
      <c r="BK472" s="181"/>
      <c r="BL472" s="181"/>
      <c r="BM472" s="181"/>
      <c r="BN472" s="181"/>
      <c r="BO472" s="182" t="str">
        <f t="shared" si="77"/>
        <v/>
      </c>
      <c r="BP472" s="182"/>
      <c r="BQ472" s="182"/>
      <c r="BR472" s="182"/>
      <c r="BS472" s="182"/>
      <c r="BT472" s="182"/>
      <c r="BU472" s="182"/>
      <c r="BV472" s="182"/>
      <c r="BW472" s="182"/>
      <c r="BX472" s="182"/>
      <c r="BY472" s="182"/>
      <c r="BZ472" s="183"/>
      <c r="CA472" s="24"/>
      <c r="CB472" s="39" t="str">
        <f t="shared" si="71"/>
        <v>Riadok bude skrytý.</v>
      </c>
      <c r="CC472" s="33" t="s">
        <v>78</v>
      </c>
      <c r="CW472" s="20">
        <f t="shared" si="75"/>
        <v>0</v>
      </c>
      <c r="CX472" s="20">
        <f>+IF(SUM(CX463:CX471)=0,0,1)</f>
        <v>0</v>
      </c>
      <c r="CZ472" s="20">
        <f t="shared" si="72"/>
        <v>1</v>
      </c>
      <c r="DA472" s="37">
        <f t="shared" si="79"/>
        <v>0</v>
      </c>
      <c r="DZ472" s="62"/>
    </row>
    <row r="473" spans="1:130" x14ac:dyDescent="0.3">
      <c r="A473" s="11"/>
      <c r="B473" s="162" t="s">
        <v>134</v>
      </c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3"/>
      <c r="U473" s="163"/>
      <c r="V473" s="163"/>
      <c r="W473" s="163"/>
      <c r="X473" s="163"/>
      <c r="Y473" s="163"/>
      <c r="Z473" s="163"/>
      <c r="AA473" s="163"/>
      <c r="AB473" s="163"/>
      <c r="AC473" s="163"/>
      <c r="AD473" s="163"/>
      <c r="AE473" s="163"/>
      <c r="AF473" s="163"/>
      <c r="AG473" s="163"/>
      <c r="AH473" s="163"/>
      <c r="AI473" s="163"/>
      <c r="AJ473" s="163"/>
      <c r="AK473" s="163"/>
      <c r="AL473" s="163"/>
      <c r="AM473" s="163"/>
      <c r="AN473" s="163"/>
      <c r="AO473" s="163"/>
      <c r="AP473" s="163"/>
      <c r="AQ473" s="163"/>
      <c r="AR473" s="163"/>
      <c r="AS473" s="163"/>
      <c r="AT473" s="163"/>
      <c r="AU473" s="163"/>
      <c r="AV473" s="163"/>
      <c r="AW473" s="163"/>
      <c r="AX473" s="163"/>
      <c r="AY473" s="163"/>
      <c r="AZ473" s="163"/>
      <c r="BA473" s="163"/>
      <c r="BB473" s="163"/>
      <c r="BC473" s="163"/>
      <c r="BD473" s="163"/>
      <c r="BE473" s="163"/>
      <c r="BF473" s="163"/>
      <c r="BG473" s="163"/>
      <c r="BH473" s="163"/>
      <c r="BI473" s="163"/>
      <c r="BJ473" s="163"/>
      <c r="BK473" s="163"/>
      <c r="BL473" s="163"/>
      <c r="BM473" s="163"/>
      <c r="BN473" s="163"/>
      <c r="BO473" s="163"/>
      <c r="BP473" s="163"/>
      <c r="BQ473" s="163"/>
      <c r="BR473" s="163"/>
      <c r="BS473" s="163"/>
      <c r="BT473" s="163"/>
      <c r="BU473" s="163"/>
      <c r="BV473" s="163"/>
      <c r="BW473" s="163"/>
      <c r="BX473" s="163"/>
      <c r="BY473" s="163"/>
      <c r="BZ473" s="164"/>
      <c r="CA473" s="26" t="s">
        <v>69</v>
      </c>
      <c r="CB473" s="39" t="str">
        <f t="shared" si="71"/>
        <v>Riadok bude skrytý.</v>
      </c>
      <c r="CC473" s="33" t="s">
        <v>78</v>
      </c>
      <c r="CW473" s="20">
        <f t="shared" si="75"/>
        <v>0</v>
      </c>
      <c r="CX473" s="20">
        <f>+IF(SUM(CX475:CX484)=0,0,1)</f>
        <v>0</v>
      </c>
      <c r="CZ473" s="20">
        <f t="shared" si="72"/>
        <v>1</v>
      </c>
      <c r="DA473" s="37">
        <f t="shared" ref="DA473:DA498" si="80">+IF(CW473*CX473=0,0,IF(CZ473=0,0,1))</f>
        <v>0</v>
      </c>
      <c r="DZ473" s="62"/>
    </row>
    <row r="474" spans="1:130" ht="15" customHeight="1" x14ac:dyDescent="0.3">
      <c r="A474" s="11"/>
      <c r="B474" s="156" t="s">
        <v>129</v>
      </c>
      <c r="C474" s="157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 t="s">
        <v>128</v>
      </c>
      <c r="R474" s="157"/>
      <c r="S474" s="157"/>
      <c r="T474" s="157"/>
      <c r="U474" s="157"/>
      <c r="V474" s="157"/>
      <c r="W474" s="157"/>
      <c r="X474" s="157"/>
      <c r="Y474" s="157"/>
      <c r="Z474" s="157"/>
      <c r="AA474" s="157"/>
      <c r="AB474" s="157"/>
      <c r="AC474" s="157"/>
      <c r="AD474" s="157"/>
      <c r="AE474" s="157"/>
      <c r="AF474" s="159" t="s">
        <v>130</v>
      </c>
      <c r="AG474" s="159"/>
      <c r="AH474" s="159"/>
      <c r="AI474" s="159"/>
      <c r="AJ474" s="159"/>
      <c r="AK474" s="159"/>
      <c r="AL474" s="159"/>
      <c r="AM474" s="159"/>
      <c r="AN474" s="159"/>
      <c r="AO474" s="159"/>
      <c r="AP474" s="159"/>
      <c r="AQ474" s="159"/>
      <c r="AR474" s="159"/>
      <c r="AS474" s="159"/>
      <c r="AT474" s="159"/>
      <c r="AU474" s="159"/>
      <c r="AV474" s="159"/>
      <c r="AW474" s="159" t="s">
        <v>131</v>
      </c>
      <c r="AX474" s="159"/>
      <c r="AY474" s="159"/>
      <c r="AZ474" s="159"/>
      <c r="BA474" s="159"/>
      <c r="BB474" s="159"/>
      <c r="BC474" s="159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0" t="s">
        <v>132</v>
      </c>
      <c r="BP474" s="150"/>
      <c r="BQ474" s="150"/>
      <c r="BR474" s="150"/>
      <c r="BS474" s="150"/>
      <c r="BT474" s="150"/>
      <c r="BU474" s="150"/>
      <c r="BV474" s="150"/>
      <c r="BW474" s="150"/>
      <c r="BX474" s="150"/>
      <c r="BY474" s="150"/>
      <c r="BZ474" s="151"/>
      <c r="CA474" s="24"/>
      <c r="CB474" s="39" t="str">
        <f t="shared" si="71"/>
        <v>Riadok bude skrytý.</v>
      </c>
      <c r="CC474" s="33" t="s">
        <v>78</v>
      </c>
      <c r="CW474" s="20">
        <f t="shared" si="75"/>
        <v>0</v>
      </c>
      <c r="CX474" s="20">
        <f>+IF(SUM(CX475:CX484)=0,0,1)</f>
        <v>0</v>
      </c>
      <c r="CZ474" s="20">
        <f t="shared" si="72"/>
        <v>1</v>
      </c>
      <c r="DA474" s="37">
        <f t="shared" si="80"/>
        <v>0</v>
      </c>
      <c r="DZ474" s="62"/>
    </row>
    <row r="475" spans="1:130" ht="15" customHeight="1" x14ac:dyDescent="0.3">
      <c r="A475" s="11"/>
      <c r="B475" s="161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  <c r="AA475" s="149"/>
      <c r="AB475" s="149"/>
      <c r="AC475" s="149"/>
      <c r="AD475" s="149"/>
      <c r="AE475" s="149"/>
      <c r="AF475" s="160" t="str">
        <f t="shared" ref="AF475:AF484" si="81">+IF(B475="","",ROUND(B475*Q475,2))</f>
        <v/>
      </c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58"/>
      <c r="AX475" s="158"/>
      <c r="AY475" s="158"/>
      <c r="AZ475" s="158"/>
      <c r="BA475" s="158"/>
      <c r="BB475" s="158"/>
      <c r="BC475" s="158"/>
      <c r="BD475" s="158"/>
      <c r="BE475" s="158"/>
      <c r="BF475" s="158"/>
      <c r="BG475" s="158"/>
      <c r="BH475" s="158"/>
      <c r="BI475" s="158"/>
      <c r="BJ475" s="158"/>
      <c r="BK475" s="158"/>
      <c r="BL475" s="158"/>
      <c r="BM475" s="158"/>
      <c r="BN475" s="158"/>
      <c r="BO475" s="152" t="str">
        <f t="shared" ref="BO475:BO484" si="82">+IF(AF475="","",IF(AW475="","",IF(ROUND(AF475/AW475,4)&gt;100%,"chyba",ROUND(AF475/AW475,4))))</f>
        <v/>
      </c>
      <c r="BP475" s="152"/>
      <c r="BQ475" s="152"/>
      <c r="BR475" s="152"/>
      <c r="BS475" s="152"/>
      <c r="BT475" s="152"/>
      <c r="BU475" s="152"/>
      <c r="BV475" s="152"/>
      <c r="BW475" s="152"/>
      <c r="BX475" s="152"/>
      <c r="BY475" s="152"/>
      <c r="BZ475" s="153"/>
      <c r="CA475" s="25"/>
      <c r="CB475" s="39" t="str">
        <f t="shared" si="71"/>
        <v>Riadok bude skrytý.</v>
      </c>
      <c r="CC475" s="33" t="s">
        <v>78</v>
      </c>
      <c r="CW475" s="20">
        <f t="shared" si="75"/>
        <v>0</v>
      </c>
      <c r="CX475" s="20">
        <f t="shared" ref="CX475:CX483" si="83">+IF(B475="",IF(Q475="",IF(AW475="",0,1),1),1)</f>
        <v>0</v>
      </c>
      <c r="CZ475" s="20">
        <f t="shared" si="72"/>
        <v>1</v>
      </c>
      <c r="DA475" s="37">
        <f t="shared" si="80"/>
        <v>0</v>
      </c>
      <c r="DZ475" s="62"/>
    </row>
    <row r="476" spans="1:130" ht="15" customHeight="1" x14ac:dyDescent="0.3">
      <c r="A476" s="11"/>
      <c r="B476" s="161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  <c r="AA476" s="149"/>
      <c r="AB476" s="149"/>
      <c r="AC476" s="149"/>
      <c r="AD476" s="149"/>
      <c r="AE476" s="149"/>
      <c r="AF476" s="160" t="str">
        <f t="shared" si="81"/>
        <v/>
      </c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58"/>
      <c r="AX476" s="158"/>
      <c r="AY476" s="158"/>
      <c r="AZ476" s="158"/>
      <c r="BA476" s="158"/>
      <c r="BB476" s="158"/>
      <c r="BC476" s="158"/>
      <c r="BD476" s="158"/>
      <c r="BE476" s="158"/>
      <c r="BF476" s="158"/>
      <c r="BG476" s="158"/>
      <c r="BH476" s="158"/>
      <c r="BI476" s="158"/>
      <c r="BJ476" s="158"/>
      <c r="BK476" s="158"/>
      <c r="BL476" s="158"/>
      <c r="BM476" s="158"/>
      <c r="BN476" s="158"/>
      <c r="BO476" s="152" t="str">
        <f t="shared" si="82"/>
        <v/>
      </c>
      <c r="BP476" s="152"/>
      <c r="BQ476" s="152"/>
      <c r="BR476" s="152"/>
      <c r="BS476" s="152"/>
      <c r="BT476" s="152"/>
      <c r="BU476" s="152"/>
      <c r="BV476" s="152"/>
      <c r="BW476" s="152"/>
      <c r="BX476" s="152"/>
      <c r="BY476" s="152"/>
      <c r="BZ476" s="153"/>
      <c r="CA476" s="25"/>
      <c r="CB476" s="39" t="str">
        <f t="shared" si="71"/>
        <v>Riadok bude skrytý.</v>
      </c>
      <c r="CC476" s="33" t="s">
        <v>78</v>
      </c>
      <c r="CW476" s="20">
        <f t="shared" si="75"/>
        <v>0</v>
      </c>
      <c r="CX476" s="20">
        <f t="shared" si="83"/>
        <v>0</v>
      </c>
      <c r="CZ476" s="20">
        <f t="shared" si="72"/>
        <v>1</v>
      </c>
      <c r="DA476" s="37">
        <f t="shared" si="80"/>
        <v>0</v>
      </c>
      <c r="DZ476" s="62"/>
    </row>
    <row r="477" spans="1:130" ht="15" customHeight="1" x14ac:dyDescent="0.3">
      <c r="A477" s="11"/>
      <c r="B477" s="161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  <c r="AA477" s="149"/>
      <c r="AB477" s="149"/>
      <c r="AC477" s="149"/>
      <c r="AD477" s="149"/>
      <c r="AE477" s="149"/>
      <c r="AF477" s="160" t="str">
        <f t="shared" si="81"/>
        <v/>
      </c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58"/>
      <c r="AX477" s="158"/>
      <c r="AY477" s="158"/>
      <c r="AZ477" s="158"/>
      <c r="BA477" s="158"/>
      <c r="BB477" s="158"/>
      <c r="BC477" s="158"/>
      <c r="BD477" s="158"/>
      <c r="BE477" s="158"/>
      <c r="BF477" s="158"/>
      <c r="BG477" s="158"/>
      <c r="BH477" s="158"/>
      <c r="BI477" s="158"/>
      <c r="BJ477" s="158"/>
      <c r="BK477" s="158"/>
      <c r="BL477" s="158"/>
      <c r="BM477" s="158"/>
      <c r="BN477" s="158"/>
      <c r="BO477" s="152" t="str">
        <f t="shared" si="82"/>
        <v/>
      </c>
      <c r="BP477" s="152"/>
      <c r="BQ477" s="152"/>
      <c r="BR477" s="152"/>
      <c r="BS477" s="152"/>
      <c r="BT477" s="152"/>
      <c r="BU477" s="152"/>
      <c r="BV477" s="152"/>
      <c r="BW477" s="152"/>
      <c r="BX477" s="152"/>
      <c r="BY477" s="152"/>
      <c r="BZ477" s="153"/>
      <c r="CA477" s="25"/>
      <c r="CB477" s="39" t="str">
        <f t="shared" si="71"/>
        <v>Riadok bude skrytý.</v>
      </c>
      <c r="CC477" s="33" t="s">
        <v>78</v>
      </c>
      <c r="CW477" s="20">
        <f t="shared" si="75"/>
        <v>0</v>
      </c>
      <c r="CX477" s="20">
        <f t="shared" si="83"/>
        <v>0</v>
      </c>
      <c r="CZ477" s="20">
        <f t="shared" si="72"/>
        <v>1</v>
      </c>
      <c r="DA477" s="37">
        <f t="shared" si="80"/>
        <v>0</v>
      </c>
      <c r="DZ477" s="62"/>
    </row>
    <row r="478" spans="1:130" ht="15" customHeight="1" x14ac:dyDescent="0.3">
      <c r="A478" s="11"/>
      <c r="B478" s="161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  <c r="AA478" s="149"/>
      <c r="AB478" s="149"/>
      <c r="AC478" s="149"/>
      <c r="AD478" s="149"/>
      <c r="AE478" s="149"/>
      <c r="AF478" s="160" t="str">
        <f t="shared" si="81"/>
        <v/>
      </c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58"/>
      <c r="AX478" s="158"/>
      <c r="AY478" s="158"/>
      <c r="AZ478" s="158"/>
      <c r="BA478" s="158"/>
      <c r="BB478" s="158"/>
      <c r="BC478" s="158"/>
      <c r="BD478" s="158"/>
      <c r="BE478" s="158"/>
      <c r="BF478" s="158"/>
      <c r="BG478" s="158"/>
      <c r="BH478" s="158"/>
      <c r="BI478" s="158"/>
      <c r="BJ478" s="158"/>
      <c r="BK478" s="158"/>
      <c r="BL478" s="158"/>
      <c r="BM478" s="158"/>
      <c r="BN478" s="158"/>
      <c r="BO478" s="152" t="str">
        <f t="shared" si="82"/>
        <v/>
      </c>
      <c r="BP478" s="152"/>
      <c r="BQ478" s="152"/>
      <c r="BR478" s="152"/>
      <c r="BS478" s="152"/>
      <c r="BT478" s="152"/>
      <c r="BU478" s="152"/>
      <c r="BV478" s="152"/>
      <c r="BW478" s="152"/>
      <c r="BX478" s="152"/>
      <c r="BY478" s="152"/>
      <c r="BZ478" s="153"/>
      <c r="CA478" s="25"/>
      <c r="CB478" s="39" t="str">
        <f t="shared" si="71"/>
        <v>Riadok bude skrytý.</v>
      </c>
      <c r="CC478" s="33" t="s">
        <v>78</v>
      </c>
      <c r="CW478" s="20">
        <f t="shared" si="75"/>
        <v>0</v>
      </c>
      <c r="CX478" s="20">
        <f t="shared" si="83"/>
        <v>0</v>
      </c>
      <c r="CZ478" s="20">
        <f t="shared" si="72"/>
        <v>1</v>
      </c>
      <c r="DA478" s="37">
        <f t="shared" si="80"/>
        <v>0</v>
      </c>
      <c r="DZ478" s="62"/>
    </row>
    <row r="479" spans="1:130" ht="15" customHeight="1" x14ac:dyDescent="0.3">
      <c r="A479" s="11"/>
      <c r="B479" s="161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  <c r="AA479" s="149"/>
      <c r="AB479" s="149"/>
      <c r="AC479" s="149"/>
      <c r="AD479" s="149"/>
      <c r="AE479" s="149"/>
      <c r="AF479" s="160" t="str">
        <f t="shared" si="81"/>
        <v/>
      </c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58"/>
      <c r="AX479" s="158"/>
      <c r="AY479" s="158"/>
      <c r="AZ479" s="158"/>
      <c r="BA479" s="158"/>
      <c r="BB479" s="158"/>
      <c r="BC479" s="158"/>
      <c r="BD479" s="158"/>
      <c r="BE479" s="158"/>
      <c r="BF479" s="158"/>
      <c r="BG479" s="158"/>
      <c r="BH479" s="158"/>
      <c r="BI479" s="158"/>
      <c r="BJ479" s="158"/>
      <c r="BK479" s="158"/>
      <c r="BL479" s="158"/>
      <c r="BM479" s="158"/>
      <c r="BN479" s="158"/>
      <c r="BO479" s="152" t="str">
        <f t="shared" si="82"/>
        <v/>
      </c>
      <c r="BP479" s="152"/>
      <c r="BQ479" s="152"/>
      <c r="BR479" s="152"/>
      <c r="BS479" s="152"/>
      <c r="BT479" s="152"/>
      <c r="BU479" s="152"/>
      <c r="BV479" s="152"/>
      <c r="BW479" s="152"/>
      <c r="BX479" s="152"/>
      <c r="BY479" s="152"/>
      <c r="BZ479" s="153"/>
      <c r="CA479" s="25"/>
      <c r="CB479" s="39" t="str">
        <f t="shared" si="71"/>
        <v>Riadok bude skrytý.</v>
      </c>
      <c r="CC479" s="33" t="s">
        <v>78</v>
      </c>
      <c r="CW479" s="20">
        <f t="shared" si="75"/>
        <v>0</v>
      </c>
      <c r="CX479" s="20">
        <f t="shared" si="83"/>
        <v>0</v>
      </c>
      <c r="CZ479" s="20">
        <f t="shared" si="72"/>
        <v>1</v>
      </c>
      <c r="DA479" s="37">
        <f t="shared" si="80"/>
        <v>0</v>
      </c>
      <c r="DZ479" s="62"/>
    </row>
    <row r="480" spans="1:130" ht="15" customHeight="1" x14ac:dyDescent="0.3">
      <c r="A480" s="11"/>
      <c r="B480" s="161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  <c r="AA480" s="149"/>
      <c r="AB480" s="149"/>
      <c r="AC480" s="149"/>
      <c r="AD480" s="149"/>
      <c r="AE480" s="149"/>
      <c r="AF480" s="160" t="str">
        <f t="shared" si="81"/>
        <v/>
      </c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58"/>
      <c r="AX480" s="158"/>
      <c r="AY480" s="158"/>
      <c r="AZ480" s="158"/>
      <c r="BA480" s="158"/>
      <c r="BB480" s="158"/>
      <c r="BC480" s="158"/>
      <c r="BD480" s="158"/>
      <c r="BE480" s="158"/>
      <c r="BF480" s="158"/>
      <c r="BG480" s="158"/>
      <c r="BH480" s="158"/>
      <c r="BI480" s="158"/>
      <c r="BJ480" s="158"/>
      <c r="BK480" s="158"/>
      <c r="BL480" s="158"/>
      <c r="BM480" s="158"/>
      <c r="BN480" s="158"/>
      <c r="BO480" s="152" t="str">
        <f t="shared" si="82"/>
        <v/>
      </c>
      <c r="BP480" s="152"/>
      <c r="BQ480" s="152"/>
      <c r="BR480" s="152"/>
      <c r="BS480" s="152"/>
      <c r="BT480" s="152"/>
      <c r="BU480" s="152"/>
      <c r="BV480" s="152"/>
      <c r="BW480" s="152"/>
      <c r="BX480" s="152"/>
      <c r="BY480" s="152"/>
      <c r="BZ480" s="153"/>
      <c r="CA480" s="25"/>
      <c r="CB480" s="39" t="str">
        <f t="shared" si="71"/>
        <v>Riadok bude skrytý.</v>
      </c>
      <c r="CC480" s="33" t="s">
        <v>78</v>
      </c>
      <c r="CW480" s="20">
        <f t="shared" si="75"/>
        <v>0</v>
      </c>
      <c r="CX480" s="20">
        <f t="shared" si="83"/>
        <v>0</v>
      </c>
      <c r="CZ480" s="20">
        <f t="shared" si="72"/>
        <v>1</v>
      </c>
      <c r="DA480" s="37">
        <f t="shared" si="80"/>
        <v>0</v>
      </c>
      <c r="DZ480" s="62"/>
    </row>
    <row r="481" spans="1:130" ht="15" customHeight="1" x14ac:dyDescent="0.3">
      <c r="A481" s="11"/>
      <c r="B481" s="161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  <c r="AA481" s="149"/>
      <c r="AB481" s="149"/>
      <c r="AC481" s="149"/>
      <c r="AD481" s="149"/>
      <c r="AE481" s="149"/>
      <c r="AF481" s="160" t="str">
        <f t="shared" si="81"/>
        <v/>
      </c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58"/>
      <c r="AX481" s="158"/>
      <c r="AY481" s="158"/>
      <c r="AZ481" s="158"/>
      <c r="BA481" s="158"/>
      <c r="BB481" s="158"/>
      <c r="BC481" s="158"/>
      <c r="BD481" s="158"/>
      <c r="BE481" s="158"/>
      <c r="BF481" s="158"/>
      <c r="BG481" s="158"/>
      <c r="BH481" s="158"/>
      <c r="BI481" s="158"/>
      <c r="BJ481" s="158"/>
      <c r="BK481" s="158"/>
      <c r="BL481" s="158"/>
      <c r="BM481" s="158"/>
      <c r="BN481" s="158"/>
      <c r="BO481" s="152" t="str">
        <f t="shared" si="82"/>
        <v/>
      </c>
      <c r="BP481" s="152"/>
      <c r="BQ481" s="152"/>
      <c r="BR481" s="152"/>
      <c r="BS481" s="152"/>
      <c r="BT481" s="152"/>
      <c r="BU481" s="152"/>
      <c r="BV481" s="152"/>
      <c r="BW481" s="152"/>
      <c r="BX481" s="152"/>
      <c r="BY481" s="152"/>
      <c r="BZ481" s="153"/>
      <c r="CA481" s="25"/>
      <c r="CB481" s="39" t="str">
        <f t="shared" ref="CB481:CB533" si="84">+IF(DA481=0,"Riadok bude skrytý.","Riadok bude vidieť.")</f>
        <v>Riadok bude skrytý.</v>
      </c>
      <c r="CC481" s="33" t="s">
        <v>78</v>
      </c>
      <c r="CW481" s="20">
        <f t="shared" si="75"/>
        <v>0</v>
      </c>
      <c r="CX481" s="20">
        <f t="shared" si="83"/>
        <v>0</v>
      </c>
      <c r="CZ481" s="20">
        <f t="shared" ref="CZ481:CZ515" si="85">IF(CC481="",1,IF(CC481="Chcem skryť riadok.",0,1))</f>
        <v>1</v>
      </c>
      <c r="DA481" s="37">
        <f t="shared" si="80"/>
        <v>0</v>
      </c>
      <c r="DZ481" s="62"/>
    </row>
    <row r="482" spans="1:130" ht="15" customHeight="1" x14ac:dyDescent="0.3">
      <c r="A482" s="11"/>
      <c r="B482" s="161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  <c r="AA482" s="149"/>
      <c r="AB482" s="149"/>
      <c r="AC482" s="149"/>
      <c r="AD482" s="149"/>
      <c r="AE482" s="149"/>
      <c r="AF482" s="160" t="str">
        <f t="shared" si="81"/>
        <v/>
      </c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58"/>
      <c r="AX482" s="158"/>
      <c r="AY482" s="158"/>
      <c r="AZ482" s="158"/>
      <c r="BA482" s="158"/>
      <c r="BB482" s="158"/>
      <c r="BC482" s="158"/>
      <c r="BD482" s="158"/>
      <c r="BE482" s="158"/>
      <c r="BF482" s="158"/>
      <c r="BG482" s="158"/>
      <c r="BH482" s="158"/>
      <c r="BI482" s="158"/>
      <c r="BJ482" s="158"/>
      <c r="BK482" s="158"/>
      <c r="BL482" s="158"/>
      <c r="BM482" s="158"/>
      <c r="BN482" s="158"/>
      <c r="BO482" s="152" t="str">
        <f t="shared" si="82"/>
        <v/>
      </c>
      <c r="BP482" s="152"/>
      <c r="BQ482" s="152"/>
      <c r="BR482" s="152"/>
      <c r="BS482" s="152"/>
      <c r="BT482" s="152"/>
      <c r="BU482" s="152"/>
      <c r="BV482" s="152"/>
      <c r="BW482" s="152"/>
      <c r="BX482" s="152"/>
      <c r="BY482" s="152"/>
      <c r="BZ482" s="153"/>
      <c r="CA482" s="25"/>
      <c r="CB482" s="39" t="str">
        <f t="shared" si="84"/>
        <v>Riadok bude skrytý.</v>
      </c>
      <c r="CC482" s="33" t="s">
        <v>78</v>
      </c>
      <c r="CW482" s="20">
        <f t="shared" si="75"/>
        <v>0</v>
      </c>
      <c r="CX482" s="20">
        <f t="shared" si="83"/>
        <v>0</v>
      </c>
      <c r="CZ482" s="20">
        <f t="shared" si="85"/>
        <v>1</v>
      </c>
      <c r="DA482" s="37">
        <f t="shared" si="80"/>
        <v>0</v>
      </c>
      <c r="DZ482" s="62"/>
    </row>
    <row r="483" spans="1:130" ht="15" customHeight="1" x14ac:dyDescent="0.3">
      <c r="A483" s="11"/>
      <c r="B483" s="161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  <c r="AA483" s="149"/>
      <c r="AB483" s="149"/>
      <c r="AC483" s="149"/>
      <c r="AD483" s="149"/>
      <c r="AE483" s="149"/>
      <c r="AF483" s="160" t="str">
        <f t="shared" si="81"/>
        <v/>
      </c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58"/>
      <c r="AX483" s="158"/>
      <c r="AY483" s="158"/>
      <c r="AZ483" s="158"/>
      <c r="BA483" s="158"/>
      <c r="BB483" s="158"/>
      <c r="BC483" s="158"/>
      <c r="BD483" s="158"/>
      <c r="BE483" s="158"/>
      <c r="BF483" s="158"/>
      <c r="BG483" s="158"/>
      <c r="BH483" s="158"/>
      <c r="BI483" s="158"/>
      <c r="BJ483" s="158"/>
      <c r="BK483" s="158"/>
      <c r="BL483" s="158"/>
      <c r="BM483" s="158"/>
      <c r="BN483" s="158"/>
      <c r="BO483" s="152" t="str">
        <f t="shared" si="82"/>
        <v/>
      </c>
      <c r="BP483" s="152"/>
      <c r="BQ483" s="152"/>
      <c r="BR483" s="152"/>
      <c r="BS483" s="152"/>
      <c r="BT483" s="152"/>
      <c r="BU483" s="152"/>
      <c r="BV483" s="152"/>
      <c r="BW483" s="152"/>
      <c r="BX483" s="152"/>
      <c r="BY483" s="152"/>
      <c r="BZ483" s="153"/>
      <c r="CA483" s="25"/>
      <c r="CB483" s="39" t="str">
        <f t="shared" si="84"/>
        <v>Riadok bude skrytý.</v>
      </c>
      <c r="CC483" s="33" t="s">
        <v>78</v>
      </c>
      <c r="CW483" s="20">
        <f t="shared" si="75"/>
        <v>0</v>
      </c>
      <c r="CX483" s="20">
        <f t="shared" si="83"/>
        <v>0</v>
      </c>
      <c r="CZ483" s="20">
        <f t="shared" si="85"/>
        <v>1</v>
      </c>
      <c r="DA483" s="37">
        <f t="shared" si="80"/>
        <v>0</v>
      </c>
      <c r="DZ483" s="62"/>
    </row>
    <row r="484" spans="1:130" ht="15" customHeight="1" x14ac:dyDescent="0.3">
      <c r="A484" s="11"/>
      <c r="B484" s="178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79"/>
      <c r="R484" s="179"/>
      <c r="S484" s="179"/>
      <c r="T484" s="179"/>
      <c r="U484" s="179"/>
      <c r="V484" s="179"/>
      <c r="W484" s="179"/>
      <c r="X484" s="179"/>
      <c r="Y484" s="179"/>
      <c r="Z484" s="179"/>
      <c r="AA484" s="179"/>
      <c r="AB484" s="179"/>
      <c r="AC484" s="179"/>
      <c r="AD484" s="179"/>
      <c r="AE484" s="179"/>
      <c r="AF484" s="180" t="str">
        <f t="shared" si="81"/>
        <v/>
      </c>
      <c r="AG484" s="180"/>
      <c r="AH484" s="180"/>
      <c r="AI484" s="180"/>
      <c r="AJ484" s="180"/>
      <c r="AK484" s="180"/>
      <c r="AL484" s="180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81"/>
      <c r="AX484" s="181"/>
      <c r="AY484" s="181"/>
      <c r="AZ484" s="181"/>
      <c r="BA484" s="181"/>
      <c r="BB484" s="181"/>
      <c r="BC484" s="181"/>
      <c r="BD484" s="181"/>
      <c r="BE484" s="181"/>
      <c r="BF484" s="181"/>
      <c r="BG484" s="181"/>
      <c r="BH484" s="181"/>
      <c r="BI484" s="181"/>
      <c r="BJ484" s="181"/>
      <c r="BK484" s="181"/>
      <c r="BL484" s="181"/>
      <c r="BM484" s="181"/>
      <c r="BN484" s="181"/>
      <c r="BO484" s="182" t="str">
        <f t="shared" si="82"/>
        <v/>
      </c>
      <c r="BP484" s="182"/>
      <c r="BQ484" s="182"/>
      <c r="BR484" s="182"/>
      <c r="BS484" s="182"/>
      <c r="BT484" s="182"/>
      <c r="BU484" s="182"/>
      <c r="BV484" s="182"/>
      <c r="BW484" s="182"/>
      <c r="BX484" s="182"/>
      <c r="BY484" s="182"/>
      <c r="BZ484" s="183"/>
      <c r="CA484" s="25"/>
      <c r="CB484" s="39" t="str">
        <f t="shared" si="84"/>
        <v>Riadok bude skrytý.</v>
      </c>
      <c r="CC484" s="33" t="s">
        <v>78</v>
      </c>
      <c r="CW484" s="20">
        <f t="shared" si="75"/>
        <v>0</v>
      </c>
      <c r="CX484" s="20">
        <f>+IF(SUM(CX475:CX483)=0,0,1)</f>
        <v>0</v>
      </c>
      <c r="CZ484" s="20">
        <f t="shared" si="85"/>
        <v>1</v>
      </c>
      <c r="DA484" s="37">
        <f t="shared" si="80"/>
        <v>0</v>
      </c>
      <c r="DZ484" s="62"/>
    </row>
    <row r="485" spans="1:130" ht="15" customHeight="1" x14ac:dyDescent="0.3">
      <c r="A485" s="11"/>
      <c r="B485" s="162" t="s">
        <v>136</v>
      </c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3"/>
      <c r="O485" s="163"/>
      <c r="P485" s="163"/>
      <c r="Q485" s="163"/>
      <c r="R485" s="163"/>
      <c r="S485" s="163"/>
      <c r="T485" s="163"/>
      <c r="U485" s="163"/>
      <c r="V485" s="163"/>
      <c r="W485" s="163"/>
      <c r="X485" s="163"/>
      <c r="Y485" s="163"/>
      <c r="Z485" s="163"/>
      <c r="AA485" s="163"/>
      <c r="AB485" s="163"/>
      <c r="AC485" s="163"/>
      <c r="AD485" s="163"/>
      <c r="AE485" s="163"/>
      <c r="AF485" s="163"/>
      <c r="AG485" s="163"/>
      <c r="AH485" s="163"/>
      <c r="AI485" s="163"/>
      <c r="AJ485" s="163"/>
      <c r="AK485" s="163"/>
      <c r="AL485" s="163"/>
      <c r="AM485" s="163"/>
      <c r="AN485" s="163"/>
      <c r="AO485" s="163"/>
      <c r="AP485" s="163"/>
      <c r="AQ485" s="163"/>
      <c r="AR485" s="163"/>
      <c r="AS485" s="163"/>
      <c r="AT485" s="163"/>
      <c r="AU485" s="163"/>
      <c r="AV485" s="163"/>
      <c r="AW485" s="163"/>
      <c r="AX485" s="163"/>
      <c r="AY485" s="163"/>
      <c r="AZ485" s="163"/>
      <c r="BA485" s="163"/>
      <c r="BB485" s="163"/>
      <c r="BC485" s="163"/>
      <c r="BD485" s="163"/>
      <c r="BE485" s="163"/>
      <c r="BF485" s="163"/>
      <c r="BG485" s="163"/>
      <c r="BH485" s="163"/>
      <c r="BI485" s="163"/>
      <c r="BJ485" s="163"/>
      <c r="BK485" s="163"/>
      <c r="BL485" s="163"/>
      <c r="BM485" s="163"/>
      <c r="BN485" s="163"/>
      <c r="BO485" s="163"/>
      <c r="BP485" s="163"/>
      <c r="BQ485" s="163"/>
      <c r="BR485" s="163"/>
      <c r="BS485" s="163"/>
      <c r="BT485" s="163"/>
      <c r="BU485" s="163"/>
      <c r="BV485" s="163"/>
      <c r="BW485" s="163"/>
      <c r="BX485" s="163"/>
      <c r="BY485" s="163"/>
      <c r="BZ485" s="164"/>
      <c r="CA485" s="26" t="s">
        <v>69</v>
      </c>
      <c r="CB485" s="39" t="str">
        <f t="shared" si="84"/>
        <v>Riadok bude skrytý.</v>
      </c>
      <c r="CC485" s="33" t="s">
        <v>78</v>
      </c>
      <c r="CW485" s="20">
        <f t="shared" si="75"/>
        <v>0</v>
      </c>
      <c r="CX485" s="20">
        <f>+IF(SUM(CX487:CX496)=0,0,1)</f>
        <v>0</v>
      </c>
      <c r="CZ485" s="20">
        <f t="shared" si="85"/>
        <v>1</v>
      </c>
      <c r="DA485" s="37">
        <f t="shared" si="80"/>
        <v>0</v>
      </c>
      <c r="DZ485" s="62"/>
    </row>
    <row r="486" spans="1:130" ht="15" customHeight="1" x14ac:dyDescent="0.3">
      <c r="A486" s="11"/>
      <c r="B486" s="156" t="s">
        <v>129</v>
      </c>
      <c r="C486" s="157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 t="s">
        <v>135</v>
      </c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  <c r="AA486" s="157"/>
      <c r="AB486" s="145" t="s">
        <v>130</v>
      </c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7"/>
      <c r="AO486" s="157" t="s">
        <v>129</v>
      </c>
      <c r="AP486" s="157"/>
      <c r="AQ486" s="157"/>
      <c r="AR486" s="157"/>
      <c r="AS486" s="157"/>
      <c r="AT486" s="157"/>
      <c r="AU486" s="157"/>
      <c r="AV486" s="157"/>
      <c r="AW486" s="157"/>
      <c r="AX486" s="157"/>
      <c r="AY486" s="157"/>
      <c r="AZ486" s="157" t="s">
        <v>137</v>
      </c>
      <c r="BA486" s="157"/>
      <c r="BB486" s="157"/>
      <c r="BC486" s="157"/>
      <c r="BD486" s="157"/>
      <c r="BE486" s="157"/>
      <c r="BF486" s="157"/>
      <c r="BG486" s="157"/>
      <c r="BH486" s="157"/>
      <c r="BI486" s="157"/>
      <c r="BJ486" s="157"/>
      <c r="BK486" s="157"/>
      <c r="BL486" s="157"/>
      <c r="BM486" s="157"/>
      <c r="BN486" s="157"/>
      <c r="BO486" s="159" t="s">
        <v>130</v>
      </c>
      <c r="BP486" s="159"/>
      <c r="BQ486" s="159"/>
      <c r="BR486" s="159"/>
      <c r="BS486" s="159"/>
      <c r="BT486" s="159"/>
      <c r="BU486" s="159"/>
      <c r="BV486" s="159"/>
      <c r="BW486" s="159"/>
      <c r="BX486" s="159"/>
      <c r="BY486" s="159"/>
      <c r="BZ486" s="195"/>
      <c r="CA486" s="24"/>
      <c r="CB486" s="39" t="str">
        <f t="shared" si="84"/>
        <v>Riadok bude skrytý.</v>
      </c>
      <c r="CC486" s="33" t="s">
        <v>78</v>
      </c>
      <c r="CW486" s="20">
        <f t="shared" si="75"/>
        <v>0</v>
      </c>
      <c r="CX486" s="20">
        <f>+IF(SUM(CX487:CX496)=0,0,1)</f>
        <v>0</v>
      </c>
      <c r="CZ486" s="20">
        <f t="shared" si="85"/>
        <v>1</v>
      </c>
      <c r="DA486" s="37">
        <f t="shared" si="80"/>
        <v>0</v>
      </c>
      <c r="DZ486" s="62"/>
    </row>
    <row r="487" spans="1:130" ht="15" customHeight="1" x14ac:dyDescent="0.3">
      <c r="A487" s="11"/>
      <c r="B487" s="172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  <c r="AA487" s="174"/>
      <c r="AB487" s="184" t="str">
        <f t="shared" ref="AB487:AB496" si="86">IF(B487="","",ROUND(B487*M487,2))</f>
        <v/>
      </c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6"/>
      <c r="AO487" s="173"/>
      <c r="AP487" s="173"/>
      <c r="AQ487" s="173"/>
      <c r="AR487" s="173"/>
      <c r="AS487" s="173"/>
      <c r="AT487" s="173"/>
      <c r="AU487" s="173"/>
      <c r="AV487" s="173"/>
      <c r="AW487" s="173"/>
      <c r="AX487" s="173"/>
      <c r="AY487" s="173"/>
      <c r="AZ487" s="174"/>
      <c r="BA487" s="174"/>
      <c r="BB487" s="174"/>
      <c r="BC487" s="174"/>
      <c r="BD487" s="174"/>
      <c r="BE487" s="174"/>
      <c r="BF487" s="174"/>
      <c r="BG487" s="174"/>
      <c r="BH487" s="174"/>
      <c r="BI487" s="174"/>
      <c r="BJ487" s="174"/>
      <c r="BK487" s="174"/>
      <c r="BL487" s="174"/>
      <c r="BM487" s="174"/>
      <c r="BN487" s="174"/>
      <c r="BO487" s="154" t="str">
        <f t="shared" ref="BO487:BO496" si="87">IF(AO487="","",ROUND(AO487*AZ487,2))</f>
        <v/>
      </c>
      <c r="BP487" s="154"/>
      <c r="BQ487" s="154"/>
      <c r="BR487" s="154"/>
      <c r="BS487" s="154"/>
      <c r="BT487" s="154"/>
      <c r="BU487" s="154"/>
      <c r="BV487" s="154"/>
      <c r="BW487" s="154"/>
      <c r="BX487" s="154"/>
      <c r="BY487" s="154"/>
      <c r="BZ487" s="155"/>
      <c r="CA487" s="25"/>
      <c r="CB487" s="39" t="str">
        <f t="shared" si="84"/>
        <v>Riadok bude skrytý.</v>
      </c>
      <c r="CC487" s="33" t="s">
        <v>78</v>
      </c>
      <c r="CW487" s="20">
        <f t="shared" si="75"/>
        <v>0</v>
      </c>
      <c r="CX487" s="20">
        <f>+IF(B487="",IF(M487="",IF(AO487="",IF(AZ487="",0,1),1),1),1)</f>
        <v>0</v>
      </c>
      <c r="CZ487" s="20">
        <f t="shared" si="85"/>
        <v>1</v>
      </c>
      <c r="DA487" s="37">
        <f t="shared" si="80"/>
        <v>0</v>
      </c>
      <c r="DZ487" s="62"/>
    </row>
    <row r="488" spans="1:130" ht="15" customHeight="1" x14ac:dyDescent="0.3">
      <c r="A488" s="11"/>
      <c r="B488" s="172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  <c r="AA488" s="174"/>
      <c r="AB488" s="184" t="str">
        <f t="shared" si="86"/>
        <v/>
      </c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6"/>
      <c r="AO488" s="173"/>
      <c r="AP488" s="173"/>
      <c r="AQ488" s="173"/>
      <c r="AR488" s="173"/>
      <c r="AS488" s="173"/>
      <c r="AT488" s="173"/>
      <c r="AU488" s="173"/>
      <c r="AV488" s="173"/>
      <c r="AW488" s="173"/>
      <c r="AX488" s="173"/>
      <c r="AY488" s="173"/>
      <c r="AZ488" s="174"/>
      <c r="BA488" s="174"/>
      <c r="BB488" s="174"/>
      <c r="BC488" s="174"/>
      <c r="BD488" s="174"/>
      <c r="BE488" s="174"/>
      <c r="BF488" s="174"/>
      <c r="BG488" s="174"/>
      <c r="BH488" s="174"/>
      <c r="BI488" s="174"/>
      <c r="BJ488" s="174"/>
      <c r="BK488" s="174"/>
      <c r="BL488" s="174"/>
      <c r="BM488" s="174"/>
      <c r="BN488" s="174"/>
      <c r="BO488" s="154" t="str">
        <f t="shared" si="87"/>
        <v/>
      </c>
      <c r="BP488" s="154"/>
      <c r="BQ488" s="154"/>
      <c r="BR488" s="154"/>
      <c r="BS488" s="154"/>
      <c r="BT488" s="154"/>
      <c r="BU488" s="154"/>
      <c r="BV488" s="154"/>
      <c r="BW488" s="154"/>
      <c r="BX488" s="154"/>
      <c r="BY488" s="154"/>
      <c r="BZ488" s="155"/>
      <c r="CA488" s="25"/>
      <c r="CB488" s="39" t="str">
        <f t="shared" si="84"/>
        <v>Riadok bude skrytý.</v>
      </c>
      <c r="CC488" s="33" t="s">
        <v>78</v>
      </c>
      <c r="CW488" s="20">
        <f t="shared" si="75"/>
        <v>0</v>
      </c>
      <c r="CX488" s="20">
        <f t="shared" ref="CX488:CX495" si="88">+IF(B488="",IF(M488="",IF(AO488="",IF(AZ488="",0,1),1),1),1)</f>
        <v>0</v>
      </c>
      <c r="CZ488" s="20">
        <f t="shared" si="85"/>
        <v>1</v>
      </c>
      <c r="DA488" s="37">
        <f t="shared" si="80"/>
        <v>0</v>
      </c>
      <c r="DZ488" s="62"/>
    </row>
    <row r="489" spans="1:130" ht="15" customHeight="1" x14ac:dyDescent="0.3">
      <c r="A489" s="11"/>
      <c r="B489" s="172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  <c r="AA489" s="174"/>
      <c r="AB489" s="184" t="str">
        <f t="shared" si="86"/>
        <v/>
      </c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6"/>
      <c r="AO489" s="173"/>
      <c r="AP489" s="173"/>
      <c r="AQ489" s="173"/>
      <c r="AR489" s="173"/>
      <c r="AS489" s="173"/>
      <c r="AT489" s="173"/>
      <c r="AU489" s="173"/>
      <c r="AV489" s="173"/>
      <c r="AW489" s="173"/>
      <c r="AX489" s="173"/>
      <c r="AY489" s="173"/>
      <c r="AZ489" s="174"/>
      <c r="BA489" s="174"/>
      <c r="BB489" s="174"/>
      <c r="BC489" s="174"/>
      <c r="BD489" s="174"/>
      <c r="BE489" s="174"/>
      <c r="BF489" s="174"/>
      <c r="BG489" s="174"/>
      <c r="BH489" s="174"/>
      <c r="BI489" s="174"/>
      <c r="BJ489" s="174"/>
      <c r="BK489" s="174"/>
      <c r="BL489" s="174"/>
      <c r="BM489" s="174"/>
      <c r="BN489" s="174"/>
      <c r="BO489" s="154" t="str">
        <f t="shared" si="87"/>
        <v/>
      </c>
      <c r="BP489" s="154"/>
      <c r="BQ489" s="154"/>
      <c r="BR489" s="154"/>
      <c r="BS489" s="154"/>
      <c r="BT489" s="154"/>
      <c r="BU489" s="154"/>
      <c r="BV489" s="154"/>
      <c r="BW489" s="154"/>
      <c r="BX489" s="154"/>
      <c r="BY489" s="154"/>
      <c r="BZ489" s="155"/>
      <c r="CA489" s="25"/>
      <c r="CB489" s="39" t="str">
        <f t="shared" si="84"/>
        <v>Riadok bude skrytý.</v>
      </c>
      <c r="CC489" s="33" t="s">
        <v>78</v>
      </c>
      <c r="CW489" s="20">
        <f t="shared" si="75"/>
        <v>0</v>
      </c>
      <c r="CX489" s="20">
        <f t="shared" si="88"/>
        <v>0</v>
      </c>
      <c r="CZ489" s="20">
        <f t="shared" si="85"/>
        <v>1</v>
      </c>
      <c r="DA489" s="37">
        <f t="shared" si="80"/>
        <v>0</v>
      </c>
      <c r="DZ489" s="62"/>
    </row>
    <row r="490" spans="1:130" ht="15" customHeight="1" x14ac:dyDescent="0.3">
      <c r="A490" s="11"/>
      <c r="B490" s="172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  <c r="AA490" s="174"/>
      <c r="AB490" s="184" t="str">
        <f t="shared" si="86"/>
        <v/>
      </c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6"/>
      <c r="AO490" s="173"/>
      <c r="AP490" s="173"/>
      <c r="AQ490" s="173"/>
      <c r="AR490" s="173"/>
      <c r="AS490" s="173"/>
      <c r="AT490" s="173"/>
      <c r="AU490" s="173"/>
      <c r="AV490" s="173"/>
      <c r="AW490" s="173"/>
      <c r="AX490" s="173"/>
      <c r="AY490" s="173"/>
      <c r="AZ490" s="174"/>
      <c r="BA490" s="174"/>
      <c r="BB490" s="174"/>
      <c r="BC490" s="174"/>
      <c r="BD490" s="174"/>
      <c r="BE490" s="174"/>
      <c r="BF490" s="174"/>
      <c r="BG490" s="174"/>
      <c r="BH490" s="174"/>
      <c r="BI490" s="174"/>
      <c r="BJ490" s="174"/>
      <c r="BK490" s="174"/>
      <c r="BL490" s="174"/>
      <c r="BM490" s="174"/>
      <c r="BN490" s="174"/>
      <c r="BO490" s="154" t="str">
        <f t="shared" si="87"/>
        <v/>
      </c>
      <c r="BP490" s="154"/>
      <c r="BQ490" s="154"/>
      <c r="BR490" s="154"/>
      <c r="BS490" s="154"/>
      <c r="BT490" s="154"/>
      <c r="BU490" s="154"/>
      <c r="BV490" s="154"/>
      <c r="BW490" s="154"/>
      <c r="BX490" s="154"/>
      <c r="BY490" s="154"/>
      <c r="BZ490" s="155"/>
      <c r="CA490" s="25"/>
      <c r="CB490" s="39" t="str">
        <f t="shared" si="84"/>
        <v>Riadok bude skrytý.</v>
      </c>
      <c r="CC490" s="33" t="s">
        <v>78</v>
      </c>
      <c r="CW490" s="20">
        <f t="shared" si="75"/>
        <v>0</v>
      </c>
      <c r="CX490" s="20">
        <f t="shared" si="88"/>
        <v>0</v>
      </c>
      <c r="CZ490" s="20">
        <f t="shared" si="85"/>
        <v>1</v>
      </c>
      <c r="DA490" s="37">
        <f t="shared" si="80"/>
        <v>0</v>
      </c>
      <c r="DZ490" s="62"/>
    </row>
    <row r="491" spans="1:130" ht="15" customHeight="1" x14ac:dyDescent="0.3">
      <c r="A491" s="11"/>
      <c r="B491" s="172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  <c r="AA491" s="174"/>
      <c r="AB491" s="184" t="str">
        <f t="shared" si="86"/>
        <v/>
      </c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6"/>
      <c r="AO491" s="173"/>
      <c r="AP491" s="173"/>
      <c r="AQ491" s="173"/>
      <c r="AR491" s="173"/>
      <c r="AS491" s="173"/>
      <c r="AT491" s="173"/>
      <c r="AU491" s="173"/>
      <c r="AV491" s="173"/>
      <c r="AW491" s="173"/>
      <c r="AX491" s="173"/>
      <c r="AY491" s="173"/>
      <c r="AZ491" s="174"/>
      <c r="BA491" s="174"/>
      <c r="BB491" s="174"/>
      <c r="BC491" s="174"/>
      <c r="BD491" s="174"/>
      <c r="BE491" s="174"/>
      <c r="BF491" s="174"/>
      <c r="BG491" s="174"/>
      <c r="BH491" s="174"/>
      <c r="BI491" s="174"/>
      <c r="BJ491" s="174"/>
      <c r="BK491" s="174"/>
      <c r="BL491" s="174"/>
      <c r="BM491" s="174"/>
      <c r="BN491" s="174"/>
      <c r="BO491" s="154" t="str">
        <f t="shared" si="87"/>
        <v/>
      </c>
      <c r="BP491" s="154"/>
      <c r="BQ491" s="154"/>
      <c r="BR491" s="154"/>
      <c r="BS491" s="154"/>
      <c r="BT491" s="154"/>
      <c r="BU491" s="154"/>
      <c r="BV491" s="154"/>
      <c r="BW491" s="154"/>
      <c r="BX491" s="154"/>
      <c r="BY491" s="154"/>
      <c r="BZ491" s="155"/>
      <c r="CA491" s="25"/>
      <c r="CB491" s="39" t="str">
        <f t="shared" si="84"/>
        <v>Riadok bude skrytý.</v>
      </c>
      <c r="CC491" s="33" t="s">
        <v>78</v>
      </c>
      <c r="CW491" s="20">
        <f t="shared" si="75"/>
        <v>0</v>
      </c>
      <c r="CX491" s="20">
        <f t="shared" si="88"/>
        <v>0</v>
      </c>
      <c r="CZ491" s="20">
        <f t="shared" si="85"/>
        <v>1</v>
      </c>
      <c r="DA491" s="37">
        <f t="shared" si="80"/>
        <v>0</v>
      </c>
      <c r="DZ491" s="62"/>
    </row>
    <row r="492" spans="1:130" ht="15" customHeight="1" x14ac:dyDescent="0.3">
      <c r="A492" s="11"/>
      <c r="B492" s="172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  <c r="AA492" s="174"/>
      <c r="AB492" s="184" t="str">
        <f t="shared" si="86"/>
        <v/>
      </c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6"/>
      <c r="AO492" s="173"/>
      <c r="AP492" s="173"/>
      <c r="AQ492" s="173"/>
      <c r="AR492" s="173"/>
      <c r="AS492" s="173"/>
      <c r="AT492" s="173"/>
      <c r="AU492" s="173"/>
      <c r="AV492" s="173"/>
      <c r="AW492" s="173"/>
      <c r="AX492" s="173"/>
      <c r="AY492" s="173"/>
      <c r="AZ492" s="174"/>
      <c r="BA492" s="174"/>
      <c r="BB492" s="174"/>
      <c r="BC492" s="174"/>
      <c r="BD492" s="174"/>
      <c r="BE492" s="174"/>
      <c r="BF492" s="174"/>
      <c r="BG492" s="174"/>
      <c r="BH492" s="174"/>
      <c r="BI492" s="174"/>
      <c r="BJ492" s="174"/>
      <c r="BK492" s="174"/>
      <c r="BL492" s="174"/>
      <c r="BM492" s="174"/>
      <c r="BN492" s="174"/>
      <c r="BO492" s="154" t="str">
        <f t="shared" si="87"/>
        <v/>
      </c>
      <c r="BP492" s="154"/>
      <c r="BQ492" s="154"/>
      <c r="BR492" s="154"/>
      <c r="BS492" s="154"/>
      <c r="BT492" s="154"/>
      <c r="BU492" s="154"/>
      <c r="BV492" s="154"/>
      <c r="BW492" s="154"/>
      <c r="BX492" s="154"/>
      <c r="BY492" s="154"/>
      <c r="BZ492" s="155"/>
      <c r="CA492" s="25"/>
      <c r="CB492" s="39" t="str">
        <f t="shared" si="84"/>
        <v>Riadok bude skrytý.</v>
      </c>
      <c r="CC492" s="33" t="s">
        <v>78</v>
      </c>
      <c r="CW492" s="20">
        <f t="shared" si="75"/>
        <v>0</v>
      </c>
      <c r="CX492" s="20">
        <f t="shared" si="88"/>
        <v>0</v>
      </c>
      <c r="CZ492" s="20">
        <f t="shared" si="85"/>
        <v>1</v>
      </c>
      <c r="DA492" s="37">
        <f t="shared" si="80"/>
        <v>0</v>
      </c>
      <c r="DZ492" s="62"/>
    </row>
    <row r="493" spans="1:130" ht="15" customHeight="1" x14ac:dyDescent="0.3">
      <c r="A493" s="11"/>
      <c r="B493" s="172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84" t="str">
        <f t="shared" si="86"/>
        <v/>
      </c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6"/>
      <c r="AO493" s="173"/>
      <c r="AP493" s="173"/>
      <c r="AQ493" s="173"/>
      <c r="AR493" s="173"/>
      <c r="AS493" s="173"/>
      <c r="AT493" s="173"/>
      <c r="AU493" s="173"/>
      <c r="AV493" s="173"/>
      <c r="AW493" s="173"/>
      <c r="AX493" s="173"/>
      <c r="AY493" s="173"/>
      <c r="AZ493" s="174"/>
      <c r="BA493" s="174"/>
      <c r="BB493" s="174"/>
      <c r="BC493" s="174"/>
      <c r="BD493" s="174"/>
      <c r="BE493" s="174"/>
      <c r="BF493" s="174"/>
      <c r="BG493" s="174"/>
      <c r="BH493" s="174"/>
      <c r="BI493" s="174"/>
      <c r="BJ493" s="174"/>
      <c r="BK493" s="174"/>
      <c r="BL493" s="174"/>
      <c r="BM493" s="174"/>
      <c r="BN493" s="174"/>
      <c r="BO493" s="154" t="str">
        <f t="shared" si="87"/>
        <v/>
      </c>
      <c r="BP493" s="154"/>
      <c r="BQ493" s="154"/>
      <c r="BR493" s="154"/>
      <c r="BS493" s="154"/>
      <c r="BT493" s="154"/>
      <c r="BU493" s="154"/>
      <c r="BV493" s="154"/>
      <c r="BW493" s="154"/>
      <c r="BX493" s="154"/>
      <c r="BY493" s="154"/>
      <c r="BZ493" s="155"/>
      <c r="CA493" s="25"/>
      <c r="CB493" s="39" t="str">
        <f t="shared" si="84"/>
        <v>Riadok bude skrytý.</v>
      </c>
      <c r="CC493" s="33" t="s">
        <v>78</v>
      </c>
      <c r="CW493" s="20">
        <f t="shared" si="75"/>
        <v>0</v>
      </c>
      <c r="CX493" s="20">
        <f t="shared" si="88"/>
        <v>0</v>
      </c>
      <c r="CZ493" s="20">
        <f t="shared" si="85"/>
        <v>1</v>
      </c>
      <c r="DA493" s="37">
        <f t="shared" si="80"/>
        <v>0</v>
      </c>
      <c r="DZ493" s="62"/>
    </row>
    <row r="494" spans="1:130" ht="15" customHeight="1" x14ac:dyDescent="0.3">
      <c r="A494" s="11"/>
      <c r="B494" s="172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  <c r="AA494" s="174"/>
      <c r="AB494" s="184" t="str">
        <f t="shared" si="86"/>
        <v/>
      </c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6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4"/>
      <c r="BA494" s="174"/>
      <c r="BB494" s="174"/>
      <c r="BC494" s="174"/>
      <c r="BD494" s="174"/>
      <c r="BE494" s="174"/>
      <c r="BF494" s="174"/>
      <c r="BG494" s="174"/>
      <c r="BH494" s="174"/>
      <c r="BI494" s="174"/>
      <c r="BJ494" s="174"/>
      <c r="BK494" s="174"/>
      <c r="BL494" s="174"/>
      <c r="BM494" s="174"/>
      <c r="BN494" s="174"/>
      <c r="BO494" s="154" t="str">
        <f t="shared" si="87"/>
        <v/>
      </c>
      <c r="BP494" s="154"/>
      <c r="BQ494" s="154"/>
      <c r="BR494" s="154"/>
      <c r="BS494" s="154"/>
      <c r="BT494" s="154"/>
      <c r="BU494" s="154"/>
      <c r="BV494" s="154"/>
      <c r="BW494" s="154"/>
      <c r="BX494" s="154"/>
      <c r="BY494" s="154"/>
      <c r="BZ494" s="155"/>
      <c r="CA494" s="25"/>
      <c r="CB494" s="39" t="str">
        <f t="shared" si="84"/>
        <v>Riadok bude skrytý.</v>
      </c>
      <c r="CC494" s="33" t="s">
        <v>78</v>
      </c>
      <c r="CW494" s="20">
        <f t="shared" si="75"/>
        <v>0</v>
      </c>
      <c r="CX494" s="20">
        <f t="shared" si="88"/>
        <v>0</v>
      </c>
      <c r="CZ494" s="20">
        <f t="shared" si="85"/>
        <v>1</v>
      </c>
      <c r="DA494" s="37">
        <f t="shared" si="80"/>
        <v>0</v>
      </c>
      <c r="DZ494" s="62"/>
    </row>
    <row r="495" spans="1:130" x14ac:dyDescent="0.3">
      <c r="A495" s="11"/>
      <c r="B495" s="172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84" t="str">
        <f t="shared" si="86"/>
        <v/>
      </c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6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4"/>
      <c r="BA495" s="174"/>
      <c r="BB495" s="174"/>
      <c r="BC495" s="174"/>
      <c r="BD495" s="174"/>
      <c r="BE495" s="174"/>
      <c r="BF495" s="174"/>
      <c r="BG495" s="174"/>
      <c r="BH495" s="174"/>
      <c r="BI495" s="174"/>
      <c r="BJ495" s="174"/>
      <c r="BK495" s="174"/>
      <c r="BL495" s="174"/>
      <c r="BM495" s="174"/>
      <c r="BN495" s="174"/>
      <c r="BO495" s="154" t="str">
        <f t="shared" si="87"/>
        <v/>
      </c>
      <c r="BP495" s="154"/>
      <c r="BQ495" s="154"/>
      <c r="BR495" s="154"/>
      <c r="BS495" s="154"/>
      <c r="BT495" s="154"/>
      <c r="BU495" s="154"/>
      <c r="BV495" s="154"/>
      <c r="BW495" s="154"/>
      <c r="BX495" s="154"/>
      <c r="BY495" s="154"/>
      <c r="BZ495" s="155"/>
      <c r="CA495" s="25"/>
      <c r="CB495" s="39" t="str">
        <f t="shared" si="84"/>
        <v>Riadok bude skrytý.</v>
      </c>
      <c r="CC495" s="33" t="s">
        <v>78</v>
      </c>
      <c r="CW495" s="20">
        <f t="shared" si="75"/>
        <v>0</v>
      </c>
      <c r="CX495" s="20">
        <f t="shared" si="88"/>
        <v>0</v>
      </c>
      <c r="CZ495" s="20">
        <f>IF(CC495="",1,IF(CC495="Chcem skryť riadok.",0,1))</f>
        <v>1</v>
      </c>
      <c r="DA495" s="37">
        <f t="shared" si="80"/>
        <v>0</v>
      </c>
      <c r="DZ495" s="62"/>
    </row>
    <row r="496" spans="1:130" x14ac:dyDescent="0.3">
      <c r="A496" s="11"/>
      <c r="B496" s="189"/>
      <c r="C496" s="190"/>
      <c r="D496" s="190"/>
      <c r="E496" s="190"/>
      <c r="F496" s="190"/>
      <c r="G496" s="190"/>
      <c r="H496" s="190"/>
      <c r="I496" s="190"/>
      <c r="J496" s="190"/>
      <c r="K496" s="190"/>
      <c r="L496" s="190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2" t="str">
        <f t="shared" si="86"/>
        <v/>
      </c>
      <c r="AC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4"/>
      <c r="AO496" s="190"/>
      <c r="AP496" s="190"/>
      <c r="AQ496" s="190"/>
      <c r="AR496" s="190"/>
      <c r="AS496" s="190"/>
      <c r="AT496" s="190"/>
      <c r="AU496" s="190"/>
      <c r="AV496" s="190"/>
      <c r="AW496" s="190"/>
      <c r="AX496" s="190"/>
      <c r="AY496" s="190"/>
      <c r="AZ496" s="191"/>
      <c r="BA496" s="191"/>
      <c r="BB496" s="191"/>
      <c r="BC496" s="191"/>
      <c r="BD496" s="191"/>
      <c r="BE496" s="191"/>
      <c r="BF496" s="191"/>
      <c r="BG496" s="191"/>
      <c r="BH496" s="191"/>
      <c r="BI496" s="191"/>
      <c r="BJ496" s="191"/>
      <c r="BK496" s="191"/>
      <c r="BL496" s="191"/>
      <c r="BM496" s="191"/>
      <c r="BN496" s="191"/>
      <c r="BO496" s="187" t="str">
        <f t="shared" si="87"/>
        <v/>
      </c>
      <c r="BP496" s="187"/>
      <c r="BQ496" s="187"/>
      <c r="BR496" s="187"/>
      <c r="BS496" s="187"/>
      <c r="BT496" s="187"/>
      <c r="BU496" s="187"/>
      <c r="BV496" s="187"/>
      <c r="BW496" s="187"/>
      <c r="BX496" s="187"/>
      <c r="BY496" s="187"/>
      <c r="BZ496" s="188"/>
      <c r="CA496" s="25"/>
      <c r="CB496" s="39" t="str">
        <f t="shared" si="84"/>
        <v>Riadok bude skrytý.</v>
      </c>
      <c r="CC496" s="33" t="s">
        <v>78</v>
      </c>
      <c r="CW496" s="20">
        <f t="shared" si="75"/>
        <v>0</v>
      </c>
      <c r="CX496" s="20">
        <f>+IF(SUM(CX487:CX495)=0,0,1)</f>
        <v>0</v>
      </c>
      <c r="CZ496" s="20">
        <f t="shared" si="85"/>
        <v>1</v>
      </c>
      <c r="DA496" s="37">
        <f t="shared" si="80"/>
        <v>0</v>
      </c>
      <c r="DZ496" s="62"/>
    </row>
    <row r="497" spans="1:130" x14ac:dyDescent="0.3">
      <c r="A497" s="11"/>
      <c r="B497" s="229" t="s">
        <v>138</v>
      </c>
      <c r="C497" s="230"/>
      <c r="D497" s="230"/>
      <c r="E497" s="230"/>
      <c r="F497" s="230"/>
      <c r="G497" s="230"/>
      <c r="H497" s="230"/>
      <c r="I497" s="230"/>
      <c r="J497" s="230"/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0"/>
      <c r="X497" s="230"/>
      <c r="Y497" s="230"/>
      <c r="Z497" s="230"/>
      <c r="AA497" s="230"/>
      <c r="AB497" s="230"/>
      <c r="AC497" s="230"/>
      <c r="AD497" s="230"/>
      <c r="AE497" s="230"/>
      <c r="AF497" s="230"/>
      <c r="AG497" s="230"/>
      <c r="AH497" s="230"/>
      <c r="AI497" s="230"/>
      <c r="AJ497" s="230"/>
      <c r="AK497" s="230"/>
      <c r="AL497" s="230"/>
      <c r="AM497" s="230"/>
      <c r="AN497" s="230"/>
      <c r="AO497" s="230"/>
      <c r="AP497" s="230"/>
      <c r="AQ497" s="230"/>
      <c r="AR497" s="230"/>
      <c r="AS497" s="230"/>
      <c r="AT497" s="230"/>
      <c r="AU497" s="230"/>
      <c r="AV497" s="230"/>
      <c r="AW497" s="230"/>
      <c r="AX497" s="230"/>
      <c r="AY497" s="230"/>
      <c r="AZ497" s="230"/>
      <c r="BA497" s="230"/>
      <c r="BB497" s="230"/>
      <c r="BC497" s="230"/>
      <c r="BD497" s="230"/>
      <c r="BE497" s="230"/>
      <c r="BF497" s="230"/>
      <c r="BG497" s="230"/>
      <c r="BH497" s="230"/>
      <c r="BI497" s="230"/>
      <c r="BJ497" s="230"/>
      <c r="BK497" s="230"/>
      <c r="BL497" s="230"/>
      <c r="BM497" s="230"/>
      <c r="BN497" s="230"/>
      <c r="BO497" s="230"/>
      <c r="BP497" s="230"/>
      <c r="BQ497" s="230"/>
      <c r="BR497" s="230"/>
      <c r="BS497" s="230"/>
      <c r="BT497" s="230"/>
      <c r="BU497" s="230"/>
      <c r="BV497" s="230"/>
      <c r="BW497" s="230"/>
      <c r="BX497" s="230"/>
      <c r="BY497" s="230"/>
      <c r="BZ497" s="231"/>
      <c r="CA497" s="26" t="s">
        <v>69</v>
      </c>
      <c r="CB497" s="39" t="str">
        <f t="shared" si="84"/>
        <v>Riadok bude skrytý.</v>
      </c>
      <c r="CC497" s="33" t="s">
        <v>78</v>
      </c>
      <c r="CF497" s="7"/>
      <c r="CW497" s="20">
        <f t="shared" si="75"/>
        <v>0</v>
      </c>
      <c r="CX497" s="20">
        <f>+IF(SUM(CX499:CX508)=0,0,1)</f>
        <v>0</v>
      </c>
      <c r="CZ497" s="20">
        <f t="shared" si="85"/>
        <v>1</v>
      </c>
      <c r="DA497" s="37">
        <f t="shared" si="80"/>
        <v>0</v>
      </c>
      <c r="DZ497" s="62"/>
    </row>
    <row r="498" spans="1:130" x14ac:dyDescent="0.3">
      <c r="A498" s="11"/>
      <c r="B498" s="142" t="s">
        <v>129</v>
      </c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4" t="s">
        <v>128</v>
      </c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 t="s">
        <v>139</v>
      </c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8"/>
      <c r="AK498" s="145" t="s">
        <v>130</v>
      </c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7"/>
      <c r="AW498" s="159" t="s">
        <v>131</v>
      </c>
      <c r="AX498" s="159"/>
      <c r="AY498" s="159"/>
      <c r="AZ498" s="159"/>
      <c r="BA498" s="159"/>
      <c r="BB498" s="159"/>
      <c r="BC498" s="159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O498" s="150" t="s">
        <v>132</v>
      </c>
      <c r="BP498" s="150"/>
      <c r="BQ498" s="150"/>
      <c r="BR498" s="150"/>
      <c r="BS498" s="150"/>
      <c r="BT498" s="150"/>
      <c r="BU498" s="150"/>
      <c r="BV498" s="150"/>
      <c r="BW498" s="150"/>
      <c r="BX498" s="150"/>
      <c r="BY498" s="150"/>
      <c r="BZ498" s="151"/>
      <c r="CA498" s="24"/>
      <c r="CB498" s="39" t="str">
        <f t="shared" si="84"/>
        <v>Riadok bude skrytý.</v>
      </c>
      <c r="CC498" s="33" t="s">
        <v>78</v>
      </c>
      <c r="CW498" s="20">
        <f t="shared" si="75"/>
        <v>0</v>
      </c>
      <c r="CX498" s="20">
        <f>+IF(SUM(CX499:CX508)=0,0,1)</f>
        <v>0</v>
      </c>
      <c r="CZ498" s="20">
        <f t="shared" si="85"/>
        <v>1</v>
      </c>
      <c r="DA498" s="37">
        <f t="shared" si="80"/>
        <v>0</v>
      </c>
      <c r="DZ498" s="62"/>
    </row>
    <row r="499" spans="1:130" x14ac:dyDescent="0.3">
      <c r="A499" s="11"/>
      <c r="B499" s="172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54" t="str">
        <f t="shared" ref="AK499:AK508" si="89">IF(B499*M499=0,"",B499*M499)</f>
        <v/>
      </c>
      <c r="AL499" s="154"/>
      <c r="AM499" s="154"/>
      <c r="AN499" s="154"/>
      <c r="AO499" s="154"/>
      <c r="AP499" s="154"/>
      <c r="AQ499" s="154"/>
      <c r="AR499" s="154"/>
      <c r="AS499" s="154"/>
      <c r="AT499" s="154"/>
      <c r="AU499" s="154"/>
      <c r="AV499" s="154"/>
      <c r="AW499" s="158"/>
      <c r="AX499" s="158"/>
      <c r="AY499" s="158"/>
      <c r="AZ499" s="158"/>
      <c r="BA499" s="158"/>
      <c r="BB499" s="158"/>
      <c r="BC499" s="158"/>
      <c r="BD499" s="158"/>
      <c r="BE499" s="158"/>
      <c r="BF499" s="158"/>
      <c r="BG499" s="158"/>
      <c r="BH499" s="158"/>
      <c r="BI499" s="158"/>
      <c r="BJ499" s="158"/>
      <c r="BK499" s="158"/>
      <c r="BL499" s="158"/>
      <c r="BM499" s="158"/>
      <c r="BN499" s="158"/>
      <c r="BO499" s="152" t="str">
        <f t="shared" ref="BO499:BO508" si="90">+IF(AK499="","",IF(AW499="","",IF(ROUND(AK499/AW499,4)&gt;100%,"chyba",ROUND(AK499/AW499,4))))</f>
        <v/>
      </c>
      <c r="BP499" s="152"/>
      <c r="BQ499" s="152"/>
      <c r="BR499" s="152"/>
      <c r="BS499" s="152"/>
      <c r="BT499" s="152"/>
      <c r="BU499" s="152"/>
      <c r="BV499" s="152"/>
      <c r="BW499" s="152"/>
      <c r="BX499" s="152"/>
      <c r="BY499" s="152"/>
      <c r="BZ499" s="153"/>
      <c r="CA499" s="27"/>
      <c r="CB499" s="39" t="str">
        <f t="shared" si="84"/>
        <v>Riadok bude skrytý.</v>
      </c>
      <c r="CC499" s="33" t="s">
        <v>78</v>
      </c>
      <c r="CW499" s="20">
        <f t="shared" si="75"/>
        <v>0</v>
      </c>
      <c r="CX499" s="20">
        <f>+IF(B499="",IF(M499="",IF(X499="",IF(AW499="",0,1),1),1),1)</f>
        <v>0</v>
      </c>
      <c r="CZ499" s="20">
        <f t="shared" si="85"/>
        <v>1</v>
      </c>
      <c r="DA499" s="37">
        <f t="shared" ref="DA499:DA508" si="91">+IF(CW499*CX499=0,0,IF(CZ499=0,0,1))</f>
        <v>0</v>
      </c>
      <c r="DZ499" s="62"/>
    </row>
    <row r="500" spans="1:130" x14ac:dyDescent="0.3">
      <c r="A500" s="11"/>
      <c r="B500" s="172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54" t="str">
        <f t="shared" si="89"/>
        <v/>
      </c>
      <c r="AL500" s="154"/>
      <c r="AM500" s="154"/>
      <c r="AN500" s="154"/>
      <c r="AO500" s="154"/>
      <c r="AP500" s="154"/>
      <c r="AQ500" s="154"/>
      <c r="AR500" s="154"/>
      <c r="AS500" s="154"/>
      <c r="AT500" s="154"/>
      <c r="AU500" s="154"/>
      <c r="AV500" s="154"/>
      <c r="AW500" s="158"/>
      <c r="AX500" s="158"/>
      <c r="AY500" s="158"/>
      <c r="AZ500" s="158"/>
      <c r="BA500" s="158"/>
      <c r="BB500" s="158"/>
      <c r="BC500" s="158"/>
      <c r="BD500" s="158"/>
      <c r="BE500" s="158"/>
      <c r="BF500" s="158"/>
      <c r="BG500" s="158"/>
      <c r="BH500" s="158"/>
      <c r="BI500" s="158"/>
      <c r="BJ500" s="158"/>
      <c r="BK500" s="158"/>
      <c r="BL500" s="158"/>
      <c r="BM500" s="158"/>
      <c r="BN500" s="158"/>
      <c r="BO500" s="152" t="str">
        <f t="shared" si="90"/>
        <v/>
      </c>
      <c r="BP500" s="152"/>
      <c r="BQ500" s="152"/>
      <c r="BR500" s="152"/>
      <c r="BS500" s="152"/>
      <c r="BT500" s="152"/>
      <c r="BU500" s="152"/>
      <c r="BV500" s="152"/>
      <c r="BW500" s="152"/>
      <c r="BX500" s="152"/>
      <c r="BY500" s="152"/>
      <c r="BZ500" s="153"/>
      <c r="CA500" s="27"/>
      <c r="CB500" s="39" t="str">
        <f t="shared" si="84"/>
        <v>Riadok bude skrytý.</v>
      </c>
      <c r="CC500" s="33" t="s">
        <v>78</v>
      </c>
      <c r="CW500" s="20">
        <f t="shared" si="75"/>
        <v>0</v>
      </c>
      <c r="CX500" s="20">
        <f t="shared" ref="CX500:CX507" si="92">+IF(B500="",IF(M500="",IF(X500="",IF(AW500="",0,1),1),1),1)</f>
        <v>0</v>
      </c>
      <c r="CZ500" s="20">
        <f t="shared" si="85"/>
        <v>1</v>
      </c>
      <c r="DA500" s="37">
        <f t="shared" si="91"/>
        <v>0</v>
      </c>
      <c r="DZ500" s="62"/>
    </row>
    <row r="501" spans="1:130" x14ac:dyDescent="0.3">
      <c r="A501" s="11"/>
      <c r="B501" s="172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  <c r="AK501" s="154" t="str">
        <f t="shared" si="89"/>
        <v/>
      </c>
      <c r="AL501" s="154"/>
      <c r="AM501" s="154"/>
      <c r="AN501" s="154"/>
      <c r="AO501" s="154"/>
      <c r="AP501" s="154"/>
      <c r="AQ501" s="154"/>
      <c r="AR501" s="154"/>
      <c r="AS501" s="154"/>
      <c r="AT501" s="154"/>
      <c r="AU501" s="154"/>
      <c r="AV501" s="154"/>
      <c r="AW501" s="158"/>
      <c r="AX501" s="158"/>
      <c r="AY501" s="158"/>
      <c r="AZ501" s="158"/>
      <c r="BA501" s="158"/>
      <c r="BB501" s="158"/>
      <c r="BC501" s="158"/>
      <c r="BD501" s="158"/>
      <c r="BE501" s="158"/>
      <c r="BF501" s="158"/>
      <c r="BG501" s="158"/>
      <c r="BH501" s="158"/>
      <c r="BI501" s="158"/>
      <c r="BJ501" s="158"/>
      <c r="BK501" s="158"/>
      <c r="BL501" s="158"/>
      <c r="BM501" s="158"/>
      <c r="BN501" s="158"/>
      <c r="BO501" s="152" t="str">
        <f t="shared" si="90"/>
        <v/>
      </c>
      <c r="BP501" s="152"/>
      <c r="BQ501" s="152"/>
      <c r="BR501" s="152"/>
      <c r="BS501" s="152"/>
      <c r="BT501" s="152"/>
      <c r="BU501" s="152"/>
      <c r="BV501" s="152"/>
      <c r="BW501" s="152"/>
      <c r="BX501" s="152"/>
      <c r="BY501" s="152"/>
      <c r="BZ501" s="153"/>
      <c r="CA501" s="27"/>
      <c r="CB501" s="39" t="str">
        <f t="shared" si="84"/>
        <v>Riadok bude skrytý.</v>
      </c>
      <c r="CC501" s="33" t="s">
        <v>78</v>
      </c>
      <c r="CW501" s="20">
        <f t="shared" si="75"/>
        <v>0</v>
      </c>
      <c r="CX501" s="20">
        <f t="shared" si="92"/>
        <v>0</v>
      </c>
      <c r="CZ501" s="20">
        <f t="shared" si="85"/>
        <v>1</v>
      </c>
      <c r="DA501" s="37">
        <f t="shared" si="91"/>
        <v>0</v>
      </c>
      <c r="DZ501" s="62"/>
    </row>
    <row r="502" spans="1:130" x14ac:dyDescent="0.3">
      <c r="A502" s="11"/>
      <c r="B502" s="172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  <c r="AK502" s="154" t="str">
        <f t="shared" si="89"/>
        <v/>
      </c>
      <c r="AL502" s="154"/>
      <c r="AM502" s="154"/>
      <c r="AN502" s="154"/>
      <c r="AO502" s="154"/>
      <c r="AP502" s="154"/>
      <c r="AQ502" s="154"/>
      <c r="AR502" s="154"/>
      <c r="AS502" s="154"/>
      <c r="AT502" s="154"/>
      <c r="AU502" s="154"/>
      <c r="AV502" s="154"/>
      <c r="AW502" s="158"/>
      <c r="AX502" s="158"/>
      <c r="AY502" s="158"/>
      <c r="AZ502" s="158"/>
      <c r="BA502" s="158"/>
      <c r="BB502" s="158"/>
      <c r="BC502" s="158"/>
      <c r="BD502" s="158"/>
      <c r="BE502" s="158"/>
      <c r="BF502" s="158"/>
      <c r="BG502" s="158"/>
      <c r="BH502" s="158"/>
      <c r="BI502" s="158"/>
      <c r="BJ502" s="158"/>
      <c r="BK502" s="158"/>
      <c r="BL502" s="158"/>
      <c r="BM502" s="158"/>
      <c r="BN502" s="158"/>
      <c r="BO502" s="152" t="str">
        <f t="shared" si="90"/>
        <v/>
      </c>
      <c r="BP502" s="152"/>
      <c r="BQ502" s="152"/>
      <c r="BR502" s="152"/>
      <c r="BS502" s="152"/>
      <c r="BT502" s="152"/>
      <c r="BU502" s="152"/>
      <c r="BV502" s="152"/>
      <c r="BW502" s="152"/>
      <c r="BX502" s="152"/>
      <c r="BY502" s="152"/>
      <c r="BZ502" s="153"/>
      <c r="CA502" s="27"/>
      <c r="CB502" s="39" t="str">
        <f t="shared" si="84"/>
        <v>Riadok bude skrytý.</v>
      </c>
      <c r="CC502" s="33" t="s">
        <v>78</v>
      </c>
      <c r="CW502" s="20">
        <f t="shared" ref="CW502:CW508" si="93">+IF($J$436="neeviduje",0,1)</f>
        <v>0</v>
      </c>
      <c r="CX502" s="20">
        <f t="shared" si="92"/>
        <v>0</v>
      </c>
      <c r="CZ502" s="20">
        <f t="shared" si="85"/>
        <v>1</v>
      </c>
      <c r="DA502" s="37">
        <f t="shared" si="91"/>
        <v>0</v>
      </c>
      <c r="DZ502" s="62"/>
    </row>
    <row r="503" spans="1:130" x14ac:dyDescent="0.3">
      <c r="A503" s="11"/>
      <c r="B503" s="172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  <c r="AK503" s="154" t="str">
        <f t="shared" si="89"/>
        <v/>
      </c>
      <c r="AL503" s="154"/>
      <c r="AM503" s="154"/>
      <c r="AN503" s="154"/>
      <c r="AO503" s="154"/>
      <c r="AP503" s="154"/>
      <c r="AQ503" s="154"/>
      <c r="AR503" s="154"/>
      <c r="AS503" s="154"/>
      <c r="AT503" s="154"/>
      <c r="AU503" s="154"/>
      <c r="AV503" s="154"/>
      <c r="AW503" s="158"/>
      <c r="AX503" s="158"/>
      <c r="AY503" s="158"/>
      <c r="AZ503" s="158"/>
      <c r="BA503" s="158"/>
      <c r="BB503" s="158"/>
      <c r="BC503" s="158"/>
      <c r="BD503" s="158"/>
      <c r="BE503" s="158"/>
      <c r="BF503" s="158"/>
      <c r="BG503" s="158"/>
      <c r="BH503" s="158"/>
      <c r="BI503" s="158"/>
      <c r="BJ503" s="158"/>
      <c r="BK503" s="158"/>
      <c r="BL503" s="158"/>
      <c r="BM503" s="158"/>
      <c r="BN503" s="158"/>
      <c r="BO503" s="152" t="str">
        <f t="shared" si="90"/>
        <v/>
      </c>
      <c r="BP503" s="152"/>
      <c r="BQ503" s="152"/>
      <c r="BR503" s="152"/>
      <c r="BS503" s="152"/>
      <c r="BT503" s="152"/>
      <c r="BU503" s="152"/>
      <c r="BV503" s="152"/>
      <c r="BW503" s="152"/>
      <c r="BX503" s="152"/>
      <c r="BY503" s="152"/>
      <c r="BZ503" s="153"/>
      <c r="CA503" s="27"/>
      <c r="CB503" s="39" t="str">
        <f t="shared" si="84"/>
        <v>Riadok bude skrytý.</v>
      </c>
      <c r="CC503" s="33" t="s">
        <v>78</v>
      </c>
      <c r="CW503" s="20">
        <f t="shared" si="93"/>
        <v>0</v>
      </c>
      <c r="CX503" s="20">
        <f t="shared" si="92"/>
        <v>0</v>
      </c>
      <c r="CZ503" s="20">
        <f t="shared" si="85"/>
        <v>1</v>
      </c>
      <c r="DA503" s="37">
        <f t="shared" si="91"/>
        <v>0</v>
      </c>
      <c r="DZ503" s="62"/>
    </row>
    <row r="504" spans="1:130" x14ac:dyDescent="0.3">
      <c r="A504" s="11"/>
      <c r="B504" s="172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54" t="str">
        <f t="shared" si="89"/>
        <v/>
      </c>
      <c r="AL504" s="154"/>
      <c r="AM504" s="154"/>
      <c r="AN504" s="154"/>
      <c r="AO504" s="154"/>
      <c r="AP504" s="154"/>
      <c r="AQ504" s="154"/>
      <c r="AR504" s="154"/>
      <c r="AS504" s="154"/>
      <c r="AT504" s="154"/>
      <c r="AU504" s="154"/>
      <c r="AV504" s="154"/>
      <c r="AW504" s="158"/>
      <c r="AX504" s="158"/>
      <c r="AY504" s="158"/>
      <c r="AZ504" s="158"/>
      <c r="BA504" s="158"/>
      <c r="BB504" s="158"/>
      <c r="BC504" s="158"/>
      <c r="BD504" s="158"/>
      <c r="BE504" s="158"/>
      <c r="BF504" s="158"/>
      <c r="BG504" s="158"/>
      <c r="BH504" s="158"/>
      <c r="BI504" s="158"/>
      <c r="BJ504" s="158"/>
      <c r="BK504" s="158"/>
      <c r="BL504" s="158"/>
      <c r="BM504" s="158"/>
      <c r="BN504" s="158"/>
      <c r="BO504" s="152" t="str">
        <f t="shared" si="90"/>
        <v/>
      </c>
      <c r="BP504" s="152"/>
      <c r="BQ504" s="152"/>
      <c r="BR504" s="152"/>
      <c r="BS504" s="152"/>
      <c r="BT504" s="152"/>
      <c r="BU504" s="152"/>
      <c r="BV504" s="152"/>
      <c r="BW504" s="152"/>
      <c r="BX504" s="152"/>
      <c r="BY504" s="152"/>
      <c r="BZ504" s="153"/>
      <c r="CA504" s="27"/>
      <c r="CB504" s="39" t="str">
        <f t="shared" si="84"/>
        <v>Riadok bude skrytý.</v>
      </c>
      <c r="CC504" s="33" t="s">
        <v>78</v>
      </c>
      <c r="CW504" s="20">
        <f t="shared" si="93"/>
        <v>0</v>
      </c>
      <c r="CX504" s="20">
        <f t="shared" si="92"/>
        <v>0</v>
      </c>
      <c r="CZ504" s="20">
        <f t="shared" si="85"/>
        <v>1</v>
      </c>
      <c r="DA504" s="37">
        <f t="shared" si="91"/>
        <v>0</v>
      </c>
      <c r="DZ504" s="62"/>
    </row>
    <row r="505" spans="1:130" x14ac:dyDescent="0.3">
      <c r="A505" s="11"/>
      <c r="B505" s="172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  <c r="AK505" s="154" t="str">
        <f t="shared" si="89"/>
        <v/>
      </c>
      <c r="AL505" s="154"/>
      <c r="AM505" s="154"/>
      <c r="AN505" s="154"/>
      <c r="AO505" s="154"/>
      <c r="AP505" s="154"/>
      <c r="AQ505" s="154"/>
      <c r="AR505" s="154"/>
      <c r="AS505" s="154"/>
      <c r="AT505" s="154"/>
      <c r="AU505" s="154"/>
      <c r="AV505" s="154"/>
      <c r="AW505" s="158"/>
      <c r="AX505" s="158"/>
      <c r="AY505" s="158"/>
      <c r="AZ505" s="158"/>
      <c r="BA505" s="158"/>
      <c r="BB505" s="158"/>
      <c r="BC505" s="158"/>
      <c r="BD505" s="158"/>
      <c r="BE505" s="158"/>
      <c r="BF505" s="158"/>
      <c r="BG505" s="158"/>
      <c r="BH505" s="158"/>
      <c r="BI505" s="158"/>
      <c r="BJ505" s="158"/>
      <c r="BK505" s="158"/>
      <c r="BL505" s="158"/>
      <c r="BM505" s="158"/>
      <c r="BN505" s="158"/>
      <c r="BO505" s="152" t="str">
        <f t="shared" si="90"/>
        <v/>
      </c>
      <c r="BP505" s="152"/>
      <c r="BQ505" s="152"/>
      <c r="BR505" s="152"/>
      <c r="BS505" s="152"/>
      <c r="BT505" s="152"/>
      <c r="BU505" s="152"/>
      <c r="BV505" s="152"/>
      <c r="BW505" s="152"/>
      <c r="BX505" s="152"/>
      <c r="BY505" s="152"/>
      <c r="BZ505" s="153"/>
      <c r="CA505" s="27"/>
      <c r="CB505" s="39" t="str">
        <f t="shared" si="84"/>
        <v>Riadok bude skrytý.</v>
      </c>
      <c r="CC505" s="33" t="s">
        <v>78</v>
      </c>
      <c r="CW505" s="20">
        <f t="shared" si="93"/>
        <v>0</v>
      </c>
      <c r="CX505" s="20">
        <f t="shared" si="92"/>
        <v>0</v>
      </c>
      <c r="CZ505" s="20">
        <f t="shared" si="85"/>
        <v>1</v>
      </c>
      <c r="DA505" s="37">
        <f t="shared" si="91"/>
        <v>0</v>
      </c>
      <c r="DZ505" s="62"/>
    </row>
    <row r="506" spans="1:130" x14ac:dyDescent="0.3">
      <c r="A506" s="11"/>
      <c r="B506" s="172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  <c r="AK506" s="154" t="str">
        <f t="shared" si="89"/>
        <v/>
      </c>
      <c r="AL506" s="154"/>
      <c r="AM506" s="154"/>
      <c r="AN506" s="154"/>
      <c r="AO506" s="154"/>
      <c r="AP506" s="154"/>
      <c r="AQ506" s="154"/>
      <c r="AR506" s="154"/>
      <c r="AS506" s="154"/>
      <c r="AT506" s="154"/>
      <c r="AU506" s="154"/>
      <c r="AV506" s="154"/>
      <c r="AW506" s="158"/>
      <c r="AX506" s="158"/>
      <c r="AY506" s="158"/>
      <c r="AZ506" s="158"/>
      <c r="BA506" s="158"/>
      <c r="BB506" s="158"/>
      <c r="BC506" s="158"/>
      <c r="BD506" s="158"/>
      <c r="BE506" s="158"/>
      <c r="BF506" s="158"/>
      <c r="BG506" s="158"/>
      <c r="BH506" s="158"/>
      <c r="BI506" s="158"/>
      <c r="BJ506" s="158"/>
      <c r="BK506" s="158"/>
      <c r="BL506" s="158"/>
      <c r="BM506" s="158"/>
      <c r="BN506" s="158"/>
      <c r="BO506" s="152" t="str">
        <f t="shared" si="90"/>
        <v/>
      </c>
      <c r="BP506" s="152"/>
      <c r="BQ506" s="152"/>
      <c r="BR506" s="152"/>
      <c r="BS506" s="152"/>
      <c r="BT506" s="152"/>
      <c r="BU506" s="152"/>
      <c r="BV506" s="152"/>
      <c r="BW506" s="152"/>
      <c r="BX506" s="152"/>
      <c r="BY506" s="152"/>
      <c r="BZ506" s="153"/>
      <c r="CA506" s="27"/>
      <c r="CB506" s="39" t="str">
        <f t="shared" si="84"/>
        <v>Riadok bude skrytý.</v>
      </c>
      <c r="CC506" s="33" t="s">
        <v>78</v>
      </c>
      <c r="CW506" s="20">
        <f t="shared" si="93"/>
        <v>0</v>
      </c>
      <c r="CX506" s="20">
        <f t="shared" si="92"/>
        <v>0</v>
      </c>
      <c r="CZ506" s="20">
        <f t="shared" si="85"/>
        <v>1</v>
      </c>
      <c r="DA506" s="37">
        <f t="shared" si="91"/>
        <v>0</v>
      </c>
      <c r="DZ506" s="62"/>
    </row>
    <row r="507" spans="1:130" x14ac:dyDescent="0.3">
      <c r="A507" s="11"/>
      <c r="B507" s="172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  <c r="AK507" s="154" t="str">
        <f t="shared" si="89"/>
        <v/>
      </c>
      <c r="AL507" s="154"/>
      <c r="AM507" s="154"/>
      <c r="AN507" s="154"/>
      <c r="AO507" s="154"/>
      <c r="AP507" s="154"/>
      <c r="AQ507" s="154"/>
      <c r="AR507" s="154"/>
      <c r="AS507" s="154"/>
      <c r="AT507" s="154"/>
      <c r="AU507" s="154"/>
      <c r="AV507" s="154"/>
      <c r="AW507" s="158"/>
      <c r="AX507" s="158"/>
      <c r="AY507" s="158"/>
      <c r="AZ507" s="158"/>
      <c r="BA507" s="158"/>
      <c r="BB507" s="158"/>
      <c r="BC507" s="158"/>
      <c r="BD507" s="158"/>
      <c r="BE507" s="158"/>
      <c r="BF507" s="158"/>
      <c r="BG507" s="158"/>
      <c r="BH507" s="158"/>
      <c r="BI507" s="158"/>
      <c r="BJ507" s="158"/>
      <c r="BK507" s="158"/>
      <c r="BL507" s="158"/>
      <c r="BM507" s="158"/>
      <c r="BN507" s="158"/>
      <c r="BO507" s="152" t="str">
        <f t="shared" si="90"/>
        <v/>
      </c>
      <c r="BP507" s="152"/>
      <c r="BQ507" s="152"/>
      <c r="BR507" s="152"/>
      <c r="BS507" s="152"/>
      <c r="BT507" s="152"/>
      <c r="BU507" s="152"/>
      <c r="BV507" s="152"/>
      <c r="BW507" s="152"/>
      <c r="BX507" s="152"/>
      <c r="BY507" s="152"/>
      <c r="BZ507" s="153"/>
      <c r="CA507" s="27"/>
      <c r="CB507" s="39" t="str">
        <f t="shared" si="84"/>
        <v>Riadok bude skrytý.</v>
      </c>
      <c r="CC507" s="33" t="s">
        <v>78</v>
      </c>
      <c r="CW507" s="20">
        <f t="shared" si="93"/>
        <v>0</v>
      </c>
      <c r="CX507" s="20">
        <f t="shared" si="92"/>
        <v>0</v>
      </c>
      <c r="CZ507" s="20">
        <f t="shared" si="85"/>
        <v>1</v>
      </c>
      <c r="DA507" s="37">
        <f t="shared" si="91"/>
        <v>0</v>
      </c>
      <c r="DZ507" s="62"/>
    </row>
    <row r="508" spans="1:130" x14ac:dyDescent="0.3">
      <c r="A508" s="11"/>
      <c r="B508" s="189"/>
      <c r="C508" s="190"/>
      <c r="D508" s="190"/>
      <c r="E508" s="190"/>
      <c r="F508" s="190"/>
      <c r="G508" s="190"/>
      <c r="H508" s="190"/>
      <c r="I508" s="190"/>
      <c r="J508" s="190"/>
      <c r="K508" s="190"/>
      <c r="L508" s="190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299"/>
      <c r="Y508" s="299"/>
      <c r="Z508" s="299"/>
      <c r="AA508" s="299"/>
      <c r="AB508" s="299"/>
      <c r="AC508" s="299"/>
      <c r="AD508" s="299"/>
      <c r="AE508" s="299"/>
      <c r="AF508" s="299"/>
      <c r="AG508" s="299"/>
      <c r="AH508" s="299"/>
      <c r="AI508" s="299"/>
      <c r="AJ508" s="299"/>
      <c r="AK508" s="187" t="str">
        <f t="shared" si="89"/>
        <v/>
      </c>
      <c r="AL508" s="187"/>
      <c r="AM508" s="187"/>
      <c r="AN508" s="187"/>
      <c r="AO508" s="187"/>
      <c r="AP508" s="187"/>
      <c r="AQ508" s="187"/>
      <c r="AR508" s="187"/>
      <c r="AS508" s="187"/>
      <c r="AT508" s="187"/>
      <c r="AU508" s="187"/>
      <c r="AV508" s="187"/>
      <c r="AW508" s="181"/>
      <c r="AX508" s="181"/>
      <c r="AY508" s="181"/>
      <c r="AZ508" s="181"/>
      <c r="BA508" s="181"/>
      <c r="BB508" s="181"/>
      <c r="BC508" s="181"/>
      <c r="BD508" s="181"/>
      <c r="BE508" s="181"/>
      <c r="BF508" s="181"/>
      <c r="BG508" s="181"/>
      <c r="BH508" s="181"/>
      <c r="BI508" s="181"/>
      <c r="BJ508" s="181"/>
      <c r="BK508" s="181"/>
      <c r="BL508" s="181"/>
      <c r="BM508" s="181"/>
      <c r="BN508" s="181"/>
      <c r="BO508" s="182" t="str">
        <f t="shared" si="90"/>
        <v/>
      </c>
      <c r="BP508" s="182"/>
      <c r="BQ508" s="182"/>
      <c r="BR508" s="182"/>
      <c r="BS508" s="182"/>
      <c r="BT508" s="182"/>
      <c r="BU508" s="182"/>
      <c r="BV508" s="182"/>
      <c r="BW508" s="182"/>
      <c r="BX508" s="182"/>
      <c r="BY508" s="182"/>
      <c r="BZ508" s="183"/>
      <c r="CA508" s="27"/>
      <c r="CB508" s="39" t="str">
        <f t="shared" si="84"/>
        <v>Riadok bude skrytý.</v>
      </c>
      <c r="CC508" s="33" t="s">
        <v>78</v>
      </c>
      <c r="CW508" s="20">
        <f t="shared" si="93"/>
        <v>0</v>
      </c>
      <c r="CX508" s="20">
        <f>+IF(SUM(CX499:CX507)=0,0,1)</f>
        <v>0</v>
      </c>
      <c r="CZ508" s="20">
        <f t="shared" si="85"/>
        <v>1</v>
      </c>
      <c r="DA508" s="37">
        <f t="shared" si="91"/>
        <v>0</v>
      </c>
      <c r="DZ508" s="62"/>
    </row>
    <row r="509" spans="1:130" x14ac:dyDescent="0.3">
      <c r="A509" s="11"/>
      <c r="CA509" s="27"/>
      <c r="CB509" s="39" t="str">
        <f t="shared" si="84"/>
        <v>Riadok bude skrytý.</v>
      </c>
      <c r="CC509" s="33" t="s">
        <v>78</v>
      </c>
      <c r="CW509" s="20">
        <f>+IF(CW512+CW551+CW572+CW594=0,0,1)</f>
        <v>0</v>
      </c>
      <c r="CZ509" s="20">
        <f t="shared" si="85"/>
        <v>1</v>
      </c>
      <c r="DA509" s="20">
        <f>+IF(CW509+CX509+CY509=0,0,IF(CZ509=0,0,1))</f>
        <v>0</v>
      </c>
      <c r="DZ509" s="62"/>
    </row>
    <row r="510" spans="1:130" x14ac:dyDescent="0.3">
      <c r="A510" s="11"/>
      <c r="B510" s="64" t="s">
        <v>140</v>
      </c>
      <c r="C510" s="1"/>
      <c r="D510" s="1"/>
      <c r="E510" s="1"/>
      <c r="F510" s="1"/>
      <c r="CA510" s="25" t="s">
        <v>69</v>
      </c>
      <c r="CB510" s="39" t="str">
        <f t="shared" si="84"/>
        <v>Riadok bude skrytý.</v>
      </c>
      <c r="CC510" s="33" t="s">
        <v>78</v>
      </c>
      <c r="CW510" s="20">
        <f>+IF(CW512+CW551+CW572+CW594=0,0,1)</f>
        <v>0</v>
      </c>
      <c r="CZ510" s="20">
        <f t="shared" si="85"/>
        <v>1</v>
      </c>
      <c r="DA510" s="20">
        <f>+IF(CW510+CX510+CY510=0,0,IF(CZ510=0,0,1))</f>
        <v>0</v>
      </c>
      <c r="DZ510" s="62"/>
    </row>
    <row r="511" spans="1:130" x14ac:dyDescent="0.3">
      <c r="A511" s="11"/>
      <c r="CA511" s="24"/>
      <c r="CB511" s="39" t="str">
        <f t="shared" si="84"/>
        <v>Riadok bude skrytý.</v>
      </c>
      <c r="CC511" s="33" t="s">
        <v>78</v>
      </c>
      <c r="CW511" s="20">
        <f>+IF(CW512+CW551+CW572+CW594=0,0,1)</f>
        <v>0</v>
      </c>
      <c r="CZ511" s="20">
        <f t="shared" si="85"/>
        <v>1</v>
      </c>
      <c r="DA511" s="20">
        <f>+IF(CW511+CX511+CY511=0,0,IF(CZ511=0,0,1))</f>
        <v>0</v>
      </c>
      <c r="DZ511" s="62"/>
    </row>
    <row r="512" spans="1:130" x14ac:dyDescent="0.3">
      <c r="A512" s="11"/>
      <c r="B512" s="1" t="s">
        <v>33</v>
      </c>
      <c r="C512" s="1"/>
      <c r="D512" s="1"/>
      <c r="E512" s="1"/>
      <c r="F512" s="1"/>
      <c r="G512" s="1"/>
      <c r="H512" s="1"/>
      <c r="I512" s="1"/>
      <c r="J512" s="88" t="s">
        <v>198</v>
      </c>
      <c r="K512" s="88"/>
      <c r="L512" s="88"/>
      <c r="M512" s="88"/>
      <c r="N512" s="88"/>
      <c r="O512" s="88"/>
      <c r="P512" s="88"/>
      <c r="Q512" s="88"/>
      <c r="R512" s="2" t="s">
        <v>186</v>
      </c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CA512" s="25"/>
      <c r="CB512" s="39" t="str">
        <f t="shared" si="84"/>
        <v>Riadok bude skrytý.</v>
      </c>
      <c r="CC512" s="33" t="s">
        <v>78</v>
      </c>
      <c r="CF512" s="7"/>
      <c r="CW512" s="20">
        <f>+IF($J$512="neeviduje",0,1)</f>
        <v>0</v>
      </c>
      <c r="CZ512" s="20">
        <f t="shared" si="85"/>
        <v>1</v>
      </c>
      <c r="DA512" s="20">
        <f>+IF(CW512+CX512+CY512=0,0,IF(CZ512=0,0,1))</f>
        <v>0</v>
      </c>
      <c r="DZ512" s="62"/>
    </row>
    <row r="513" spans="1:130" x14ac:dyDescent="0.3">
      <c r="A513" s="11"/>
      <c r="B513" s="2" t="str">
        <f>+IF(J512="neeviduje","","K finančným povinnostiam, ktoré sa neuvádzajú v súvahe Spoločnosť uvádza:")</f>
        <v/>
      </c>
      <c r="CA513" s="25"/>
      <c r="CB513" s="39" t="str">
        <f t="shared" si="84"/>
        <v>Riadok bude skrytý.</v>
      </c>
      <c r="CC513" s="33" t="s">
        <v>78</v>
      </c>
      <c r="CW513" s="20">
        <f>+IF($J$512="neeviduje",0,1)</f>
        <v>0</v>
      </c>
      <c r="CX513" s="20">
        <f>+IF(SUM(CX514:CX533)=0,0,1)</f>
        <v>0</v>
      </c>
      <c r="CZ513" s="20">
        <f t="shared" si="85"/>
        <v>1</v>
      </c>
      <c r="DA513" s="37">
        <f>+IF(CW513*CX513=0,0,IF(CZ513=0,0,1))</f>
        <v>0</v>
      </c>
      <c r="DZ513" s="62"/>
    </row>
    <row r="514" spans="1:130" x14ac:dyDescent="0.3">
      <c r="A514" s="1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  <c r="AR514" s="71"/>
      <c r="AS514" s="71"/>
      <c r="AT514" s="71"/>
      <c r="AU514" s="71"/>
      <c r="AV514" s="71"/>
      <c r="AW514" s="71"/>
      <c r="AX514" s="71"/>
      <c r="AY514" s="71"/>
      <c r="AZ514" s="71"/>
      <c r="BA514" s="71"/>
      <c r="BB514" s="71"/>
      <c r="BC514" s="71"/>
      <c r="BD514" s="71"/>
      <c r="BE514" s="71"/>
      <c r="BF514" s="71"/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25"/>
      <c r="CB514" s="39" t="str">
        <f t="shared" si="84"/>
        <v>Riadok bude skrytý.</v>
      </c>
      <c r="CC514" s="33" t="s">
        <v>78</v>
      </c>
      <c r="CW514" s="20">
        <f>+IF($J$512="neeviduje",0,1)</f>
        <v>0</v>
      </c>
      <c r="CX514" s="20">
        <f>+IF(B514="",0,1)</f>
        <v>0</v>
      </c>
      <c r="CZ514" s="20">
        <f t="shared" si="85"/>
        <v>1</v>
      </c>
      <c r="DA514" s="37">
        <f>+IF(CW514*CX514=0,0,IF(CZ514=0,0,1))</f>
        <v>0</v>
      </c>
      <c r="DZ514" s="62"/>
    </row>
    <row r="515" spans="1:130" x14ac:dyDescent="0.3">
      <c r="A515" s="1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  <c r="AR515" s="71"/>
      <c r="AS515" s="71"/>
      <c r="AT515" s="71"/>
      <c r="AU515" s="71"/>
      <c r="AV515" s="71"/>
      <c r="AW515" s="71"/>
      <c r="AX515" s="71"/>
      <c r="AY515" s="71"/>
      <c r="AZ515" s="71"/>
      <c r="BA515" s="71"/>
      <c r="BB515" s="71"/>
      <c r="BC515" s="71"/>
      <c r="BD515" s="71"/>
      <c r="BE515" s="71"/>
      <c r="BF515" s="71"/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25"/>
      <c r="CB515" s="39" t="str">
        <f t="shared" si="84"/>
        <v>Riadok bude skrytý.</v>
      </c>
      <c r="CC515" s="33" t="s">
        <v>78</v>
      </c>
      <c r="CW515" s="20">
        <f t="shared" ref="CW515:CW550" si="94">+IF($J$512="neeviduje",0,1)</f>
        <v>0</v>
      </c>
      <c r="CX515" s="20">
        <f t="shared" ref="CX515:CX533" si="95">+IF(B515="",0,1)</f>
        <v>0</v>
      </c>
      <c r="CZ515" s="20">
        <f t="shared" si="85"/>
        <v>1</v>
      </c>
      <c r="DA515" s="37">
        <f>+IF(CW515*CX515=0,0,IF(CZ515=0,0,1))</f>
        <v>0</v>
      </c>
      <c r="DZ515" s="62"/>
    </row>
    <row r="516" spans="1:130" x14ac:dyDescent="0.3">
      <c r="A516" s="1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  <c r="AR516" s="71"/>
      <c r="AS516" s="71"/>
      <c r="AT516" s="71"/>
      <c r="AU516" s="71"/>
      <c r="AV516" s="71"/>
      <c r="AW516" s="71"/>
      <c r="AX516" s="71"/>
      <c r="AY516" s="71"/>
      <c r="AZ516" s="71"/>
      <c r="BA516" s="71"/>
      <c r="BB516" s="71"/>
      <c r="BC516" s="71"/>
      <c r="BD516" s="71"/>
      <c r="BE516" s="71"/>
      <c r="BF516" s="71"/>
      <c r="BG516" s="71"/>
      <c r="BH516" s="71"/>
      <c r="BI516" s="71"/>
      <c r="BJ516" s="71"/>
      <c r="BK516" s="71"/>
      <c r="BL516" s="71"/>
      <c r="BM516" s="71"/>
      <c r="BN516" s="71"/>
      <c r="BO516" s="71"/>
      <c r="BP516" s="71"/>
      <c r="BQ516" s="71"/>
      <c r="BR516" s="71"/>
      <c r="BS516" s="71"/>
      <c r="BT516" s="71"/>
      <c r="BU516" s="71"/>
      <c r="BV516" s="71"/>
      <c r="BW516" s="71"/>
      <c r="BX516" s="71"/>
      <c r="BY516" s="71"/>
      <c r="BZ516" s="71"/>
      <c r="CA516" s="25"/>
      <c r="CB516" s="39" t="str">
        <f t="shared" si="84"/>
        <v>Riadok bude skrytý.</v>
      </c>
      <c r="CC516" s="33" t="s">
        <v>78</v>
      </c>
      <c r="CW516" s="20">
        <f t="shared" si="94"/>
        <v>0</v>
      </c>
      <c r="CX516" s="20">
        <f t="shared" si="95"/>
        <v>0</v>
      </c>
      <c r="CZ516" s="20">
        <f t="shared" ref="CZ516:CZ537" si="96">IF(CC516="",1,IF(CC516="Chcem skryť riadok.",0,1))</f>
        <v>1</v>
      </c>
      <c r="DA516" s="37">
        <f t="shared" ref="DA516:DA549" si="97">+IF(CW516*CX516=0,0,IF(CZ516=0,0,1))</f>
        <v>0</v>
      </c>
      <c r="DZ516" s="62"/>
    </row>
    <row r="517" spans="1:130" x14ac:dyDescent="0.3">
      <c r="A517" s="1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  <c r="AR517" s="71"/>
      <c r="AS517" s="71"/>
      <c r="AT517" s="71"/>
      <c r="AU517" s="71"/>
      <c r="AV517" s="71"/>
      <c r="AW517" s="71"/>
      <c r="AX517" s="71"/>
      <c r="AY517" s="71"/>
      <c r="AZ517" s="71"/>
      <c r="BA517" s="71"/>
      <c r="BB517" s="71"/>
      <c r="BC517" s="71"/>
      <c r="BD517" s="71"/>
      <c r="BE517" s="71"/>
      <c r="BF517" s="71"/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25"/>
      <c r="CB517" s="39" t="str">
        <f t="shared" si="84"/>
        <v>Riadok bude skrytý.</v>
      </c>
      <c r="CC517" s="33" t="s">
        <v>78</v>
      </c>
      <c r="CW517" s="20">
        <f t="shared" si="94"/>
        <v>0</v>
      </c>
      <c r="CX517" s="20">
        <f t="shared" si="95"/>
        <v>0</v>
      </c>
      <c r="CZ517" s="20">
        <f t="shared" si="96"/>
        <v>1</v>
      </c>
      <c r="DA517" s="37">
        <f t="shared" si="97"/>
        <v>0</v>
      </c>
      <c r="DZ517" s="62"/>
    </row>
    <row r="518" spans="1:130" x14ac:dyDescent="0.3">
      <c r="A518" s="1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  <c r="AR518" s="71"/>
      <c r="AS518" s="71"/>
      <c r="AT518" s="71"/>
      <c r="AU518" s="71"/>
      <c r="AV518" s="71"/>
      <c r="AW518" s="71"/>
      <c r="AX518" s="71"/>
      <c r="AY518" s="71"/>
      <c r="AZ518" s="71"/>
      <c r="BA518" s="71"/>
      <c r="BB518" s="71"/>
      <c r="BC518" s="71"/>
      <c r="BD518" s="71"/>
      <c r="BE518" s="71"/>
      <c r="BF518" s="71"/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25"/>
      <c r="CB518" s="39" t="str">
        <f t="shared" si="84"/>
        <v>Riadok bude skrytý.</v>
      </c>
      <c r="CC518" s="33" t="s">
        <v>78</v>
      </c>
      <c r="CW518" s="20">
        <f t="shared" si="94"/>
        <v>0</v>
      </c>
      <c r="CX518" s="20">
        <f t="shared" si="95"/>
        <v>0</v>
      </c>
      <c r="CZ518" s="20">
        <f t="shared" si="96"/>
        <v>1</v>
      </c>
      <c r="DA518" s="37">
        <f t="shared" si="97"/>
        <v>0</v>
      </c>
      <c r="DZ518" s="62"/>
    </row>
    <row r="519" spans="1:130" x14ac:dyDescent="0.3">
      <c r="A519" s="1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  <c r="AR519" s="71"/>
      <c r="AS519" s="71"/>
      <c r="AT519" s="71"/>
      <c r="AU519" s="71"/>
      <c r="AV519" s="71"/>
      <c r="AW519" s="71"/>
      <c r="AX519" s="71"/>
      <c r="AY519" s="71"/>
      <c r="AZ519" s="71"/>
      <c r="BA519" s="71"/>
      <c r="BB519" s="71"/>
      <c r="BC519" s="71"/>
      <c r="BD519" s="71"/>
      <c r="BE519" s="71"/>
      <c r="BF519" s="71"/>
      <c r="BG519" s="71"/>
      <c r="BH519" s="71"/>
      <c r="BI519" s="71"/>
      <c r="BJ519" s="71"/>
      <c r="BK519" s="71"/>
      <c r="BL519" s="71"/>
      <c r="BM519" s="71"/>
      <c r="BN519" s="71"/>
      <c r="BO519" s="71"/>
      <c r="BP519" s="71"/>
      <c r="BQ519" s="71"/>
      <c r="BR519" s="71"/>
      <c r="BS519" s="71"/>
      <c r="BT519" s="71"/>
      <c r="BU519" s="71"/>
      <c r="BV519" s="71"/>
      <c r="BW519" s="71"/>
      <c r="BX519" s="71"/>
      <c r="BY519" s="71"/>
      <c r="BZ519" s="71"/>
      <c r="CA519" s="25"/>
      <c r="CB519" s="39" t="str">
        <f t="shared" si="84"/>
        <v>Riadok bude skrytý.</v>
      </c>
      <c r="CC519" s="33" t="s">
        <v>78</v>
      </c>
      <c r="CW519" s="20">
        <f t="shared" si="94"/>
        <v>0</v>
      </c>
      <c r="CX519" s="20">
        <f t="shared" si="95"/>
        <v>0</v>
      </c>
      <c r="CZ519" s="20">
        <f t="shared" si="96"/>
        <v>1</v>
      </c>
      <c r="DA519" s="37">
        <f t="shared" si="97"/>
        <v>0</v>
      </c>
      <c r="DZ519" s="62"/>
    </row>
    <row r="520" spans="1:130" x14ac:dyDescent="0.3">
      <c r="A520" s="1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  <c r="AR520" s="71"/>
      <c r="AS520" s="71"/>
      <c r="AT520" s="71"/>
      <c r="AU520" s="71"/>
      <c r="AV520" s="71"/>
      <c r="AW520" s="71"/>
      <c r="AX520" s="71"/>
      <c r="AY520" s="71"/>
      <c r="AZ520" s="71"/>
      <c r="BA520" s="71"/>
      <c r="BB520" s="71"/>
      <c r="BC520" s="71"/>
      <c r="BD520" s="71"/>
      <c r="BE520" s="71"/>
      <c r="BF520" s="71"/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25"/>
      <c r="CB520" s="39" t="str">
        <f t="shared" si="84"/>
        <v>Riadok bude skrytý.</v>
      </c>
      <c r="CC520" s="33" t="s">
        <v>78</v>
      </c>
      <c r="CW520" s="20">
        <f t="shared" si="94"/>
        <v>0</v>
      </c>
      <c r="CX520" s="20">
        <f t="shared" si="95"/>
        <v>0</v>
      </c>
      <c r="CZ520" s="20">
        <f t="shared" si="96"/>
        <v>1</v>
      </c>
      <c r="DA520" s="37">
        <f t="shared" si="97"/>
        <v>0</v>
      </c>
      <c r="DZ520" s="62"/>
    </row>
    <row r="521" spans="1:130" x14ac:dyDescent="0.3">
      <c r="A521" s="1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  <c r="AR521" s="71"/>
      <c r="AS521" s="71"/>
      <c r="AT521" s="71"/>
      <c r="AU521" s="71"/>
      <c r="AV521" s="71"/>
      <c r="AW521" s="71"/>
      <c r="AX521" s="71"/>
      <c r="AY521" s="71"/>
      <c r="AZ521" s="71"/>
      <c r="BA521" s="71"/>
      <c r="BB521" s="71"/>
      <c r="BC521" s="71"/>
      <c r="BD521" s="71"/>
      <c r="BE521" s="71"/>
      <c r="BF521" s="71"/>
      <c r="BG521" s="71"/>
      <c r="BH521" s="71"/>
      <c r="BI521" s="71"/>
      <c r="BJ521" s="71"/>
      <c r="BK521" s="71"/>
      <c r="BL521" s="71"/>
      <c r="BM521" s="71"/>
      <c r="BN521" s="71"/>
      <c r="BO521" s="71"/>
      <c r="BP521" s="71"/>
      <c r="BQ521" s="71"/>
      <c r="BR521" s="71"/>
      <c r="BS521" s="71"/>
      <c r="BT521" s="71"/>
      <c r="BU521" s="71"/>
      <c r="BV521" s="71"/>
      <c r="BW521" s="71"/>
      <c r="BX521" s="71"/>
      <c r="BY521" s="71"/>
      <c r="BZ521" s="71"/>
      <c r="CA521" s="25"/>
      <c r="CB521" s="39" t="str">
        <f t="shared" si="84"/>
        <v>Riadok bude skrytý.</v>
      </c>
      <c r="CC521" s="33" t="s">
        <v>78</v>
      </c>
      <c r="CW521" s="20">
        <f t="shared" si="94"/>
        <v>0</v>
      </c>
      <c r="CX521" s="20">
        <f t="shared" si="95"/>
        <v>0</v>
      </c>
      <c r="CZ521" s="20">
        <f t="shared" si="96"/>
        <v>1</v>
      </c>
      <c r="DA521" s="37">
        <f t="shared" si="97"/>
        <v>0</v>
      </c>
      <c r="DZ521" s="62"/>
    </row>
    <row r="522" spans="1:130" x14ac:dyDescent="0.3">
      <c r="A522" s="1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  <c r="AR522" s="71"/>
      <c r="AS522" s="71"/>
      <c r="AT522" s="71"/>
      <c r="AU522" s="71"/>
      <c r="AV522" s="71"/>
      <c r="AW522" s="71"/>
      <c r="AX522" s="71"/>
      <c r="AY522" s="71"/>
      <c r="AZ522" s="71"/>
      <c r="BA522" s="71"/>
      <c r="BB522" s="71"/>
      <c r="BC522" s="71"/>
      <c r="BD522" s="71"/>
      <c r="BE522" s="71"/>
      <c r="BF522" s="71"/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25"/>
      <c r="CB522" s="39" t="str">
        <f t="shared" si="84"/>
        <v>Riadok bude skrytý.</v>
      </c>
      <c r="CC522" s="33" t="s">
        <v>78</v>
      </c>
      <c r="CW522" s="20">
        <f t="shared" si="94"/>
        <v>0</v>
      </c>
      <c r="CX522" s="20">
        <f t="shared" si="95"/>
        <v>0</v>
      </c>
      <c r="CZ522" s="20">
        <f t="shared" si="96"/>
        <v>1</v>
      </c>
      <c r="DA522" s="37">
        <f t="shared" si="97"/>
        <v>0</v>
      </c>
      <c r="DZ522" s="62"/>
    </row>
    <row r="523" spans="1:130" x14ac:dyDescent="0.3">
      <c r="A523" s="1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  <c r="AR523" s="71"/>
      <c r="AS523" s="71"/>
      <c r="AT523" s="71"/>
      <c r="AU523" s="71"/>
      <c r="AV523" s="71"/>
      <c r="AW523" s="71"/>
      <c r="AX523" s="71"/>
      <c r="AY523" s="71"/>
      <c r="AZ523" s="71"/>
      <c r="BA523" s="71"/>
      <c r="BB523" s="71"/>
      <c r="BC523" s="71"/>
      <c r="BD523" s="71"/>
      <c r="BE523" s="71"/>
      <c r="BF523" s="71"/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25"/>
      <c r="CB523" s="39" t="str">
        <f t="shared" si="84"/>
        <v>Riadok bude skrytý.</v>
      </c>
      <c r="CC523" s="33" t="s">
        <v>78</v>
      </c>
      <c r="CW523" s="20">
        <f t="shared" si="94"/>
        <v>0</v>
      </c>
      <c r="CX523" s="20">
        <f t="shared" si="95"/>
        <v>0</v>
      </c>
      <c r="CZ523" s="20">
        <f t="shared" si="96"/>
        <v>1</v>
      </c>
      <c r="DA523" s="37">
        <f t="shared" si="97"/>
        <v>0</v>
      </c>
      <c r="DZ523" s="62"/>
    </row>
    <row r="524" spans="1:130" x14ac:dyDescent="0.3">
      <c r="A524" s="1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  <c r="AR524" s="71"/>
      <c r="AS524" s="71"/>
      <c r="AT524" s="71"/>
      <c r="AU524" s="71"/>
      <c r="AV524" s="71"/>
      <c r="AW524" s="71"/>
      <c r="AX524" s="71"/>
      <c r="AY524" s="71"/>
      <c r="AZ524" s="71"/>
      <c r="BA524" s="71"/>
      <c r="BB524" s="71"/>
      <c r="BC524" s="71"/>
      <c r="BD524" s="71"/>
      <c r="BE524" s="71"/>
      <c r="BF524" s="71"/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25"/>
      <c r="CB524" s="39" t="str">
        <f t="shared" si="84"/>
        <v>Riadok bude skrytý.</v>
      </c>
      <c r="CC524" s="33" t="s">
        <v>78</v>
      </c>
      <c r="CW524" s="20">
        <f t="shared" si="94"/>
        <v>0</v>
      </c>
      <c r="CX524" s="20">
        <f t="shared" si="95"/>
        <v>0</v>
      </c>
      <c r="CZ524" s="20">
        <f t="shared" si="96"/>
        <v>1</v>
      </c>
      <c r="DA524" s="37">
        <f t="shared" si="97"/>
        <v>0</v>
      </c>
      <c r="DZ524" s="62"/>
    </row>
    <row r="525" spans="1:130" x14ac:dyDescent="0.3">
      <c r="A525" s="1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  <c r="AR525" s="71"/>
      <c r="AS525" s="71"/>
      <c r="AT525" s="71"/>
      <c r="AU525" s="71"/>
      <c r="AV525" s="71"/>
      <c r="AW525" s="71"/>
      <c r="AX525" s="71"/>
      <c r="AY525" s="71"/>
      <c r="AZ525" s="71"/>
      <c r="BA525" s="71"/>
      <c r="BB525" s="71"/>
      <c r="BC525" s="71"/>
      <c r="BD525" s="71"/>
      <c r="BE525" s="71"/>
      <c r="BF525" s="71"/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24"/>
      <c r="CB525" s="39" t="str">
        <f t="shared" si="84"/>
        <v>Riadok bude skrytý.</v>
      </c>
      <c r="CC525" s="33" t="s">
        <v>78</v>
      </c>
      <c r="CW525" s="20">
        <f t="shared" si="94"/>
        <v>0</v>
      </c>
      <c r="CX525" s="20">
        <f t="shared" si="95"/>
        <v>0</v>
      </c>
      <c r="CZ525" s="20">
        <f t="shared" si="96"/>
        <v>1</v>
      </c>
      <c r="DA525" s="37">
        <f t="shared" si="97"/>
        <v>0</v>
      </c>
      <c r="DZ525" s="62"/>
    </row>
    <row r="526" spans="1:130" x14ac:dyDescent="0.3">
      <c r="A526" s="1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  <c r="AR526" s="71"/>
      <c r="AS526" s="71"/>
      <c r="AT526" s="71"/>
      <c r="AU526" s="71"/>
      <c r="AV526" s="71"/>
      <c r="AW526" s="71"/>
      <c r="AX526" s="71"/>
      <c r="AY526" s="71"/>
      <c r="AZ526" s="71"/>
      <c r="BA526" s="71"/>
      <c r="BB526" s="71"/>
      <c r="BC526" s="71"/>
      <c r="BD526" s="71"/>
      <c r="BE526" s="71"/>
      <c r="BF526" s="71"/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26"/>
      <c r="CB526" s="39" t="str">
        <f t="shared" si="84"/>
        <v>Riadok bude skrytý.</v>
      </c>
      <c r="CC526" s="33" t="s">
        <v>78</v>
      </c>
      <c r="CF526" s="7"/>
      <c r="CW526" s="20">
        <f t="shared" si="94"/>
        <v>0</v>
      </c>
      <c r="CX526" s="20">
        <f t="shared" si="95"/>
        <v>0</v>
      </c>
      <c r="CZ526" s="20">
        <f t="shared" si="96"/>
        <v>1</v>
      </c>
      <c r="DA526" s="37">
        <f t="shared" si="97"/>
        <v>0</v>
      </c>
      <c r="DZ526" s="62"/>
    </row>
    <row r="527" spans="1:130" x14ac:dyDescent="0.3">
      <c r="A527" s="1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  <c r="AR527" s="71"/>
      <c r="AS527" s="71"/>
      <c r="AT527" s="71"/>
      <c r="AU527" s="71"/>
      <c r="AV527" s="71"/>
      <c r="AW527" s="71"/>
      <c r="AX527" s="71"/>
      <c r="AY527" s="71"/>
      <c r="AZ527" s="71"/>
      <c r="BA527" s="71"/>
      <c r="BB527" s="71"/>
      <c r="BC527" s="71"/>
      <c r="BD527" s="71"/>
      <c r="BE527" s="71"/>
      <c r="BF527" s="71"/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25"/>
      <c r="CB527" s="39" t="str">
        <f t="shared" si="84"/>
        <v>Riadok bude skrytý.</v>
      </c>
      <c r="CC527" s="33" t="s">
        <v>78</v>
      </c>
      <c r="CW527" s="20">
        <f t="shared" si="94"/>
        <v>0</v>
      </c>
      <c r="CX527" s="20">
        <f t="shared" si="95"/>
        <v>0</v>
      </c>
      <c r="CZ527" s="20">
        <f t="shared" si="96"/>
        <v>1</v>
      </c>
      <c r="DA527" s="37">
        <f t="shared" si="97"/>
        <v>0</v>
      </c>
      <c r="DZ527" s="62"/>
    </row>
    <row r="528" spans="1:130" x14ac:dyDescent="0.3">
      <c r="A528" s="1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  <c r="AR528" s="71"/>
      <c r="AS528" s="71"/>
      <c r="AT528" s="71"/>
      <c r="AU528" s="71"/>
      <c r="AV528" s="71"/>
      <c r="AW528" s="71"/>
      <c r="AX528" s="71"/>
      <c r="AY528" s="71"/>
      <c r="AZ528" s="71"/>
      <c r="BA528" s="71"/>
      <c r="BB528" s="71"/>
      <c r="BC528" s="71"/>
      <c r="BD528" s="71"/>
      <c r="BE528" s="71"/>
      <c r="BF528" s="71"/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25"/>
      <c r="CB528" s="39" t="str">
        <f t="shared" si="84"/>
        <v>Riadok bude skrytý.</v>
      </c>
      <c r="CC528" s="33" t="s">
        <v>78</v>
      </c>
      <c r="CW528" s="20">
        <f t="shared" si="94"/>
        <v>0</v>
      </c>
      <c r="CX528" s="20">
        <f t="shared" si="95"/>
        <v>0</v>
      </c>
      <c r="CZ528" s="20">
        <f t="shared" si="96"/>
        <v>1</v>
      </c>
      <c r="DA528" s="37">
        <f t="shared" si="97"/>
        <v>0</v>
      </c>
      <c r="DZ528" s="62"/>
    </row>
    <row r="529" spans="1:130" x14ac:dyDescent="0.3">
      <c r="A529" s="1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  <c r="AR529" s="71"/>
      <c r="AS529" s="71"/>
      <c r="AT529" s="71"/>
      <c r="AU529" s="71"/>
      <c r="AV529" s="71"/>
      <c r="AW529" s="71"/>
      <c r="AX529" s="71"/>
      <c r="AY529" s="71"/>
      <c r="AZ529" s="71"/>
      <c r="BA529" s="71"/>
      <c r="BB529" s="71"/>
      <c r="BC529" s="71"/>
      <c r="BD529" s="71"/>
      <c r="BE529" s="71"/>
      <c r="BF529" s="71"/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25"/>
      <c r="CB529" s="39" t="str">
        <f t="shared" si="84"/>
        <v>Riadok bude skrytý.</v>
      </c>
      <c r="CC529" s="33" t="s">
        <v>78</v>
      </c>
      <c r="CW529" s="20">
        <f t="shared" si="94"/>
        <v>0</v>
      </c>
      <c r="CX529" s="20">
        <f t="shared" si="95"/>
        <v>0</v>
      </c>
      <c r="CZ529" s="20">
        <f t="shared" si="96"/>
        <v>1</v>
      </c>
      <c r="DA529" s="37">
        <f t="shared" si="97"/>
        <v>0</v>
      </c>
      <c r="DZ529" s="62"/>
    </row>
    <row r="530" spans="1:130" x14ac:dyDescent="0.3">
      <c r="A530" s="1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  <c r="AR530" s="71"/>
      <c r="AS530" s="71"/>
      <c r="AT530" s="71"/>
      <c r="AU530" s="71"/>
      <c r="AV530" s="71"/>
      <c r="AW530" s="71"/>
      <c r="AX530" s="71"/>
      <c r="AY530" s="71"/>
      <c r="AZ530" s="71"/>
      <c r="BA530" s="71"/>
      <c r="BB530" s="71"/>
      <c r="BC530" s="71"/>
      <c r="BD530" s="71"/>
      <c r="BE530" s="71"/>
      <c r="BF530" s="71"/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25"/>
      <c r="CB530" s="39" t="str">
        <f t="shared" si="84"/>
        <v>Riadok bude skrytý.</v>
      </c>
      <c r="CC530" s="33" t="s">
        <v>78</v>
      </c>
      <c r="CW530" s="20">
        <f t="shared" si="94"/>
        <v>0</v>
      </c>
      <c r="CX530" s="20">
        <f t="shared" si="95"/>
        <v>0</v>
      </c>
      <c r="CZ530" s="20">
        <f t="shared" si="96"/>
        <v>1</v>
      </c>
      <c r="DA530" s="37">
        <f t="shared" si="97"/>
        <v>0</v>
      </c>
      <c r="DZ530" s="62"/>
    </row>
    <row r="531" spans="1:130" x14ac:dyDescent="0.3">
      <c r="A531" s="1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  <c r="AR531" s="71"/>
      <c r="AS531" s="71"/>
      <c r="AT531" s="71"/>
      <c r="AU531" s="71"/>
      <c r="AV531" s="71"/>
      <c r="AW531" s="71"/>
      <c r="AX531" s="71"/>
      <c r="AY531" s="71"/>
      <c r="AZ531" s="71"/>
      <c r="BA531" s="71"/>
      <c r="BB531" s="71"/>
      <c r="BC531" s="71"/>
      <c r="BD531" s="71"/>
      <c r="BE531" s="71"/>
      <c r="BF531" s="71"/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25"/>
      <c r="CB531" s="39" t="str">
        <f t="shared" si="84"/>
        <v>Riadok bude skrytý.</v>
      </c>
      <c r="CC531" s="33" t="s">
        <v>78</v>
      </c>
      <c r="CW531" s="20">
        <f t="shared" si="94"/>
        <v>0</v>
      </c>
      <c r="CX531" s="20">
        <f t="shared" si="95"/>
        <v>0</v>
      </c>
      <c r="CZ531" s="20">
        <f t="shared" si="96"/>
        <v>1</v>
      </c>
      <c r="DA531" s="37">
        <f t="shared" si="97"/>
        <v>0</v>
      </c>
      <c r="DZ531" s="62"/>
    </row>
    <row r="532" spans="1:130" x14ac:dyDescent="0.3">
      <c r="A532" s="1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  <c r="AR532" s="71"/>
      <c r="AS532" s="71"/>
      <c r="AT532" s="71"/>
      <c r="AU532" s="71"/>
      <c r="AV532" s="71"/>
      <c r="AW532" s="71"/>
      <c r="AX532" s="71"/>
      <c r="AY532" s="71"/>
      <c r="AZ532" s="71"/>
      <c r="BA532" s="71"/>
      <c r="BB532" s="71"/>
      <c r="BC532" s="71"/>
      <c r="BD532" s="71"/>
      <c r="BE532" s="71"/>
      <c r="BF532" s="71"/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25"/>
      <c r="CB532" s="39" t="str">
        <f t="shared" si="84"/>
        <v>Riadok bude skrytý.</v>
      </c>
      <c r="CC532" s="33" t="s">
        <v>78</v>
      </c>
      <c r="CW532" s="20">
        <f t="shared" si="94"/>
        <v>0</v>
      </c>
      <c r="CX532" s="20">
        <f t="shared" si="95"/>
        <v>0</v>
      </c>
      <c r="CZ532" s="20">
        <f t="shared" si="96"/>
        <v>1</v>
      </c>
      <c r="DA532" s="37">
        <f t="shared" si="97"/>
        <v>0</v>
      </c>
      <c r="DZ532" s="62"/>
    </row>
    <row r="533" spans="1:130" x14ac:dyDescent="0.3">
      <c r="A533" s="1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  <c r="AR533" s="71"/>
      <c r="AS533" s="71"/>
      <c r="AT533" s="71"/>
      <c r="AU533" s="71"/>
      <c r="AV533" s="71"/>
      <c r="AW533" s="71"/>
      <c r="AX533" s="71"/>
      <c r="AY533" s="71"/>
      <c r="AZ533" s="71"/>
      <c r="BA533" s="71"/>
      <c r="BB533" s="71"/>
      <c r="BC533" s="71"/>
      <c r="BD533" s="71"/>
      <c r="BE533" s="71"/>
      <c r="BF533" s="71"/>
      <c r="BG533" s="71"/>
      <c r="BH533" s="71"/>
      <c r="BI533" s="71"/>
      <c r="BJ533" s="71"/>
      <c r="BK533" s="71"/>
      <c r="BL533" s="71"/>
      <c r="BM533" s="71"/>
      <c r="BN533" s="71"/>
      <c r="BO533" s="71"/>
      <c r="BP533" s="71"/>
      <c r="BQ533" s="71"/>
      <c r="BR533" s="71"/>
      <c r="BS533" s="71"/>
      <c r="BT533" s="71"/>
      <c r="BU533" s="71"/>
      <c r="BV533" s="71"/>
      <c r="BW533" s="71"/>
      <c r="BX533" s="71"/>
      <c r="BY533" s="71"/>
      <c r="BZ533" s="71"/>
      <c r="CA533" s="25"/>
      <c r="CB533" s="39" t="str">
        <f t="shared" si="84"/>
        <v>Riadok bude skrytý.</v>
      </c>
      <c r="CC533" s="33" t="s">
        <v>78</v>
      </c>
      <c r="CW533" s="20">
        <f t="shared" si="94"/>
        <v>0</v>
      </c>
      <c r="CX533" s="20">
        <f t="shared" si="95"/>
        <v>0</v>
      </c>
      <c r="CZ533" s="20">
        <f t="shared" si="96"/>
        <v>1</v>
      </c>
      <c r="DA533" s="37">
        <f t="shared" si="97"/>
        <v>0</v>
      </c>
      <c r="DZ533" s="62"/>
    </row>
    <row r="534" spans="1:130" x14ac:dyDescent="0.3">
      <c r="A534" s="11"/>
      <c r="CA534" s="25"/>
      <c r="CB534" s="39" t="str">
        <f t="shared" ref="CB534:CB549" si="98">+IF(DA534=0,"Riadok bude skrytý.","Riadok bude vidieť.")</f>
        <v>Riadok bude skrytý.</v>
      </c>
      <c r="CC534" s="33" t="s">
        <v>78</v>
      </c>
      <c r="CW534" s="20">
        <f t="shared" si="94"/>
        <v>0</v>
      </c>
      <c r="CX534" s="20">
        <f>+IF(SUM(CX540:CX549)=0,0,1)</f>
        <v>0</v>
      </c>
      <c r="CZ534" s="20">
        <f t="shared" si="96"/>
        <v>1</v>
      </c>
      <c r="DA534" s="37">
        <f t="shared" si="97"/>
        <v>0</v>
      </c>
      <c r="DZ534" s="62"/>
    </row>
    <row r="535" spans="1:130" x14ac:dyDescent="0.3">
      <c r="A535" s="11"/>
      <c r="B535" s="2" t="s">
        <v>141</v>
      </c>
      <c r="CA535" s="26" t="s">
        <v>69</v>
      </c>
      <c r="CB535" s="39" t="str">
        <f t="shared" si="98"/>
        <v>Riadok bude skrytý.</v>
      </c>
      <c r="CC535" s="33" t="s">
        <v>78</v>
      </c>
      <c r="CW535" s="20">
        <f t="shared" si="94"/>
        <v>0</v>
      </c>
      <c r="CX535" s="20">
        <f>+IF(SUM(CX540:CX549)=0,0,1)</f>
        <v>0</v>
      </c>
      <c r="CZ535" s="20">
        <f t="shared" si="96"/>
        <v>1</v>
      </c>
      <c r="DA535" s="37">
        <f t="shared" si="97"/>
        <v>0</v>
      </c>
      <c r="DZ535" s="62"/>
    </row>
    <row r="536" spans="1:130" x14ac:dyDescent="0.3">
      <c r="A536" s="11"/>
      <c r="B536" s="2" t="s">
        <v>191</v>
      </c>
      <c r="CA536" s="25"/>
      <c r="CB536" s="39" t="str">
        <f t="shared" si="98"/>
        <v>Riadok bude skrytý.</v>
      </c>
      <c r="CC536" s="33" t="s">
        <v>78</v>
      </c>
      <c r="CW536" s="20">
        <f t="shared" si="94"/>
        <v>0</v>
      </c>
      <c r="CX536" s="20">
        <f>+IF(SUM(CX540:CX549)=0,0,1)</f>
        <v>0</v>
      </c>
      <c r="CZ536" s="20">
        <f t="shared" si="96"/>
        <v>1</v>
      </c>
      <c r="DA536" s="37">
        <f t="shared" si="97"/>
        <v>0</v>
      </c>
      <c r="DZ536" s="62"/>
    </row>
    <row r="537" spans="1:130" x14ac:dyDescent="0.3">
      <c r="A537" s="11"/>
      <c r="CA537" s="25"/>
      <c r="CB537" s="39" t="str">
        <f t="shared" si="98"/>
        <v>Riadok bude skrytý.</v>
      </c>
      <c r="CC537" s="33" t="s">
        <v>78</v>
      </c>
      <c r="CW537" s="20">
        <f t="shared" si="94"/>
        <v>0</v>
      </c>
      <c r="CX537" s="20">
        <f>+IF(SUM(CX540:CX549)=0,0,1)</f>
        <v>0</v>
      </c>
      <c r="CZ537" s="20">
        <f t="shared" si="96"/>
        <v>1</v>
      </c>
      <c r="DA537" s="37">
        <f t="shared" si="97"/>
        <v>0</v>
      </c>
      <c r="DZ537" s="62"/>
    </row>
    <row r="538" spans="1:130" x14ac:dyDescent="0.3">
      <c r="A538" s="11"/>
      <c r="B538" s="312" t="s">
        <v>143</v>
      </c>
      <c r="C538" s="313"/>
      <c r="D538" s="313"/>
      <c r="E538" s="313"/>
      <c r="F538" s="313"/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3"/>
      <c r="S538" s="313"/>
      <c r="T538" s="313"/>
      <c r="U538" s="313"/>
      <c r="V538" s="313"/>
      <c r="W538" s="313"/>
      <c r="X538" s="313"/>
      <c r="Y538" s="313"/>
      <c r="Z538" s="313"/>
      <c r="AA538" s="313"/>
      <c r="AB538" s="313"/>
      <c r="AC538" s="313"/>
      <c r="AD538" s="313"/>
      <c r="AE538" s="313"/>
      <c r="AF538" s="313"/>
      <c r="AG538" s="313"/>
      <c r="AH538" s="313"/>
      <c r="AI538" s="313"/>
      <c r="AJ538" s="313"/>
      <c r="AK538" s="313"/>
      <c r="AL538" s="313"/>
      <c r="AM538" s="313"/>
      <c r="AN538" s="313"/>
      <c r="AO538" s="313"/>
      <c r="AP538" s="313"/>
      <c r="AQ538" s="314"/>
      <c r="AR538" s="306" t="s">
        <v>142</v>
      </c>
      <c r="AS538" s="307"/>
      <c r="AT538" s="307"/>
      <c r="AU538" s="307"/>
      <c r="AV538" s="307"/>
      <c r="AW538" s="307"/>
      <c r="AX538" s="307"/>
      <c r="AY538" s="307"/>
      <c r="AZ538" s="307"/>
      <c r="BA538" s="307"/>
      <c r="BB538" s="307"/>
      <c r="BC538" s="307"/>
      <c r="BD538" s="307"/>
      <c r="BE538" s="307"/>
      <c r="BF538" s="307"/>
      <c r="BG538" s="307"/>
      <c r="BH538" s="307"/>
      <c r="BI538" s="307"/>
      <c r="BJ538" s="307"/>
      <c r="BK538" s="307"/>
      <c r="BL538" s="307"/>
      <c r="BM538" s="307"/>
      <c r="BN538" s="307"/>
      <c r="BO538" s="307"/>
      <c r="BP538" s="307"/>
      <c r="BQ538" s="307"/>
      <c r="BR538" s="307"/>
      <c r="BS538" s="307"/>
      <c r="BT538" s="307"/>
      <c r="BU538" s="307"/>
      <c r="BV538" s="307"/>
      <c r="BW538" s="307"/>
      <c r="BX538" s="307"/>
      <c r="BY538" s="307"/>
      <c r="BZ538" s="308"/>
      <c r="CA538" s="26" t="s">
        <v>69</v>
      </c>
      <c r="CB538" s="39" t="str">
        <f t="shared" si="98"/>
        <v>Riadok bude skrytý.</v>
      </c>
      <c r="CC538" s="33" t="s">
        <v>78</v>
      </c>
      <c r="CW538" s="20">
        <f t="shared" si="94"/>
        <v>0</v>
      </c>
      <c r="CX538" s="20">
        <f>+IF(SUM(CX540:CX549)=0,0,1)</f>
        <v>0</v>
      </c>
      <c r="CZ538" s="20">
        <f t="shared" ref="CZ538:CZ549" si="99">IF(CC538="",1,IF(CC538="Chcem skryť riadok.",0,1))</f>
        <v>1</v>
      </c>
      <c r="DA538" s="37">
        <f t="shared" si="97"/>
        <v>0</v>
      </c>
      <c r="DZ538" s="62"/>
    </row>
    <row r="539" spans="1:130" x14ac:dyDescent="0.3">
      <c r="A539" s="11"/>
      <c r="B539" s="315"/>
      <c r="C539" s="316"/>
      <c r="D539" s="316"/>
      <c r="E539" s="316"/>
      <c r="F539" s="316"/>
      <c r="G539" s="316"/>
      <c r="H539" s="316"/>
      <c r="I539" s="316"/>
      <c r="J539" s="316"/>
      <c r="K539" s="316"/>
      <c r="L539" s="316"/>
      <c r="M539" s="316"/>
      <c r="N539" s="316"/>
      <c r="O539" s="316"/>
      <c r="P539" s="316"/>
      <c r="Q539" s="316"/>
      <c r="R539" s="316"/>
      <c r="S539" s="316"/>
      <c r="T539" s="316"/>
      <c r="U539" s="316"/>
      <c r="V539" s="316"/>
      <c r="W539" s="316"/>
      <c r="X539" s="316"/>
      <c r="Y539" s="316"/>
      <c r="Z539" s="316"/>
      <c r="AA539" s="316"/>
      <c r="AB539" s="316"/>
      <c r="AC539" s="316"/>
      <c r="AD539" s="316"/>
      <c r="AE539" s="316"/>
      <c r="AF539" s="316"/>
      <c r="AG539" s="316"/>
      <c r="AH539" s="316"/>
      <c r="AI539" s="316"/>
      <c r="AJ539" s="316"/>
      <c r="AK539" s="316"/>
      <c r="AL539" s="316"/>
      <c r="AM539" s="316"/>
      <c r="AN539" s="316"/>
      <c r="AO539" s="316"/>
      <c r="AP539" s="316"/>
      <c r="AQ539" s="317"/>
      <c r="AR539" s="309"/>
      <c r="AS539" s="310"/>
      <c r="AT539" s="310"/>
      <c r="AU539" s="310"/>
      <c r="AV539" s="310"/>
      <c r="AW539" s="310"/>
      <c r="AX539" s="310"/>
      <c r="AY539" s="310"/>
      <c r="AZ539" s="310"/>
      <c r="BA539" s="310"/>
      <c r="BB539" s="310"/>
      <c r="BC539" s="310"/>
      <c r="BD539" s="310"/>
      <c r="BE539" s="310"/>
      <c r="BF539" s="310"/>
      <c r="BG539" s="310"/>
      <c r="BH539" s="310"/>
      <c r="BI539" s="310"/>
      <c r="BJ539" s="310"/>
      <c r="BK539" s="310"/>
      <c r="BL539" s="310"/>
      <c r="BM539" s="310"/>
      <c r="BN539" s="310"/>
      <c r="BO539" s="310"/>
      <c r="BP539" s="310"/>
      <c r="BQ539" s="310"/>
      <c r="BR539" s="310"/>
      <c r="BS539" s="310"/>
      <c r="BT539" s="310"/>
      <c r="BU539" s="310"/>
      <c r="BV539" s="310"/>
      <c r="BW539" s="310"/>
      <c r="BX539" s="310"/>
      <c r="BY539" s="310"/>
      <c r="BZ539" s="311"/>
      <c r="CA539" s="24"/>
      <c r="CB539" s="39" t="str">
        <f t="shared" si="98"/>
        <v>Riadok bude skrytý.</v>
      </c>
      <c r="CC539" s="33" t="s">
        <v>78</v>
      </c>
      <c r="CW539" s="20">
        <f t="shared" si="94"/>
        <v>0</v>
      </c>
      <c r="CX539" s="20">
        <f>+IF(SUM(CX540:CX549)=0,0,1)</f>
        <v>0</v>
      </c>
      <c r="CZ539" s="20">
        <f t="shared" si="99"/>
        <v>1</v>
      </c>
      <c r="DA539" s="37">
        <f t="shared" si="97"/>
        <v>0</v>
      </c>
      <c r="DZ539" s="62"/>
    </row>
    <row r="540" spans="1:130" x14ac:dyDescent="0.3">
      <c r="A540" s="11"/>
      <c r="B540" s="303" t="s">
        <v>144</v>
      </c>
      <c r="C540" s="304"/>
      <c r="D540" s="304"/>
      <c r="E540" s="304"/>
      <c r="F540" s="304"/>
      <c r="G540" s="304"/>
      <c r="H540" s="304"/>
      <c r="I540" s="304"/>
      <c r="J540" s="304"/>
      <c r="K540" s="304"/>
      <c r="L540" s="304"/>
      <c r="M540" s="304"/>
      <c r="N540" s="304"/>
      <c r="O540" s="304"/>
      <c r="P540" s="304"/>
      <c r="Q540" s="304"/>
      <c r="R540" s="304"/>
      <c r="S540" s="304"/>
      <c r="T540" s="304"/>
      <c r="U540" s="304"/>
      <c r="V540" s="304"/>
      <c r="W540" s="304"/>
      <c r="X540" s="304"/>
      <c r="Y540" s="304"/>
      <c r="Z540" s="304"/>
      <c r="AA540" s="304"/>
      <c r="AB540" s="304"/>
      <c r="AC540" s="304"/>
      <c r="AD540" s="304"/>
      <c r="AE540" s="304"/>
      <c r="AF540" s="304"/>
      <c r="AG540" s="304"/>
      <c r="AH540" s="304"/>
      <c r="AI540" s="304"/>
      <c r="AJ540" s="304"/>
      <c r="AK540" s="304"/>
      <c r="AL540" s="304"/>
      <c r="AM540" s="304"/>
      <c r="AN540" s="304"/>
      <c r="AO540" s="304"/>
      <c r="AP540" s="304"/>
      <c r="AQ540" s="305"/>
      <c r="AR540" s="127"/>
      <c r="AS540" s="128"/>
      <c r="AT540" s="128"/>
      <c r="AU540" s="128"/>
      <c r="AV540" s="128"/>
      <c r="AW540" s="128"/>
      <c r="AX540" s="128"/>
      <c r="AY540" s="128"/>
      <c r="AZ540" s="128"/>
      <c r="BA540" s="128"/>
      <c r="BB540" s="128"/>
      <c r="BC540" s="128"/>
      <c r="BD540" s="128"/>
      <c r="BE540" s="128"/>
      <c r="BF540" s="128"/>
      <c r="BG540" s="128"/>
      <c r="BH540" s="128"/>
      <c r="BI540" s="128"/>
      <c r="BJ540" s="128"/>
      <c r="BK540" s="128"/>
      <c r="BL540" s="128"/>
      <c r="BM540" s="128"/>
      <c r="BN540" s="128"/>
      <c r="BO540" s="128"/>
      <c r="BP540" s="128"/>
      <c r="BQ540" s="128"/>
      <c r="BR540" s="128"/>
      <c r="BS540" s="128"/>
      <c r="BT540" s="128"/>
      <c r="BU540" s="128"/>
      <c r="BV540" s="128"/>
      <c r="BW540" s="128"/>
      <c r="BX540" s="128"/>
      <c r="BY540" s="128"/>
      <c r="BZ540" s="129"/>
      <c r="CA540" s="26"/>
      <c r="CB540" s="39" t="str">
        <f t="shared" si="98"/>
        <v>Riadok bude skrytý.</v>
      </c>
      <c r="CC540" s="33" t="s">
        <v>78</v>
      </c>
      <c r="CF540" s="7"/>
      <c r="CW540" s="20">
        <f t="shared" si="94"/>
        <v>0</v>
      </c>
      <c r="CX540" s="20">
        <f>+IF(AR540="",0,1)</f>
        <v>0</v>
      </c>
      <c r="CZ540" s="20">
        <f t="shared" si="99"/>
        <v>1</v>
      </c>
      <c r="DA540" s="37">
        <f t="shared" si="97"/>
        <v>0</v>
      </c>
      <c r="DZ540" s="62"/>
    </row>
    <row r="541" spans="1:130" x14ac:dyDescent="0.3">
      <c r="A541" s="11"/>
      <c r="B541" s="360" t="s">
        <v>145</v>
      </c>
      <c r="C541" s="361"/>
      <c r="D541" s="361"/>
      <c r="E541" s="361"/>
      <c r="F541" s="361"/>
      <c r="G541" s="361"/>
      <c r="H541" s="361"/>
      <c r="I541" s="361"/>
      <c r="J541" s="361"/>
      <c r="K541" s="361"/>
      <c r="L541" s="361"/>
      <c r="M541" s="361"/>
      <c r="N541" s="361"/>
      <c r="O541" s="361"/>
      <c r="P541" s="361"/>
      <c r="Q541" s="361"/>
      <c r="R541" s="361"/>
      <c r="S541" s="361"/>
      <c r="T541" s="361"/>
      <c r="U541" s="361"/>
      <c r="V541" s="361"/>
      <c r="W541" s="361"/>
      <c r="X541" s="361"/>
      <c r="Y541" s="361"/>
      <c r="Z541" s="361"/>
      <c r="AA541" s="361"/>
      <c r="AB541" s="361"/>
      <c r="AC541" s="361"/>
      <c r="AD541" s="361"/>
      <c r="AE541" s="361"/>
      <c r="AF541" s="361"/>
      <c r="AG541" s="361"/>
      <c r="AH541" s="361"/>
      <c r="AI541" s="361"/>
      <c r="AJ541" s="361"/>
      <c r="AK541" s="361"/>
      <c r="AL541" s="361"/>
      <c r="AM541" s="361"/>
      <c r="AN541" s="361"/>
      <c r="AO541" s="361"/>
      <c r="AP541" s="361"/>
      <c r="AQ541" s="362"/>
      <c r="AR541" s="212"/>
      <c r="AS541" s="213"/>
      <c r="AT541" s="213"/>
      <c r="AU541" s="213"/>
      <c r="AV541" s="213"/>
      <c r="AW541" s="213"/>
      <c r="AX541" s="213"/>
      <c r="AY541" s="213"/>
      <c r="AZ541" s="213"/>
      <c r="BA541" s="213"/>
      <c r="BB541" s="213"/>
      <c r="BC541" s="213"/>
      <c r="BD541" s="213"/>
      <c r="BE541" s="213"/>
      <c r="BF541" s="213"/>
      <c r="BG541" s="213"/>
      <c r="BH541" s="213"/>
      <c r="BI541" s="213"/>
      <c r="BJ541" s="213"/>
      <c r="BK541" s="213"/>
      <c r="BL541" s="213"/>
      <c r="BM541" s="213"/>
      <c r="BN541" s="213"/>
      <c r="BO541" s="213"/>
      <c r="BP541" s="213"/>
      <c r="BQ541" s="213"/>
      <c r="BR541" s="213"/>
      <c r="BS541" s="213"/>
      <c r="BT541" s="213"/>
      <c r="BU541" s="213"/>
      <c r="BV541" s="213"/>
      <c r="BW541" s="213"/>
      <c r="BX541" s="213"/>
      <c r="BY541" s="213"/>
      <c r="BZ541" s="214"/>
      <c r="CA541" s="25"/>
      <c r="CB541" s="39" t="str">
        <f t="shared" si="98"/>
        <v>Riadok bude skrytý.</v>
      </c>
      <c r="CC541" s="33" t="s">
        <v>78</v>
      </c>
      <c r="CW541" s="20">
        <f t="shared" si="94"/>
        <v>0</v>
      </c>
      <c r="CX541" s="20">
        <f>+IF(AR541="",0,1)</f>
        <v>0</v>
      </c>
      <c r="CZ541" s="20">
        <f>IF(CC541="",1,IF(CC541="Chcem skryť riadok.",0,1))</f>
        <v>1</v>
      </c>
      <c r="DA541" s="37">
        <f t="shared" si="97"/>
        <v>0</v>
      </c>
      <c r="DZ541" s="62"/>
    </row>
    <row r="542" spans="1:130" x14ac:dyDescent="0.3">
      <c r="A542" s="11"/>
      <c r="B542" s="360" t="s">
        <v>146</v>
      </c>
      <c r="C542" s="361"/>
      <c r="D542" s="361"/>
      <c r="E542" s="361"/>
      <c r="F542" s="361"/>
      <c r="G542" s="361"/>
      <c r="H542" s="361"/>
      <c r="I542" s="361"/>
      <c r="J542" s="361"/>
      <c r="K542" s="361"/>
      <c r="L542" s="361"/>
      <c r="M542" s="361"/>
      <c r="N542" s="361"/>
      <c r="O542" s="361"/>
      <c r="P542" s="361"/>
      <c r="Q542" s="361"/>
      <c r="R542" s="361"/>
      <c r="S542" s="361"/>
      <c r="T542" s="361"/>
      <c r="U542" s="361"/>
      <c r="V542" s="361"/>
      <c r="W542" s="361"/>
      <c r="X542" s="361"/>
      <c r="Y542" s="361"/>
      <c r="Z542" s="361"/>
      <c r="AA542" s="361"/>
      <c r="AB542" s="361"/>
      <c r="AC542" s="361"/>
      <c r="AD542" s="361"/>
      <c r="AE542" s="361"/>
      <c r="AF542" s="361"/>
      <c r="AG542" s="361"/>
      <c r="AH542" s="361"/>
      <c r="AI542" s="361"/>
      <c r="AJ542" s="361"/>
      <c r="AK542" s="361"/>
      <c r="AL542" s="361"/>
      <c r="AM542" s="361"/>
      <c r="AN542" s="361"/>
      <c r="AO542" s="361"/>
      <c r="AP542" s="361"/>
      <c r="AQ542" s="362"/>
      <c r="AR542" s="212"/>
      <c r="AS542" s="213"/>
      <c r="AT542" s="213"/>
      <c r="AU542" s="213"/>
      <c r="AV542" s="213"/>
      <c r="AW542" s="213"/>
      <c r="AX542" s="213"/>
      <c r="AY542" s="213"/>
      <c r="AZ542" s="213"/>
      <c r="BA542" s="213"/>
      <c r="BB542" s="213"/>
      <c r="BC542" s="213"/>
      <c r="BD542" s="213"/>
      <c r="BE542" s="213"/>
      <c r="BF542" s="213"/>
      <c r="BG542" s="213"/>
      <c r="BH542" s="213"/>
      <c r="BI542" s="213"/>
      <c r="BJ542" s="213"/>
      <c r="BK542" s="213"/>
      <c r="BL542" s="213"/>
      <c r="BM542" s="213"/>
      <c r="BN542" s="213"/>
      <c r="BO542" s="213"/>
      <c r="BP542" s="213"/>
      <c r="BQ542" s="213"/>
      <c r="BR542" s="213"/>
      <c r="BS542" s="213"/>
      <c r="BT542" s="213"/>
      <c r="BU542" s="213"/>
      <c r="BV542" s="213"/>
      <c r="BW542" s="213"/>
      <c r="BX542" s="213"/>
      <c r="BY542" s="213"/>
      <c r="BZ542" s="214"/>
      <c r="CA542" s="25"/>
      <c r="CB542" s="39" t="str">
        <f t="shared" si="98"/>
        <v>Riadok bude skrytý.</v>
      </c>
      <c r="CC542" s="33" t="s">
        <v>78</v>
      </c>
      <c r="CW542" s="20">
        <f t="shared" si="94"/>
        <v>0</v>
      </c>
      <c r="CX542" s="20">
        <f>+IF(AR542="",0,1)</f>
        <v>0</v>
      </c>
      <c r="CZ542" s="20">
        <f>IF(CC542="",1,IF(CC542="Chcem skryť riadok.",0,1))</f>
        <v>1</v>
      </c>
      <c r="DA542" s="37">
        <f t="shared" si="97"/>
        <v>0</v>
      </c>
      <c r="DZ542" s="62"/>
    </row>
    <row r="543" spans="1:130" x14ac:dyDescent="0.3">
      <c r="A543" s="11"/>
      <c r="B543" s="360" t="s">
        <v>147</v>
      </c>
      <c r="C543" s="361"/>
      <c r="D543" s="361"/>
      <c r="E543" s="361"/>
      <c r="F543" s="361"/>
      <c r="G543" s="361"/>
      <c r="H543" s="361"/>
      <c r="I543" s="361"/>
      <c r="J543" s="361"/>
      <c r="K543" s="361"/>
      <c r="L543" s="361"/>
      <c r="M543" s="361"/>
      <c r="N543" s="361"/>
      <c r="O543" s="361"/>
      <c r="P543" s="361"/>
      <c r="Q543" s="361"/>
      <c r="R543" s="361"/>
      <c r="S543" s="361"/>
      <c r="T543" s="361"/>
      <c r="U543" s="361"/>
      <c r="V543" s="361"/>
      <c r="W543" s="361"/>
      <c r="X543" s="361"/>
      <c r="Y543" s="361"/>
      <c r="Z543" s="361"/>
      <c r="AA543" s="361"/>
      <c r="AB543" s="361"/>
      <c r="AC543" s="361"/>
      <c r="AD543" s="361"/>
      <c r="AE543" s="361"/>
      <c r="AF543" s="361"/>
      <c r="AG543" s="361"/>
      <c r="AH543" s="361"/>
      <c r="AI543" s="361"/>
      <c r="AJ543" s="361"/>
      <c r="AK543" s="361"/>
      <c r="AL543" s="361"/>
      <c r="AM543" s="361"/>
      <c r="AN543" s="361"/>
      <c r="AO543" s="361"/>
      <c r="AP543" s="361"/>
      <c r="AQ543" s="362"/>
      <c r="AR543" s="212"/>
      <c r="AS543" s="213"/>
      <c r="AT543" s="213"/>
      <c r="AU543" s="213"/>
      <c r="AV543" s="213"/>
      <c r="AW543" s="213"/>
      <c r="AX543" s="213"/>
      <c r="AY543" s="213"/>
      <c r="AZ543" s="213"/>
      <c r="BA543" s="213"/>
      <c r="BB543" s="213"/>
      <c r="BC543" s="213"/>
      <c r="BD543" s="213"/>
      <c r="BE543" s="213"/>
      <c r="BF543" s="213"/>
      <c r="BG543" s="213"/>
      <c r="BH543" s="213"/>
      <c r="BI543" s="213"/>
      <c r="BJ543" s="213"/>
      <c r="BK543" s="213"/>
      <c r="BL543" s="213"/>
      <c r="BM543" s="213"/>
      <c r="BN543" s="213"/>
      <c r="BO543" s="213"/>
      <c r="BP543" s="213"/>
      <c r="BQ543" s="213"/>
      <c r="BR543" s="213"/>
      <c r="BS543" s="213"/>
      <c r="BT543" s="213"/>
      <c r="BU543" s="213"/>
      <c r="BV543" s="213"/>
      <c r="BW543" s="213"/>
      <c r="BX543" s="213"/>
      <c r="BY543" s="213"/>
      <c r="BZ543" s="214"/>
      <c r="CA543" s="25"/>
      <c r="CB543" s="39" t="str">
        <f t="shared" si="98"/>
        <v>Riadok bude skrytý.</v>
      </c>
      <c r="CC543" s="33" t="s">
        <v>78</v>
      </c>
      <c r="CW543" s="20">
        <f t="shared" si="94"/>
        <v>0</v>
      </c>
      <c r="CX543" s="20">
        <f>+IF(AR543="",0,1)</f>
        <v>0</v>
      </c>
      <c r="CZ543" s="20">
        <f>IF(CC543="",1,IF(CC543="Chcem skryť riadok.",0,1))</f>
        <v>1</v>
      </c>
      <c r="DA543" s="37">
        <f t="shared" si="97"/>
        <v>0</v>
      </c>
      <c r="DZ543" s="62"/>
    </row>
    <row r="544" spans="1:130" x14ac:dyDescent="0.3">
      <c r="A544" s="11"/>
      <c r="B544" s="296"/>
      <c r="C544" s="297"/>
      <c r="D544" s="297"/>
      <c r="E544" s="297"/>
      <c r="F544" s="297"/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  <c r="X544" s="297"/>
      <c r="Y544" s="297"/>
      <c r="Z544" s="297"/>
      <c r="AA544" s="297"/>
      <c r="AB544" s="297"/>
      <c r="AC544" s="297"/>
      <c r="AD544" s="297"/>
      <c r="AE544" s="297"/>
      <c r="AF544" s="297"/>
      <c r="AG544" s="297"/>
      <c r="AH544" s="297"/>
      <c r="AI544" s="297"/>
      <c r="AJ544" s="297"/>
      <c r="AK544" s="297"/>
      <c r="AL544" s="297"/>
      <c r="AM544" s="297"/>
      <c r="AN544" s="297"/>
      <c r="AO544" s="297"/>
      <c r="AP544" s="297"/>
      <c r="AQ544" s="298"/>
      <c r="AR544" s="212"/>
      <c r="AS544" s="213"/>
      <c r="AT544" s="213"/>
      <c r="AU544" s="213"/>
      <c r="AV544" s="213"/>
      <c r="AW544" s="213"/>
      <c r="AX544" s="213"/>
      <c r="AY544" s="213"/>
      <c r="AZ544" s="213"/>
      <c r="BA544" s="213"/>
      <c r="BB544" s="213"/>
      <c r="BC544" s="213"/>
      <c r="BD544" s="213"/>
      <c r="BE544" s="213"/>
      <c r="BF544" s="213"/>
      <c r="BG544" s="213"/>
      <c r="BH544" s="213"/>
      <c r="BI544" s="213"/>
      <c r="BJ544" s="213"/>
      <c r="BK544" s="213"/>
      <c r="BL544" s="213"/>
      <c r="BM544" s="213"/>
      <c r="BN544" s="213"/>
      <c r="BO544" s="213"/>
      <c r="BP544" s="213"/>
      <c r="BQ544" s="213"/>
      <c r="BR544" s="213"/>
      <c r="BS544" s="213"/>
      <c r="BT544" s="213"/>
      <c r="BU544" s="213"/>
      <c r="BV544" s="213"/>
      <c r="BW544" s="213"/>
      <c r="BX544" s="213"/>
      <c r="BY544" s="213"/>
      <c r="BZ544" s="214"/>
      <c r="CA544" s="25"/>
      <c r="CB544" s="39" t="str">
        <f t="shared" si="98"/>
        <v>Riadok bude skrytý.</v>
      </c>
      <c r="CC544" s="33" t="s">
        <v>78</v>
      </c>
      <c r="CW544" s="20">
        <f t="shared" si="94"/>
        <v>0</v>
      </c>
      <c r="CX544" s="20">
        <f>+IF(B544="",IF(AR544="",0,1),1)</f>
        <v>0</v>
      </c>
      <c r="CZ544" s="20">
        <f t="shared" si="99"/>
        <v>1</v>
      </c>
      <c r="DA544" s="37">
        <f t="shared" si="97"/>
        <v>0</v>
      </c>
      <c r="DZ544" s="62"/>
    </row>
    <row r="545" spans="1:130" x14ac:dyDescent="0.3">
      <c r="A545" s="11"/>
      <c r="B545" s="296"/>
      <c r="C545" s="297"/>
      <c r="D545" s="297"/>
      <c r="E545" s="297"/>
      <c r="F545" s="297"/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  <c r="X545" s="297"/>
      <c r="Y545" s="297"/>
      <c r="Z545" s="297"/>
      <c r="AA545" s="297"/>
      <c r="AB545" s="297"/>
      <c r="AC545" s="297"/>
      <c r="AD545" s="297"/>
      <c r="AE545" s="297"/>
      <c r="AF545" s="297"/>
      <c r="AG545" s="297"/>
      <c r="AH545" s="297"/>
      <c r="AI545" s="297"/>
      <c r="AJ545" s="297"/>
      <c r="AK545" s="297"/>
      <c r="AL545" s="297"/>
      <c r="AM545" s="297"/>
      <c r="AN545" s="297"/>
      <c r="AO545" s="297"/>
      <c r="AP545" s="297"/>
      <c r="AQ545" s="298"/>
      <c r="AR545" s="212"/>
      <c r="AS545" s="213"/>
      <c r="AT545" s="213"/>
      <c r="AU545" s="213"/>
      <c r="AV545" s="213"/>
      <c r="AW545" s="213"/>
      <c r="AX545" s="213"/>
      <c r="AY545" s="213"/>
      <c r="AZ545" s="213"/>
      <c r="BA545" s="213"/>
      <c r="BB545" s="213"/>
      <c r="BC545" s="213"/>
      <c r="BD545" s="213"/>
      <c r="BE545" s="213"/>
      <c r="BF545" s="213"/>
      <c r="BG545" s="213"/>
      <c r="BH545" s="213"/>
      <c r="BI545" s="213"/>
      <c r="BJ545" s="213"/>
      <c r="BK545" s="213"/>
      <c r="BL545" s="213"/>
      <c r="BM545" s="213"/>
      <c r="BN545" s="213"/>
      <c r="BO545" s="213"/>
      <c r="BP545" s="213"/>
      <c r="BQ545" s="213"/>
      <c r="BR545" s="213"/>
      <c r="BS545" s="213"/>
      <c r="BT545" s="213"/>
      <c r="BU545" s="213"/>
      <c r="BV545" s="213"/>
      <c r="BW545" s="213"/>
      <c r="BX545" s="213"/>
      <c r="BY545" s="213"/>
      <c r="BZ545" s="214"/>
      <c r="CA545" s="25"/>
      <c r="CB545" s="39" t="str">
        <f t="shared" si="98"/>
        <v>Riadok bude skrytý.</v>
      </c>
      <c r="CC545" s="33" t="s">
        <v>78</v>
      </c>
      <c r="CW545" s="20">
        <f t="shared" si="94"/>
        <v>0</v>
      </c>
      <c r="CX545" s="20">
        <f>+IF(B545="",IF(AR545="",0,1),1)</f>
        <v>0</v>
      </c>
      <c r="CZ545" s="20">
        <f t="shared" si="99"/>
        <v>1</v>
      </c>
      <c r="DA545" s="37">
        <f t="shared" si="97"/>
        <v>0</v>
      </c>
      <c r="DZ545" s="62"/>
    </row>
    <row r="546" spans="1:130" x14ac:dyDescent="0.3">
      <c r="A546" s="11"/>
      <c r="B546" s="296"/>
      <c r="C546" s="297"/>
      <c r="D546" s="297"/>
      <c r="E546" s="297"/>
      <c r="F546" s="297"/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  <c r="X546" s="297"/>
      <c r="Y546" s="297"/>
      <c r="Z546" s="297"/>
      <c r="AA546" s="297"/>
      <c r="AB546" s="297"/>
      <c r="AC546" s="297"/>
      <c r="AD546" s="297"/>
      <c r="AE546" s="297"/>
      <c r="AF546" s="297"/>
      <c r="AG546" s="297"/>
      <c r="AH546" s="297"/>
      <c r="AI546" s="297"/>
      <c r="AJ546" s="297"/>
      <c r="AK546" s="297"/>
      <c r="AL546" s="297"/>
      <c r="AM546" s="297"/>
      <c r="AN546" s="297"/>
      <c r="AO546" s="297"/>
      <c r="AP546" s="297"/>
      <c r="AQ546" s="298"/>
      <c r="AR546" s="212"/>
      <c r="AS546" s="213"/>
      <c r="AT546" s="213"/>
      <c r="AU546" s="213"/>
      <c r="AV546" s="213"/>
      <c r="AW546" s="213"/>
      <c r="AX546" s="213"/>
      <c r="AY546" s="213"/>
      <c r="AZ546" s="213"/>
      <c r="BA546" s="213"/>
      <c r="BB546" s="213"/>
      <c r="BC546" s="213"/>
      <c r="BD546" s="213"/>
      <c r="BE546" s="213"/>
      <c r="BF546" s="213"/>
      <c r="BG546" s="213"/>
      <c r="BH546" s="213"/>
      <c r="BI546" s="213"/>
      <c r="BJ546" s="213"/>
      <c r="BK546" s="213"/>
      <c r="BL546" s="213"/>
      <c r="BM546" s="213"/>
      <c r="BN546" s="213"/>
      <c r="BO546" s="213"/>
      <c r="BP546" s="213"/>
      <c r="BQ546" s="213"/>
      <c r="BR546" s="213"/>
      <c r="BS546" s="213"/>
      <c r="BT546" s="213"/>
      <c r="BU546" s="213"/>
      <c r="BV546" s="213"/>
      <c r="BW546" s="213"/>
      <c r="BX546" s="213"/>
      <c r="BY546" s="213"/>
      <c r="BZ546" s="214"/>
      <c r="CA546" s="25"/>
      <c r="CB546" s="39" t="str">
        <f t="shared" si="98"/>
        <v>Riadok bude skrytý.</v>
      </c>
      <c r="CC546" s="33" t="s">
        <v>78</v>
      </c>
      <c r="CW546" s="20">
        <f t="shared" si="94"/>
        <v>0</v>
      </c>
      <c r="CX546" s="20">
        <f>+IF(B546="",IF(AR546="",0,1),1)</f>
        <v>0</v>
      </c>
      <c r="CZ546" s="20">
        <f t="shared" si="99"/>
        <v>1</v>
      </c>
      <c r="DA546" s="37">
        <f t="shared" si="97"/>
        <v>0</v>
      </c>
      <c r="DZ546" s="62"/>
    </row>
    <row r="547" spans="1:130" x14ac:dyDescent="0.3">
      <c r="A547" s="11"/>
      <c r="B547" s="296"/>
      <c r="C547" s="297"/>
      <c r="D547" s="297"/>
      <c r="E547" s="297"/>
      <c r="F547" s="297"/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  <c r="X547" s="297"/>
      <c r="Y547" s="297"/>
      <c r="Z547" s="297"/>
      <c r="AA547" s="297"/>
      <c r="AB547" s="297"/>
      <c r="AC547" s="297"/>
      <c r="AD547" s="297"/>
      <c r="AE547" s="297"/>
      <c r="AF547" s="297"/>
      <c r="AG547" s="297"/>
      <c r="AH547" s="297"/>
      <c r="AI547" s="297"/>
      <c r="AJ547" s="297"/>
      <c r="AK547" s="297"/>
      <c r="AL547" s="297"/>
      <c r="AM547" s="297"/>
      <c r="AN547" s="297"/>
      <c r="AO547" s="297"/>
      <c r="AP547" s="297"/>
      <c r="AQ547" s="298"/>
      <c r="AR547" s="212"/>
      <c r="AS547" s="213"/>
      <c r="AT547" s="213"/>
      <c r="AU547" s="213"/>
      <c r="AV547" s="213"/>
      <c r="AW547" s="213"/>
      <c r="AX547" s="213"/>
      <c r="AY547" s="213"/>
      <c r="AZ547" s="213"/>
      <c r="BA547" s="213"/>
      <c r="BB547" s="213"/>
      <c r="BC547" s="213"/>
      <c r="BD547" s="213"/>
      <c r="BE547" s="213"/>
      <c r="BF547" s="213"/>
      <c r="BG547" s="213"/>
      <c r="BH547" s="213"/>
      <c r="BI547" s="213"/>
      <c r="BJ547" s="213"/>
      <c r="BK547" s="213"/>
      <c r="BL547" s="213"/>
      <c r="BM547" s="213"/>
      <c r="BN547" s="213"/>
      <c r="BO547" s="213"/>
      <c r="BP547" s="213"/>
      <c r="BQ547" s="213"/>
      <c r="BR547" s="213"/>
      <c r="BS547" s="213"/>
      <c r="BT547" s="213"/>
      <c r="BU547" s="213"/>
      <c r="BV547" s="213"/>
      <c r="BW547" s="213"/>
      <c r="BX547" s="213"/>
      <c r="BY547" s="213"/>
      <c r="BZ547" s="214"/>
      <c r="CA547" s="25"/>
      <c r="CB547" s="39" t="str">
        <f t="shared" si="98"/>
        <v>Riadok bude skrytý.</v>
      </c>
      <c r="CC547" s="33" t="s">
        <v>78</v>
      </c>
      <c r="CW547" s="20">
        <f t="shared" si="94"/>
        <v>0</v>
      </c>
      <c r="CX547" s="20">
        <f>+IF(B547="",IF(AR547="",0,1),1)</f>
        <v>0</v>
      </c>
      <c r="CZ547" s="20">
        <f t="shared" si="99"/>
        <v>1</v>
      </c>
      <c r="DA547" s="37">
        <f t="shared" si="97"/>
        <v>0</v>
      </c>
      <c r="DZ547" s="62"/>
    </row>
    <row r="548" spans="1:130" x14ac:dyDescent="0.3">
      <c r="A548" s="11"/>
      <c r="B548" s="296"/>
      <c r="C548" s="297"/>
      <c r="D548" s="297"/>
      <c r="E548" s="297"/>
      <c r="F548" s="297"/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  <c r="X548" s="297"/>
      <c r="Y548" s="297"/>
      <c r="Z548" s="297"/>
      <c r="AA548" s="297"/>
      <c r="AB548" s="297"/>
      <c r="AC548" s="297"/>
      <c r="AD548" s="297"/>
      <c r="AE548" s="297"/>
      <c r="AF548" s="297"/>
      <c r="AG548" s="297"/>
      <c r="AH548" s="297"/>
      <c r="AI548" s="297"/>
      <c r="AJ548" s="297"/>
      <c r="AK548" s="297"/>
      <c r="AL548" s="297"/>
      <c r="AM548" s="297"/>
      <c r="AN548" s="297"/>
      <c r="AO548" s="297"/>
      <c r="AP548" s="297"/>
      <c r="AQ548" s="298"/>
      <c r="AR548" s="212"/>
      <c r="AS548" s="213"/>
      <c r="AT548" s="213"/>
      <c r="AU548" s="213"/>
      <c r="AV548" s="213"/>
      <c r="AW548" s="213"/>
      <c r="AX548" s="213"/>
      <c r="AY548" s="213"/>
      <c r="AZ548" s="213"/>
      <c r="BA548" s="213"/>
      <c r="BB548" s="213"/>
      <c r="BC548" s="213"/>
      <c r="BD548" s="213"/>
      <c r="BE548" s="213"/>
      <c r="BF548" s="213"/>
      <c r="BG548" s="213"/>
      <c r="BH548" s="213"/>
      <c r="BI548" s="213"/>
      <c r="BJ548" s="213"/>
      <c r="BK548" s="213"/>
      <c r="BL548" s="213"/>
      <c r="BM548" s="213"/>
      <c r="BN548" s="213"/>
      <c r="BO548" s="213"/>
      <c r="BP548" s="213"/>
      <c r="BQ548" s="213"/>
      <c r="BR548" s="213"/>
      <c r="BS548" s="213"/>
      <c r="BT548" s="213"/>
      <c r="BU548" s="213"/>
      <c r="BV548" s="213"/>
      <c r="BW548" s="213"/>
      <c r="BX548" s="213"/>
      <c r="BY548" s="213"/>
      <c r="BZ548" s="214"/>
      <c r="CA548" s="25"/>
      <c r="CB548" s="39" t="str">
        <f t="shared" si="98"/>
        <v>Riadok bude skrytý.</v>
      </c>
      <c r="CC548" s="33" t="s">
        <v>78</v>
      </c>
      <c r="CW548" s="20">
        <f t="shared" si="94"/>
        <v>0</v>
      </c>
      <c r="CX548" s="20">
        <f>+IF(B548="",IF(AR548="",0,1),1)</f>
        <v>0</v>
      </c>
      <c r="CZ548" s="20">
        <f t="shared" si="99"/>
        <v>1</v>
      </c>
      <c r="DA548" s="37">
        <f t="shared" si="97"/>
        <v>0</v>
      </c>
      <c r="DZ548" s="62"/>
    </row>
    <row r="549" spans="1:130" x14ac:dyDescent="0.3">
      <c r="A549" s="11"/>
      <c r="B549" s="215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  <c r="AC549" s="216"/>
      <c r="AD549" s="216"/>
      <c r="AE549" s="216"/>
      <c r="AF549" s="216"/>
      <c r="AG549" s="216"/>
      <c r="AH549" s="216"/>
      <c r="AI549" s="216"/>
      <c r="AJ549" s="216"/>
      <c r="AK549" s="216"/>
      <c r="AL549" s="216"/>
      <c r="AM549" s="216"/>
      <c r="AN549" s="216"/>
      <c r="AO549" s="216"/>
      <c r="AP549" s="216"/>
      <c r="AQ549" s="217"/>
      <c r="AR549" s="168"/>
      <c r="AS549" s="169"/>
      <c r="AT549" s="169"/>
      <c r="AU549" s="169"/>
      <c r="AV549" s="169"/>
      <c r="AW549" s="169"/>
      <c r="AX549" s="169"/>
      <c r="AY549" s="169"/>
      <c r="AZ549" s="169"/>
      <c r="BA549" s="169"/>
      <c r="BB549" s="169"/>
      <c r="BC549" s="169"/>
      <c r="BD549" s="169"/>
      <c r="BE549" s="169"/>
      <c r="BF549" s="169"/>
      <c r="BG549" s="169"/>
      <c r="BH549" s="169"/>
      <c r="BI549" s="169"/>
      <c r="BJ549" s="169"/>
      <c r="BK549" s="169"/>
      <c r="BL549" s="169"/>
      <c r="BM549" s="169"/>
      <c r="BN549" s="169"/>
      <c r="BO549" s="169"/>
      <c r="BP549" s="169"/>
      <c r="BQ549" s="169"/>
      <c r="BR549" s="169"/>
      <c r="BS549" s="169"/>
      <c r="BT549" s="169"/>
      <c r="BU549" s="169"/>
      <c r="BV549" s="169"/>
      <c r="BW549" s="169"/>
      <c r="BX549" s="169"/>
      <c r="BY549" s="169"/>
      <c r="BZ549" s="170"/>
      <c r="CA549" s="24"/>
      <c r="CB549" s="39" t="str">
        <f t="shared" si="98"/>
        <v>Riadok bude skrytý.</v>
      </c>
      <c r="CC549" s="33" t="s">
        <v>78</v>
      </c>
      <c r="CW549" s="20">
        <f t="shared" si="94"/>
        <v>0</v>
      </c>
      <c r="CX549" s="20">
        <f>+IF(SUM(CX540:CX548)=0,0,1)</f>
        <v>0</v>
      </c>
      <c r="CZ549" s="20">
        <f t="shared" si="99"/>
        <v>1</v>
      </c>
      <c r="DA549" s="37">
        <f t="shared" si="97"/>
        <v>0</v>
      </c>
      <c r="DZ549" s="62"/>
    </row>
    <row r="550" spans="1:130" x14ac:dyDescent="0.3">
      <c r="A550" s="11"/>
      <c r="CA550" s="24"/>
      <c r="CB550" s="39" t="str">
        <f t="shared" ref="CB550:CB593" si="100">+IF(DA550=0,"Riadok bude skrytý.","Riadok bude vidieť.")</f>
        <v>Riadok bude skrytý.</v>
      </c>
      <c r="CC550" s="33" t="s">
        <v>78</v>
      </c>
      <c r="CW550" s="20">
        <f t="shared" si="94"/>
        <v>0</v>
      </c>
      <c r="CZ550" s="20">
        <f t="shared" ref="CZ550:CZ573" si="101">IF(CC550="",1,IF(CC550="Chcem skryť riadok.",0,1))</f>
        <v>1</v>
      </c>
      <c r="DA550" s="37">
        <f t="shared" ref="DA550:DA561" si="102">+IF(CW550*CX550=0,0,IF(CZ550=0,0,1))</f>
        <v>0</v>
      </c>
      <c r="DZ550" s="62"/>
    </row>
    <row r="551" spans="1:130" x14ac:dyDescent="0.3">
      <c r="A551" s="11"/>
      <c r="B551" s="2" t="s">
        <v>33</v>
      </c>
      <c r="J551" s="88" t="s">
        <v>198</v>
      </c>
      <c r="K551" s="88"/>
      <c r="L551" s="88"/>
      <c r="M551" s="88"/>
      <c r="N551" s="88"/>
      <c r="O551" s="88"/>
      <c r="P551" s="88"/>
      <c r="Q551" s="88"/>
      <c r="R551" s="88"/>
      <c r="S551" s="2" t="s">
        <v>187</v>
      </c>
      <c r="T551" s="47"/>
      <c r="CA551" s="26" t="s">
        <v>69</v>
      </c>
      <c r="CB551" s="39" t="str">
        <f t="shared" si="100"/>
        <v>Riadok bude skrytý.</v>
      </c>
      <c r="CC551" s="33" t="s">
        <v>78</v>
      </c>
      <c r="CD551" s="8"/>
      <c r="CF551" s="7"/>
      <c r="CW551" s="20">
        <f>+IF($J$551="neeviduje",0,1)</f>
        <v>0</v>
      </c>
      <c r="CZ551" s="20">
        <f t="shared" si="101"/>
        <v>1</v>
      </c>
      <c r="DA551" s="20">
        <f>+IF(CW551+CX551+CY551=0,0,IF(CZ551=0,0,1))</f>
        <v>0</v>
      </c>
      <c r="DZ551" s="62"/>
    </row>
    <row r="552" spans="1:130" x14ac:dyDescent="0.3">
      <c r="A552" s="11"/>
      <c r="B552" s="2" t="str">
        <f>+IF(J551="eviduje","Prehľad podmienených záväzkov za bežné účtovné obdobie je uvedený v tabuľke:","")</f>
        <v/>
      </c>
      <c r="CA552" s="25"/>
      <c r="CB552" s="39" t="str">
        <f t="shared" si="100"/>
        <v>Riadok bude skrytý.</v>
      </c>
      <c r="CC552" s="33" t="s">
        <v>78</v>
      </c>
      <c r="CW552" s="20">
        <f t="shared" ref="CW552:CW571" si="103">+IF($J$551="neeviduje",0,1)</f>
        <v>0</v>
      </c>
      <c r="CX552" s="20">
        <f>+IF(SUM(CX556:CX570)=0,0,1)</f>
        <v>0</v>
      </c>
      <c r="CZ552" s="20">
        <f t="shared" si="101"/>
        <v>1</v>
      </c>
      <c r="DA552" s="37">
        <f t="shared" si="102"/>
        <v>0</v>
      </c>
      <c r="DZ552" s="62"/>
    </row>
    <row r="553" spans="1:130" x14ac:dyDescent="0.3">
      <c r="A553" s="11"/>
      <c r="CA553" s="25"/>
      <c r="CB553" s="39" t="str">
        <f t="shared" si="100"/>
        <v>Riadok bude skrytý.</v>
      </c>
      <c r="CC553" s="33" t="s">
        <v>78</v>
      </c>
      <c r="CW553" s="20">
        <f t="shared" si="103"/>
        <v>0</v>
      </c>
      <c r="CX553" s="20">
        <f>+IF(SUM(CX556:CX570)=0,0,1)</f>
        <v>0</v>
      </c>
      <c r="CZ553" s="20">
        <f t="shared" si="101"/>
        <v>1</v>
      </c>
      <c r="DA553" s="37">
        <f t="shared" si="102"/>
        <v>0</v>
      </c>
      <c r="DZ553" s="62"/>
    </row>
    <row r="554" spans="1:130" x14ac:dyDescent="0.3">
      <c r="A554" s="11"/>
      <c r="B554" s="279" t="s">
        <v>43</v>
      </c>
      <c r="C554" s="280"/>
      <c r="D554" s="280"/>
      <c r="E554" s="280"/>
      <c r="F554" s="280"/>
      <c r="G554" s="280"/>
      <c r="H554" s="280"/>
      <c r="I554" s="280"/>
      <c r="J554" s="280"/>
      <c r="K554" s="280"/>
      <c r="L554" s="280"/>
      <c r="M554" s="280"/>
      <c r="N554" s="280"/>
      <c r="O554" s="280"/>
      <c r="P554" s="280"/>
      <c r="Q554" s="280"/>
      <c r="R554" s="280"/>
      <c r="S554" s="280"/>
      <c r="T554" s="280"/>
      <c r="U554" s="280"/>
      <c r="V554" s="280"/>
      <c r="W554" s="280"/>
      <c r="X554" s="280"/>
      <c r="Y554" s="280"/>
      <c r="Z554" s="280"/>
      <c r="AA554" s="280"/>
      <c r="AB554" s="280"/>
      <c r="AC554" s="280"/>
      <c r="AD554" s="280"/>
      <c r="AE554" s="280"/>
      <c r="AF554" s="281"/>
      <c r="AG554" s="366" t="s">
        <v>148</v>
      </c>
      <c r="AH554" s="367"/>
      <c r="AI554" s="367"/>
      <c r="AJ554" s="367"/>
      <c r="AK554" s="367"/>
      <c r="AL554" s="367"/>
      <c r="AM554" s="367"/>
      <c r="AN554" s="367"/>
      <c r="AO554" s="367"/>
      <c r="AP554" s="367"/>
      <c r="AQ554" s="367"/>
      <c r="AR554" s="367"/>
      <c r="AS554" s="367"/>
      <c r="AT554" s="367"/>
      <c r="AU554" s="367"/>
      <c r="AV554" s="367"/>
      <c r="AW554" s="367"/>
      <c r="AX554" s="367"/>
      <c r="AY554" s="367"/>
      <c r="AZ554" s="367"/>
      <c r="BA554" s="367"/>
      <c r="BB554" s="367"/>
      <c r="BC554" s="367"/>
      <c r="BD554" s="367"/>
      <c r="BE554" s="367"/>
      <c r="BF554" s="367"/>
      <c r="BG554" s="367"/>
      <c r="BH554" s="367"/>
      <c r="BI554" s="367"/>
      <c r="BJ554" s="367"/>
      <c r="BK554" s="367"/>
      <c r="BL554" s="367"/>
      <c r="BM554" s="367"/>
      <c r="BN554" s="367"/>
      <c r="BO554" s="367"/>
      <c r="BP554" s="367"/>
      <c r="BQ554" s="367"/>
      <c r="BR554" s="367"/>
      <c r="BS554" s="367"/>
      <c r="BT554" s="367"/>
      <c r="BU554" s="367"/>
      <c r="BV554" s="367"/>
      <c r="BW554" s="367"/>
      <c r="BX554" s="367"/>
      <c r="BY554" s="367"/>
      <c r="BZ554" s="368"/>
      <c r="CA554" s="26" t="s">
        <v>69</v>
      </c>
      <c r="CB554" s="39" t="str">
        <f t="shared" si="100"/>
        <v>Riadok bude skrytý.</v>
      </c>
      <c r="CC554" s="33" t="s">
        <v>78</v>
      </c>
      <c r="CW554" s="20">
        <f t="shared" si="103"/>
        <v>0</v>
      </c>
      <c r="CX554" s="20">
        <f>+IF(SUM(CX556:CX570)=0,0,1)</f>
        <v>0</v>
      </c>
      <c r="CZ554" s="20">
        <f t="shared" si="101"/>
        <v>1</v>
      </c>
      <c r="DA554" s="37">
        <f t="shared" si="102"/>
        <v>0</v>
      </c>
      <c r="DZ554" s="62"/>
    </row>
    <row r="555" spans="1:130" ht="15" customHeight="1" x14ac:dyDescent="0.3">
      <c r="A555" s="11"/>
      <c r="B555" s="282"/>
      <c r="C555" s="283"/>
      <c r="D555" s="283"/>
      <c r="E555" s="283"/>
      <c r="F555" s="283"/>
      <c r="G555" s="283"/>
      <c r="H555" s="283"/>
      <c r="I555" s="283"/>
      <c r="J555" s="283"/>
      <c r="K555" s="283"/>
      <c r="L555" s="283"/>
      <c r="M555" s="283"/>
      <c r="N555" s="283"/>
      <c r="O555" s="28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  <c r="AB555" s="283"/>
      <c r="AC555" s="283"/>
      <c r="AD555" s="283"/>
      <c r="AE555" s="283"/>
      <c r="AF555" s="284"/>
      <c r="AG555" s="369" t="s">
        <v>149</v>
      </c>
      <c r="AH555" s="370"/>
      <c r="AI555" s="370"/>
      <c r="AJ555" s="370"/>
      <c r="AK555" s="370"/>
      <c r="AL555" s="370"/>
      <c r="AM555" s="370"/>
      <c r="AN555" s="370"/>
      <c r="AO555" s="370"/>
      <c r="AP555" s="370"/>
      <c r="AQ555" s="370"/>
      <c r="AR555" s="370"/>
      <c r="AS555" s="370"/>
      <c r="AT555" s="370"/>
      <c r="AU555" s="371" t="s">
        <v>150</v>
      </c>
      <c r="AV555" s="371"/>
      <c r="AW555" s="371"/>
      <c r="AX555" s="371"/>
      <c r="AY555" s="371"/>
      <c r="AZ555" s="371"/>
      <c r="BA555" s="371"/>
      <c r="BB555" s="371"/>
      <c r="BC555" s="371"/>
      <c r="BD555" s="371"/>
      <c r="BE555" s="371"/>
      <c r="BF555" s="371"/>
      <c r="BG555" s="371"/>
      <c r="BH555" s="371"/>
      <c r="BI555" s="371"/>
      <c r="BJ555" s="371"/>
      <c r="BK555" s="372" t="s">
        <v>151</v>
      </c>
      <c r="BL555" s="372"/>
      <c r="BM555" s="372"/>
      <c r="BN555" s="372"/>
      <c r="BO555" s="372"/>
      <c r="BP555" s="372"/>
      <c r="BQ555" s="372"/>
      <c r="BR555" s="372"/>
      <c r="BS555" s="372"/>
      <c r="BT555" s="372"/>
      <c r="BU555" s="372"/>
      <c r="BV555" s="372"/>
      <c r="BW555" s="372"/>
      <c r="BX555" s="372"/>
      <c r="BY555" s="372"/>
      <c r="BZ555" s="373"/>
      <c r="CA555" s="25"/>
      <c r="CB555" s="39" t="str">
        <f t="shared" si="100"/>
        <v>Riadok bude skrytý.</v>
      </c>
      <c r="CC555" s="33" t="s">
        <v>78</v>
      </c>
      <c r="CW555" s="20">
        <f t="shared" si="103"/>
        <v>0</v>
      </c>
      <c r="CX555" s="20">
        <f>+IF(SUM(CX556:CX570)=0,0,1)</f>
        <v>0</v>
      </c>
      <c r="CZ555" s="20">
        <f t="shared" si="101"/>
        <v>1</v>
      </c>
      <c r="DA555" s="37">
        <f t="shared" si="102"/>
        <v>0</v>
      </c>
      <c r="DZ555" s="62"/>
    </row>
    <row r="556" spans="1:130" x14ac:dyDescent="0.3">
      <c r="A556" s="11"/>
      <c r="B556" s="374" t="s">
        <v>44</v>
      </c>
      <c r="C556" s="375"/>
      <c r="D556" s="375"/>
      <c r="E556" s="375"/>
      <c r="F556" s="375"/>
      <c r="G556" s="375"/>
      <c r="H556" s="375"/>
      <c r="I556" s="375"/>
      <c r="J556" s="375"/>
      <c r="K556" s="375"/>
      <c r="L556" s="375"/>
      <c r="M556" s="375"/>
      <c r="N556" s="375"/>
      <c r="O556" s="375"/>
      <c r="P556" s="375"/>
      <c r="Q556" s="375"/>
      <c r="R556" s="375"/>
      <c r="S556" s="375"/>
      <c r="T556" s="375"/>
      <c r="U556" s="375"/>
      <c r="V556" s="375"/>
      <c r="W556" s="375"/>
      <c r="X556" s="375"/>
      <c r="Y556" s="375"/>
      <c r="Z556" s="375"/>
      <c r="AA556" s="375"/>
      <c r="AB556" s="375"/>
      <c r="AC556" s="375"/>
      <c r="AD556" s="375"/>
      <c r="AE556" s="375"/>
      <c r="AF556" s="376"/>
      <c r="AG556" s="110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  <c r="AZ556" s="111"/>
      <c r="BA556" s="111"/>
      <c r="BB556" s="111"/>
      <c r="BC556" s="111"/>
      <c r="BD556" s="111"/>
      <c r="BE556" s="111"/>
      <c r="BF556" s="111"/>
      <c r="BG556" s="111"/>
      <c r="BH556" s="111"/>
      <c r="BI556" s="111"/>
      <c r="BJ556" s="111"/>
      <c r="BK556" s="111"/>
      <c r="BL556" s="111"/>
      <c r="BM556" s="111"/>
      <c r="BN556" s="111"/>
      <c r="BO556" s="111"/>
      <c r="BP556" s="111"/>
      <c r="BQ556" s="111"/>
      <c r="BR556" s="111"/>
      <c r="BS556" s="111"/>
      <c r="BT556" s="111"/>
      <c r="BU556" s="111"/>
      <c r="BV556" s="111"/>
      <c r="BW556" s="111"/>
      <c r="BX556" s="111"/>
      <c r="BY556" s="111"/>
      <c r="BZ556" s="112"/>
      <c r="CA556" s="25"/>
      <c r="CB556" s="39" t="str">
        <f t="shared" si="100"/>
        <v>Riadok bude skrytý.</v>
      </c>
      <c r="CC556" s="33" t="s">
        <v>78</v>
      </c>
      <c r="CW556" s="20">
        <f t="shared" si="103"/>
        <v>0</v>
      </c>
      <c r="CX556" s="20">
        <f>+IF(AG556="",IF(AU556="",IF(BK556="",0,1),1),1)</f>
        <v>0</v>
      </c>
      <c r="CZ556" s="20">
        <f t="shared" si="101"/>
        <v>1</v>
      </c>
      <c r="DA556" s="37">
        <f t="shared" si="102"/>
        <v>0</v>
      </c>
      <c r="DZ556" s="62"/>
    </row>
    <row r="557" spans="1:130" x14ac:dyDescent="0.3">
      <c r="A557" s="11"/>
      <c r="B557" s="363" t="s">
        <v>45</v>
      </c>
      <c r="C557" s="364"/>
      <c r="D557" s="364"/>
      <c r="E557" s="364"/>
      <c r="F557" s="364"/>
      <c r="G557" s="364"/>
      <c r="H557" s="364"/>
      <c r="I557" s="364"/>
      <c r="J557" s="364"/>
      <c r="K557" s="364"/>
      <c r="L557" s="364"/>
      <c r="M557" s="364"/>
      <c r="N557" s="364"/>
      <c r="O557" s="364"/>
      <c r="P557" s="364"/>
      <c r="Q557" s="364"/>
      <c r="R557" s="364"/>
      <c r="S557" s="364"/>
      <c r="T557" s="364"/>
      <c r="U557" s="364"/>
      <c r="V557" s="364"/>
      <c r="W557" s="364"/>
      <c r="X557" s="364"/>
      <c r="Y557" s="364"/>
      <c r="Z557" s="364"/>
      <c r="AA557" s="364"/>
      <c r="AB557" s="364"/>
      <c r="AC557" s="364"/>
      <c r="AD557" s="364"/>
      <c r="AE557" s="364"/>
      <c r="AF557" s="365"/>
      <c r="AG557" s="121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122"/>
      <c r="AS557" s="122"/>
      <c r="AT557" s="122"/>
      <c r="AU557" s="122"/>
      <c r="AV557" s="122"/>
      <c r="AW557" s="122"/>
      <c r="AX557" s="122"/>
      <c r="AY557" s="122"/>
      <c r="AZ557" s="122"/>
      <c r="BA557" s="122"/>
      <c r="BB557" s="122"/>
      <c r="BC557" s="122"/>
      <c r="BD557" s="122"/>
      <c r="BE557" s="122"/>
      <c r="BF557" s="122"/>
      <c r="BG557" s="122"/>
      <c r="BH557" s="122"/>
      <c r="BI557" s="122"/>
      <c r="BJ557" s="122"/>
      <c r="BK557" s="122"/>
      <c r="BL557" s="122"/>
      <c r="BM557" s="122"/>
      <c r="BN557" s="122"/>
      <c r="BO557" s="122"/>
      <c r="BP557" s="122"/>
      <c r="BQ557" s="122"/>
      <c r="BR557" s="122"/>
      <c r="BS557" s="122"/>
      <c r="BT557" s="122"/>
      <c r="BU557" s="122"/>
      <c r="BV557" s="122"/>
      <c r="BW557" s="122"/>
      <c r="BX557" s="122"/>
      <c r="BY557" s="122"/>
      <c r="BZ557" s="123"/>
      <c r="CA557" s="25"/>
      <c r="CB557" s="39" t="str">
        <f t="shared" si="100"/>
        <v>Riadok bude skrytý.</v>
      </c>
      <c r="CC557" s="33" t="s">
        <v>78</v>
      </c>
      <c r="CW557" s="20">
        <f t="shared" si="103"/>
        <v>0</v>
      </c>
      <c r="CX557" s="20">
        <f>+IF(AG557="",IF(AU557="",IF(BK557="",0,1),1),1)</f>
        <v>0</v>
      </c>
      <c r="CZ557" s="20">
        <f t="shared" si="101"/>
        <v>1</v>
      </c>
      <c r="DA557" s="37">
        <f t="shared" si="102"/>
        <v>0</v>
      </c>
      <c r="DZ557" s="62"/>
    </row>
    <row r="558" spans="1:130" x14ac:dyDescent="0.3">
      <c r="A558" s="11"/>
      <c r="B558" s="363" t="s">
        <v>46</v>
      </c>
      <c r="C558" s="364"/>
      <c r="D558" s="364"/>
      <c r="E558" s="364"/>
      <c r="F558" s="364"/>
      <c r="G558" s="364"/>
      <c r="H558" s="364"/>
      <c r="I558" s="364"/>
      <c r="J558" s="364"/>
      <c r="K558" s="364"/>
      <c r="L558" s="364"/>
      <c r="M558" s="364"/>
      <c r="N558" s="364"/>
      <c r="O558" s="364"/>
      <c r="P558" s="364"/>
      <c r="Q558" s="364"/>
      <c r="R558" s="364"/>
      <c r="S558" s="364"/>
      <c r="T558" s="364"/>
      <c r="U558" s="364"/>
      <c r="V558" s="364"/>
      <c r="W558" s="364"/>
      <c r="X558" s="364"/>
      <c r="Y558" s="364"/>
      <c r="Z558" s="364"/>
      <c r="AA558" s="364"/>
      <c r="AB558" s="364"/>
      <c r="AC558" s="364"/>
      <c r="AD558" s="364"/>
      <c r="AE558" s="364"/>
      <c r="AF558" s="365"/>
      <c r="AG558" s="121"/>
      <c r="AH558" s="122"/>
      <c r="AI558" s="122"/>
      <c r="AJ558" s="122"/>
      <c r="AK558" s="122"/>
      <c r="AL558" s="122"/>
      <c r="AM558" s="122"/>
      <c r="AN558" s="122"/>
      <c r="AO558" s="122"/>
      <c r="AP558" s="122"/>
      <c r="AQ558" s="122"/>
      <c r="AR558" s="122"/>
      <c r="AS558" s="122"/>
      <c r="AT558" s="122"/>
      <c r="AU558" s="122"/>
      <c r="AV558" s="122"/>
      <c r="AW558" s="122"/>
      <c r="AX558" s="122"/>
      <c r="AY558" s="122"/>
      <c r="AZ558" s="122"/>
      <c r="BA558" s="122"/>
      <c r="BB558" s="122"/>
      <c r="BC558" s="122"/>
      <c r="BD558" s="122"/>
      <c r="BE558" s="122"/>
      <c r="BF558" s="122"/>
      <c r="BG558" s="122"/>
      <c r="BH558" s="122"/>
      <c r="BI558" s="122"/>
      <c r="BJ558" s="122"/>
      <c r="BK558" s="122"/>
      <c r="BL558" s="122"/>
      <c r="BM558" s="122"/>
      <c r="BN558" s="122"/>
      <c r="BO558" s="122"/>
      <c r="BP558" s="122"/>
      <c r="BQ558" s="122"/>
      <c r="BR558" s="122"/>
      <c r="BS558" s="122"/>
      <c r="BT558" s="122"/>
      <c r="BU558" s="122"/>
      <c r="BV558" s="122"/>
      <c r="BW558" s="122"/>
      <c r="BX558" s="122"/>
      <c r="BY558" s="122"/>
      <c r="BZ558" s="123"/>
      <c r="CA558" s="25"/>
      <c r="CB558" s="39" t="str">
        <f t="shared" si="100"/>
        <v>Riadok bude skrytý.</v>
      </c>
      <c r="CC558" s="33" t="s">
        <v>78</v>
      </c>
      <c r="CW558" s="20">
        <f t="shared" si="103"/>
        <v>0</v>
      </c>
      <c r="CX558" s="20">
        <f>+IF(AG558="",IF(AU558="",IF(BK558="",0,1),1),1)</f>
        <v>0</v>
      </c>
      <c r="CZ558" s="20">
        <f t="shared" si="101"/>
        <v>1</v>
      </c>
      <c r="DA558" s="37">
        <f t="shared" si="102"/>
        <v>0</v>
      </c>
      <c r="DZ558" s="62"/>
    </row>
    <row r="559" spans="1:130" x14ac:dyDescent="0.3">
      <c r="A559" s="11"/>
      <c r="B559" s="363" t="s">
        <v>47</v>
      </c>
      <c r="C559" s="364"/>
      <c r="D559" s="364"/>
      <c r="E559" s="364"/>
      <c r="F559" s="364"/>
      <c r="G559" s="364"/>
      <c r="H559" s="364"/>
      <c r="I559" s="364"/>
      <c r="J559" s="364"/>
      <c r="K559" s="364"/>
      <c r="L559" s="364"/>
      <c r="M559" s="364"/>
      <c r="N559" s="364"/>
      <c r="O559" s="364"/>
      <c r="P559" s="364"/>
      <c r="Q559" s="364"/>
      <c r="R559" s="364"/>
      <c r="S559" s="364"/>
      <c r="T559" s="364"/>
      <c r="U559" s="364"/>
      <c r="V559" s="364"/>
      <c r="W559" s="364"/>
      <c r="X559" s="364"/>
      <c r="Y559" s="364"/>
      <c r="Z559" s="364"/>
      <c r="AA559" s="364"/>
      <c r="AB559" s="364"/>
      <c r="AC559" s="364"/>
      <c r="AD559" s="364"/>
      <c r="AE559" s="364"/>
      <c r="AF559" s="365"/>
      <c r="AG559" s="121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122"/>
      <c r="AS559" s="122"/>
      <c r="AT559" s="122"/>
      <c r="AU559" s="122"/>
      <c r="AV559" s="122"/>
      <c r="AW559" s="122"/>
      <c r="AX559" s="122"/>
      <c r="AY559" s="122"/>
      <c r="AZ559" s="122"/>
      <c r="BA559" s="122"/>
      <c r="BB559" s="122"/>
      <c r="BC559" s="122"/>
      <c r="BD559" s="122"/>
      <c r="BE559" s="122"/>
      <c r="BF559" s="122"/>
      <c r="BG559" s="122"/>
      <c r="BH559" s="122"/>
      <c r="BI559" s="122"/>
      <c r="BJ559" s="122"/>
      <c r="BK559" s="122"/>
      <c r="BL559" s="122"/>
      <c r="BM559" s="122"/>
      <c r="BN559" s="122"/>
      <c r="BO559" s="122"/>
      <c r="BP559" s="122"/>
      <c r="BQ559" s="122"/>
      <c r="BR559" s="122"/>
      <c r="BS559" s="122"/>
      <c r="BT559" s="122"/>
      <c r="BU559" s="122"/>
      <c r="BV559" s="122"/>
      <c r="BW559" s="122"/>
      <c r="BX559" s="122"/>
      <c r="BY559" s="122"/>
      <c r="BZ559" s="123"/>
      <c r="CA559" s="25"/>
      <c r="CB559" s="39" t="str">
        <f t="shared" si="100"/>
        <v>Riadok bude skrytý.</v>
      </c>
      <c r="CC559" s="33" t="s">
        <v>78</v>
      </c>
      <c r="CW559" s="20">
        <f t="shared" si="103"/>
        <v>0</v>
      </c>
      <c r="CX559" s="20">
        <f>+IF(AG559="",IF(AU559="",IF(BK559="",0,1),1),1)</f>
        <v>0</v>
      </c>
      <c r="CZ559" s="20">
        <f t="shared" si="101"/>
        <v>1</v>
      </c>
      <c r="DA559" s="37">
        <f t="shared" si="102"/>
        <v>0</v>
      </c>
      <c r="DZ559" s="62"/>
    </row>
    <row r="560" spans="1:130" x14ac:dyDescent="0.3">
      <c r="A560" s="11"/>
      <c r="B560" s="363" t="s">
        <v>48</v>
      </c>
      <c r="C560" s="364"/>
      <c r="D560" s="364"/>
      <c r="E560" s="364"/>
      <c r="F560" s="364"/>
      <c r="G560" s="364"/>
      <c r="H560" s="364"/>
      <c r="I560" s="364"/>
      <c r="J560" s="364"/>
      <c r="K560" s="364"/>
      <c r="L560" s="364"/>
      <c r="M560" s="364"/>
      <c r="N560" s="364"/>
      <c r="O560" s="364"/>
      <c r="P560" s="364"/>
      <c r="Q560" s="364"/>
      <c r="R560" s="364"/>
      <c r="S560" s="364"/>
      <c r="T560" s="364"/>
      <c r="U560" s="364"/>
      <c r="V560" s="364"/>
      <c r="W560" s="364"/>
      <c r="X560" s="364"/>
      <c r="Y560" s="364"/>
      <c r="Z560" s="364"/>
      <c r="AA560" s="364"/>
      <c r="AB560" s="364"/>
      <c r="AC560" s="364"/>
      <c r="AD560" s="364"/>
      <c r="AE560" s="364"/>
      <c r="AF560" s="365"/>
      <c r="AG560" s="121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122"/>
      <c r="AS560" s="122"/>
      <c r="AT560" s="122"/>
      <c r="AU560" s="122"/>
      <c r="AV560" s="122"/>
      <c r="AW560" s="122"/>
      <c r="AX560" s="122"/>
      <c r="AY560" s="122"/>
      <c r="AZ560" s="122"/>
      <c r="BA560" s="122"/>
      <c r="BB560" s="122"/>
      <c r="BC560" s="122"/>
      <c r="BD560" s="122"/>
      <c r="BE560" s="122"/>
      <c r="BF560" s="122"/>
      <c r="BG560" s="122"/>
      <c r="BH560" s="122"/>
      <c r="BI560" s="122"/>
      <c r="BJ560" s="122"/>
      <c r="BK560" s="122"/>
      <c r="BL560" s="122"/>
      <c r="BM560" s="122"/>
      <c r="BN560" s="122"/>
      <c r="BO560" s="122"/>
      <c r="BP560" s="122"/>
      <c r="BQ560" s="122"/>
      <c r="BR560" s="122"/>
      <c r="BS560" s="122"/>
      <c r="BT560" s="122"/>
      <c r="BU560" s="122"/>
      <c r="BV560" s="122"/>
      <c r="BW560" s="122"/>
      <c r="BX560" s="122"/>
      <c r="BY560" s="122"/>
      <c r="BZ560" s="123"/>
      <c r="CA560" s="25"/>
      <c r="CB560" s="39" t="str">
        <f t="shared" si="100"/>
        <v>Riadok bude skrytý.</v>
      </c>
      <c r="CC560" s="33" t="s">
        <v>78</v>
      </c>
      <c r="CW560" s="20">
        <f t="shared" si="103"/>
        <v>0</v>
      </c>
      <c r="CX560" s="20">
        <f>+IF(AG560="",IF(AU560="",IF(BK560="",0,1),1),1)</f>
        <v>0</v>
      </c>
      <c r="CZ560" s="20">
        <f t="shared" si="101"/>
        <v>1</v>
      </c>
      <c r="DA560" s="37">
        <f t="shared" si="102"/>
        <v>0</v>
      </c>
      <c r="DZ560" s="62"/>
    </row>
    <row r="561" spans="1:130" x14ac:dyDescent="0.3">
      <c r="A561" s="11"/>
      <c r="B561" s="296"/>
      <c r="C561" s="297"/>
      <c r="D561" s="297"/>
      <c r="E561" s="297"/>
      <c r="F561" s="297"/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  <c r="X561" s="297"/>
      <c r="Y561" s="297"/>
      <c r="Z561" s="297"/>
      <c r="AA561" s="297"/>
      <c r="AB561" s="297"/>
      <c r="AC561" s="297"/>
      <c r="AD561" s="297"/>
      <c r="AE561" s="297"/>
      <c r="AF561" s="339"/>
      <c r="AG561" s="121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122"/>
      <c r="AS561" s="122"/>
      <c r="AT561" s="122"/>
      <c r="AU561" s="122"/>
      <c r="AV561" s="122"/>
      <c r="AW561" s="122"/>
      <c r="AX561" s="122"/>
      <c r="AY561" s="122"/>
      <c r="AZ561" s="122"/>
      <c r="BA561" s="122"/>
      <c r="BB561" s="122"/>
      <c r="BC561" s="122"/>
      <c r="BD561" s="122"/>
      <c r="BE561" s="122"/>
      <c r="BF561" s="122"/>
      <c r="BG561" s="122"/>
      <c r="BH561" s="122"/>
      <c r="BI561" s="122"/>
      <c r="BJ561" s="122"/>
      <c r="BK561" s="122"/>
      <c r="BL561" s="122"/>
      <c r="BM561" s="122"/>
      <c r="BN561" s="122"/>
      <c r="BO561" s="122"/>
      <c r="BP561" s="122"/>
      <c r="BQ561" s="122"/>
      <c r="BR561" s="122"/>
      <c r="BS561" s="122"/>
      <c r="BT561" s="122"/>
      <c r="BU561" s="122"/>
      <c r="BV561" s="122"/>
      <c r="BW561" s="122"/>
      <c r="BX561" s="122"/>
      <c r="BY561" s="122"/>
      <c r="BZ561" s="123"/>
      <c r="CA561" s="25"/>
      <c r="CB561" s="39" t="str">
        <f t="shared" si="100"/>
        <v>Riadok bude skrytý.</v>
      </c>
      <c r="CC561" s="33" t="s">
        <v>78</v>
      </c>
      <c r="CW561" s="20">
        <f t="shared" si="103"/>
        <v>0</v>
      </c>
      <c r="CX561" s="20">
        <f>+IF(B561="",IF(AG561="",IF(AU561="",IF(BK561="",0,1),1),1),1)</f>
        <v>0</v>
      </c>
      <c r="CZ561" s="20">
        <f t="shared" si="101"/>
        <v>1</v>
      </c>
      <c r="DA561" s="37">
        <f t="shared" si="102"/>
        <v>0</v>
      </c>
      <c r="DZ561" s="62"/>
    </row>
    <row r="562" spans="1:130" x14ac:dyDescent="0.3">
      <c r="A562" s="11"/>
      <c r="B562" s="296"/>
      <c r="C562" s="297"/>
      <c r="D562" s="297"/>
      <c r="E562" s="297"/>
      <c r="F562" s="297"/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  <c r="X562" s="297"/>
      <c r="Y562" s="297"/>
      <c r="Z562" s="297"/>
      <c r="AA562" s="297"/>
      <c r="AB562" s="297"/>
      <c r="AC562" s="297"/>
      <c r="AD562" s="297"/>
      <c r="AE562" s="297"/>
      <c r="AF562" s="339"/>
      <c r="AG562" s="121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122"/>
      <c r="AS562" s="122"/>
      <c r="AT562" s="122"/>
      <c r="AU562" s="122"/>
      <c r="AV562" s="122"/>
      <c r="AW562" s="122"/>
      <c r="AX562" s="122"/>
      <c r="AY562" s="122"/>
      <c r="AZ562" s="122"/>
      <c r="BA562" s="122"/>
      <c r="BB562" s="122"/>
      <c r="BC562" s="122"/>
      <c r="BD562" s="122"/>
      <c r="BE562" s="122"/>
      <c r="BF562" s="122"/>
      <c r="BG562" s="122"/>
      <c r="BH562" s="122"/>
      <c r="BI562" s="122"/>
      <c r="BJ562" s="122"/>
      <c r="BK562" s="122"/>
      <c r="BL562" s="122"/>
      <c r="BM562" s="122"/>
      <c r="BN562" s="122"/>
      <c r="BO562" s="122"/>
      <c r="BP562" s="122"/>
      <c r="BQ562" s="122"/>
      <c r="BR562" s="122"/>
      <c r="BS562" s="122"/>
      <c r="BT562" s="122"/>
      <c r="BU562" s="122"/>
      <c r="BV562" s="122"/>
      <c r="BW562" s="122"/>
      <c r="BX562" s="122"/>
      <c r="BY562" s="122"/>
      <c r="BZ562" s="123"/>
      <c r="CA562" s="25"/>
      <c r="CB562" s="39" t="str">
        <f t="shared" si="100"/>
        <v>Riadok bude skrytý.</v>
      </c>
      <c r="CC562" s="33" t="s">
        <v>78</v>
      </c>
      <c r="CW562" s="20">
        <f t="shared" si="103"/>
        <v>0</v>
      </c>
      <c r="CX562" s="20">
        <f t="shared" ref="CX562:CX569" si="104">+IF(B562="",IF(AG562="",IF(AU562="",IF(BK562="",0,1),1),1),1)</f>
        <v>0</v>
      </c>
      <c r="CZ562" s="20">
        <f t="shared" ref="CZ562:CZ571" si="105">IF(CC562="",1,IF(CC562="Chcem skryť riadok.",0,1))</f>
        <v>1</v>
      </c>
      <c r="DA562" s="37">
        <f t="shared" ref="DA562:DA592" si="106">+IF(CW562*CX562=0,0,IF(CZ562=0,0,1))</f>
        <v>0</v>
      </c>
      <c r="DZ562" s="62"/>
    </row>
    <row r="563" spans="1:130" x14ac:dyDescent="0.3">
      <c r="A563" s="11"/>
      <c r="B563" s="296"/>
      <c r="C563" s="297"/>
      <c r="D563" s="297"/>
      <c r="E563" s="297"/>
      <c r="F563" s="297"/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  <c r="X563" s="297"/>
      <c r="Y563" s="297"/>
      <c r="Z563" s="297"/>
      <c r="AA563" s="297"/>
      <c r="AB563" s="297"/>
      <c r="AC563" s="297"/>
      <c r="AD563" s="297"/>
      <c r="AE563" s="297"/>
      <c r="AF563" s="339"/>
      <c r="AG563" s="121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  <c r="AR563" s="122"/>
      <c r="AS563" s="122"/>
      <c r="AT563" s="122"/>
      <c r="AU563" s="122"/>
      <c r="AV563" s="122"/>
      <c r="AW563" s="122"/>
      <c r="AX563" s="122"/>
      <c r="AY563" s="122"/>
      <c r="AZ563" s="122"/>
      <c r="BA563" s="122"/>
      <c r="BB563" s="122"/>
      <c r="BC563" s="122"/>
      <c r="BD563" s="122"/>
      <c r="BE563" s="122"/>
      <c r="BF563" s="122"/>
      <c r="BG563" s="122"/>
      <c r="BH563" s="122"/>
      <c r="BI563" s="122"/>
      <c r="BJ563" s="122"/>
      <c r="BK563" s="122"/>
      <c r="BL563" s="122"/>
      <c r="BM563" s="122"/>
      <c r="BN563" s="122"/>
      <c r="BO563" s="122"/>
      <c r="BP563" s="122"/>
      <c r="BQ563" s="122"/>
      <c r="BR563" s="122"/>
      <c r="BS563" s="122"/>
      <c r="BT563" s="122"/>
      <c r="BU563" s="122"/>
      <c r="BV563" s="122"/>
      <c r="BW563" s="122"/>
      <c r="BX563" s="122"/>
      <c r="BY563" s="122"/>
      <c r="BZ563" s="123"/>
      <c r="CA563" s="25"/>
      <c r="CB563" s="39" t="str">
        <f t="shared" si="100"/>
        <v>Riadok bude skrytý.</v>
      </c>
      <c r="CC563" s="33" t="s">
        <v>78</v>
      </c>
      <c r="CW563" s="20">
        <f t="shared" si="103"/>
        <v>0</v>
      </c>
      <c r="CX563" s="20">
        <f t="shared" si="104"/>
        <v>0</v>
      </c>
      <c r="CZ563" s="20">
        <f t="shared" si="105"/>
        <v>1</v>
      </c>
      <c r="DA563" s="37">
        <f t="shared" si="106"/>
        <v>0</v>
      </c>
      <c r="DZ563" s="62"/>
    </row>
    <row r="564" spans="1:130" x14ac:dyDescent="0.3">
      <c r="A564" s="11"/>
      <c r="B564" s="296"/>
      <c r="C564" s="297"/>
      <c r="D564" s="297"/>
      <c r="E564" s="297"/>
      <c r="F564" s="297"/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  <c r="X564" s="297"/>
      <c r="Y564" s="297"/>
      <c r="Z564" s="297"/>
      <c r="AA564" s="297"/>
      <c r="AB564" s="297"/>
      <c r="AC564" s="297"/>
      <c r="AD564" s="297"/>
      <c r="AE564" s="297"/>
      <c r="AF564" s="339"/>
      <c r="AG564" s="121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122"/>
      <c r="AS564" s="122"/>
      <c r="AT564" s="122"/>
      <c r="AU564" s="122"/>
      <c r="AV564" s="122"/>
      <c r="AW564" s="122"/>
      <c r="AX564" s="122"/>
      <c r="AY564" s="122"/>
      <c r="AZ564" s="122"/>
      <c r="BA564" s="122"/>
      <c r="BB564" s="122"/>
      <c r="BC564" s="122"/>
      <c r="BD564" s="122"/>
      <c r="BE564" s="122"/>
      <c r="BF564" s="122"/>
      <c r="BG564" s="122"/>
      <c r="BH564" s="122"/>
      <c r="BI564" s="122"/>
      <c r="BJ564" s="122"/>
      <c r="BK564" s="122"/>
      <c r="BL564" s="122"/>
      <c r="BM564" s="122"/>
      <c r="BN564" s="122"/>
      <c r="BO564" s="122"/>
      <c r="BP564" s="122"/>
      <c r="BQ564" s="122"/>
      <c r="BR564" s="122"/>
      <c r="BS564" s="122"/>
      <c r="BT564" s="122"/>
      <c r="BU564" s="122"/>
      <c r="BV564" s="122"/>
      <c r="BW564" s="122"/>
      <c r="BX564" s="122"/>
      <c r="BY564" s="122"/>
      <c r="BZ564" s="123"/>
      <c r="CA564" s="25"/>
      <c r="CB564" s="39" t="str">
        <f t="shared" si="100"/>
        <v>Riadok bude skrytý.</v>
      </c>
      <c r="CC564" s="33" t="s">
        <v>78</v>
      </c>
      <c r="CD564" s="23"/>
      <c r="CW564" s="20">
        <f t="shared" si="103"/>
        <v>0</v>
      </c>
      <c r="CX564" s="20">
        <f t="shared" si="104"/>
        <v>0</v>
      </c>
      <c r="CZ564" s="20">
        <f t="shared" si="105"/>
        <v>1</v>
      </c>
      <c r="DA564" s="37">
        <f t="shared" si="106"/>
        <v>0</v>
      </c>
      <c r="DZ564" s="62"/>
    </row>
    <row r="565" spans="1:130" x14ac:dyDescent="0.3">
      <c r="A565" s="11"/>
      <c r="B565" s="296"/>
      <c r="C565" s="297"/>
      <c r="D565" s="297"/>
      <c r="E565" s="297"/>
      <c r="F565" s="297"/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  <c r="X565" s="297"/>
      <c r="Y565" s="297"/>
      <c r="Z565" s="297"/>
      <c r="AA565" s="297"/>
      <c r="AB565" s="297"/>
      <c r="AC565" s="297"/>
      <c r="AD565" s="297"/>
      <c r="AE565" s="297"/>
      <c r="AF565" s="339"/>
      <c r="AG565" s="121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122"/>
      <c r="AS565" s="122"/>
      <c r="AT565" s="122"/>
      <c r="AU565" s="122"/>
      <c r="AV565" s="122"/>
      <c r="AW565" s="122"/>
      <c r="AX565" s="122"/>
      <c r="AY565" s="122"/>
      <c r="AZ565" s="122"/>
      <c r="BA565" s="122"/>
      <c r="BB565" s="122"/>
      <c r="BC565" s="122"/>
      <c r="BD565" s="122"/>
      <c r="BE565" s="122"/>
      <c r="BF565" s="122"/>
      <c r="BG565" s="122"/>
      <c r="BH565" s="122"/>
      <c r="BI565" s="122"/>
      <c r="BJ565" s="122"/>
      <c r="BK565" s="122"/>
      <c r="BL565" s="122"/>
      <c r="BM565" s="122"/>
      <c r="BN565" s="122"/>
      <c r="BO565" s="122"/>
      <c r="BP565" s="122"/>
      <c r="BQ565" s="122"/>
      <c r="BR565" s="122"/>
      <c r="BS565" s="122"/>
      <c r="BT565" s="122"/>
      <c r="BU565" s="122"/>
      <c r="BV565" s="122"/>
      <c r="BW565" s="122"/>
      <c r="BX565" s="122"/>
      <c r="BY565" s="122"/>
      <c r="BZ565" s="123"/>
      <c r="CA565" s="25"/>
      <c r="CB565" s="39" t="str">
        <f t="shared" si="100"/>
        <v>Riadok bude skrytý.</v>
      </c>
      <c r="CC565" s="33" t="s">
        <v>78</v>
      </c>
      <c r="CW565" s="20">
        <f t="shared" si="103"/>
        <v>0</v>
      </c>
      <c r="CX565" s="20">
        <f t="shared" si="104"/>
        <v>0</v>
      </c>
      <c r="CZ565" s="20">
        <f t="shared" si="105"/>
        <v>1</v>
      </c>
      <c r="DA565" s="37">
        <f t="shared" si="106"/>
        <v>0</v>
      </c>
      <c r="DZ565" s="62"/>
    </row>
    <row r="566" spans="1:130" x14ac:dyDescent="0.3">
      <c r="A566" s="11"/>
      <c r="B566" s="296"/>
      <c r="C566" s="297"/>
      <c r="D566" s="297"/>
      <c r="E566" s="297"/>
      <c r="F566" s="297"/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  <c r="X566" s="297"/>
      <c r="Y566" s="297"/>
      <c r="Z566" s="297"/>
      <c r="AA566" s="297"/>
      <c r="AB566" s="297"/>
      <c r="AC566" s="297"/>
      <c r="AD566" s="297"/>
      <c r="AE566" s="297"/>
      <c r="AF566" s="339"/>
      <c r="AG566" s="121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122"/>
      <c r="AS566" s="122"/>
      <c r="AT566" s="122"/>
      <c r="AU566" s="122"/>
      <c r="AV566" s="122"/>
      <c r="AW566" s="122"/>
      <c r="AX566" s="122"/>
      <c r="AY566" s="122"/>
      <c r="AZ566" s="122"/>
      <c r="BA566" s="122"/>
      <c r="BB566" s="122"/>
      <c r="BC566" s="122"/>
      <c r="BD566" s="122"/>
      <c r="BE566" s="122"/>
      <c r="BF566" s="122"/>
      <c r="BG566" s="122"/>
      <c r="BH566" s="122"/>
      <c r="BI566" s="122"/>
      <c r="BJ566" s="122"/>
      <c r="BK566" s="122"/>
      <c r="BL566" s="122"/>
      <c r="BM566" s="122"/>
      <c r="BN566" s="122"/>
      <c r="BO566" s="122"/>
      <c r="BP566" s="122"/>
      <c r="BQ566" s="122"/>
      <c r="BR566" s="122"/>
      <c r="BS566" s="122"/>
      <c r="BT566" s="122"/>
      <c r="BU566" s="122"/>
      <c r="BV566" s="122"/>
      <c r="BW566" s="122"/>
      <c r="BX566" s="122"/>
      <c r="BY566" s="122"/>
      <c r="BZ566" s="123"/>
      <c r="CA566" s="25"/>
      <c r="CB566" s="39" t="str">
        <f t="shared" si="100"/>
        <v>Riadok bude skrytý.</v>
      </c>
      <c r="CC566" s="33" t="s">
        <v>78</v>
      </c>
      <c r="CW566" s="20">
        <f t="shared" si="103"/>
        <v>0</v>
      </c>
      <c r="CX566" s="20">
        <f t="shared" si="104"/>
        <v>0</v>
      </c>
      <c r="CZ566" s="20">
        <f t="shared" si="105"/>
        <v>1</v>
      </c>
      <c r="DA566" s="37">
        <f t="shared" si="106"/>
        <v>0</v>
      </c>
      <c r="DZ566" s="62"/>
    </row>
    <row r="567" spans="1:130" x14ac:dyDescent="0.3">
      <c r="A567" s="11"/>
      <c r="B567" s="296"/>
      <c r="C567" s="297"/>
      <c r="D567" s="297"/>
      <c r="E567" s="297"/>
      <c r="F567" s="297"/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  <c r="X567" s="297"/>
      <c r="Y567" s="297"/>
      <c r="Z567" s="297"/>
      <c r="AA567" s="297"/>
      <c r="AB567" s="297"/>
      <c r="AC567" s="297"/>
      <c r="AD567" s="297"/>
      <c r="AE567" s="297"/>
      <c r="AF567" s="339"/>
      <c r="AG567" s="121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122"/>
      <c r="AS567" s="122"/>
      <c r="AT567" s="122"/>
      <c r="AU567" s="122"/>
      <c r="AV567" s="122"/>
      <c r="AW567" s="122"/>
      <c r="AX567" s="122"/>
      <c r="AY567" s="122"/>
      <c r="AZ567" s="122"/>
      <c r="BA567" s="122"/>
      <c r="BB567" s="122"/>
      <c r="BC567" s="122"/>
      <c r="BD567" s="122"/>
      <c r="BE567" s="122"/>
      <c r="BF567" s="122"/>
      <c r="BG567" s="122"/>
      <c r="BH567" s="122"/>
      <c r="BI567" s="122"/>
      <c r="BJ567" s="122"/>
      <c r="BK567" s="122"/>
      <c r="BL567" s="122"/>
      <c r="BM567" s="122"/>
      <c r="BN567" s="122"/>
      <c r="BO567" s="122"/>
      <c r="BP567" s="122"/>
      <c r="BQ567" s="122"/>
      <c r="BR567" s="122"/>
      <c r="BS567" s="122"/>
      <c r="BT567" s="122"/>
      <c r="BU567" s="122"/>
      <c r="BV567" s="122"/>
      <c r="BW567" s="122"/>
      <c r="BX567" s="122"/>
      <c r="BY567" s="122"/>
      <c r="BZ567" s="123"/>
      <c r="CA567" s="25"/>
      <c r="CB567" s="39" t="str">
        <f t="shared" si="100"/>
        <v>Riadok bude skrytý.</v>
      </c>
      <c r="CC567" s="33" t="s">
        <v>78</v>
      </c>
      <c r="CW567" s="20">
        <f t="shared" si="103"/>
        <v>0</v>
      </c>
      <c r="CX567" s="20">
        <f t="shared" si="104"/>
        <v>0</v>
      </c>
      <c r="CZ567" s="20">
        <f t="shared" si="105"/>
        <v>1</v>
      </c>
      <c r="DA567" s="37">
        <f t="shared" si="106"/>
        <v>0</v>
      </c>
      <c r="DZ567" s="62"/>
    </row>
    <row r="568" spans="1:130" x14ac:dyDescent="0.3">
      <c r="A568" s="11"/>
      <c r="B568" s="296"/>
      <c r="C568" s="297"/>
      <c r="D568" s="297"/>
      <c r="E568" s="297"/>
      <c r="F568" s="297"/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  <c r="X568" s="297"/>
      <c r="Y568" s="297"/>
      <c r="Z568" s="297"/>
      <c r="AA568" s="297"/>
      <c r="AB568" s="297"/>
      <c r="AC568" s="297"/>
      <c r="AD568" s="297"/>
      <c r="AE568" s="297"/>
      <c r="AF568" s="339"/>
      <c r="AG568" s="121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  <c r="AU568" s="122"/>
      <c r="AV568" s="122"/>
      <c r="AW568" s="122"/>
      <c r="AX568" s="122"/>
      <c r="AY568" s="122"/>
      <c r="AZ568" s="122"/>
      <c r="BA568" s="122"/>
      <c r="BB568" s="122"/>
      <c r="BC568" s="122"/>
      <c r="BD568" s="122"/>
      <c r="BE568" s="122"/>
      <c r="BF568" s="122"/>
      <c r="BG568" s="122"/>
      <c r="BH568" s="122"/>
      <c r="BI568" s="122"/>
      <c r="BJ568" s="122"/>
      <c r="BK568" s="122"/>
      <c r="BL568" s="122"/>
      <c r="BM568" s="122"/>
      <c r="BN568" s="122"/>
      <c r="BO568" s="122"/>
      <c r="BP568" s="122"/>
      <c r="BQ568" s="122"/>
      <c r="BR568" s="122"/>
      <c r="BS568" s="122"/>
      <c r="BT568" s="122"/>
      <c r="BU568" s="122"/>
      <c r="BV568" s="122"/>
      <c r="BW568" s="122"/>
      <c r="BX568" s="122"/>
      <c r="BY568" s="122"/>
      <c r="BZ568" s="123"/>
      <c r="CA568" s="25"/>
      <c r="CB568" s="39" t="str">
        <f t="shared" si="100"/>
        <v>Riadok bude skrytý.</v>
      </c>
      <c r="CC568" s="33" t="s">
        <v>78</v>
      </c>
      <c r="CW568" s="20">
        <f t="shared" si="103"/>
        <v>0</v>
      </c>
      <c r="CX568" s="20">
        <f t="shared" si="104"/>
        <v>0</v>
      </c>
      <c r="CZ568" s="20">
        <f t="shared" si="105"/>
        <v>1</v>
      </c>
      <c r="DA568" s="37">
        <f t="shared" si="106"/>
        <v>0</v>
      </c>
      <c r="DZ568" s="62"/>
    </row>
    <row r="569" spans="1:130" x14ac:dyDescent="0.3">
      <c r="A569" s="11"/>
      <c r="B569" s="296"/>
      <c r="C569" s="297"/>
      <c r="D569" s="297"/>
      <c r="E569" s="297"/>
      <c r="F569" s="297"/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  <c r="X569" s="297"/>
      <c r="Y569" s="297"/>
      <c r="Z569" s="297"/>
      <c r="AA569" s="297"/>
      <c r="AB569" s="297"/>
      <c r="AC569" s="297"/>
      <c r="AD569" s="297"/>
      <c r="AE569" s="297"/>
      <c r="AF569" s="339"/>
      <c r="AG569" s="121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122"/>
      <c r="AS569" s="122"/>
      <c r="AT569" s="122"/>
      <c r="AU569" s="122"/>
      <c r="AV569" s="122"/>
      <c r="AW569" s="122"/>
      <c r="AX569" s="122"/>
      <c r="AY569" s="122"/>
      <c r="AZ569" s="122"/>
      <c r="BA569" s="122"/>
      <c r="BB569" s="122"/>
      <c r="BC569" s="122"/>
      <c r="BD569" s="122"/>
      <c r="BE569" s="122"/>
      <c r="BF569" s="122"/>
      <c r="BG569" s="122"/>
      <c r="BH569" s="122"/>
      <c r="BI569" s="122"/>
      <c r="BJ569" s="122"/>
      <c r="BK569" s="122"/>
      <c r="BL569" s="122"/>
      <c r="BM569" s="122"/>
      <c r="BN569" s="122"/>
      <c r="BO569" s="122"/>
      <c r="BP569" s="122"/>
      <c r="BQ569" s="122"/>
      <c r="BR569" s="122"/>
      <c r="BS569" s="122"/>
      <c r="BT569" s="122"/>
      <c r="BU569" s="122"/>
      <c r="BV569" s="122"/>
      <c r="BW569" s="122"/>
      <c r="BX569" s="122"/>
      <c r="BY569" s="122"/>
      <c r="BZ569" s="123"/>
      <c r="CA569" s="25"/>
      <c r="CB569" s="39" t="str">
        <f t="shared" si="100"/>
        <v>Riadok bude skrytý.</v>
      </c>
      <c r="CC569" s="33" t="s">
        <v>78</v>
      </c>
      <c r="CW569" s="20">
        <f t="shared" si="103"/>
        <v>0</v>
      </c>
      <c r="CX569" s="20">
        <f t="shared" si="104"/>
        <v>0</v>
      </c>
      <c r="CZ569" s="20">
        <f t="shared" si="105"/>
        <v>1</v>
      </c>
      <c r="DA569" s="37">
        <f t="shared" si="106"/>
        <v>0</v>
      </c>
      <c r="DZ569" s="62"/>
    </row>
    <row r="570" spans="1:130" x14ac:dyDescent="0.3">
      <c r="A570" s="11"/>
      <c r="B570" s="215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  <c r="AA570" s="216"/>
      <c r="AB570" s="216"/>
      <c r="AC570" s="216"/>
      <c r="AD570" s="216"/>
      <c r="AE570" s="216"/>
      <c r="AF570" s="377"/>
      <c r="AG570" s="165"/>
      <c r="AH570" s="166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  <c r="BT570" s="166"/>
      <c r="BU570" s="166"/>
      <c r="BV570" s="166"/>
      <c r="BW570" s="166"/>
      <c r="BX570" s="166"/>
      <c r="BY570" s="166"/>
      <c r="BZ570" s="167"/>
      <c r="CA570" s="25"/>
      <c r="CB570" s="39" t="str">
        <f t="shared" si="100"/>
        <v>Riadok bude skrytý.</v>
      </c>
      <c r="CC570" s="33" t="s">
        <v>78</v>
      </c>
      <c r="CW570" s="20">
        <f t="shared" si="103"/>
        <v>0</v>
      </c>
      <c r="CX570" s="20">
        <f>+IF(SUM(CX556:CX569)=0,0,1)</f>
        <v>0</v>
      </c>
      <c r="CZ570" s="20">
        <f t="shared" si="105"/>
        <v>1</v>
      </c>
      <c r="DA570" s="37">
        <f t="shared" si="106"/>
        <v>0</v>
      </c>
      <c r="DZ570" s="62"/>
    </row>
    <row r="571" spans="1:130" x14ac:dyDescent="0.3">
      <c r="A571" s="1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25"/>
      <c r="CB571" s="39" t="str">
        <f t="shared" si="100"/>
        <v>Riadok bude skrytý.</v>
      </c>
      <c r="CC571" s="33" t="s">
        <v>78</v>
      </c>
      <c r="CW571" s="20">
        <f t="shared" si="103"/>
        <v>0</v>
      </c>
      <c r="CX571" s="20">
        <f>+IF(SUM(CX573:CX592)=0,0,1)</f>
        <v>0</v>
      </c>
      <c r="CZ571" s="20">
        <f t="shared" si="105"/>
        <v>1</v>
      </c>
      <c r="DA571" s="37">
        <f t="shared" si="106"/>
        <v>0</v>
      </c>
      <c r="DZ571" s="62"/>
    </row>
    <row r="572" spans="1:130" x14ac:dyDescent="0.3">
      <c r="A572" s="11"/>
      <c r="B572" s="2" t="s">
        <v>188</v>
      </c>
      <c r="C572" s="5"/>
      <c r="D572" s="5"/>
      <c r="E572" s="5"/>
      <c r="F572" s="5"/>
      <c r="CA572" s="26" t="s">
        <v>69</v>
      </c>
      <c r="CB572" s="39" t="str">
        <f t="shared" si="100"/>
        <v>Riadok bude skrytý.</v>
      </c>
      <c r="CC572" s="33" t="s">
        <v>78</v>
      </c>
      <c r="CW572" s="20">
        <f>+IF(CW551+CW512=0,0,1)</f>
        <v>0</v>
      </c>
      <c r="CX572" s="20">
        <f>+IF(SUM(CX573:CX592)=0,0,1)</f>
        <v>0</v>
      </c>
      <c r="CZ572" s="20">
        <f t="shared" si="101"/>
        <v>1</v>
      </c>
      <c r="DA572" s="37">
        <f t="shared" si="106"/>
        <v>0</v>
      </c>
      <c r="DZ572" s="62"/>
    </row>
    <row r="573" spans="1:130" x14ac:dyDescent="0.3">
      <c r="A573" s="1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  <c r="AR573" s="71"/>
      <c r="AS573" s="71"/>
      <c r="AT573" s="71"/>
      <c r="AU573" s="71"/>
      <c r="AV573" s="71"/>
      <c r="AW573" s="71"/>
      <c r="AX573" s="71"/>
      <c r="AY573" s="71"/>
      <c r="AZ573" s="71"/>
      <c r="BA573" s="71"/>
      <c r="BB573" s="71"/>
      <c r="BC573" s="71"/>
      <c r="BD573" s="71"/>
      <c r="BE573" s="71"/>
      <c r="BF573" s="71"/>
      <c r="BG573" s="71"/>
      <c r="BH573" s="71"/>
      <c r="BI573" s="71"/>
      <c r="BJ573" s="71"/>
      <c r="BK573" s="71"/>
      <c r="BL573" s="71"/>
      <c r="BM573" s="71"/>
      <c r="BN573" s="71"/>
      <c r="BO573" s="71"/>
      <c r="BP573" s="71"/>
      <c r="BQ573" s="71"/>
      <c r="BR573" s="71"/>
      <c r="BS573" s="71"/>
      <c r="BT573" s="71"/>
      <c r="BU573" s="71"/>
      <c r="BV573" s="71"/>
      <c r="BW573" s="71"/>
      <c r="BX573" s="71"/>
      <c r="BY573" s="71"/>
      <c r="BZ573" s="71"/>
      <c r="CA573" s="25"/>
      <c r="CB573" s="39" t="str">
        <f t="shared" si="100"/>
        <v>Riadok bude skrytý.</v>
      </c>
      <c r="CC573" s="33" t="s">
        <v>78</v>
      </c>
      <c r="CW573" s="20">
        <f>+IF(CW551+CW512=0,0,1)</f>
        <v>0</v>
      </c>
      <c r="CX573" s="20">
        <f>+IF(B573="",0,1)</f>
        <v>0</v>
      </c>
      <c r="CZ573" s="20">
        <f t="shared" si="101"/>
        <v>1</v>
      </c>
      <c r="DA573" s="37">
        <f t="shared" si="106"/>
        <v>0</v>
      </c>
      <c r="DZ573" s="62"/>
    </row>
    <row r="574" spans="1:130" x14ac:dyDescent="0.3">
      <c r="A574" s="1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  <c r="AR574" s="71"/>
      <c r="AS574" s="71"/>
      <c r="AT574" s="71"/>
      <c r="AU574" s="71"/>
      <c r="AV574" s="71"/>
      <c r="AW574" s="71"/>
      <c r="AX574" s="71"/>
      <c r="AY574" s="71"/>
      <c r="AZ574" s="71"/>
      <c r="BA574" s="71"/>
      <c r="BB574" s="71"/>
      <c r="BC574" s="71"/>
      <c r="BD574" s="71"/>
      <c r="BE574" s="71"/>
      <c r="BF574" s="71"/>
      <c r="BG574" s="71"/>
      <c r="BH574" s="71"/>
      <c r="BI574" s="71"/>
      <c r="BJ574" s="71"/>
      <c r="BK574" s="71"/>
      <c r="BL574" s="71"/>
      <c r="BM574" s="71"/>
      <c r="BN574" s="71"/>
      <c r="BO574" s="71"/>
      <c r="BP574" s="71"/>
      <c r="BQ574" s="71"/>
      <c r="BR574" s="71"/>
      <c r="BS574" s="71"/>
      <c r="BT574" s="71"/>
      <c r="BU574" s="71"/>
      <c r="BV574" s="71"/>
      <c r="BW574" s="71"/>
      <c r="BX574" s="71"/>
      <c r="BY574" s="71"/>
      <c r="BZ574" s="71"/>
      <c r="CA574" s="25"/>
      <c r="CB574" s="39" t="str">
        <f t="shared" si="100"/>
        <v>Riadok bude skrytý.</v>
      </c>
      <c r="CC574" s="33" t="s">
        <v>78</v>
      </c>
      <c r="CW574" s="20">
        <f>+IF(CW551+CW512=0,0,1)</f>
        <v>0</v>
      </c>
      <c r="CX574" s="20">
        <f t="shared" ref="CX574:CX592" si="107">+IF(B574="",0,1)</f>
        <v>0</v>
      </c>
      <c r="CZ574" s="20">
        <f t="shared" ref="CZ574:CZ592" si="108">IF(CC574="",1,IF(CC574="Chcem skryť riadok.",0,1))</f>
        <v>1</v>
      </c>
      <c r="DA574" s="37">
        <f t="shared" si="106"/>
        <v>0</v>
      </c>
      <c r="DZ574" s="62"/>
    </row>
    <row r="575" spans="1:130" x14ac:dyDescent="0.3">
      <c r="A575" s="1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  <c r="AR575" s="71"/>
      <c r="AS575" s="71"/>
      <c r="AT575" s="71"/>
      <c r="AU575" s="71"/>
      <c r="AV575" s="71"/>
      <c r="AW575" s="71"/>
      <c r="AX575" s="71"/>
      <c r="AY575" s="71"/>
      <c r="AZ575" s="71"/>
      <c r="BA575" s="71"/>
      <c r="BB575" s="71"/>
      <c r="BC575" s="71"/>
      <c r="BD575" s="71"/>
      <c r="BE575" s="71"/>
      <c r="BF575" s="71"/>
      <c r="BG575" s="71"/>
      <c r="BH575" s="71"/>
      <c r="BI575" s="71"/>
      <c r="BJ575" s="71"/>
      <c r="BK575" s="71"/>
      <c r="BL575" s="71"/>
      <c r="BM575" s="71"/>
      <c r="BN575" s="71"/>
      <c r="BO575" s="71"/>
      <c r="BP575" s="71"/>
      <c r="BQ575" s="71"/>
      <c r="BR575" s="71"/>
      <c r="BS575" s="71"/>
      <c r="BT575" s="71"/>
      <c r="BU575" s="71"/>
      <c r="BV575" s="71"/>
      <c r="BW575" s="71"/>
      <c r="BX575" s="71"/>
      <c r="BY575" s="71"/>
      <c r="BZ575" s="71"/>
      <c r="CA575" s="25"/>
      <c r="CB575" s="39" t="str">
        <f t="shared" si="100"/>
        <v>Riadok bude skrytý.</v>
      </c>
      <c r="CC575" s="33" t="s">
        <v>78</v>
      </c>
      <c r="CW575" s="20">
        <f>+IF(CW551+CW512=0,0,1)</f>
        <v>0</v>
      </c>
      <c r="CX575" s="20">
        <f t="shared" si="107"/>
        <v>0</v>
      </c>
      <c r="CZ575" s="20">
        <f t="shared" si="108"/>
        <v>1</v>
      </c>
      <c r="DA575" s="37">
        <f t="shared" si="106"/>
        <v>0</v>
      </c>
      <c r="DZ575" s="62"/>
    </row>
    <row r="576" spans="1:130" ht="15" customHeight="1" x14ac:dyDescent="0.3">
      <c r="A576" s="1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  <c r="AR576" s="71"/>
      <c r="AS576" s="71"/>
      <c r="AT576" s="71"/>
      <c r="AU576" s="71"/>
      <c r="AV576" s="71"/>
      <c r="AW576" s="71"/>
      <c r="AX576" s="71"/>
      <c r="AY576" s="71"/>
      <c r="AZ576" s="71"/>
      <c r="BA576" s="71"/>
      <c r="BB576" s="71"/>
      <c r="BC576" s="71"/>
      <c r="BD576" s="71"/>
      <c r="BE576" s="71"/>
      <c r="BF576" s="71"/>
      <c r="BG576" s="71"/>
      <c r="BH576" s="71"/>
      <c r="BI576" s="71"/>
      <c r="BJ576" s="71"/>
      <c r="BK576" s="71"/>
      <c r="BL576" s="71"/>
      <c r="BM576" s="71"/>
      <c r="BN576" s="71"/>
      <c r="BO576" s="71"/>
      <c r="BP576" s="71"/>
      <c r="BQ576" s="71"/>
      <c r="BR576" s="71"/>
      <c r="BS576" s="71"/>
      <c r="BT576" s="71"/>
      <c r="BU576" s="71"/>
      <c r="BV576" s="71"/>
      <c r="BW576" s="71"/>
      <c r="BX576" s="71"/>
      <c r="BY576" s="71"/>
      <c r="BZ576" s="71"/>
      <c r="CA576" s="25"/>
      <c r="CB576" s="39" t="str">
        <f t="shared" si="100"/>
        <v>Riadok bude skrytý.</v>
      </c>
      <c r="CC576" s="33" t="s">
        <v>78</v>
      </c>
      <c r="CW576" s="20">
        <f>+IF(CW551+CW512=0,0,1)</f>
        <v>0</v>
      </c>
      <c r="CX576" s="20">
        <f t="shared" si="107"/>
        <v>0</v>
      </c>
      <c r="CZ576" s="20">
        <f t="shared" si="108"/>
        <v>1</v>
      </c>
      <c r="DA576" s="37">
        <f t="shared" si="106"/>
        <v>0</v>
      </c>
      <c r="DZ576" s="62"/>
    </row>
    <row r="577" spans="1:130" ht="15" customHeight="1" x14ac:dyDescent="0.3">
      <c r="A577" s="1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  <c r="AR577" s="71"/>
      <c r="AS577" s="71"/>
      <c r="AT577" s="71"/>
      <c r="AU577" s="71"/>
      <c r="AV577" s="71"/>
      <c r="AW577" s="71"/>
      <c r="AX577" s="71"/>
      <c r="AY577" s="71"/>
      <c r="AZ577" s="71"/>
      <c r="BA577" s="71"/>
      <c r="BB577" s="71"/>
      <c r="BC577" s="71"/>
      <c r="BD577" s="71"/>
      <c r="BE577" s="71"/>
      <c r="BF577" s="71"/>
      <c r="BG577" s="71"/>
      <c r="BH577" s="71"/>
      <c r="BI577" s="71"/>
      <c r="BJ577" s="71"/>
      <c r="BK577" s="71"/>
      <c r="BL577" s="71"/>
      <c r="BM577" s="71"/>
      <c r="BN577" s="71"/>
      <c r="BO577" s="71"/>
      <c r="BP577" s="71"/>
      <c r="BQ577" s="71"/>
      <c r="BR577" s="71"/>
      <c r="BS577" s="71"/>
      <c r="BT577" s="71"/>
      <c r="BU577" s="71"/>
      <c r="BV577" s="71"/>
      <c r="BW577" s="71"/>
      <c r="BX577" s="71"/>
      <c r="BY577" s="71"/>
      <c r="BZ577" s="71"/>
      <c r="CA577" s="25"/>
      <c r="CB577" s="39" t="str">
        <f t="shared" si="100"/>
        <v>Riadok bude skrytý.</v>
      </c>
      <c r="CC577" s="33" t="s">
        <v>78</v>
      </c>
      <c r="CW577" s="20">
        <f>+IF(CW551+CW512=0,0,1)</f>
        <v>0</v>
      </c>
      <c r="CX577" s="20">
        <f t="shared" si="107"/>
        <v>0</v>
      </c>
      <c r="CZ577" s="20">
        <f t="shared" si="108"/>
        <v>1</v>
      </c>
      <c r="DA577" s="37">
        <f t="shared" si="106"/>
        <v>0</v>
      </c>
      <c r="DZ577" s="62"/>
    </row>
    <row r="578" spans="1:130" x14ac:dyDescent="0.3">
      <c r="A578" s="1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  <c r="AR578" s="71"/>
      <c r="AS578" s="71"/>
      <c r="AT578" s="71"/>
      <c r="AU578" s="71"/>
      <c r="AV578" s="71"/>
      <c r="AW578" s="71"/>
      <c r="AX578" s="71"/>
      <c r="AY578" s="71"/>
      <c r="AZ578" s="71"/>
      <c r="BA578" s="71"/>
      <c r="BB578" s="71"/>
      <c r="BC578" s="71"/>
      <c r="BD578" s="71"/>
      <c r="BE578" s="71"/>
      <c r="BF578" s="71"/>
      <c r="BG578" s="71"/>
      <c r="BH578" s="71"/>
      <c r="BI578" s="71"/>
      <c r="BJ578" s="71"/>
      <c r="BK578" s="71"/>
      <c r="BL578" s="71"/>
      <c r="BM578" s="71"/>
      <c r="BN578" s="71"/>
      <c r="BO578" s="71"/>
      <c r="BP578" s="71"/>
      <c r="BQ578" s="71"/>
      <c r="BR578" s="71"/>
      <c r="BS578" s="71"/>
      <c r="BT578" s="71"/>
      <c r="BU578" s="71"/>
      <c r="BV578" s="71"/>
      <c r="BW578" s="71"/>
      <c r="BX578" s="71"/>
      <c r="BY578" s="71"/>
      <c r="BZ578" s="71"/>
      <c r="CA578" s="25"/>
      <c r="CB578" s="39" t="str">
        <f t="shared" si="100"/>
        <v>Riadok bude skrytý.</v>
      </c>
      <c r="CC578" s="33" t="s">
        <v>78</v>
      </c>
      <c r="CW578" s="20">
        <f>+IF(CW551+CW512=0,0,1)</f>
        <v>0</v>
      </c>
      <c r="CX578" s="20">
        <f t="shared" si="107"/>
        <v>0</v>
      </c>
      <c r="CZ578" s="20">
        <f t="shared" si="108"/>
        <v>1</v>
      </c>
      <c r="DA578" s="37">
        <f t="shared" si="106"/>
        <v>0</v>
      </c>
      <c r="DZ578" s="62"/>
    </row>
    <row r="579" spans="1:130" x14ac:dyDescent="0.3">
      <c r="A579" s="1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  <c r="AR579" s="71"/>
      <c r="AS579" s="71"/>
      <c r="AT579" s="71"/>
      <c r="AU579" s="71"/>
      <c r="AV579" s="71"/>
      <c r="AW579" s="71"/>
      <c r="AX579" s="71"/>
      <c r="AY579" s="71"/>
      <c r="AZ579" s="71"/>
      <c r="BA579" s="71"/>
      <c r="BB579" s="71"/>
      <c r="BC579" s="71"/>
      <c r="BD579" s="71"/>
      <c r="BE579" s="71"/>
      <c r="BF579" s="71"/>
      <c r="BG579" s="71"/>
      <c r="BH579" s="71"/>
      <c r="BI579" s="71"/>
      <c r="BJ579" s="71"/>
      <c r="BK579" s="71"/>
      <c r="BL579" s="71"/>
      <c r="BM579" s="71"/>
      <c r="BN579" s="71"/>
      <c r="BO579" s="71"/>
      <c r="BP579" s="71"/>
      <c r="BQ579" s="71"/>
      <c r="BR579" s="71"/>
      <c r="BS579" s="71"/>
      <c r="BT579" s="71"/>
      <c r="BU579" s="71"/>
      <c r="BV579" s="71"/>
      <c r="BW579" s="71"/>
      <c r="BX579" s="71"/>
      <c r="BY579" s="71"/>
      <c r="BZ579" s="71"/>
      <c r="CA579" s="26"/>
      <c r="CB579" s="39" t="str">
        <f t="shared" si="100"/>
        <v>Riadok bude skrytý.</v>
      </c>
      <c r="CC579" s="33" t="s">
        <v>78</v>
      </c>
      <c r="CW579" s="20">
        <f>+IF(CW551+CW512=0,0,1)</f>
        <v>0</v>
      </c>
      <c r="CX579" s="20">
        <f t="shared" si="107"/>
        <v>0</v>
      </c>
      <c r="CZ579" s="20">
        <f t="shared" si="108"/>
        <v>1</v>
      </c>
      <c r="DA579" s="37">
        <f t="shared" si="106"/>
        <v>0</v>
      </c>
      <c r="DZ579" s="62"/>
    </row>
    <row r="580" spans="1:130" x14ac:dyDescent="0.3">
      <c r="A580" s="1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  <c r="AR580" s="71"/>
      <c r="AS580" s="71"/>
      <c r="AT580" s="71"/>
      <c r="AU580" s="71"/>
      <c r="AV580" s="71"/>
      <c r="AW580" s="71"/>
      <c r="AX580" s="71"/>
      <c r="AY580" s="71"/>
      <c r="AZ580" s="71"/>
      <c r="BA580" s="71"/>
      <c r="BB580" s="71"/>
      <c r="BC580" s="71"/>
      <c r="BD580" s="71"/>
      <c r="BE580" s="71"/>
      <c r="BF580" s="71"/>
      <c r="BG580" s="71"/>
      <c r="BH580" s="71"/>
      <c r="BI580" s="71"/>
      <c r="BJ580" s="71"/>
      <c r="BK580" s="71"/>
      <c r="BL580" s="71"/>
      <c r="BM580" s="71"/>
      <c r="BN580" s="71"/>
      <c r="BO580" s="71"/>
      <c r="BP580" s="71"/>
      <c r="BQ580" s="71"/>
      <c r="BR580" s="71"/>
      <c r="BS580" s="71"/>
      <c r="BT580" s="71"/>
      <c r="BU580" s="71"/>
      <c r="BV580" s="71"/>
      <c r="BW580" s="71"/>
      <c r="BX580" s="71"/>
      <c r="BY580" s="71"/>
      <c r="BZ580" s="71"/>
      <c r="CA580" s="24"/>
      <c r="CB580" s="39" t="str">
        <f t="shared" si="100"/>
        <v>Riadok bude skrytý.</v>
      </c>
      <c r="CC580" s="33" t="s">
        <v>78</v>
      </c>
      <c r="CW580" s="20">
        <f>+IF(CW551+CW512=0,0,1)</f>
        <v>0</v>
      </c>
      <c r="CX580" s="20">
        <f t="shared" si="107"/>
        <v>0</v>
      </c>
      <c r="CZ580" s="20">
        <f t="shared" si="108"/>
        <v>1</v>
      </c>
      <c r="DA580" s="37">
        <f t="shared" si="106"/>
        <v>0</v>
      </c>
      <c r="DZ580" s="62"/>
    </row>
    <row r="581" spans="1:130" x14ac:dyDescent="0.3">
      <c r="A581" s="1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  <c r="AR581" s="71"/>
      <c r="AS581" s="71"/>
      <c r="AT581" s="71"/>
      <c r="AU581" s="71"/>
      <c r="AV581" s="71"/>
      <c r="AW581" s="71"/>
      <c r="AX581" s="71"/>
      <c r="AY581" s="71"/>
      <c r="AZ581" s="71"/>
      <c r="BA581" s="71"/>
      <c r="BB581" s="71"/>
      <c r="BC581" s="71"/>
      <c r="BD581" s="71"/>
      <c r="BE581" s="71"/>
      <c r="BF581" s="71"/>
      <c r="BG581" s="71"/>
      <c r="BH581" s="71"/>
      <c r="BI581" s="71"/>
      <c r="BJ581" s="71"/>
      <c r="BK581" s="71"/>
      <c r="BL581" s="71"/>
      <c r="BM581" s="71"/>
      <c r="BN581" s="71"/>
      <c r="BO581" s="71"/>
      <c r="BP581" s="71"/>
      <c r="BQ581" s="71"/>
      <c r="BR581" s="71"/>
      <c r="BS581" s="71"/>
      <c r="BT581" s="71"/>
      <c r="BU581" s="71"/>
      <c r="BV581" s="71"/>
      <c r="BW581" s="71"/>
      <c r="BX581" s="71"/>
      <c r="BY581" s="71"/>
      <c r="BZ581" s="71"/>
      <c r="CA581" s="24"/>
      <c r="CB581" s="39" t="str">
        <f t="shared" si="100"/>
        <v>Riadok bude skrytý.</v>
      </c>
      <c r="CC581" s="33" t="s">
        <v>78</v>
      </c>
      <c r="CF581" s="7"/>
      <c r="CW581" s="20">
        <f>+IF(CW551+CW512=0,0,1)</f>
        <v>0</v>
      </c>
      <c r="CX581" s="20">
        <f t="shared" si="107"/>
        <v>0</v>
      </c>
      <c r="CZ581" s="20">
        <f t="shared" si="108"/>
        <v>1</v>
      </c>
      <c r="DA581" s="37">
        <f t="shared" si="106"/>
        <v>0</v>
      </c>
      <c r="DZ581" s="62"/>
    </row>
    <row r="582" spans="1:130" x14ac:dyDescent="0.3">
      <c r="A582" s="1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  <c r="AR582" s="71"/>
      <c r="AS582" s="71"/>
      <c r="AT582" s="71"/>
      <c r="AU582" s="71"/>
      <c r="AV582" s="71"/>
      <c r="AW582" s="71"/>
      <c r="AX582" s="71"/>
      <c r="AY582" s="71"/>
      <c r="AZ582" s="71"/>
      <c r="BA582" s="71"/>
      <c r="BB582" s="71"/>
      <c r="BC582" s="71"/>
      <c r="BD582" s="71"/>
      <c r="BE582" s="71"/>
      <c r="BF582" s="71"/>
      <c r="BG582" s="71"/>
      <c r="BH582" s="71"/>
      <c r="BI582" s="71"/>
      <c r="BJ582" s="71"/>
      <c r="BK582" s="71"/>
      <c r="BL582" s="71"/>
      <c r="BM582" s="71"/>
      <c r="BN582" s="71"/>
      <c r="BO582" s="71"/>
      <c r="BP582" s="71"/>
      <c r="BQ582" s="71"/>
      <c r="BR582" s="71"/>
      <c r="BS582" s="71"/>
      <c r="BT582" s="71"/>
      <c r="BU582" s="71"/>
      <c r="BV582" s="71"/>
      <c r="BW582" s="71"/>
      <c r="BX582" s="71"/>
      <c r="BY582" s="71"/>
      <c r="BZ582" s="71"/>
      <c r="CA582" s="24"/>
      <c r="CB582" s="39" t="str">
        <f t="shared" si="100"/>
        <v>Riadok bude skrytý.</v>
      </c>
      <c r="CC582" s="33" t="s">
        <v>78</v>
      </c>
      <c r="CW582" s="20">
        <f>+IF(CW551+CW512=0,0,1)</f>
        <v>0</v>
      </c>
      <c r="CX582" s="20">
        <f t="shared" si="107"/>
        <v>0</v>
      </c>
      <c r="CZ582" s="20">
        <f t="shared" si="108"/>
        <v>1</v>
      </c>
      <c r="DA582" s="37">
        <f t="shared" si="106"/>
        <v>0</v>
      </c>
      <c r="DZ582" s="62"/>
    </row>
    <row r="583" spans="1:130" x14ac:dyDescent="0.3">
      <c r="A583" s="1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  <c r="AR583" s="71"/>
      <c r="AS583" s="71"/>
      <c r="AT583" s="71"/>
      <c r="AU583" s="71"/>
      <c r="AV583" s="71"/>
      <c r="AW583" s="71"/>
      <c r="AX583" s="71"/>
      <c r="AY583" s="71"/>
      <c r="AZ583" s="71"/>
      <c r="BA583" s="71"/>
      <c r="BB583" s="71"/>
      <c r="BC583" s="71"/>
      <c r="BD583" s="71"/>
      <c r="BE583" s="71"/>
      <c r="BF583" s="71"/>
      <c r="BG583" s="71"/>
      <c r="BH583" s="71"/>
      <c r="BI583" s="71"/>
      <c r="BJ583" s="71"/>
      <c r="BK583" s="71"/>
      <c r="BL583" s="71"/>
      <c r="BM583" s="71"/>
      <c r="BN583" s="71"/>
      <c r="BO583" s="71"/>
      <c r="BP583" s="71"/>
      <c r="BQ583" s="71"/>
      <c r="BR583" s="71"/>
      <c r="BS583" s="71"/>
      <c r="BT583" s="71"/>
      <c r="BU583" s="71"/>
      <c r="BV583" s="71"/>
      <c r="BW583" s="71"/>
      <c r="BX583" s="71"/>
      <c r="BY583" s="71"/>
      <c r="BZ583" s="71"/>
      <c r="CA583" s="25"/>
      <c r="CB583" s="39" t="str">
        <f t="shared" si="100"/>
        <v>Riadok bude skrytý.</v>
      </c>
      <c r="CC583" s="33" t="s">
        <v>78</v>
      </c>
      <c r="CW583" s="20">
        <f>+IF(CW551+CW512=0,0,1)</f>
        <v>0</v>
      </c>
      <c r="CX583" s="20">
        <f t="shared" si="107"/>
        <v>0</v>
      </c>
      <c r="CZ583" s="20">
        <f t="shared" si="108"/>
        <v>1</v>
      </c>
      <c r="DA583" s="37">
        <f t="shared" si="106"/>
        <v>0</v>
      </c>
      <c r="DZ583" s="62"/>
    </row>
    <row r="584" spans="1:130" x14ac:dyDescent="0.3">
      <c r="A584" s="1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  <c r="AR584" s="71"/>
      <c r="AS584" s="71"/>
      <c r="AT584" s="71"/>
      <c r="AU584" s="71"/>
      <c r="AV584" s="71"/>
      <c r="AW584" s="71"/>
      <c r="AX584" s="71"/>
      <c r="AY584" s="71"/>
      <c r="AZ584" s="71"/>
      <c r="BA584" s="71"/>
      <c r="BB584" s="71"/>
      <c r="BC584" s="71"/>
      <c r="BD584" s="71"/>
      <c r="BE584" s="71"/>
      <c r="BF584" s="71"/>
      <c r="BG584" s="71"/>
      <c r="BH584" s="71"/>
      <c r="BI584" s="71"/>
      <c r="BJ584" s="71"/>
      <c r="BK584" s="71"/>
      <c r="BL584" s="71"/>
      <c r="BM584" s="71"/>
      <c r="BN584" s="71"/>
      <c r="BO584" s="71"/>
      <c r="BP584" s="71"/>
      <c r="BQ584" s="71"/>
      <c r="BR584" s="71"/>
      <c r="BS584" s="71"/>
      <c r="BT584" s="71"/>
      <c r="BU584" s="71"/>
      <c r="BV584" s="71"/>
      <c r="BW584" s="71"/>
      <c r="BX584" s="71"/>
      <c r="BY584" s="71"/>
      <c r="BZ584" s="71"/>
      <c r="CA584" s="27"/>
      <c r="CB584" s="39" t="str">
        <f t="shared" si="100"/>
        <v>Riadok bude skrytý.</v>
      </c>
      <c r="CC584" s="33" t="s">
        <v>78</v>
      </c>
      <c r="CW584" s="20">
        <f>+IF(CW551+CW512=0,0,1)</f>
        <v>0</v>
      </c>
      <c r="CX584" s="20">
        <f t="shared" si="107"/>
        <v>0</v>
      </c>
      <c r="CZ584" s="20">
        <f t="shared" si="108"/>
        <v>1</v>
      </c>
      <c r="DA584" s="37">
        <f t="shared" si="106"/>
        <v>0</v>
      </c>
      <c r="DZ584" s="62"/>
    </row>
    <row r="585" spans="1:130" x14ac:dyDescent="0.3">
      <c r="A585" s="1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  <c r="AR585" s="71"/>
      <c r="AS585" s="71"/>
      <c r="AT585" s="71"/>
      <c r="AU585" s="71"/>
      <c r="AV585" s="71"/>
      <c r="AW585" s="71"/>
      <c r="AX585" s="71"/>
      <c r="AY585" s="71"/>
      <c r="AZ585" s="71"/>
      <c r="BA585" s="71"/>
      <c r="BB585" s="71"/>
      <c r="BC585" s="71"/>
      <c r="BD585" s="71"/>
      <c r="BE585" s="71"/>
      <c r="BF585" s="71"/>
      <c r="BG585" s="71"/>
      <c r="BH585" s="71"/>
      <c r="BI585" s="71"/>
      <c r="BJ585" s="71"/>
      <c r="BK585" s="71"/>
      <c r="BL585" s="71"/>
      <c r="BM585" s="71"/>
      <c r="BN585" s="71"/>
      <c r="BO585" s="71"/>
      <c r="BP585" s="71"/>
      <c r="BQ585" s="71"/>
      <c r="BR585" s="71"/>
      <c r="BS585" s="71"/>
      <c r="BT585" s="71"/>
      <c r="BU585" s="71"/>
      <c r="BV585" s="71"/>
      <c r="BW585" s="71"/>
      <c r="BX585" s="71"/>
      <c r="BY585" s="71"/>
      <c r="BZ585" s="71"/>
      <c r="CA585" s="25"/>
      <c r="CB585" s="39" t="str">
        <f t="shared" si="100"/>
        <v>Riadok bude skrytý.</v>
      </c>
      <c r="CC585" s="33" t="s">
        <v>78</v>
      </c>
      <c r="CW585" s="20">
        <f>+IF(CW551+CW512=0,0,1)</f>
        <v>0</v>
      </c>
      <c r="CX585" s="20">
        <f t="shared" si="107"/>
        <v>0</v>
      </c>
      <c r="CZ585" s="20">
        <f t="shared" si="108"/>
        <v>1</v>
      </c>
      <c r="DA585" s="37">
        <f t="shared" si="106"/>
        <v>0</v>
      </c>
      <c r="DZ585" s="62"/>
    </row>
    <row r="586" spans="1:130" x14ac:dyDescent="0.3">
      <c r="A586" s="1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  <c r="AR586" s="71"/>
      <c r="AS586" s="71"/>
      <c r="AT586" s="71"/>
      <c r="AU586" s="71"/>
      <c r="AV586" s="71"/>
      <c r="AW586" s="71"/>
      <c r="AX586" s="71"/>
      <c r="AY586" s="71"/>
      <c r="AZ586" s="71"/>
      <c r="BA586" s="71"/>
      <c r="BB586" s="71"/>
      <c r="BC586" s="71"/>
      <c r="BD586" s="71"/>
      <c r="BE586" s="71"/>
      <c r="BF586" s="71"/>
      <c r="BG586" s="71"/>
      <c r="BH586" s="71"/>
      <c r="BI586" s="71"/>
      <c r="BJ586" s="71"/>
      <c r="BK586" s="71"/>
      <c r="BL586" s="71"/>
      <c r="BM586" s="71"/>
      <c r="BN586" s="71"/>
      <c r="BO586" s="71"/>
      <c r="BP586" s="71"/>
      <c r="BQ586" s="71"/>
      <c r="BR586" s="71"/>
      <c r="BS586" s="71"/>
      <c r="BT586" s="71"/>
      <c r="BU586" s="71"/>
      <c r="BV586" s="71"/>
      <c r="BW586" s="71"/>
      <c r="BX586" s="71"/>
      <c r="BY586" s="71"/>
      <c r="BZ586" s="71"/>
      <c r="CA586" s="25"/>
      <c r="CB586" s="39" t="str">
        <f t="shared" si="100"/>
        <v>Riadok bude skrytý.</v>
      </c>
      <c r="CC586" s="33" t="s">
        <v>78</v>
      </c>
      <c r="CW586" s="20">
        <f>+IF(CW551+CW512=0,0,1)</f>
        <v>0</v>
      </c>
      <c r="CX586" s="20">
        <f t="shared" si="107"/>
        <v>0</v>
      </c>
      <c r="CZ586" s="20">
        <f t="shared" si="108"/>
        <v>1</v>
      </c>
      <c r="DA586" s="37">
        <f t="shared" si="106"/>
        <v>0</v>
      </c>
      <c r="DZ586" s="62"/>
    </row>
    <row r="587" spans="1:130" x14ac:dyDescent="0.3">
      <c r="A587" s="1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  <c r="AR587" s="71"/>
      <c r="AS587" s="71"/>
      <c r="AT587" s="71"/>
      <c r="AU587" s="71"/>
      <c r="AV587" s="71"/>
      <c r="AW587" s="71"/>
      <c r="AX587" s="71"/>
      <c r="AY587" s="71"/>
      <c r="AZ587" s="71"/>
      <c r="BA587" s="71"/>
      <c r="BB587" s="71"/>
      <c r="BC587" s="71"/>
      <c r="BD587" s="71"/>
      <c r="BE587" s="71"/>
      <c r="BF587" s="71"/>
      <c r="BG587" s="71"/>
      <c r="BH587" s="71"/>
      <c r="BI587" s="71"/>
      <c r="BJ587" s="71"/>
      <c r="BK587" s="71"/>
      <c r="BL587" s="71"/>
      <c r="BM587" s="71"/>
      <c r="BN587" s="71"/>
      <c r="BO587" s="71"/>
      <c r="BP587" s="71"/>
      <c r="BQ587" s="71"/>
      <c r="BR587" s="71"/>
      <c r="BS587" s="71"/>
      <c r="BT587" s="71"/>
      <c r="BU587" s="71"/>
      <c r="BV587" s="71"/>
      <c r="BW587" s="71"/>
      <c r="BX587" s="71"/>
      <c r="BY587" s="71"/>
      <c r="BZ587" s="71"/>
      <c r="CA587" s="27"/>
      <c r="CB587" s="39" t="str">
        <f t="shared" si="100"/>
        <v>Riadok bude skrytý.</v>
      </c>
      <c r="CC587" s="33" t="s">
        <v>78</v>
      </c>
      <c r="CW587" s="20">
        <f>+IF(CW551+CW512=0,0,1)</f>
        <v>0</v>
      </c>
      <c r="CX587" s="20">
        <f t="shared" si="107"/>
        <v>0</v>
      </c>
      <c r="CZ587" s="20">
        <f t="shared" si="108"/>
        <v>1</v>
      </c>
      <c r="DA587" s="37">
        <f t="shared" si="106"/>
        <v>0</v>
      </c>
      <c r="DZ587" s="62"/>
    </row>
    <row r="588" spans="1:130" x14ac:dyDescent="0.3">
      <c r="A588" s="1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  <c r="AR588" s="71"/>
      <c r="AS588" s="71"/>
      <c r="AT588" s="71"/>
      <c r="AU588" s="71"/>
      <c r="AV588" s="71"/>
      <c r="AW588" s="71"/>
      <c r="AX588" s="71"/>
      <c r="AY588" s="71"/>
      <c r="AZ588" s="71"/>
      <c r="BA588" s="71"/>
      <c r="BB588" s="71"/>
      <c r="BC588" s="71"/>
      <c r="BD588" s="71"/>
      <c r="BE588" s="71"/>
      <c r="BF588" s="71"/>
      <c r="BG588" s="71"/>
      <c r="BH588" s="71"/>
      <c r="BI588" s="71"/>
      <c r="BJ588" s="71"/>
      <c r="BK588" s="71"/>
      <c r="BL588" s="71"/>
      <c r="BM588" s="71"/>
      <c r="BN588" s="71"/>
      <c r="BO588" s="71"/>
      <c r="BP588" s="71"/>
      <c r="BQ588" s="71"/>
      <c r="BR588" s="71"/>
      <c r="BS588" s="71"/>
      <c r="BT588" s="71"/>
      <c r="BU588" s="71"/>
      <c r="BV588" s="71"/>
      <c r="BW588" s="71"/>
      <c r="BX588" s="71"/>
      <c r="BY588" s="71"/>
      <c r="BZ588" s="71"/>
      <c r="CA588" s="27"/>
      <c r="CB588" s="39" t="str">
        <f t="shared" si="100"/>
        <v>Riadok bude skrytý.</v>
      </c>
      <c r="CC588" s="33" t="s">
        <v>78</v>
      </c>
      <c r="CW588" s="20">
        <f>+IF(CW551+CW512=0,0,1)</f>
        <v>0</v>
      </c>
      <c r="CX588" s="20">
        <f t="shared" si="107"/>
        <v>0</v>
      </c>
      <c r="CZ588" s="20">
        <f t="shared" si="108"/>
        <v>1</v>
      </c>
      <c r="DA588" s="37">
        <f t="shared" si="106"/>
        <v>0</v>
      </c>
      <c r="DZ588" s="62"/>
    </row>
    <row r="589" spans="1:130" x14ac:dyDescent="0.3">
      <c r="A589" s="1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  <c r="AR589" s="71"/>
      <c r="AS589" s="71"/>
      <c r="AT589" s="71"/>
      <c r="AU589" s="71"/>
      <c r="AV589" s="71"/>
      <c r="AW589" s="71"/>
      <c r="AX589" s="71"/>
      <c r="AY589" s="71"/>
      <c r="AZ589" s="71"/>
      <c r="BA589" s="71"/>
      <c r="BB589" s="71"/>
      <c r="BC589" s="71"/>
      <c r="BD589" s="71"/>
      <c r="BE589" s="71"/>
      <c r="BF589" s="71"/>
      <c r="BG589" s="71"/>
      <c r="BH589" s="71"/>
      <c r="BI589" s="71"/>
      <c r="BJ589" s="71"/>
      <c r="BK589" s="71"/>
      <c r="BL589" s="71"/>
      <c r="BM589" s="71"/>
      <c r="BN589" s="71"/>
      <c r="BO589" s="71"/>
      <c r="BP589" s="71"/>
      <c r="BQ589" s="71"/>
      <c r="BR589" s="71"/>
      <c r="BS589" s="71"/>
      <c r="BT589" s="71"/>
      <c r="BU589" s="71"/>
      <c r="BV589" s="71"/>
      <c r="BW589" s="71"/>
      <c r="BX589" s="71"/>
      <c r="BY589" s="71"/>
      <c r="BZ589" s="71"/>
      <c r="CA589" s="24"/>
      <c r="CB589" s="39" t="str">
        <f t="shared" si="100"/>
        <v>Riadok bude skrytý.</v>
      </c>
      <c r="CC589" s="33" t="s">
        <v>78</v>
      </c>
      <c r="CW589" s="20">
        <f>+IF(CW551+CW512=0,0,1)</f>
        <v>0</v>
      </c>
      <c r="CX589" s="20">
        <f t="shared" si="107"/>
        <v>0</v>
      </c>
      <c r="CZ589" s="20">
        <f t="shared" si="108"/>
        <v>1</v>
      </c>
      <c r="DA589" s="37">
        <f t="shared" si="106"/>
        <v>0</v>
      </c>
      <c r="DZ589" s="62"/>
    </row>
    <row r="590" spans="1:130" x14ac:dyDescent="0.3">
      <c r="A590" s="1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  <c r="AR590" s="71"/>
      <c r="AS590" s="71"/>
      <c r="AT590" s="71"/>
      <c r="AU590" s="71"/>
      <c r="AV590" s="71"/>
      <c r="AW590" s="71"/>
      <c r="AX590" s="71"/>
      <c r="AY590" s="71"/>
      <c r="AZ590" s="71"/>
      <c r="BA590" s="71"/>
      <c r="BB590" s="71"/>
      <c r="BC590" s="71"/>
      <c r="BD590" s="71"/>
      <c r="BE590" s="71"/>
      <c r="BF590" s="71"/>
      <c r="BG590" s="71"/>
      <c r="BH590" s="71"/>
      <c r="BI590" s="71"/>
      <c r="BJ590" s="71"/>
      <c r="BK590" s="71"/>
      <c r="BL590" s="71"/>
      <c r="BM590" s="71"/>
      <c r="BN590" s="71"/>
      <c r="BO590" s="71"/>
      <c r="BP590" s="71"/>
      <c r="BQ590" s="71"/>
      <c r="BR590" s="71"/>
      <c r="BS590" s="71"/>
      <c r="BT590" s="71"/>
      <c r="BU590" s="71"/>
      <c r="BV590" s="71"/>
      <c r="BW590" s="71"/>
      <c r="BX590" s="71"/>
      <c r="BY590" s="71"/>
      <c r="BZ590" s="71"/>
      <c r="CA590" s="26"/>
      <c r="CB590" s="39" t="str">
        <f t="shared" si="100"/>
        <v>Riadok bude skrytý.</v>
      </c>
      <c r="CC590" s="33" t="s">
        <v>78</v>
      </c>
      <c r="CW590" s="20">
        <f>+IF(CW551+CW512=0,0,1)</f>
        <v>0</v>
      </c>
      <c r="CX590" s="20">
        <f t="shared" si="107"/>
        <v>0</v>
      </c>
      <c r="CZ590" s="20">
        <f t="shared" si="108"/>
        <v>1</v>
      </c>
      <c r="DA590" s="37">
        <f t="shared" si="106"/>
        <v>0</v>
      </c>
      <c r="DZ590" s="62"/>
    </row>
    <row r="591" spans="1:130" x14ac:dyDescent="0.3">
      <c r="A591" s="1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  <c r="AR591" s="71"/>
      <c r="AS591" s="71"/>
      <c r="AT591" s="71"/>
      <c r="AU591" s="71"/>
      <c r="AV591" s="71"/>
      <c r="AW591" s="71"/>
      <c r="AX591" s="71"/>
      <c r="AY591" s="71"/>
      <c r="AZ591" s="71"/>
      <c r="BA591" s="71"/>
      <c r="BB591" s="71"/>
      <c r="BC591" s="71"/>
      <c r="BD591" s="71"/>
      <c r="BE591" s="71"/>
      <c r="BF591" s="71"/>
      <c r="BG591" s="71"/>
      <c r="BH591" s="71"/>
      <c r="BI591" s="71"/>
      <c r="BJ591" s="71"/>
      <c r="BK591" s="71"/>
      <c r="BL591" s="71"/>
      <c r="BM591" s="71"/>
      <c r="BN591" s="71"/>
      <c r="BO591" s="71"/>
      <c r="BP591" s="71"/>
      <c r="BQ591" s="71"/>
      <c r="BR591" s="71"/>
      <c r="BS591" s="71"/>
      <c r="BT591" s="71"/>
      <c r="BU591" s="71"/>
      <c r="BV591" s="71"/>
      <c r="BW591" s="71"/>
      <c r="BX591" s="71"/>
      <c r="BY591" s="71"/>
      <c r="BZ591" s="71"/>
      <c r="CA591" s="24"/>
      <c r="CB591" s="39" t="str">
        <f t="shared" si="100"/>
        <v>Riadok bude skrytý.</v>
      </c>
      <c r="CC591" s="33" t="s">
        <v>78</v>
      </c>
      <c r="CW591" s="20">
        <f>+IF(CW551+CW512=0,0,1)</f>
        <v>0</v>
      </c>
      <c r="CX591" s="20">
        <f t="shared" si="107"/>
        <v>0</v>
      </c>
      <c r="CZ591" s="20">
        <f t="shared" si="108"/>
        <v>1</v>
      </c>
      <c r="DA591" s="37">
        <f t="shared" si="106"/>
        <v>0</v>
      </c>
      <c r="DZ591" s="62"/>
    </row>
    <row r="592" spans="1:130" x14ac:dyDescent="0.3">
      <c r="A592" s="1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  <c r="AR592" s="71"/>
      <c r="AS592" s="71"/>
      <c r="AT592" s="71"/>
      <c r="AU592" s="71"/>
      <c r="AV592" s="71"/>
      <c r="AW592" s="71"/>
      <c r="AX592" s="71"/>
      <c r="AY592" s="71"/>
      <c r="AZ592" s="71"/>
      <c r="BA592" s="71"/>
      <c r="BB592" s="71"/>
      <c r="BC592" s="71"/>
      <c r="BD592" s="71"/>
      <c r="BE592" s="71"/>
      <c r="BF592" s="71"/>
      <c r="BG592" s="71"/>
      <c r="BH592" s="71"/>
      <c r="BI592" s="71"/>
      <c r="BJ592" s="71"/>
      <c r="BK592" s="71"/>
      <c r="BL592" s="71"/>
      <c r="BM592" s="71"/>
      <c r="BN592" s="71"/>
      <c r="BO592" s="71"/>
      <c r="BP592" s="71"/>
      <c r="BQ592" s="71"/>
      <c r="BR592" s="71"/>
      <c r="BS592" s="71"/>
      <c r="BT592" s="71"/>
      <c r="BU592" s="71"/>
      <c r="BV592" s="71"/>
      <c r="BW592" s="71"/>
      <c r="BX592" s="71"/>
      <c r="BY592" s="71"/>
      <c r="BZ592" s="71"/>
      <c r="CA592" s="24"/>
      <c r="CB592" s="39" t="str">
        <f t="shared" si="100"/>
        <v>Riadok bude skrytý.</v>
      </c>
      <c r="CC592" s="33" t="s">
        <v>78</v>
      </c>
      <c r="CF592" s="7"/>
      <c r="CW592" s="20">
        <f>+IF(CW551+CW512=0,0,1)</f>
        <v>0</v>
      </c>
      <c r="CX592" s="20">
        <f t="shared" si="107"/>
        <v>0</v>
      </c>
      <c r="CZ592" s="20">
        <f t="shared" si="108"/>
        <v>1</v>
      </c>
      <c r="DA592" s="37">
        <f t="shared" si="106"/>
        <v>0</v>
      </c>
      <c r="DZ592" s="62"/>
    </row>
    <row r="593" spans="1:130" x14ac:dyDescent="0.3">
      <c r="A593" s="11"/>
      <c r="CA593" s="25"/>
      <c r="CB593" s="39" t="str">
        <f t="shared" si="100"/>
        <v>Riadok bude skrytý.</v>
      </c>
      <c r="CC593" s="33" t="s">
        <v>78</v>
      </c>
      <c r="CW593" s="20">
        <f>+IF($J$551="neeviduje",0,1)</f>
        <v>0</v>
      </c>
      <c r="CZ593" s="20">
        <f>IF(CC593="",1,IF(CC593="Chcem skryť riadok.",0,1))</f>
        <v>1</v>
      </c>
      <c r="DA593" s="20">
        <f>+IF(CW593+CX593+CY593=0,0,IF(CZ593=0,0,1))</f>
        <v>0</v>
      </c>
      <c r="DZ593" s="62"/>
    </row>
    <row r="594" spans="1:130" x14ac:dyDescent="0.3">
      <c r="A594" s="11"/>
      <c r="B594" s="2" t="s">
        <v>36</v>
      </c>
      <c r="J594" s="88" t="s">
        <v>199</v>
      </c>
      <c r="K594" s="88"/>
      <c r="L594" s="88"/>
      <c r="M594" s="88"/>
      <c r="N594" s="88"/>
      <c r="O594" s="88"/>
      <c r="P594" s="88"/>
      <c r="Q594" s="88"/>
      <c r="R594" s="88"/>
      <c r="S594" s="2" t="s">
        <v>189</v>
      </c>
      <c r="T594" s="47"/>
      <c r="CA594" s="26" t="s">
        <v>69</v>
      </c>
      <c r="CB594" s="39" t="str">
        <f t="shared" ref="CB594:CB639" si="109">+IF(DA594=0,"Riadok bude skrytý.","Riadok bude vidieť.")</f>
        <v>Riadok bude skrytý.</v>
      </c>
      <c r="CC594" s="33" t="s">
        <v>78</v>
      </c>
      <c r="CF594" s="7"/>
      <c r="CW594" s="20">
        <f t="shared" ref="CW594:CW615" si="110">+IF($J$594="neposkytla",0,1)</f>
        <v>0</v>
      </c>
      <c r="CZ594" s="20">
        <f t="shared" ref="CZ594:CZ620" si="111">IF(CC594="",1,IF(CC594="Chcem skryť riadok.",0,1))</f>
        <v>1</v>
      </c>
      <c r="DA594" s="20">
        <f>+IF(CW594+CX594+CY594=0,0,IF(CZ594=0,0,1))</f>
        <v>0</v>
      </c>
      <c r="DZ594" s="62"/>
    </row>
    <row r="595" spans="1:130" x14ac:dyDescent="0.3">
      <c r="A595" s="11"/>
      <c r="B595" s="2" t="s">
        <v>190</v>
      </c>
      <c r="CA595" s="25"/>
      <c r="CB595" s="39" t="str">
        <f t="shared" si="109"/>
        <v>Riadok bude skrytý.</v>
      </c>
      <c r="CC595" s="33" t="s">
        <v>78</v>
      </c>
      <c r="CW595" s="20">
        <f t="shared" si="110"/>
        <v>0</v>
      </c>
      <c r="CX595" s="20">
        <f>+IF(SUM(CX596:CX615)=0,0,1)</f>
        <v>0</v>
      </c>
      <c r="CZ595" s="20">
        <f t="shared" si="111"/>
        <v>1</v>
      </c>
      <c r="DA595" s="37">
        <f t="shared" ref="DA595:DA615" si="112">+IF(CW595*CX595=0,0,IF(CZ595=0,0,1))</f>
        <v>0</v>
      </c>
      <c r="DZ595" s="62"/>
    </row>
    <row r="596" spans="1:130" x14ac:dyDescent="0.3">
      <c r="A596" s="1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  <c r="AR596" s="71"/>
      <c r="AS596" s="71"/>
      <c r="AT596" s="71"/>
      <c r="AU596" s="71"/>
      <c r="AV596" s="71"/>
      <c r="AW596" s="71"/>
      <c r="AX596" s="71"/>
      <c r="AY596" s="71"/>
      <c r="AZ596" s="71"/>
      <c r="BA596" s="71"/>
      <c r="BB596" s="71"/>
      <c r="BC596" s="71"/>
      <c r="BD596" s="71"/>
      <c r="BE596" s="71"/>
      <c r="BF596" s="71"/>
      <c r="BG596" s="71"/>
      <c r="BH596" s="71"/>
      <c r="BI596" s="71"/>
      <c r="BJ596" s="71"/>
      <c r="BK596" s="71"/>
      <c r="BL596" s="71"/>
      <c r="BM596" s="71"/>
      <c r="BN596" s="71"/>
      <c r="BO596" s="71"/>
      <c r="BP596" s="71"/>
      <c r="BQ596" s="71"/>
      <c r="BR596" s="71"/>
      <c r="BS596" s="71"/>
      <c r="BT596" s="71"/>
      <c r="BU596" s="71"/>
      <c r="BV596" s="71"/>
      <c r="BW596" s="71"/>
      <c r="BX596" s="71"/>
      <c r="BY596" s="71"/>
      <c r="BZ596" s="71"/>
      <c r="CA596" s="27"/>
      <c r="CB596" s="39" t="str">
        <f t="shared" si="109"/>
        <v>Riadok bude skrytý.</v>
      </c>
      <c r="CC596" s="33" t="s">
        <v>78</v>
      </c>
      <c r="CW596" s="20">
        <f t="shared" si="110"/>
        <v>0</v>
      </c>
      <c r="CX596" s="20">
        <f t="shared" ref="CX596:CX615" si="113">+IF(B596="",0,1)</f>
        <v>0</v>
      </c>
      <c r="CZ596" s="20">
        <f t="shared" si="111"/>
        <v>1</v>
      </c>
      <c r="DA596" s="37">
        <f t="shared" si="112"/>
        <v>0</v>
      </c>
      <c r="DZ596" s="62"/>
    </row>
    <row r="597" spans="1:130" x14ac:dyDescent="0.3">
      <c r="A597" s="1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  <c r="AR597" s="71"/>
      <c r="AS597" s="71"/>
      <c r="AT597" s="71"/>
      <c r="AU597" s="71"/>
      <c r="AV597" s="71"/>
      <c r="AW597" s="71"/>
      <c r="AX597" s="71"/>
      <c r="AY597" s="71"/>
      <c r="AZ597" s="71"/>
      <c r="BA597" s="71"/>
      <c r="BB597" s="71"/>
      <c r="BC597" s="71"/>
      <c r="BD597" s="71"/>
      <c r="BE597" s="71"/>
      <c r="BF597" s="71"/>
      <c r="BG597" s="71"/>
      <c r="BH597" s="71"/>
      <c r="BI597" s="71"/>
      <c r="BJ597" s="71"/>
      <c r="BK597" s="71"/>
      <c r="BL597" s="71"/>
      <c r="BM597" s="71"/>
      <c r="BN597" s="71"/>
      <c r="BO597" s="71"/>
      <c r="BP597" s="71"/>
      <c r="BQ597" s="71"/>
      <c r="BR597" s="71"/>
      <c r="BS597" s="71"/>
      <c r="BT597" s="71"/>
      <c r="BU597" s="71"/>
      <c r="BV597" s="71"/>
      <c r="BW597" s="71"/>
      <c r="BX597" s="71"/>
      <c r="BY597" s="71"/>
      <c r="BZ597" s="71"/>
      <c r="CA597" s="27"/>
      <c r="CB597" s="39" t="str">
        <f t="shared" si="109"/>
        <v>Riadok bude skrytý.</v>
      </c>
      <c r="CC597" s="33" t="s">
        <v>78</v>
      </c>
      <c r="CW597" s="20">
        <f t="shared" si="110"/>
        <v>0</v>
      </c>
      <c r="CX597" s="20">
        <f t="shared" si="113"/>
        <v>0</v>
      </c>
      <c r="CZ597" s="20">
        <f t="shared" si="111"/>
        <v>1</v>
      </c>
      <c r="DA597" s="37">
        <f t="shared" si="112"/>
        <v>0</v>
      </c>
      <c r="DZ597" s="62"/>
    </row>
    <row r="598" spans="1:130" x14ac:dyDescent="0.3">
      <c r="A598" s="1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  <c r="AR598" s="71"/>
      <c r="AS598" s="71"/>
      <c r="AT598" s="71"/>
      <c r="AU598" s="71"/>
      <c r="AV598" s="71"/>
      <c r="AW598" s="71"/>
      <c r="AX598" s="71"/>
      <c r="AY598" s="71"/>
      <c r="AZ598" s="71"/>
      <c r="BA598" s="71"/>
      <c r="BB598" s="71"/>
      <c r="BC598" s="71"/>
      <c r="BD598" s="71"/>
      <c r="BE598" s="71"/>
      <c r="BF598" s="71"/>
      <c r="BG598" s="71"/>
      <c r="BH598" s="71"/>
      <c r="BI598" s="71"/>
      <c r="BJ598" s="71"/>
      <c r="BK598" s="71"/>
      <c r="BL598" s="71"/>
      <c r="BM598" s="71"/>
      <c r="BN598" s="71"/>
      <c r="BO598" s="71"/>
      <c r="BP598" s="71"/>
      <c r="BQ598" s="71"/>
      <c r="BR598" s="71"/>
      <c r="BS598" s="71"/>
      <c r="BT598" s="71"/>
      <c r="BU598" s="71"/>
      <c r="BV598" s="71"/>
      <c r="BW598" s="71"/>
      <c r="BX598" s="71"/>
      <c r="BY598" s="71"/>
      <c r="BZ598" s="71"/>
      <c r="CA598" s="27"/>
      <c r="CB598" s="39" t="str">
        <f t="shared" si="109"/>
        <v>Riadok bude skrytý.</v>
      </c>
      <c r="CC598" s="33" t="s">
        <v>78</v>
      </c>
      <c r="CW598" s="20">
        <f t="shared" si="110"/>
        <v>0</v>
      </c>
      <c r="CX598" s="20">
        <f t="shared" si="113"/>
        <v>0</v>
      </c>
      <c r="CZ598" s="20">
        <f t="shared" si="111"/>
        <v>1</v>
      </c>
      <c r="DA598" s="37">
        <f t="shared" si="112"/>
        <v>0</v>
      </c>
      <c r="DZ598" s="62"/>
    </row>
    <row r="599" spans="1:130" x14ac:dyDescent="0.3">
      <c r="A599" s="1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  <c r="AR599" s="71"/>
      <c r="AS599" s="71"/>
      <c r="AT599" s="71"/>
      <c r="AU599" s="71"/>
      <c r="AV599" s="71"/>
      <c r="AW599" s="71"/>
      <c r="AX599" s="71"/>
      <c r="AY599" s="71"/>
      <c r="AZ599" s="71"/>
      <c r="BA599" s="71"/>
      <c r="BB599" s="71"/>
      <c r="BC599" s="71"/>
      <c r="BD599" s="71"/>
      <c r="BE599" s="71"/>
      <c r="BF599" s="71"/>
      <c r="BG599" s="71"/>
      <c r="BH599" s="71"/>
      <c r="BI599" s="71"/>
      <c r="BJ599" s="71"/>
      <c r="BK599" s="71"/>
      <c r="BL599" s="71"/>
      <c r="BM599" s="71"/>
      <c r="BN599" s="71"/>
      <c r="BO599" s="71"/>
      <c r="BP599" s="71"/>
      <c r="BQ599" s="71"/>
      <c r="BR599" s="71"/>
      <c r="BS599" s="71"/>
      <c r="BT599" s="71"/>
      <c r="BU599" s="71"/>
      <c r="BV599" s="71"/>
      <c r="BW599" s="71"/>
      <c r="BX599" s="71"/>
      <c r="BY599" s="71"/>
      <c r="BZ599" s="71"/>
      <c r="CA599" s="27"/>
      <c r="CB599" s="39" t="str">
        <f t="shared" si="109"/>
        <v>Riadok bude skrytý.</v>
      </c>
      <c r="CC599" s="33" t="s">
        <v>78</v>
      </c>
      <c r="CW599" s="20">
        <f t="shared" si="110"/>
        <v>0</v>
      </c>
      <c r="CX599" s="20">
        <f t="shared" si="113"/>
        <v>0</v>
      </c>
      <c r="CZ599" s="20">
        <f t="shared" si="111"/>
        <v>1</v>
      </c>
      <c r="DA599" s="37">
        <f t="shared" si="112"/>
        <v>0</v>
      </c>
      <c r="DZ599" s="62"/>
    </row>
    <row r="600" spans="1:130" x14ac:dyDescent="0.3">
      <c r="A600" s="1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  <c r="AR600" s="71"/>
      <c r="AS600" s="71"/>
      <c r="AT600" s="71"/>
      <c r="AU600" s="71"/>
      <c r="AV600" s="71"/>
      <c r="AW600" s="71"/>
      <c r="AX600" s="71"/>
      <c r="AY600" s="71"/>
      <c r="AZ600" s="71"/>
      <c r="BA600" s="71"/>
      <c r="BB600" s="71"/>
      <c r="BC600" s="71"/>
      <c r="BD600" s="71"/>
      <c r="BE600" s="71"/>
      <c r="BF600" s="71"/>
      <c r="BG600" s="71"/>
      <c r="BH600" s="71"/>
      <c r="BI600" s="71"/>
      <c r="BJ600" s="71"/>
      <c r="BK600" s="71"/>
      <c r="BL600" s="71"/>
      <c r="BM600" s="71"/>
      <c r="BN600" s="71"/>
      <c r="BO600" s="71"/>
      <c r="BP600" s="71"/>
      <c r="BQ600" s="71"/>
      <c r="BR600" s="71"/>
      <c r="BS600" s="71"/>
      <c r="BT600" s="71"/>
      <c r="BU600" s="71"/>
      <c r="BV600" s="71"/>
      <c r="BW600" s="71"/>
      <c r="BX600" s="71"/>
      <c r="BY600" s="71"/>
      <c r="BZ600" s="71"/>
      <c r="CA600" s="27"/>
      <c r="CB600" s="39" t="str">
        <f t="shared" si="109"/>
        <v>Riadok bude skrytý.</v>
      </c>
      <c r="CC600" s="33" t="s">
        <v>78</v>
      </c>
      <c r="CW600" s="20">
        <f t="shared" si="110"/>
        <v>0</v>
      </c>
      <c r="CX600" s="20">
        <f t="shared" si="113"/>
        <v>0</v>
      </c>
      <c r="CZ600" s="20">
        <f t="shared" si="111"/>
        <v>1</v>
      </c>
      <c r="DA600" s="37">
        <f t="shared" si="112"/>
        <v>0</v>
      </c>
      <c r="DZ600" s="62"/>
    </row>
    <row r="601" spans="1:130" x14ac:dyDescent="0.3">
      <c r="A601" s="1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  <c r="AR601" s="71"/>
      <c r="AS601" s="71"/>
      <c r="AT601" s="71"/>
      <c r="AU601" s="71"/>
      <c r="AV601" s="71"/>
      <c r="AW601" s="71"/>
      <c r="AX601" s="71"/>
      <c r="AY601" s="71"/>
      <c r="AZ601" s="71"/>
      <c r="BA601" s="71"/>
      <c r="BB601" s="71"/>
      <c r="BC601" s="71"/>
      <c r="BD601" s="71"/>
      <c r="BE601" s="71"/>
      <c r="BF601" s="71"/>
      <c r="BG601" s="71"/>
      <c r="BH601" s="71"/>
      <c r="BI601" s="71"/>
      <c r="BJ601" s="71"/>
      <c r="BK601" s="71"/>
      <c r="BL601" s="71"/>
      <c r="BM601" s="71"/>
      <c r="BN601" s="71"/>
      <c r="BO601" s="71"/>
      <c r="BP601" s="71"/>
      <c r="BQ601" s="71"/>
      <c r="BR601" s="71"/>
      <c r="BS601" s="71"/>
      <c r="BT601" s="71"/>
      <c r="BU601" s="71"/>
      <c r="BV601" s="71"/>
      <c r="BW601" s="71"/>
      <c r="BX601" s="71"/>
      <c r="BY601" s="71"/>
      <c r="BZ601" s="71"/>
      <c r="CA601" s="27"/>
      <c r="CB601" s="39" t="str">
        <f t="shared" si="109"/>
        <v>Riadok bude skrytý.</v>
      </c>
      <c r="CC601" s="33" t="s">
        <v>78</v>
      </c>
      <c r="CW601" s="20">
        <f t="shared" si="110"/>
        <v>0</v>
      </c>
      <c r="CX601" s="20">
        <f t="shared" si="113"/>
        <v>0</v>
      </c>
      <c r="CZ601" s="20">
        <f t="shared" si="111"/>
        <v>1</v>
      </c>
      <c r="DA601" s="37">
        <f t="shared" si="112"/>
        <v>0</v>
      </c>
      <c r="DZ601" s="62"/>
    </row>
    <row r="602" spans="1:130" x14ac:dyDescent="0.3">
      <c r="A602" s="1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  <c r="AR602" s="71"/>
      <c r="AS602" s="71"/>
      <c r="AT602" s="71"/>
      <c r="AU602" s="71"/>
      <c r="AV602" s="71"/>
      <c r="AW602" s="71"/>
      <c r="AX602" s="71"/>
      <c r="AY602" s="71"/>
      <c r="AZ602" s="71"/>
      <c r="BA602" s="71"/>
      <c r="BB602" s="71"/>
      <c r="BC602" s="71"/>
      <c r="BD602" s="71"/>
      <c r="BE602" s="71"/>
      <c r="BF602" s="71"/>
      <c r="BG602" s="71"/>
      <c r="BH602" s="71"/>
      <c r="BI602" s="71"/>
      <c r="BJ602" s="71"/>
      <c r="BK602" s="71"/>
      <c r="BL602" s="71"/>
      <c r="BM602" s="71"/>
      <c r="BN602" s="71"/>
      <c r="BO602" s="71"/>
      <c r="BP602" s="71"/>
      <c r="BQ602" s="71"/>
      <c r="BR602" s="71"/>
      <c r="BS602" s="71"/>
      <c r="BT602" s="71"/>
      <c r="BU602" s="71"/>
      <c r="BV602" s="71"/>
      <c r="BW602" s="71"/>
      <c r="BX602" s="71"/>
      <c r="BY602" s="71"/>
      <c r="BZ602" s="71"/>
      <c r="CA602" s="27"/>
      <c r="CB602" s="39" t="str">
        <f t="shared" si="109"/>
        <v>Riadok bude skrytý.</v>
      </c>
      <c r="CC602" s="33" t="s">
        <v>78</v>
      </c>
      <c r="CW602" s="20">
        <f t="shared" si="110"/>
        <v>0</v>
      </c>
      <c r="CX602" s="20">
        <f t="shared" si="113"/>
        <v>0</v>
      </c>
      <c r="CZ602" s="20">
        <f t="shared" si="111"/>
        <v>1</v>
      </c>
      <c r="DA602" s="37">
        <f t="shared" si="112"/>
        <v>0</v>
      </c>
      <c r="DZ602" s="62"/>
    </row>
    <row r="603" spans="1:130" x14ac:dyDescent="0.3">
      <c r="A603" s="1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  <c r="AR603" s="71"/>
      <c r="AS603" s="71"/>
      <c r="AT603" s="71"/>
      <c r="AU603" s="71"/>
      <c r="AV603" s="71"/>
      <c r="AW603" s="71"/>
      <c r="AX603" s="71"/>
      <c r="AY603" s="71"/>
      <c r="AZ603" s="71"/>
      <c r="BA603" s="71"/>
      <c r="BB603" s="71"/>
      <c r="BC603" s="71"/>
      <c r="BD603" s="71"/>
      <c r="BE603" s="71"/>
      <c r="BF603" s="71"/>
      <c r="BG603" s="71"/>
      <c r="BH603" s="71"/>
      <c r="BI603" s="71"/>
      <c r="BJ603" s="71"/>
      <c r="BK603" s="71"/>
      <c r="BL603" s="71"/>
      <c r="BM603" s="71"/>
      <c r="BN603" s="71"/>
      <c r="BO603" s="71"/>
      <c r="BP603" s="71"/>
      <c r="BQ603" s="71"/>
      <c r="BR603" s="71"/>
      <c r="BS603" s="71"/>
      <c r="BT603" s="71"/>
      <c r="BU603" s="71"/>
      <c r="BV603" s="71"/>
      <c r="BW603" s="71"/>
      <c r="BX603" s="71"/>
      <c r="BY603" s="71"/>
      <c r="BZ603" s="71"/>
      <c r="CA603" s="27"/>
      <c r="CB603" s="39" t="str">
        <f t="shared" si="109"/>
        <v>Riadok bude skrytý.</v>
      </c>
      <c r="CC603" s="33" t="s">
        <v>78</v>
      </c>
      <c r="CW603" s="20">
        <f t="shared" si="110"/>
        <v>0</v>
      </c>
      <c r="CX603" s="20">
        <f t="shared" si="113"/>
        <v>0</v>
      </c>
      <c r="CZ603" s="20">
        <f t="shared" si="111"/>
        <v>1</v>
      </c>
      <c r="DA603" s="37">
        <f t="shared" si="112"/>
        <v>0</v>
      </c>
      <c r="DZ603" s="62"/>
    </row>
    <row r="604" spans="1:130" x14ac:dyDescent="0.3">
      <c r="A604" s="1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  <c r="AR604" s="71"/>
      <c r="AS604" s="71"/>
      <c r="AT604" s="71"/>
      <c r="AU604" s="71"/>
      <c r="AV604" s="71"/>
      <c r="AW604" s="71"/>
      <c r="AX604" s="71"/>
      <c r="AY604" s="71"/>
      <c r="AZ604" s="71"/>
      <c r="BA604" s="71"/>
      <c r="BB604" s="71"/>
      <c r="BC604" s="71"/>
      <c r="BD604" s="71"/>
      <c r="BE604" s="71"/>
      <c r="BF604" s="71"/>
      <c r="BG604" s="71"/>
      <c r="BH604" s="71"/>
      <c r="BI604" s="71"/>
      <c r="BJ604" s="71"/>
      <c r="BK604" s="71"/>
      <c r="BL604" s="71"/>
      <c r="BM604" s="71"/>
      <c r="BN604" s="71"/>
      <c r="BO604" s="71"/>
      <c r="BP604" s="71"/>
      <c r="BQ604" s="71"/>
      <c r="BR604" s="71"/>
      <c r="BS604" s="71"/>
      <c r="BT604" s="71"/>
      <c r="BU604" s="71"/>
      <c r="BV604" s="71"/>
      <c r="BW604" s="71"/>
      <c r="BX604" s="71"/>
      <c r="BY604" s="71"/>
      <c r="BZ604" s="71"/>
      <c r="CA604" s="27"/>
      <c r="CB604" s="39" t="str">
        <f t="shared" si="109"/>
        <v>Riadok bude skrytý.</v>
      </c>
      <c r="CC604" s="33" t="s">
        <v>78</v>
      </c>
      <c r="CW604" s="20">
        <f t="shared" si="110"/>
        <v>0</v>
      </c>
      <c r="CX604" s="20">
        <f t="shared" si="113"/>
        <v>0</v>
      </c>
      <c r="CZ604" s="20">
        <f t="shared" si="111"/>
        <v>1</v>
      </c>
      <c r="DA604" s="37">
        <f t="shared" si="112"/>
        <v>0</v>
      </c>
      <c r="DZ604" s="62"/>
    </row>
    <row r="605" spans="1:130" x14ac:dyDescent="0.3">
      <c r="A605" s="1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  <c r="AR605" s="71"/>
      <c r="AS605" s="71"/>
      <c r="AT605" s="71"/>
      <c r="AU605" s="71"/>
      <c r="AV605" s="71"/>
      <c r="AW605" s="71"/>
      <c r="AX605" s="71"/>
      <c r="AY605" s="71"/>
      <c r="AZ605" s="71"/>
      <c r="BA605" s="71"/>
      <c r="BB605" s="71"/>
      <c r="BC605" s="71"/>
      <c r="BD605" s="71"/>
      <c r="BE605" s="71"/>
      <c r="BF605" s="71"/>
      <c r="BG605" s="71"/>
      <c r="BH605" s="71"/>
      <c r="BI605" s="71"/>
      <c r="BJ605" s="71"/>
      <c r="BK605" s="71"/>
      <c r="BL605" s="71"/>
      <c r="BM605" s="71"/>
      <c r="BN605" s="71"/>
      <c r="BO605" s="71"/>
      <c r="BP605" s="71"/>
      <c r="BQ605" s="71"/>
      <c r="BR605" s="71"/>
      <c r="BS605" s="71"/>
      <c r="BT605" s="71"/>
      <c r="BU605" s="71"/>
      <c r="BV605" s="71"/>
      <c r="BW605" s="71"/>
      <c r="BX605" s="71"/>
      <c r="BY605" s="71"/>
      <c r="BZ605" s="71"/>
      <c r="CA605" s="27"/>
      <c r="CB605" s="39" t="str">
        <f t="shared" si="109"/>
        <v>Riadok bude skrytý.</v>
      </c>
      <c r="CC605" s="33" t="s">
        <v>78</v>
      </c>
      <c r="CW605" s="20">
        <f t="shared" si="110"/>
        <v>0</v>
      </c>
      <c r="CX605" s="20">
        <f t="shared" si="113"/>
        <v>0</v>
      </c>
      <c r="CZ605" s="20">
        <f t="shared" si="111"/>
        <v>1</v>
      </c>
      <c r="DA605" s="37">
        <f t="shared" si="112"/>
        <v>0</v>
      </c>
      <c r="DZ605" s="62"/>
    </row>
    <row r="606" spans="1:130" x14ac:dyDescent="0.3">
      <c r="A606" s="1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  <c r="BN606" s="71"/>
      <c r="BO606" s="71"/>
      <c r="BP606" s="71"/>
      <c r="BQ606" s="71"/>
      <c r="BR606" s="71"/>
      <c r="BS606" s="71"/>
      <c r="BT606" s="71"/>
      <c r="BU606" s="71"/>
      <c r="BV606" s="71"/>
      <c r="BW606" s="71"/>
      <c r="BX606" s="71"/>
      <c r="BY606" s="71"/>
      <c r="BZ606" s="71"/>
      <c r="CA606" s="27"/>
      <c r="CB606" s="39" t="str">
        <f t="shared" si="109"/>
        <v>Riadok bude skrytý.</v>
      </c>
      <c r="CC606" s="33" t="s">
        <v>78</v>
      </c>
      <c r="CW606" s="20">
        <f t="shared" si="110"/>
        <v>0</v>
      </c>
      <c r="CX606" s="20">
        <f t="shared" si="113"/>
        <v>0</v>
      </c>
      <c r="CZ606" s="20">
        <f t="shared" si="111"/>
        <v>1</v>
      </c>
      <c r="DA606" s="37">
        <f t="shared" si="112"/>
        <v>0</v>
      </c>
      <c r="DZ606" s="62"/>
    </row>
    <row r="607" spans="1:130" x14ac:dyDescent="0.3">
      <c r="A607" s="1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27"/>
      <c r="CB607" s="39" t="str">
        <f t="shared" si="109"/>
        <v>Riadok bude skrytý.</v>
      </c>
      <c r="CC607" s="33" t="s">
        <v>78</v>
      </c>
      <c r="CW607" s="20">
        <f t="shared" si="110"/>
        <v>0</v>
      </c>
      <c r="CX607" s="20">
        <f t="shared" si="113"/>
        <v>0</v>
      </c>
      <c r="CZ607" s="20">
        <f t="shared" si="111"/>
        <v>1</v>
      </c>
      <c r="DA607" s="37">
        <f t="shared" si="112"/>
        <v>0</v>
      </c>
      <c r="DZ607" s="62"/>
    </row>
    <row r="608" spans="1:130" x14ac:dyDescent="0.3">
      <c r="A608" s="1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27"/>
      <c r="CB608" s="39" t="str">
        <f t="shared" si="109"/>
        <v>Riadok bude skrytý.</v>
      </c>
      <c r="CC608" s="33" t="s">
        <v>78</v>
      </c>
      <c r="CW608" s="20">
        <f t="shared" si="110"/>
        <v>0</v>
      </c>
      <c r="CX608" s="20">
        <f t="shared" si="113"/>
        <v>0</v>
      </c>
      <c r="CZ608" s="20">
        <f t="shared" si="111"/>
        <v>1</v>
      </c>
      <c r="DA608" s="37">
        <f t="shared" si="112"/>
        <v>0</v>
      </c>
      <c r="DZ608" s="62"/>
    </row>
    <row r="609" spans="1:130" x14ac:dyDescent="0.3">
      <c r="A609" s="1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  <c r="AR609" s="71"/>
      <c r="AS609" s="71"/>
      <c r="AT609" s="71"/>
      <c r="AU609" s="71"/>
      <c r="AV609" s="71"/>
      <c r="AW609" s="71"/>
      <c r="AX609" s="71"/>
      <c r="AY609" s="71"/>
      <c r="AZ609" s="71"/>
      <c r="BA609" s="71"/>
      <c r="BB609" s="71"/>
      <c r="BC609" s="71"/>
      <c r="BD609" s="71"/>
      <c r="BE609" s="71"/>
      <c r="BF609" s="71"/>
      <c r="BG609" s="71"/>
      <c r="BH609" s="71"/>
      <c r="BI609" s="71"/>
      <c r="BJ609" s="71"/>
      <c r="BK609" s="71"/>
      <c r="BL609" s="71"/>
      <c r="BM609" s="71"/>
      <c r="BN609" s="71"/>
      <c r="BO609" s="71"/>
      <c r="BP609" s="71"/>
      <c r="BQ609" s="71"/>
      <c r="BR609" s="71"/>
      <c r="BS609" s="71"/>
      <c r="BT609" s="71"/>
      <c r="BU609" s="71"/>
      <c r="BV609" s="71"/>
      <c r="BW609" s="71"/>
      <c r="BX609" s="71"/>
      <c r="BY609" s="71"/>
      <c r="BZ609" s="71"/>
      <c r="CA609" s="27"/>
      <c r="CB609" s="39" t="str">
        <f t="shared" si="109"/>
        <v>Riadok bude skrytý.</v>
      </c>
      <c r="CC609" s="33" t="s">
        <v>78</v>
      </c>
      <c r="CW609" s="20">
        <f t="shared" si="110"/>
        <v>0</v>
      </c>
      <c r="CX609" s="20">
        <f t="shared" si="113"/>
        <v>0</v>
      </c>
      <c r="CZ609" s="20">
        <f t="shared" si="111"/>
        <v>1</v>
      </c>
      <c r="DA609" s="37">
        <f t="shared" si="112"/>
        <v>0</v>
      </c>
      <c r="DZ609" s="62"/>
    </row>
    <row r="610" spans="1:130" x14ac:dyDescent="0.3">
      <c r="A610" s="1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  <c r="AR610" s="71"/>
      <c r="AS610" s="71"/>
      <c r="AT610" s="71"/>
      <c r="AU610" s="71"/>
      <c r="AV610" s="71"/>
      <c r="AW610" s="71"/>
      <c r="AX610" s="71"/>
      <c r="AY610" s="71"/>
      <c r="AZ610" s="71"/>
      <c r="BA610" s="71"/>
      <c r="BB610" s="71"/>
      <c r="BC610" s="71"/>
      <c r="BD610" s="71"/>
      <c r="BE610" s="71"/>
      <c r="BF610" s="71"/>
      <c r="BG610" s="71"/>
      <c r="BH610" s="71"/>
      <c r="BI610" s="71"/>
      <c r="BJ610" s="71"/>
      <c r="BK610" s="71"/>
      <c r="BL610" s="71"/>
      <c r="BM610" s="71"/>
      <c r="BN610" s="71"/>
      <c r="BO610" s="71"/>
      <c r="BP610" s="71"/>
      <c r="BQ610" s="71"/>
      <c r="BR610" s="71"/>
      <c r="BS610" s="71"/>
      <c r="BT610" s="71"/>
      <c r="BU610" s="71"/>
      <c r="BV610" s="71"/>
      <c r="BW610" s="71"/>
      <c r="BX610" s="71"/>
      <c r="BY610" s="71"/>
      <c r="BZ610" s="71"/>
      <c r="CA610" s="27"/>
      <c r="CB610" s="39" t="str">
        <f t="shared" si="109"/>
        <v>Riadok bude skrytý.</v>
      </c>
      <c r="CC610" s="33" t="s">
        <v>78</v>
      </c>
      <c r="CW610" s="20">
        <f t="shared" si="110"/>
        <v>0</v>
      </c>
      <c r="CX610" s="20">
        <f t="shared" si="113"/>
        <v>0</v>
      </c>
      <c r="CZ610" s="20">
        <f t="shared" si="111"/>
        <v>1</v>
      </c>
      <c r="DA610" s="37">
        <f t="shared" si="112"/>
        <v>0</v>
      </c>
      <c r="DZ610" s="62"/>
    </row>
    <row r="611" spans="1:130" x14ac:dyDescent="0.3">
      <c r="A611" s="1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  <c r="AR611" s="71"/>
      <c r="AS611" s="71"/>
      <c r="AT611" s="71"/>
      <c r="AU611" s="71"/>
      <c r="AV611" s="71"/>
      <c r="AW611" s="71"/>
      <c r="AX611" s="71"/>
      <c r="AY611" s="71"/>
      <c r="AZ611" s="71"/>
      <c r="BA611" s="71"/>
      <c r="BB611" s="71"/>
      <c r="BC611" s="71"/>
      <c r="BD611" s="71"/>
      <c r="BE611" s="71"/>
      <c r="BF611" s="71"/>
      <c r="BG611" s="71"/>
      <c r="BH611" s="71"/>
      <c r="BI611" s="71"/>
      <c r="BJ611" s="71"/>
      <c r="BK611" s="71"/>
      <c r="BL611" s="71"/>
      <c r="BM611" s="71"/>
      <c r="BN611" s="71"/>
      <c r="BO611" s="71"/>
      <c r="BP611" s="71"/>
      <c r="BQ611" s="71"/>
      <c r="BR611" s="71"/>
      <c r="BS611" s="71"/>
      <c r="BT611" s="71"/>
      <c r="BU611" s="71"/>
      <c r="BV611" s="71"/>
      <c r="BW611" s="71"/>
      <c r="BX611" s="71"/>
      <c r="BY611" s="71"/>
      <c r="BZ611" s="71"/>
      <c r="CA611" s="27"/>
      <c r="CB611" s="39" t="str">
        <f t="shared" si="109"/>
        <v>Riadok bude skrytý.</v>
      </c>
      <c r="CC611" s="33" t="s">
        <v>78</v>
      </c>
      <c r="CW611" s="20">
        <f t="shared" si="110"/>
        <v>0</v>
      </c>
      <c r="CX611" s="20">
        <f t="shared" si="113"/>
        <v>0</v>
      </c>
      <c r="CZ611" s="20">
        <f t="shared" si="111"/>
        <v>1</v>
      </c>
      <c r="DA611" s="37">
        <f t="shared" si="112"/>
        <v>0</v>
      </c>
      <c r="DZ611" s="62"/>
    </row>
    <row r="612" spans="1:130" x14ac:dyDescent="0.3">
      <c r="A612" s="1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  <c r="AR612" s="71"/>
      <c r="AS612" s="71"/>
      <c r="AT612" s="71"/>
      <c r="AU612" s="71"/>
      <c r="AV612" s="71"/>
      <c r="AW612" s="71"/>
      <c r="AX612" s="71"/>
      <c r="AY612" s="71"/>
      <c r="AZ612" s="71"/>
      <c r="BA612" s="71"/>
      <c r="BB612" s="71"/>
      <c r="BC612" s="71"/>
      <c r="BD612" s="71"/>
      <c r="BE612" s="71"/>
      <c r="BF612" s="71"/>
      <c r="BG612" s="71"/>
      <c r="BH612" s="71"/>
      <c r="BI612" s="71"/>
      <c r="BJ612" s="71"/>
      <c r="BK612" s="71"/>
      <c r="BL612" s="71"/>
      <c r="BM612" s="71"/>
      <c r="BN612" s="71"/>
      <c r="BO612" s="71"/>
      <c r="BP612" s="71"/>
      <c r="BQ612" s="71"/>
      <c r="BR612" s="71"/>
      <c r="BS612" s="71"/>
      <c r="BT612" s="71"/>
      <c r="BU612" s="71"/>
      <c r="BV612" s="71"/>
      <c r="BW612" s="71"/>
      <c r="BX612" s="71"/>
      <c r="BY612" s="71"/>
      <c r="BZ612" s="71"/>
      <c r="CA612" s="27"/>
      <c r="CB612" s="39" t="str">
        <f t="shared" si="109"/>
        <v>Riadok bude skrytý.</v>
      </c>
      <c r="CC612" s="33" t="s">
        <v>78</v>
      </c>
      <c r="CW612" s="20">
        <f t="shared" si="110"/>
        <v>0</v>
      </c>
      <c r="CX612" s="20">
        <f t="shared" si="113"/>
        <v>0</v>
      </c>
      <c r="CZ612" s="20">
        <f t="shared" si="111"/>
        <v>1</v>
      </c>
      <c r="DA612" s="37">
        <f t="shared" si="112"/>
        <v>0</v>
      </c>
      <c r="DZ612" s="62"/>
    </row>
    <row r="613" spans="1:130" x14ac:dyDescent="0.3">
      <c r="A613" s="1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1"/>
      <c r="BD613" s="71"/>
      <c r="BE613" s="71"/>
      <c r="BF613" s="71"/>
      <c r="BG613" s="71"/>
      <c r="BH613" s="71"/>
      <c r="BI613" s="71"/>
      <c r="BJ613" s="71"/>
      <c r="BK613" s="71"/>
      <c r="BL613" s="71"/>
      <c r="BM613" s="71"/>
      <c r="BN613" s="71"/>
      <c r="BO613" s="71"/>
      <c r="BP613" s="71"/>
      <c r="BQ613" s="71"/>
      <c r="BR613" s="71"/>
      <c r="BS613" s="71"/>
      <c r="BT613" s="71"/>
      <c r="BU613" s="71"/>
      <c r="BV613" s="71"/>
      <c r="BW613" s="71"/>
      <c r="BX613" s="71"/>
      <c r="BY613" s="71"/>
      <c r="BZ613" s="71"/>
      <c r="CA613" s="27"/>
      <c r="CB613" s="39" t="str">
        <f t="shared" si="109"/>
        <v>Riadok bude skrytý.</v>
      </c>
      <c r="CC613" s="33" t="s">
        <v>78</v>
      </c>
      <c r="CW613" s="20">
        <f t="shared" si="110"/>
        <v>0</v>
      </c>
      <c r="CX613" s="20">
        <f t="shared" si="113"/>
        <v>0</v>
      </c>
      <c r="CZ613" s="20">
        <f t="shared" si="111"/>
        <v>1</v>
      </c>
      <c r="DA613" s="37">
        <f t="shared" si="112"/>
        <v>0</v>
      </c>
      <c r="DZ613" s="62"/>
    </row>
    <row r="614" spans="1:130" x14ac:dyDescent="0.3">
      <c r="A614" s="1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1"/>
      <c r="BD614" s="71"/>
      <c r="BE614" s="71"/>
      <c r="BF614" s="71"/>
      <c r="BG614" s="71"/>
      <c r="BH614" s="71"/>
      <c r="BI614" s="71"/>
      <c r="BJ614" s="71"/>
      <c r="BK614" s="71"/>
      <c r="BL614" s="71"/>
      <c r="BM614" s="71"/>
      <c r="BN614" s="71"/>
      <c r="BO614" s="71"/>
      <c r="BP614" s="71"/>
      <c r="BQ614" s="71"/>
      <c r="BR614" s="71"/>
      <c r="BS614" s="71"/>
      <c r="BT614" s="71"/>
      <c r="BU614" s="71"/>
      <c r="BV614" s="71"/>
      <c r="BW614" s="71"/>
      <c r="BX614" s="71"/>
      <c r="BY614" s="71"/>
      <c r="BZ614" s="71"/>
      <c r="CA614" s="27"/>
      <c r="CB614" s="39" t="str">
        <f t="shared" si="109"/>
        <v>Riadok bude skrytý.</v>
      </c>
      <c r="CC614" s="33" t="s">
        <v>78</v>
      </c>
      <c r="CW614" s="20">
        <f t="shared" si="110"/>
        <v>0</v>
      </c>
      <c r="CX614" s="20">
        <f t="shared" si="113"/>
        <v>0</v>
      </c>
      <c r="CZ614" s="20">
        <f t="shared" si="111"/>
        <v>1</v>
      </c>
      <c r="DA614" s="37">
        <f t="shared" si="112"/>
        <v>0</v>
      </c>
      <c r="DZ614" s="62"/>
    </row>
    <row r="615" spans="1:130" x14ac:dyDescent="0.3">
      <c r="A615" s="1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1"/>
      <c r="BD615" s="71"/>
      <c r="BE615" s="71"/>
      <c r="BF615" s="71"/>
      <c r="BG615" s="71"/>
      <c r="BH615" s="71"/>
      <c r="BI615" s="71"/>
      <c r="BJ615" s="71"/>
      <c r="BK615" s="71"/>
      <c r="BL615" s="71"/>
      <c r="BM615" s="71"/>
      <c r="BN615" s="71"/>
      <c r="BO615" s="71"/>
      <c r="BP615" s="71"/>
      <c r="BQ615" s="71"/>
      <c r="BR615" s="71"/>
      <c r="BS615" s="71"/>
      <c r="BT615" s="71"/>
      <c r="BU615" s="71"/>
      <c r="BV615" s="71"/>
      <c r="BW615" s="71"/>
      <c r="BX615" s="71"/>
      <c r="BY615" s="71"/>
      <c r="BZ615" s="71"/>
      <c r="CA615" s="27"/>
      <c r="CB615" s="39" t="str">
        <f t="shared" si="109"/>
        <v>Riadok bude skrytý.</v>
      </c>
      <c r="CC615" s="33" t="s">
        <v>78</v>
      </c>
      <c r="CW615" s="20">
        <f t="shared" si="110"/>
        <v>0</v>
      </c>
      <c r="CX615" s="20">
        <f t="shared" si="113"/>
        <v>0</v>
      </c>
      <c r="CZ615" s="20">
        <f t="shared" si="111"/>
        <v>1</v>
      </c>
      <c r="DA615" s="37">
        <f t="shared" si="112"/>
        <v>0</v>
      </c>
      <c r="DZ615" s="62"/>
    </row>
    <row r="616" spans="1:130" ht="15.6" x14ac:dyDescent="0.3">
      <c r="A616" s="11"/>
      <c r="G616" s="10"/>
      <c r="H616" s="10"/>
      <c r="CA616" s="24"/>
      <c r="CB616" s="39" t="str">
        <f t="shared" si="109"/>
        <v>Riadok bude skrytý.</v>
      </c>
      <c r="CC616" s="33" t="s">
        <v>78</v>
      </c>
      <c r="CW616" s="20">
        <f>+IF($J$619="neposkytla",0,1)</f>
        <v>0</v>
      </c>
      <c r="CZ616" s="20">
        <f>IF(CC616="",1,IF(CC616="Chcem skryť riadok.",0,1))</f>
        <v>1</v>
      </c>
      <c r="DA616" s="20">
        <f>+IF(CW616+CX616+CY616=0,0,IF(CZ616=0,0,1))</f>
        <v>0</v>
      </c>
      <c r="DZ616" s="62"/>
    </row>
    <row r="617" spans="1:130" x14ac:dyDescent="0.3">
      <c r="A617" s="11"/>
      <c r="B617" s="67" t="s">
        <v>152</v>
      </c>
      <c r="CA617" s="26" t="s">
        <v>69</v>
      </c>
      <c r="CB617" s="39" t="str">
        <f t="shared" si="109"/>
        <v>Riadok bude skrytý.</v>
      </c>
      <c r="CC617" s="33" t="s">
        <v>78</v>
      </c>
      <c r="CW617" s="20">
        <f>+IF($J$619="neposkytla",0,1)</f>
        <v>0</v>
      </c>
      <c r="CZ617" s="20">
        <f>IF(CC617="",1,IF(CC617="Chcem skryť riadok.",0,1))</f>
        <v>1</v>
      </c>
      <c r="DA617" s="20">
        <f>+IF(CW617+CX617+CY617=0,0,IF(CZ617=0,0,1))</f>
        <v>0</v>
      </c>
      <c r="DZ617" s="62"/>
    </row>
    <row r="618" spans="1:130" x14ac:dyDescent="0.3">
      <c r="A618" s="11"/>
      <c r="CA618" s="24"/>
      <c r="CB618" s="39" t="str">
        <f t="shared" si="109"/>
        <v>Riadok bude skrytý.</v>
      </c>
      <c r="CC618" s="33" t="s">
        <v>78</v>
      </c>
      <c r="CW618" s="20">
        <f>+IF($J$619="neposkytla",0,1)</f>
        <v>0</v>
      </c>
      <c r="CZ618" s="20">
        <f>IF(CC618="",1,IF(CC618="Chcem skryť riadok.",0,1))</f>
        <v>1</v>
      </c>
      <c r="DA618" s="20">
        <f>+IF(CW618+CX618+CY618=0,0,IF(CZ618=0,0,1))</f>
        <v>0</v>
      </c>
      <c r="DZ618" s="62"/>
    </row>
    <row r="619" spans="1:130" ht="15" customHeight="1" x14ac:dyDescent="0.3">
      <c r="A619" s="11"/>
      <c r="B619" s="2" t="s">
        <v>36</v>
      </c>
      <c r="J619" s="88" t="s">
        <v>199</v>
      </c>
      <c r="K619" s="88"/>
      <c r="L619" s="88"/>
      <c r="M619" s="88"/>
      <c r="N619" s="88"/>
      <c r="O619" s="88"/>
      <c r="P619" s="88"/>
      <c r="Q619" s="88"/>
      <c r="R619" s="88"/>
      <c r="S619" s="2" t="s">
        <v>153</v>
      </c>
      <c r="T619" s="47"/>
      <c r="CA619" s="26" t="s">
        <v>69</v>
      </c>
      <c r="CB619" s="39" t="str">
        <f t="shared" si="109"/>
        <v>Riadok bude skrytý.</v>
      </c>
      <c r="CC619" s="33" t="s">
        <v>78</v>
      </c>
      <c r="CW619" s="20">
        <f>+IF($J$619="neposkytla",0,1)</f>
        <v>0</v>
      </c>
      <c r="CZ619" s="20">
        <f t="shared" si="111"/>
        <v>1</v>
      </c>
      <c r="DA619" s="20">
        <f>+IF(CW619+CX619+CY619=0,0,IF(CZ619=0,0,1))</f>
        <v>0</v>
      </c>
      <c r="DZ619" s="62"/>
    </row>
    <row r="620" spans="1:130" ht="15" customHeight="1" x14ac:dyDescent="0.3">
      <c r="A620" s="11"/>
      <c r="B620" s="2" t="str">
        <f>IF(J619="poskytla","K poskytnutým príjmom a výhodam členom orgánov ÚJ Spoločnosť uvádza:","")</f>
        <v/>
      </c>
      <c r="CA620" s="24"/>
      <c r="CB620" s="39" t="str">
        <f t="shared" si="109"/>
        <v>Riadok bude skrytý.</v>
      </c>
      <c r="CC620" s="33" t="s">
        <v>78</v>
      </c>
      <c r="CW620" s="20">
        <f>+IF($J$619="neposkytla",0,1)</f>
        <v>0</v>
      </c>
      <c r="CX620" s="20">
        <f>+IF(SUM(CX621:CX640)=0,0,1)</f>
        <v>0</v>
      </c>
      <c r="CZ620" s="20">
        <f t="shared" si="111"/>
        <v>1</v>
      </c>
      <c r="DA620" s="37">
        <f t="shared" ref="DA620:DA661" si="114">+IF(CW620*CX620=0,0,IF(CZ620=0,0,1))</f>
        <v>0</v>
      </c>
      <c r="DZ620" s="62"/>
    </row>
    <row r="621" spans="1:130" x14ac:dyDescent="0.3">
      <c r="A621" s="1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  <c r="AR621" s="71"/>
      <c r="AS621" s="71"/>
      <c r="AT621" s="71"/>
      <c r="AU621" s="71"/>
      <c r="AV621" s="71"/>
      <c r="AW621" s="71"/>
      <c r="AX621" s="71"/>
      <c r="AY621" s="71"/>
      <c r="AZ621" s="71"/>
      <c r="BA621" s="71"/>
      <c r="BB621" s="71"/>
      <c r="BC621" s="71"/>
      <c r="BD621" s="71"/>
      <c r="BE621" s="71"/>
      <c r="BF621" s="71"/>
      <c r="BG621" s="71"/>
      <c r="BH621" s="71"/>
      <c r="BI621" s="71"/>
      <c r="BJ621" s="71"/>
      <c r="BK621" s="71"/>
      <c r="BL621" s="71"/>
      <c r="BM621" s="71"/>
      <c r="BN621" s="71"/>
      <c r="BO621" s="71"/>
      <c r="BP621" s="71"/>
      <c r="BQ621" s="71"/>
      <c r="BR621" s="71"/>
      <c r="BS621" s="71"/>
      <c r="BT621" s="71"/>
      <c r="BU621" s="71"/>
      <c r="BV621" s="71"/>
      <c r="BW621" s="71"/>
      <c r="BX621" s="71"/>
      <c r="BY621" s="71"/>
      <c r="BZ621" s="71"/>
      <c r="CA621" s="24"/>
      <c r="CB621" s="39" t="str">
        <f t="shared" si="109"/>
        <v>Riadok bude skrytý.</v>
      </c>
      <c r="CC621" s="33" t="s">
        <v>78</v>
      </c>
      <c r="CW621" s="20">
        <f t="shared" ref="CW621:CW662" si="115">+IF($J$619="neposkytla",0,1)</f>
        <v>0</v>
      </c>
      <c r="CX621" s="20">
        <f t="shared" ref="CX621:CX640" si="116">+IF(B621="",0,1)</f>
        <v>0</v>
      </c>
      <c r="CZ621" s="20">
        <f t="shared" ref="CZ621:CZ642" si="117">IF(CC621="",1,IF(CC621="Chcem skryť riadok.",0,1))</f>
        <v>1</v>
      </c>
      <c r="DA621" s="37">
        <f t="shared" si="114"/>
        <v>0</v>
      </c>
      <c r="DZ621" s="62"/>
    </row>
    <row r="622" spans="1:130" x14ac:dyDescent="0.3">
      <c r="A622" s="1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  <c r="AR622" s="71"/>
      <c r="AS622" s="71"/>
      <c r="AT622" s="71"/>
      <c r="AU622" s="71"/>
      <c r="AV622" s="71"/>
      <c r="AW622" s="71"/>
      <c r="AX622" s="71"/>
      <c r="AY622" s="71"/>
      <c r="AZ622" s="71"/>
      <c r="BA622" s="71"/>
      <c r="BB622" s="71"/>
      <c r="BC622" s="71"/>
      <c r="BD622" s="71"/>
      <c r="BE622" s="71"/>
      <c r="BF622" s="71"/>
      <c r="BG622" s="71"/>
      <c r="BH622" s="71"/>
      <c r="BI622" s="71"/>
      <c r="BJ622" s="71"/>
      <c r="BK622" s="71"/>
      <c r="BL622" s="71"/>
      <c r="BM622" s="71"/>
      <c r="BN622" s="71"/>
      <c r="BO622" s="71"/>
      <c r="BP622" s="71"/>
      <c r="BQ622" s="71"/>
      <c r="BR622" s="71"/>
      <c r="BS622" s="71"/>
      <c r="BT622" s="71"/>
      <c r="BU622" s="71"/>
      <c r="BV622" s="71"/>
      <c r="BW622" s="71"/>
      <c r="BX622" s="71"/>
      <c r="BY622" s="71"/>
      <c r="BZ622" s="71"/>
      <c r="CA622" s="24"/>
      <c r="CB622" s="39" t="str">
        <f t="shared" si="109"/>
        <v>Riadok bude skrytý.</v>
      </c>
      <c r="CC622" s="33" t="s">
        <v>78</v>
      </c>
      <c r="CW622" s="20">
        <f t="shared" si="115"/>
        <v>0</v>
      </c>
      <c r="CX622" s="20">
        <f t="shared" si="116"/>
        <v>0</v>
      </c>
      <c r="CZ622" s="20">
        <f t="shared" si="117"/>
        <v>1</v>
      </c>
      <c r="DA622" s="37">
        <f t="shared" si="114"/>
        <v>0</v>
      </c>
      <c r="DZ622" s="62"/>
    </row>
    <row r="623" spans="1:130" x14ac:dyDescent="0.3">
      <c r="A623" s="1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  <c r="AR623" s="71"/>
      <c r="AS623" s="71"/>
      <c r="AT623" s="71"/>
      <c r="AU623" s="71"/>
      <c r="AV623" s="71"/>
      <c r="AW623" s="71"/>
      <c r="AX623" s="71"/>
      <c r="AY623" s="71"/>
      <c r="AZ623" s="71"/>
      <c r="BA623" s="71"/>
      <c r="BB623" s="71"/>
      <c r="BC623" s="71"/>
      <c r="BD623" s="71"/>
      <c r="BE623" s="71"/>
      <c r="BF623" s="71"/>
      <c r="BG623" s="71"/>
      <c r="BH623" s="71"/>
      <c r="BI623" s="71"/>
      <c r="BJ623" s="71"/>
      <c r="BK623" s="71"/>
      <c r="BL623" s="71"/>
      <c r="BM623" s="71"/>
      <c r="BN623" s="71"/>
      <c r="BO623" s="71"/>
      <c r="BP623" s="71"/>
      <c r="BQ623" s="71"/>
      <c r="BR623" s="71"/>
      <c r="BS623" s="71"/>
      <c r="BT623" s="71"/>
      <c r="BU623" s="71"/>
      <c r="BV623" s="71"/>
      <c r="BW623" s="71"/>
      <c r="BX623" s="71"/>
      <c r="BY623" s="71"/>
      <c r="BZ623" s="71"/>
      <c r="CA623" s="24"/>
      <c r="CB623" s="39" t="str">
        <f t="shared" si="109"/>
        <v>Riadok bude skrytý.</v>
      </c>
      <c r="CC623" s="33" t="s">
        <v>78</v>
      </c>
      <c r="CW623" s="20">
        <f t="shared" si="115"/>
        <v>0</v>
      </c>
      <c r="CX623" s="20">
        <f t="shared" si="116"/>
        <v>0</v>
      </c>
      <c r="CZ623" s="20">
        <f t="shared" si="117"/>
        <v>1</v>
      </c>
      <c r="DA623" s="37">
        <f t="shared" si="114"/>
        <v>0</v>
      </c>
      <c r="DZ623" s="62"/>
    </row>
    <row r="624" spans="1:130" x14ac:dyDescent="0.3">
      <c r="A624" s="1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  <c r="AR624" s="71"/>
      <c r="AS624" s="71"/>
      <c r="AT624" s="71"/>
      <c r="AU624" s="71"/>
      <c r="AV624" s="71"/>
      <c r="AW624" s="71"/>
      <c r="AX624" s="71"/>
      <c r="AY624" s="71"/>
      <c r="AZ624" s="71"/>
      <c r="BA624" s="71"/>
      <c r="BB624" s="71"/>
      <c r="BC624" s="71"/>
      <c r="BD624" s="71"/>
      <c r="BE624" s="71"/>
      <c r="BF624" s="71"/>
      <c r="BG624" s="71"/>
      <c r="BH624" s="71"/>
      <c r="BI624" s="71"/>
      <c r="BJ624" s="71"/>
      <c r="BK624" s="71"/>
      <c r="BL624" s="71"/>
      <c r="BM624" s="71"/>
      <c r="BN624" s="71"/>
      <c r="BO624" s="71"/>
      <c r="BP624" s="71"/>
      <c r="BQ624" s="71"/>
      <c r="BR624" s="71"/>
      <c r="BS624" s="71"/>
      <c r="BT624" s="71"/>
      <c r="BU624" s="71"/>
      <c r="BV624" s="71"/>
      <c r="BW624" s="71"/>
      <c r="BX624" s="71"/>
      <c r="BY624" s="71"/>
      <c r="BZ624" s="71"/>
      <c r="CA624" s="24"/>
      <c r="CB624" s="39" t="str">
        <f t="shared" si="109"/>
        <v>Riadok bude skrytý.</v>
      </c>
      <c r="CC624" s="33" t="s">
        <v>78</v>
      </c>
      <c r="CW624" s="20">
        <f t="shared" si="115"/>
        <v>0</v>
      </c>
      <c r="CX624" s="20">
        <f t="shared" si="116"/>
        <v>0</v>
      </c>
      <c r="CZ624" s="20">
        <f t="shared" si="117"/>
        <v>1</v>
      </c>
      <c r="DA624" s="37">
        <f t="shared" si="114"/>
        <v>0</v>
      </c>
      <c r="DZ624" s="62"/>
    </row>
    <row r="625" spans="1:130" x14ac:dyDescent="0.3">
      <c r="A625" s="1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  <c r="AR625" s="71"/>
      <c r="AS625" s="71"/>
      <c r="AT625" s="71"/>
      <c r="AU625" s="71"/>
      <c r="AV625" s="71"/>
      <c r="AW625" s="71"/>
      <c r="AX625" s="71"/>
      <c r="AY625" s="71"/>
      <c r="AZ625" s="71"/>
      <c r="BA625" s="71"/>
      <c r="BB625" s="71"/>
      <c r="BC625" s="71"/>
      <c r="BD625" s="71"/>
      <c r="BE625" s="71"/>
      <c r="BF625" s="71"/>
      <c r="BG625" s="71"/>
      <c r="BH625" s="71"/>
      <c r="BI625" s="71"/>
      <c r="BJ625" s="71"/>
      <c r="BK625" s="71"/>
      <c r="BL625" s="71"/>
      <c r="BM625" s="71"/>
      <c r="BN625" s="71"/>
      <c r="BO625" s="71"/>
      <c r="BP625" s="71"/>
      <c r="BQ625" s="71"/>
      <c r="BR625" s="71"/>
      <c r="BS625" s="71"/>
      <c r="BT625" s="71"/>
      <c r="BU625" s="71"/>
      <c r="BV625" s="71"/>
      <c r="BW625" s="71"/>
      <c r="BX625" s="71"/>
      <c r="BY625" s="71"/>
      <c r="BZ625" s="71"/>
      <c r="CA625" s="24"/>
      <c r="CB625" s="39" t="str">
        <f t="shared" si="109"/>
        <v>Riadok bude skrytý.</v>
      </c>
      <c r="CC625" s="33" t="s">
        <v>78</v>
      </c>
      <c r="CW625" s="20">
        <f t="shared" si="115"/>
        <v>0</v>
      </c>
      <c r="CX625" s="20">
        <f t="shared" si="116"/>
        <v>0</v>
      </c>
      <c r="CZ625" s="20">
        <f t="shared" si="117"/>
        <v>1</v>
      </c>
      <c r="DA625" s="37">
        <f t="shared" si="114"/>
        <v>0</v>
      </c>
      <c r="DZ625" s="62"/>
    </row>
    <row r="626" spans="1:130" x14ac:dyDescent="0.3">
      <c r="A626" s="1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  <c r="AR626" s="71"/>
      <c r="AS626" s="71"/>
      <c r="AT626" s="71"/>
      <c r="AU626" s="71"/>
      <c r="AV626" s="71"/>
      <c r="AW626" s="71"/>
      <c r="AX626" s="71"/>
      <c r="AY626" s="71"/>
      <c r="AZ626" s="71"/>
      <c r="BA626" s="71"/>
      <c r="BB626" s="71"/>
      <c r="BC626" s="71"/>
      <c r="BD626" s="71"/>
      <c r="BE626" s="71"/>
      <c r="BF626" s="71"/>
      <c r="BG626" s="71"/>
      <c r="BH626" s="71"/>
      <c r="BI626" s="71"/>
      <c r="BJ626" s="71"/>
      <c r="BK626" s="71"/>
      <c r="BL626" s="71"/>
      <c r="BM626" s="71"/>
      <c r="BN626" s="71"/>
      <c r="BO626" s="71"/>
      <c r="BP626" s="71"/>
      <c r="BQ626" s="71"/>
      <c r="BR626" s="71"/>
      <c r="BS626" s="71"/>
      <c r="BT626" s="71"/>
      <c r="BU626" s="71"/>
      <c r="BV626" s="71"/>
      <c r="BW626" s="71"/>
      <c r="BX626" s="71"/>
      <c r="BY626" s="71"/>
      <c r="BZ626" s="71"/>
      <c r="CA626" s="24"/>
      <c r="CB626" s="39" t="str">
        <f t="shared" si="109"/>
        <v>Riadok bude skrytý.</v>
      </c>
      <c r="CC626" s="33" t="s">
        <v>78</v>
      </c>
      <c r="CW626" s="20">
        <f t="shared" si="115"/>
        <v>0</v>
      </c>
      <c r="CX626" s="20">
        <f t="shared" si="116"/>
        <v>0</v>
      </c>
      <c r="CZ626" s="20">
        <f t="shared" si="117"/>
        <v>1</v>
      </c>
      <c r="DA626" s="37">
        <f t="shared" si="114"/>
        <v>0</v>
      </c>
      <c r="DZ626" s="62"/>
    </row>
    <row r="627" spans="1:130" x14ac:dyDescent="0.3">
      <c r="A627" s="1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  <c r="AR627" s="71"/>
      <c r="AS627" s="71"/>
      <c r="AT627" s="71"/>
      <c r="AU627" s="71"/>
      <c r="AV627" s="71"/>
      <c r="AW627" s="71"/>
      <c r="AX627" s="71"/>
      <c r="AY627" s="71"/>
      <c r="AZ627" s="71"/>
      <c r="BA627" s="71"/>
      <c r="BB627" s="71"/>
      <c r="BC627" s="71"/>
      <c r="BD627" s="71"/>
      <c r="BE627" s="71"/>
      <c r="BF627" s="71"/>
      <c r="BG627" s="71"/>
      <c r="BH627" s="71"/>
      <c r="BI627" s="71"/>
      <c r="BJ627" s="71"/>
      <c r="BK627" s="71"/>
      <c r="BL627" s="71"/>
      <c r="BM627" s="71"/>
      <c r="BN627" s="71"/>
      <c r="BO627" s="71"/>
      <c r="BP627" s="71"/>
      <c r="BQ627" s="71"/>
      <c r="BR627" s="71"/>
      <c r="BS627" s="71"/>
      <c r="BT627" s="71"/>
      <c r="BU627" s="71"/>
      <c r="BV627" s="71"/>
      <c r="BW627" s="71"/>
      <c r="BX627" s="71"/>
      <c r="BY627" s="71"/>
      <c r="BZ627" s="71"/>
      <c r="CA627" s="24"/>
      <c r="CB627" s="39" t="str">
        <f t="shared" si="109"/>
        <v>Riadok bude skrytý.</v>
      </c>
      <c r="CC627" s="33" t="s">
        <v>78</v>
      </c>
      <c r="CW627" s="20">
        <f t="shared" si="115"/>
        <v>0</v>
      </c>
      <c r="CX627" s="20">
        <f t="shared" si="116"/>
        <v>0</v>
      </c>
      <c r="CZ627" s="20">
        <f t="shared" si="117"/>
        <v>1</v>
      </c>
      <c r="DA627" s="37">
        <f t="shared" si="114"/>
        <v>0</v>
      </c>
      <c r="DZ627" s="62"/>
    </row>
    <row r="628" spans="1:130" x14ac:dyDescent="0.3">
      <c r="A628" s="1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  <c r="AR628" s="71"/>
      <c r="AS628" s="71"/>
      <c r="AT628" s="71"/>
      <c r="AU628" s="71"/>
      <c r="AV628" s="71"/>
      <c r="AW628" s="71"/>
      <c r="AX628" s="71"/>
      <c r="AY628" s="71"/>
      <c r="AZ628" s="71"/>
      <c r="BA628" s="71"/>
      <c r="BB628" s="71"/>
      <c r="BC628" s="71"/>
      <c r="BD628" s="71"/>
      <c r="BE628" s="71"/>
      <c r="BF628" s="71"/>
      <c r="BG628" s="71"/>
      <c r="BH628" s="71"/>
      <c r="BI628" s="71"/>
      <c r="BJ628" s="71"/>
      <c r="BK628" s="71"/>
      <c r="BL628" s="71"/>
      <c r="BM628" s="71"/>
      <c r="BN628" s="71"/>
      <c r="BO628" s="71"/>
      <c r="BP628" s="71"/>
      <c r="BQ628" s="71"/>
      <c r="BR628" s="71"/>
      <c r="BS628" s="71"/>
      <c r="BT628" s="71"/>
      <c r="BU628" s="71"/>
      <c r="BV628" s="71"/>
      <c r="BW628" s="71"/>
      <c r="BX628" s="71"/>
      <c r="BY628" s="71"/>
      <c r="BZ628" s="71"/>
      <c r="CA628" s="24"/>
      <c r="CB628" s="39" t="str">
        <f t="shared" si="109"/>
        <v>Riadok bude skrytý.</v>
      </c>
      <c r="CC628" s="33" t="s">
        <v>78</v>
      </c>
      <c r="CW628" s="20">
        <f t="shared" si="115"/>
        <v>0</v>
      </c>
      <c r="CX628" s="20">
        <f t="shared" si="116"/>
        <v>0</v>
      </c>
      <c r="CZ628" s="20">
        <f t="shared" si="117"/>
        <v>1</v>
      </c>
      <c r="DA628" s="37">
        <f t="shared" si="114"/>
        <v>0</v>
      </c>
      <c r="DZ628" s="62"/>
    </row>
    <row r="629" spans="1:130" x14ac:dyDescent="0.3">
      <c r="A629" s="1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  <c r="AR629" s="71"/>
      <c r="AS629" s="71"/>
      <c r="AT629" s="71"/>
      <c r="AU629" s="71"/>
      <c r="AV629" s="71"/>
      <c r="AW629" s="71"/>
      <c r="AX629" s="71"/>
      <c r="AY629" s="71"/>
      <c r="AZ629" s="71"/>
      <c r="BA629" s="71"/>
      <c r="BB629" s="71"/>
      <c r="BC629" s="71"/>
      <c r="BD629" s="71"/>
      <c r="BE629" s="71"/>
      <c r="BF629" s="71"/>
      <c r="BG629" s="71"/>
      <c r="BH629" s="71"/>
      <c r="BI629" s="71"/>
      <c r="BJ629" s="71"/>
      <c r="BK629" s="71"/>
      <c r="BL629" s="71"/>
      <c r="BM629" s="71"/>
      <c r="BN629" s="71"/>
      <c r="BO629" s="71"/>
      <c r="BP629" s="71"/>
      <c r="BQ629" s="71"/>
      <c r="BR629" s="71"/>
      <c r="BS629" s="71"/>
      <c r="BT629" s="71"/>
      <c r="BU629" s="71"/>
      <c r="BV629" s="71"/>
      <c r="BW629" s="71"/>
      <c r="BX629" s="71"/>
      <c r="BY629" s="71"/>
      <c r="BZ629" s="71"/>
      <c r="CA629" s="24"/>
      <c r="CB629" s="39" t="str">
        <f t="shared" si="109"/>
        <v>Riadok bude skrytý.</v>
      </c>
      <c r="CC629" s="33" t="s">
        <v>78</v>
      </c>
      <c r="CW629" s="20">
        <f t="shared" si="115"/>
        <v>0</v>
      </c>
      <c r="CX629" s="20">
        <f t="shared" si="116"/>
        <v>0</v>
      </c>
      <c r="CZ629" s="20">
        <f t="shared" si="117"/>
        <v>1</v>
      </c>
      <c r="DA629" s="37">
        <f t="shared" si="114"/>
        <v>0</v>
      </c>
      <c r="DZ629" s="62"/>
    </row>
    <row r="630" spans="1:130" x14ac:dyDescent="0.3">
      <c r="A630" s="1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  <c r="AR630" s="71"/>
      <c r="AS630" s="71"/>
      <c r="AT630" s="71"/>
      <c r="AU630" s="71"/>
      <c r="AV630" s="71"/>
      <c r="AW630" s="71"/>
      <c r="AX630" s="71"/>
      <c r="AY630" s="71"/>
      <c r="AZ630" s="71"/>
      <c r="BA630" s="71"/>
      <c r="BB630" s="71"/>
      <c r="BC630" s="71"/>
      <c r="BD630" s="71"/>
      <c r="BE630" s="71"/>
      <c r="BF630" s="71"/>
      <c r="BG630" s="71"/>
      <c r="BH630" s="71"/>
      <c r="BI630" s="71"/>
      <c r="BJ630" s="71"/>
      <c r="BK630" s="71"/>
      <c r="BL630" s="71"/>
      <c r="BM630" s="71"/>
      <c r="BN630" s="71"/>
      <c r="BO630" s="71"/>
      <c r="BP630" s="71"/>
      <c r="BQ630" s="71"/>
      <c r="BR630" s="71"/>
      <c r="BS630" s="71"/>
      <c r="BT630" s="71"/>
      <c r="BU630" s="71"/>
      <c r="BV630" s="71"/>
      <c r="BW630" s="71"/>
      <c r="BX630" s="71"/>
      <c r="BY630" s="71"/>
      <c r="BZ630" s="71"/>
      <c r="CA630" s="24"/>
      <c r="CB630" s="39" t="str">
        <f t="shared" si="109"/>
        <v>Riadok bude skrytý.</v>
      </c>
      <c r="CC630" s="33" t="s">
        <v>78</v>
      </c>
      <c r="CW630" s="20">
        <f t="shared" si="115"/>
        <v>0</v>
      </c>
      <c r="CX630" s="20">
        <f t="shared" si="116"/>
        <v>0</v>
      </c>
      <c r="CZ630" s="20">
        <f t="shared" si="117"/>
        <v>1</v>
      </c>
      <c r="DA630" s="37">
        <f t="shared" si="114"/>
        <v>0</v>
      </c>
      <c r="DZ630" s="62"/>
    </row>
    <row r="631" spans="1:130" x14ac:dyDescent="0.3">
      <c r="A631" s="1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  <c r="AR631" s="71"/>
      <c r="AS631" s="71"/>
      <c r="AT631" s="71"/>
      <c r="AU631" s="71"/>
      <c r="AV631" s="71"/>
      <c r="AW631" s="71"/>
      <c r="AX631" s="71"/>
      <c r="AY631" s="71"/>
      <c r="AZ631" s="71"/>
      <c r="BA631" s="71"/>
      <c r="BB631" s="71"/>
      <c r="BC631" s="71"/>
      <c r="BD631" s="71"/>
      <c r="BE631" s="71"/>
      <c r="BF631" s="71"/>
      <c r="BG631" s="71"/>
      <c r="BH631" s="71"/>
      <c r="BI631" s="71"/>
      <c r="BJ631" s="71"/>
      <c r="BK631" s="71"/>
      <c r="BL631" s="71"/>
      <c r="BM631" s="71"/>
      <c r="BN631" s="71"/>
      <c r="BO631" s="71"/>
      <c r="BP631" s="71"/>
      <c r="BQ631" s="71"/>
      <c r="BR631" s="71"/>
      <c r="BS631" s="71"/>
      <c r="BT631" s="71"/>
      <c r="BU631" s="71"/>
      <c r="BV631" s="71"/>
      <c r="BW631" s="71"/>
      <c r="BX631" s="71"/>
      <c r="BY631" s="71"/>
      <c r="BZ631" s="71"/>
      <c r="CA631" s="24"/>
      <c r="CB631" s="39" t="str">
        <f t="shared" si="109"/>
        <v>Riadok bude skrytý.</v>
      </c>
      <c r="CC631" s="33" t="s">
        <v>78</v>
      </c>
      <c r="CW631" s="20">
        <f t="shared" si="115"/>
        <v>0</v>
      </c>
      <c r="CX631" s="20">
        <f t="shared" si="116"/>
        <v>0</v>
      </c>
      <c r="CZ631" s="20">
        <f t="shared" si="117"/>
        <v>1</v>
      </c>
      <c r="DA631" s="37">
        <f t="shared" si="114"/>
        <v>0</v>
      </c>
      <c r="DZ631" s="62"/>
    </row>
    <row r="632" spans="1:130" x14ac:dyDescent="0.3">
      <c r="A632" s="1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  <c r="AR632" s="71"/>
      <c r="AS632" s="71"/>
      <c r="AT632" s="71"/>
      <c r="AU632" s="71"/>
      <c r="AV632" s="71"/>
      <c r="AW632" s="71"/>
      <c r="AX632" s="71"/>
      <c r="AY632" s="71"/>
      <c r="AZ632" s="71"/>
      <c r="BA632" s="71"/>
      <c r="BB632" s="71"/>
      <c r="BC632" s="71"/>
      <c r="BD632" s="71"/>
      <c r="BE632" s="71"/>
      <c r="BF632" s="71"/>
      <c r="BG632" s="71"/>
      <c r="BH632" s="71"/>
      <c r="BI632" s="71"/>
      <c r="BJ632" s="71"/>
      <c r="BK632" s="71"/>
      <c r="BL632" s="71"/>
      <c r="BM632" s="71"/>
      <c r="BN632" s="71"/>
      <c r="BO632" s="71"/>
      <c r="BP632" s="71"/>
      <c r="BQ632" s="71"/>
      <c r="BR632" s="71"/>
      <c r="BS632" s="71"/>
      <c r="BT632" s="71"/>
      <c r="BU632" s="71"/>
      <c r="BV632" s="71"/>
      <c r="BW632" s="71"/>
      <c r="BX632" s="71"/>
      <c r="BY632" s="71"/>
      <c r="BZ632" s="71"/>
      <c r="CA632" s="24"/>
      <c r="CB632" s="39" t="str">
        <f t="shared" si="109"/>
        <v>Riadok bude skrytý.</v>
      </c>
      <c r="CC632" s="33" t="s">
        <v>78</v>
      </c>
      <c r="CW632" s="20">
        <f t="shared" si="115"/>
        <v>0</v>
      </c>
      <c r="CX632" s="20">
        <f t="shared" si="116"/>
        <v>0</v>
      </c>
      <c r="CZ632" s="20">
        <f t="shared" si="117"/>
        <v>1</v>
      </c>
      <c r="DA632" s="37">
        <f t="shared" si="114"/>
        <v>0</v>
      </c>
      <c r="DZ632" s="62"/>
    </row>
    <row r="633" spans="1:130" x14ac:dyDescent="0.3">
      <c r="A633" s="1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  <c r="AR633" s="71"/>
      <c r="AS633" s="71"/>
      <c r="AT633" s="71"/>
      <c r="AU633" s="71"/>
      <c r="AV633" s="71"/>
      <c r="AW633" s="71"/>
      <c r="AX633" s="71"/>
      <c r="AY633" s="71"/>
      <c r="AZ633" s="71"/>
      <c r="BA633" s="71"/>
      <c r="BB633" s="71"/>
      <c r="BC633" s="71"/>
      <c r="BD633" s="71"/>
      <c r="BE633" s="71"/>
      <c r="BF633" s="71"/>
      <c r="BG633" s="71"/>
      <c r="BH633" s="71"/>
      <c r="BI633" s="71"/>
      <c r="BJ633" s="71"/>
      <c r="BK633" s="71"/>
      <c r="BL633" s="71"/>
      <c r="BM633" s="71"/>
      <c r="BN633" s="71"/>
      <c r="BO633" s="71"/>
      <c r="BP633" s="71"/>
      <c r="BQ633" s="71"/>
      <c r="BR633" s="71"/>
      <c r="BS633" s="71"/>
      <c r="BT633" s="71"/>
      <c r="BU633" s="71"/>
      <c r="BV633" s="71"/>
      <c r="BW633" s="71"/>
      <c r="BX633" s="71"/>
      <c r="BY633" s="71"/>
      <c r="BZ633" s="71"/>
      <c r="CA633" s="24"/>
      <c r="CB633" s="39" t="str">
        <f t="shared" si="109"/>
        <v>Riadok bude skrytý.</v>
      </c>
      <c r="CC633" s="33" t="s">
        <v>78</v>
      </c>
      <c r="CW633" s="20">
        <f t="shared" si="115"/>
        <v>0</v>
      </c>
      <c r="CX633" s="20">
        <f t="shared" si="116"/>
        <v>0</v>
      </c>
      <c r="CZ633" s="20">
        <f t="shared" si="117"/>
        <v>1</v>
      </c>
      <c r="DA633" s="37">
        <f t="shared" si="114"/>
        <v>0</v>
      </c>
      <c r="DZ633" s="62"/>
    </row>
    <row r="634" spans="1:130" x14ac:dyDescent="0.3">
      <c r="A634" s="1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  <c r="AR634" s="71"/>
      <c r="AS634" s="71"/>
      <c r="AT634" s="71"/>
      <c r="AU634" s="71"/>
      <c r="AV634" s="71"/>
      <c r="AW634" s="71"/>
      <c r="AX634" s="71"/>
      <c r="AY634" s="71"/>
      <c r="AZ634" s="71"/>
      <c r="BA634" s="71"/>
      <c r="BB634" s="71"/>
      <c r="BC634" s="71"/>
      <c r="BD634" s="71"/>
      <c r="BE634" s="71"/>
      <c r="BF634" s="71"/>
      <c r="BG634" s="71"/>
      <c r="BH634" s="71"/>
      <c r="BI634" s="71"/>
      <c r="BJ634" s="71"/>
      <c r="BK634" s="71"/>
      <c r="BL634" s="71"/>
      <c r="BM634" s="71"/>
      <c r="BN634" s="71"/>
      <c r="BO634" s="71"/>
      <c r="BP634" s="71"/>
      <c r="BQ634" s="71"/>
      <c r="BR634" s="71"/>
      <c r="BS634" s="71"/>
      <c r="BT634" s="71"/>
      <c r="BU634" s="71"/>
      <c r="BV634" s="71"/>
      <c r="BW634" s="71"/>
      <c r="BX634" s="71"/>
      <c r="BY634" s="71"/>
      <c r="BZ634" s="71"/>
      <c r="CA634" s="24"/>
      <c r="CB634" s="39" t="str">
        <f t="shared" si="109"/>
        <v>Riadok bude skrytý.</v>
      </c>
      <c r="CC634" s="33" t="s">
        <v>78</v>
      </c>
      <c r="CW634" s="20">
        <f t="shared" si="115"/>
        <v>0</v>
      </c>
      <c r="CX634" s="20">
        <f t="shared" si="116"/>
        <v>0</v>
      </c>
      <c r="CZ634" s="20">
        <f t="shared" si="117"/>
        <v>1</v>
      </c>
      <c r="DA634" s="37">
        <f t="shared" si="114"/>
        <v>0</v>
      </c>
      <c r="DZ634" s="62"/>
    </row>
    <row r="635" spans="1:130" x14ac:dyDescent="0.3">
      <c r="A635" s="1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  <c r="AR635" s="71"/>
      <c r="AS635" s="71"/>
      <c r="AT635" s="71"/>
      <c r="AU635" s="71"/>
      <c r="AV635" s="71"/>
      <c r="AW635" s="71"/>
      <c r="AX635" s="71"/>
      <c r="AY635" s="71"/>
      <c r="AZ635" s="71"/>
      <c r="BA635" s="71"/>
      <c r="BB635" s="71"/>
      <c r="BC635" s="71"/>
      <c r="BD635" s="71"/>
      <c r="BE635" s="71"/>
      <c r="BF635" s="71"/>
      <c r="BG635" s="71"/>
      <c r="BH635" s="71"/>
      <c r="BI635" s="71"/>
      <c r="BJ635" s="71"/>
      <c r="BK635" s="71"/>
      <c r="BL635" s="71"/>
      <c r="BM635" s="71"/>
      <c r="BN635" s="71"/>
      <c r="BO635" s="71"/>
      <c r="BP635" s="71"/>
      <c r="BQ635" s="71"/>
      <c r="BR635" s="71"/>
      <c r="BS635" s="71"/>
      <c r="BT635" s="71"/>
      <c r="BU635" s="71"/>
      <c r="BV635" s="71"/>
      <c r="BW635" s="71"/>
      <c r="BX635" s="71"/>
      <c r="BY635" s="71"/>
      <c r="BZ635" s="71"/>
      <c r="CA635" s="24"/>
      <c r="CB635" s="39" t="str">
        <f t="shared" si="109"/>
        <v>Riadok bude skrytý.</v>
      </c>
      <c r="CC635" s="33" t="s">
        <v>78</v>
      </c>
      <c r="CW635" s="20">
        <f t="shared" si="115"/>
        <v>0</v>
      </c>
      <c r="CX635" s="20">
        <f t="shared" si="116"/>
        <v>0</v>
      </c>
      <c r="CZ635" s="20">
        <f t="shared" si="117"/>
        <v>1</v>
      </c>
      <c r="DA635" s="37">
        <f t="shared" si="114"/>
        <v>0</v>
      </c>
      <c r="DZ635" s="62"/>
    </row>
    <row r="636" spans="1:130" x14ac:dyDescent="0.3">
      <c r="A636" s="1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  <c r="AR636" s="71"/>
      <c r="AS636" s="71"/>
      <c r="AT636" s="71"/>
      <c r="AU636" s="71"/>
      <c r="AV636" s="71"/>
      <c r="AW636" s="71"/>
      <c r="AX636" s="71"/>
      <c r="AY636" s="71"/>
      <c r="AZ636" s="71"/>
      <c r="BA636" s="71"/>
      <c r="BB636" s="71"/>
      <c r="BC636" s="71"/>
      <c r="BD636" s="71"/>
      <c r="BE636" s="71"/>
      <c r="BF636" s="71"/>
      <c r="BG636" s="71"/>
      <c r="BH636" s="71"/>
      <c r="BI636" s="71"/>
      <c r="BJ636" s="71"/>
      <c r="BK636" s="71"/>
      <c r="BL636" s="71"/>
      <c r="BM636" s="71"/>
      <c r="BN636" s="71"/>
      <c r="BO636" s="71"/>
      <c r="BP636" s="71"/>
      <c r="BQ636" s="71"/>
      <c r="BR636" s="71"/>
      <c r="BS636" s="71"/>
      <c r="BT636" s="71"/>
      <c r="BU636" s="71"/>
      <c r="BV636" s="71"/>
      <c r="BW636" s="71"/>
      <c r="BX636" s="71"/>
      <c r="BY636" s="71"/>
      <c r="BZ636" s="71"/>
      <c r="CA636" s="24"/>
      <c r="CB636" s="39" t="str">
        <f t="shared" si="109"/>
        <v>Riadok bude skrytý.</v>
      </c>
      <c r="CC636" s="33" t="s">
        <v>78</v>
      </c>
      <c r="CW636" s="20">
        <f t="shared" si="115"/>
        <v>0</v>
      </c>
      <c r="CX636" s="20">
        <f t="shared" si="116"/>
        <v>0</v>
      </c>
      <c r="CZ636" s="20">
        <f t="shared" si="117"/>
        <v>1</v>
      </c>
      <c r="DA636" s="37">
        <f t="shared" si="114"/>
        <v>0</v>
      </c>
      <c r="DZ636" s="62"/>
    </row>
    <row r="637" spans="1:130" x14ac:dyDescent="0.3">
      <c r="A637" s="1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  <c r="AR637" s="71"/>
      <c r="AS637" s="71"/>
      <c r="AT637" s="71"/>
      <c r="AU637" s="71"/>
      <c r="AV637" s="71"/>
      <c r="AW637" s="71"/>
      <c r="AX637" s="71"/>
      <c r="AY637" s="71"/>
      <c r="AZ637" s="71"/>
      <c r="BA637" s="71"/>
      <c r="BB637" s="71"/>
      <c r="BC637" s="71"/>
      <c r="BD637" s="71"/>
      <c r="BE637" s="71"/>
      <c r="BF637" s="71"/>
      <c r="BG637" s="71"/>
      <c r="BH637" s="71"/>
      <c r="BI637" s="71"/>
      <c r="BJ637" s="71"/>
      <c r="BK637" s="71"/>
      <c r="BL637" s="71"/>
      <c r="BM637" s="71"/>
      <c r="BN637" s="71"/>
      <c r="BO637" s="71"/>
      <c r="BP637" s="71"/>
      <c r="BQ637" s="71"/>
      <c r="BR637" s="71"/>
      <c r="BS637" s="71"/>
      <c r="BT637" s="71"/>
      <c r="BU637" s="71"/>
      <c r="BV637" s="71"/>
      <c r="BW637" s="71"/>
      <c r="BX637" s="71"/>
      <c r="BY637" s="71"/>
      <c r="BZ637" s="71"/>
      <c r="CA637" s="24"/>
      <c r="CB637" s="39" t="str">
        <f t="shared" si="109"/>
        <v>Riadok bude skrytý.</v>
      </c>
      <c r="CC637" s="33" t="s">
        <v>78</v>
      </c>
      <c r="CW637" s="20">
        <f t="shared" si="115"/>
        <v>0</v>
      </c>
      <c r="CX637" s="20">
        <f t="shared" si="116"/>
        <v>0</v>
      </c>
      <c r="CZ637" s="20">
        <f t="shared" si="117"/>
        <v>1</v>
      </c>
      <c r="DA637" s="37">
        <f t="shared" si="114"/>
        <v>0</v>
      </c>
      <c r="DZ637" s="62"/>
    </row>
    <row r="638" spans="1:130" x14ac:dyDescent="0.3">
      <c r="A638" s="1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  <c r="AR638" s="71"/>
      <c r="AS638" s="71"/>
      <c r="AT638" s="71"/>
      <c r="AU638" s="71"/>
      <c r="AV638" s="71"/>
      <c r="AW638" s="71"/>
      <c r="AX638" s="71"/>
      <c r="AY638" s="71"/>
      <c r="AZ638" s="71"/>
      <c r="BA638" s="71"/>
      <c r="BB638" s="71"/>
      <c r="BC638" s="71"/>
      <c r="BD638" s="71"/>
      <c r="BE638" s="71"/>
      <c r="BF638" s="71"/>
      <c r="BG638" s="71"/>
      <c r="BH638" s="71"/>
      <c r="BI638" s="71"/>
      <c r="BJ638" s="71"/>
      <c r="BK638" s="71"/>
      <c r="BL638" s="71"/>
      <c r="BM638" s="71"/>
      <c r="BN638" s="71"/>
      <c r="BO638" s="71"/>
      <c r="BP638" s="71"/>
      <c r="BQ638" s="71"/>
      <c r="BR638" s="71"/>
      <c r="BS638" s="71"/>
      <c r="BT638" s="71"/>
      <c r="BU638" s="71"/>
      <c r="BV638" s="71"/>
      <c r="BW638" s="71"/>
      <c r="BX638" s="71"/>
      <c r="BY638" s="71"/>
      <c r="BZ638" s="71"/>
      <c r="CA638" s="24"/>
      <c r="CB638" s="39" t="str">
        <f t="shared" si="109"/>
        <v>Riadok bude skrytý.</v>
      </c>
      <c r="CC638" s="33" t="s">
        <v>78</v>
      </c>
      <c r="CW638" s="20">
        <f t="shared" si="115"/>
        <v>0</v>
      </c>
      <c r="CX638" s="20">
        <f t="shared" si="116"/>
        <v>0</v>
      </c>
      <c r="CZ638" s="20">
        <f t="shared" si="117"/>
        <v>1</v>
      </c>
      <c r="DA638" s="37">
        <f t="shared" si="114"/>
        <v>0</v>
      </c>
      <c r="DZ638" s="62"/>
    </row>
    <row r="639" spans="1:130" x14ac:dyDescent="0.3">
      <c r="A639" s="1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  <c r="AR639" s="71"/>
      <c r="AS639" s="71"/>
      <c r="AT639" s="71"/>
      <c r="AU639" s="71"/>
      <c r="AV639" s="71"/>
      <c r="AW639" s="71"/>
      <c r="AX639" s="71"/>
      <c r="AY639" s="71"/>
      <c r="AZ639" s="71"/>
      <c r="BA639" s="71"/>
      <c r="BB639" s="71"/>
      <c r="BC639" s="71"/>
      <c r="BD639" s="71"/>
      <c r="BE639" s="71"/>
      <c r="BF639" s="71"/>
      <c r="BG639" s="71"/>
      <c r="BH639" s="71"/>
      <c r="BI639" s="71"/>
      <c r="BJ639" s="71"/>
      <c r="BK639" s="71"/>
      <c r="BL639" s="71"/>
      <c r="BM639" s="71"/>
      <c r="BN639" s="71"/>
      <c r="BO639" s="71"/>
      <c r="BP639" s="71"/>
      <c r="BQ639" s="71"/>
      <c r="BR639" s="71"/>
      <c r="BS639" s="71"/>
      <c r="BT639" s="71"/>
      <c r="BU639" s="71"/>
      <c r="BV639" s="71"/>
      <c r="BW639" s="71"/>
      <c r="BX639" s="71"/>
      <c r="BY639" s="71"/>
      <c r="BZ639" s="71"/>
      <c r="CA639" s="26"/>
      <c r="CB639" s="39" t="str">
        <f t="shared" si="109"/>
        <v>Riadok bude skrytý.</v>
      </c>
      <c r="CC639" s="33" t="s">
        <v>78</v>
      </c>
      <c r="CW639" s="20">
        <f t="shared" si="115"/>
        <v>0</v>
      </c>
      <c r="CX639" s="20">
        <f t="shared" si="116"/>
        <v>0</v>
      </c>
      <c r="CZ639" s="20">
        <f t="shared" si="117"/>
        <v>1</v>
      </c>
      <c r="DA639" s="37">
        <f t="shared" si="114"/>
        <v>0</v>
      </c>
      <c r="DZ639" s="62"/>
    </row>
    <row r="640" spans="1:130" x14ac:dyDescent="0.3">
      <c r="A640" s="1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  <c r="AR640" s="71"/>
      <c r="AS640" s="71"/>
      <c r="AT640" s="71"/>
      <c r="AU640" s="71"/>
      <c r="AV640" s="71"/>
      <c r="AW640" s="71"/>
      <c r="AX640" s="71"/>
      <c r="AY640" s="71"/>
      <c r="AZ640" s="71"/>
      <c r="BA640" s="71"/>
      <c r="BB640" s="71"/>
      <c r="BC640" s="71"/>
      <c r="BD640" s="71"/>
      <c r="BE640" s="71"/>
      <c r="BF640" s="71"/>
      <c r="BG640" s="71"/>
      <c r="BH640" s="71"/>
      <c r="BI640" s="71"/>
      <c r="BJ640" s="71"/>
      <c r="BK640" s="71"/>
      <c r="BL640" s="71"/>
      <c r="BM640" s="71"/>
      <c r="BN640" s="71"/>
      <c r="BO640" s="71"/>
      <c r="BP640" s="71"/>
      <c r="BQ640" s="71"/>
      <c r="BR640" s="71"/>
      <c r="BS640" s="71"/>
      <c r="BT640" s="71"/>
      <c r="BU640" s="71"/>
      <c r="BV640" s="71"/>
      <c r="BW640" s="71"/>
      <c r="BX640" s="71"/>
      <c r="BY640" s="71"/>
      <c r="BZ640" s="71"/>
      <c r="CA640" s="24"/>
      <c r="CB640" s="39" t="str">
        <f t="shared" ref="CB640:CB662" si="118">+IF(DA640=0,"Riadok bude skrytý.","Riadok bude vidieť.")</f>
        <v>Riadok bude skrytý.</v>
      </c>
      <c r="CC640" s="33" t="s">
        <v>78</v>
      </c>
      <c r="CW640" s="20">
        <f t="shared" si="115"/>
        <v>0</v>
      </c>
      <c r="CX640" s="20">
        <f t="shared" si="116"/>
        <v>0</v>
      </c>
      <c r="CZ640" s="20">
        <f t="shared" si="117"/>
        <v>1</v>
      </c>
      <c r="DA640" s="37">
        <f t="shared" si="114"/>
        <v>0</v>
      </c>
      <c r="DZ640" s="62"/>
    </row>
    <row r="641" spans="1:130" x14ac:dyDescent="0.3">
      <c r="A641" s="11"/>
      <c r="CA641" s="24"/>
      <c r="CB641" s="39" t="str">
        <f t="shared" si="118"/>
        <v>Riadok bude skrytý.</v>
      </c>
      <c r="CC641" s="33" t="s">
        <v>78</v>
      </c>
      <c r="CF641" s="7"/>
      <c r="CW641" s="20">
        <f t="shared" si="115"/>
        <v>0</v>
      </c>
      <c r="CX641" s="20">
        <f>+IF(CX647+CX652+CX653+CX654+CX656+CX657+CX658+CX659+CX660+CX661=0,0,1)</f>
        <v>0</v>
      </c>
      <c r="CZ641" s="20">
        <f t="shared" si="117"/>
        <v>1</v>
      </c>
      <c r="DA641" s="37">
        <f t="shared" si="114"/>
        <v>0</v>
      </c>
      <c r="DZ641" s="62"/>
    </row>
    <row r="642" spans="1:130" x14ac:dyDescent="0.3">
      <c r="A642" s="11"/>
      <c r="B642" s="2" t="s">
        <v>49</v>
      </c>
      <c r="CA642" s="26" t="s">
        <v>69</v>
      </c>
      <c r="CB642" s="39" t="str">
        <f t="shared" si="118"/>
        <v>Riadok bude skrytý.</v>
      </c>
      <c r="CC642" s="33" t="s">
        <v>78</v>
      </c>
      <c r="CW642" s="20">
        <f t="shared" si="115"/>
        <v>0</v>
      </c>
      <c r="CX642" s="20">
        <f>+IF(CX647+CX652+CX653+CX654+CX656+CX657+CX658+CX659+CX660+CX661=0,0,1)</f>
        <v>0</v>
      </c>
      <c r="CZ642" s="20">
        <f t="shared" si="117"/>
        <v>1</v>
      </c>
      <c r="DA642" s="37">
        <f t="shared" si="114"/>
        <v>0</v>
      </c>
      <c r="DZ642" s="62"/>
    </row>
    <row r="643" spans="1:130" x14ac:dyDescent="0.3">
      <c r="A643" s="11"/>
      <c r="CA643" s="27"/>
      <c r="CB643" s="39" t="str">
        <f t="shared" si="118"/>
        <v>Riadok bude skrytý.</v>
      </c>
      <c r="CC643" s="33" t="s">
        <v>78</v>
      </c>
      <c r="CW643" s="20">
        <f t="shared" si="115"/>
        <v>0</v>
      </c>
      <c r="CX643" s="20">
        <f>+IF(CX647+CX652+CX653+CX654+CX656+CX657+CX658+CX659+CX660+CX661=0,0,1)</f>
        <v>0</v>
      </c>
      <c r="CZ643" s="20">
        <f t="shared" ref="CZ643:CZ662" si="119">IF(CC643="",1,IF(CC643="Chcem skryť riadok.",0,1))</f>
        <v>1</v>
      </c>
      <c r="DA643" s="37">
        <f t="shared" si="114"/>
        <v>0</v>
      </c>
      <c r="DZ643" s="62"/>
    </row>
    <row r="644" spans="1:130" x14ac:dyDescent="0.3">
      <c r="A644" s="11"/>
      <c r="B644" s="408" t="s">
        <v>50</v>
      </c>
      <c r="C644" s="409"/>
      <c r="D644" s="409"/>
      <c r="E644" s="409"/>
      <c r="F644" s="409"/>
      <c r="G644" s="409"/>
      <c r="H644" s="409"/>
      <c r="I644" s="409"/>
      <c r="J644" s="409"/>
      <c r="K644" s="409"/>
      <c r="L644" s="409"/>
      <c r="M644" s="409"/>
      <c r="N644" s="409"/>
      <c r="O644" s="409"/>
      <c r="P644" s="409"/>
      <c r="Q644" s="409"/>
      <c r="R644" s="409"/>
      <c r="S644" s="409"/>
      <c r="T644" s="409"/>
      <c r="U644" s="409"/>
      <c r="V644" s="409"/>
      <c r="W644" s="409"/>
      <c r="X644" s="409"/>
      <c r="Y644" s="409"/>
      <c r="Z644" s="409"/>
      <c r="AA644" s="409"/>
      <c r="AB644" s="409"/>
      <c r="AC644" s="409"/>
      <c r="AD644" s="409"/>
      <c r="AE644" s="409"/>
      <c r="AF644" s="409"/>
      <c r="AG644" s="409"/>
      <c r="AH644" s="409"/>
      <c r="AI644" s="409"/>
      <c r="AJ644" s="410"/>
      <c r="AK644" s="357" t="s">
        <v>103</v>
      </c>
      <c r="AL644" s="358"/>
      <c r="AM644" s="358"/>
      <c r="AN644" s="358"/>
      <c r="AO644" s="358"/>
      <c r="AP644" s="358"/>
      <c r="AQ644" s="358"/>
      <c r="AR644" s="358"/>
      <c r="AS644" s="358"/>
      <c r="AT644" s="358"/>
      <c r="AU644" s="358"/>
      <c r="AV644" s="358"/>
      <c r="AW644" s="358"/>
      <c r="AX644" s="358"/>
      <c r="AY644" s="358"/>
      <c r="AZ644" s="358"/>
      <c r="BA644" s="358"/>
      <c r="BB644" s="358"/>
      <c r="BC644" s="358"/>
      <c r="BD644" s="358"/>
      <c r="BE644" s="358"/>
      <c r="BF644" s="358"/>
      <c r="BG644" s="358"/>
      <c r="BH644" s="358"/>
      <c r="BI644" s="358"/>
      <c r="BJ644" s="358"/>
      <c r="BK644" s="358"/>
      <c r="BL644" s="358"/>
      <c r="BM644" s="358"/>
      <c r="BN644" s="358"/>
      <c r="BO644" s="358"/>
      <c r="BP644" s="358"/>
      <c r="BQ644" s="358"/>
      <c r="BR644" s="358"/>
      <c r="BS644" s="358"/>
      <c r="BT644" s="358"/>
      <c r="BU644" s="358"/>
      <c r="BV644" s="358"/>
      <c r="BW644" s="358"/>
      <c r="BX644" s="358"/>
      <c r="BY644" s="358"/>
      <c r="BZ644" s="359"/>
      <c r="CA644" s="27"/>
      <c r="CB644" s="39" t="str">
        <f t="shared" si="118"/>
        <v>Riadok bude skrytý.</v>
      </c>
      <c r="CC644" s="33" t="s">
        <v>78</v>
      </c>
      <c r="CW644" s="20">
        <f t="shared" si="115"/>
        <v>0</v>
      </c>
      <c r="CX644" s="20">
        <f>+IF(CX647+CX652+CX653+CX654+CX656+CX657+CX658+CX659+CX660+CX661=0,0,1)</f>
        <v>0</v>
      </c>
      <c r="CZ644" s="20">
        <f t="shared" si="119"/>
        <v>1</v>
      </c>
      <c r="DA644" s="37">
        <f t="shared" si="114"/>
        <v>0</v>
      </c>
      <c r="DZ644" s="62"/>
    </row>
    <row r="645" spans="1:130" x14ac:dyDescent="0.3">
      <c r="A645" s="11"/>
      <c r="B645" s="411"/>
      <c r="C645" s="412"/>
      <c r="D645" s="412"/>
      <c r="E645" s="412"/>
      <c r="F645" s="412"/>
      <c r="G645" s="412"/>
      <c r="H645" s="412"/>
      <c r="I645" s="412"/>
      <c r="J645" s="412"/>
      <c r="K645" s="412"/>
      <c r="L645" s="412"/>
      <c r="M645" s="412"/>
      <c r="N645" s="412"/>
      <c r="O645" s="412"/>
      <c r="P645" s="412"/>
      <c r="Q645" s="412"/>
      <c r="R645" s="412"/>
      <c r="S645" s="412"/>
      <c r="T645" s="412"/>
      <c r="U645" s="412"/>
      <c r="V645" s="412"/>
      <c r="W645" s="412"/>
      <c r="X645" s="412"/>
      <c r="Y645" s="412"/>
      <c r="Z645" s="412"/>
      <c r="AA645" s="412"/>
      <c r="AB645" s="412"/>
      <c r="AC645" s="412"/>
      <c r="AD645" s="412"/>
      <c r="AE645" s="412"/>
      <c r="AF645" s="412"/>
      <c r="AG645" s="412"/>
      <c r="AH645" s="412"/>
      <c r="AI645" s="412"/>
      <c r="AJ645" s="413"/>
      <c r="AK645" s="352" t="s">
        <v>51</v>
      </c>
      <c r="AL645" s="353"/>
      <c r="AM645" s="353"/>
      <c r="AN645" s="353"/>
      <c r="AO645" s="353"/>
      <c r="AP645" s="353"/>
      <c r="AQ645" s="353"/>
      <c r="AR645" s="353"/>
      <c r="AS645" s="353"/>
      <c r="AT645" s="353"/>
      <c r="AU645" s="353"/>
      <c r="AV645" s="353"/>
      <c r="AW645" s="353"/>
      <c r="AX645" s="354"/>
      <c r="AY645" s="352" t="s">
        <v>52</v>
      </c>
      <c r="AZ645" s="353"/>
      <c r="BA645" s="353"/>
      <c r="BB645" s="353"/>
      <c r="BC645" s="353"/>
      <c r="BD645" s="353"/>
      <c r="BE645" s="353"/>
      <c r="BF645" s="353"/>
      <c r="BG645" s="353"/>
      <c r="BH645" s="353"/>
      <c r="BI645" s="353"/>
      <c r="BJ645" s="353"/>
      <c r="BK645" s="353"/>
      <c r="BL645" s="354"/>
      <c r="BM645" s="352" t="s">
        <v>53</v>
      </c>
      <c r="BN645" s="353"/>
      <c r="BO645" s="353"/>
      <c r="BP645" s="353"/>
      <c r="BQ645" s="353"/>
      <c r="BR645" s="353"/>
      <c r="BS645" s="353"/>
      <c r="BT645" s="353"/>
      <c r="BU645" s="353"/>
      <c r="BV645" s="353"/>
      <c r="BW645" s="353"/>
      <c r="BX645" s="353"/>
      <c r="BY645" s="353"/>
      <c r="BZ645" s="354"/>
      <c r="CA645" s="27"/>
      <c r="CB645" s="39" t="str">
        <f t="shared" si="118"/>
        <v>Riadok bude skrytý.</v>
      </c>
      <c r="CC645" s="33" t="s">
        <v>78</v>
      </c>
      <c r="CW645" s="20">
        <f t="shared" si="115"/>
        <v>0</v>
      </c>
      <c r="CX645" s="20">
        <f>+IF(CX647+CX652+CX653+CX654+CX656+CX657+CX658+CX659+CX660+CX661=0,0,1)</f>
        <v>0</v>
      </c>
      <c r="CZ645" s="20">
        <f t="shared" si="119"/>
        <v>1</v>
      </c>
      <c r="DA645" s="37">
        <f t="shared" si="114"/>
        <v>0</v>
      </c>
      <c r="DZ645" s="62"/>
    </row>
    <row r="646" spans="1:130" x14ac:dyDescent="0.3">
      <c r="A646" s="11"/>
      <c r="B646" s="414"/>
      <c r="C646" s="415"/>
      <c r="D646" s="415"/>
      <c r="E646" s="415"/>
      <c r="F646" s="415"/>
      <c r="G646" s="415"/>
      <c r="H646" s="415"/>
      <c r="I646" s="415"/>
      <c r="J646" s="415"/>
      <c r="K646" s="415"/>
      <c r="L646" s="415"/>
      <c r="M646" s="415"/>
      <c r="N646" s="415"/>
      <c r="O646" s="415"/>
      <c r="P646" s="415"/>
      <c r="Q646" s="415"/>
      <c r="R646" s="415"/>
      <c r="S646" s="415"/>
      <c r="T646" s="415"/>
      <c r="U646" s="415"/>
      <c r="V646" s="415"/>
      <c r="W646" s="415"/>
      <c r="X646" s="415"/>
      <c r="Y646" s="415"/>
      <c r="Z646" s="415"/>
      <c r="AA646" s="415"/>
      <c r="AB646" s="415"/>
      <c r="AC646" s="415"/>
      <c r="AD646" s="415"/>
      <c r="AE646" s="415"/>
      <c r="AF646" s="415"/>
      <c r="AG646" s="415"/>
      <c r="AH646" s="415"/>
      <c r="AI646" s="415"/>
      <c r="AJ646" s="416"/>
      <c r="AK646" s="355">
        <f>AJ38</f>
        <v>2016</v>
      </c>
      <c r="AL646" s="356"/>
      <c r="AM646" s="356"/>
      <c r="AN646" s="356"/>
      <c r="AO646" s="356"/>
      <c r="AP646" s="356"/>
      <c r="AQ646" s="356"/>
      <c r="AR646" s="356"/>
      <c r="AS646" s="356"/>
      <c r="AT646" s="356"/>
      <c r="AU646" s="356"/>
      <c r="AV646" s="356"/>
      <c r="AW646" s="356"/>
      <c r="AX646" s="356"/>
      <c r="AY646" s="356"/>
      <c r="AZ646" s="356"/>
      <c r="BA646" s="356"/>
      <c r="BB646" s="356"/>
      <c r="BC646" s="356"/>
      <c r="BD646" s="356"/>
      <c r="BE646" s="356"/>
      <c r="BF646" s="356"/>
      <c r="BG646" s="356"/>
      <c r="BH646" s="356"/>
      <c r="BI646" s="356"/>
      <c r="BJ646" s="356"/>
      <c r="BK646" s="356"/>
      <c r="BL646" s="356"/>
      <c r="BM646" s="356"/>
      <c r="BN646" s="356"/>
      <c r="BO646" s="356"/>
      <c r="BP646" s="356"/>
      <c r="BQ646" s="356"/>
      <c r="BR646" s="356"/>
      <c r="BS646" s="356"/>
      <c r="BT646" s="356"/>
      <c r="BU646" s="356"/>
      <c r="BV646" s="356"/>
      <c r="BW646" s="356"/>
      <c r="BX646" s="356"/>
      <c r="BY646" s="356"/>
      <c r="BZ646" s="356"/>
      <c r="CA646" s="27"/>
      <c r="CB646" s="39" t="str">
        <f t="shared" si="118"/>
        <v>Riadok bude skrytý.</v>
      </c>
      <c r="CC646" s="33" t="s">
        <v>78</v>
      </c>
      <c r="CW646" s="20">
        <f t="shared" si="115"/>
        <v>0</v>
      </c>
      <c r="CX646" s="20">
        <f>+IF(CX647+CX652+CX653+CX654+CX656+CX657+CX658+CX659+CX660+CX661=0,0,1)</f>
        <v>0</v>
      </c>
      <c r="CZ646" s="20">
        <f t="shared" si="119"/>
        <v>1</v>
      </c>
      <c r="DA646" s="37">
        <f t="shared" si="114"/>
        <v>0</v>
      </c>
      <c r="DZ646" s="62"/>
    </row>
    <row r="647" spans="1:130" x14ac:dyDescent="0.3">
      <c r="A647" s="11"/>
      <c r="B647" s="348" t="s">
        <v>104</v>
      </c>
      <c r="C647" s="349"/>
      <c r="D647" s="349"/>
      <c r="E647" s="349"/>
      <c r="F647" s="349"/>
      <c r="G647" s="349"/>
      <c r="H647" s="349"/>
      <c r="I647" s="349"/>
      <c r="J647" s="349"/>
      <c r="K647" s="349"/>
      <c r="L647" s="349"/>
      <c r="M647" s="349"/>
      <c r="N647" s="349"/>
      <c r="O647" s="349"/>
      <c r="P647" s="349"/>
      <c r="Q647" s="349"/>
      <c r="R647" s="349"/>
      <c r="S647" s="349"/>
      <c r="T647" s="349"/>
      <c r="U647" s="349"/>
      <c r="V647" s="349"/>
      <c r="W647" s="349"/>
      <c r="X647" s="349"/>
      <c r="Y647" s="349"/>
      <c r="Z647" s="349"/>
      <c r="AA647" s="349"/>
      <c r="AB647" s="349"/>
      <c r="AC647" s="349"/>
      <c r="AD647" s="349"/>
      <c r="AE647" s="349"/>
      <c r="AF647" s="349"/>
      <c r="AG647" s="349"/>
      <c r="AH647" s="349"/>
      <c r="AI647" s="349"/>
      <c r="AJ647" s="349"/>
      <c r="AK647" s="350"/>
      <c r="AL647" s="350"/>
      <c r="AM647" s="350"/>
      <c r="AN647" s="350"/>
      <c r="AO647" s="350"/>
      <c r="AP647" s="350"/>
      <c r="AQ647" s="350"/>
      <c r="AR647" s="350"/>
      <c r="AS647" s="350"/>
      <c r="AT647" s="350"/>
      <c r="AU647" s="350"/>
      <c r="AV647" s="350"/>
      <c r="AW647" s="350"/>
      <c r="AX647" s="350"/>
      <c r="AY647" s="350"/>
      <c r="AZ647" s="350"/>
      <c r="BA647" s="350"/>
      <c r="BB647" s="350"/>
      <c r="BC647" s="350"/>
      <c r="BD647" s="350"/>
      <c r="BE647" s="350"/>
      <c r="BF647" s="350"/>
      <c r="BG647" s="350"/>
      <c r="BH647" s="350"/>
      <c r="BI647" s="350"/>
      <c r="BJ647" s="350"/>
      <c r="BK647" s="350"/>
      <c r="BL647" s="350"/>
      <c r="BM647" s="350"/>
      <c r="BN647" s="350"/>
      <c r="BO647" s="350"/>
      <c r="BP647" s="350"/>
      <c r="BQ647" s="350"/>
      <c r="BR647" s="350"/>
      <c r="BS647" s="350"/>
      <c r="BT647" s="350"/>
      <c r="BU647" s="350"/>
      <c r="BV647" s="350"/>
      <c r="BW647" s="350"/>
      <c r="BX647" s="350"/>
      <c r="BY647" s="350"/>
      <c r="BZ647" s="351"/>
      <c r="CA647" s="27"/>
      <c r="CB647" s="39" t="str">
        <f t="shared" si="118"/>
        <v>Riadok bude skrytý.</v>
      </c>
      <c r="CC647" s="33" t="s">
        <v>78</v>
      </c>
      <c r="CW647" s="20">
        <f t="shared" si="115"/>
        <v>0</v>
      </c>
      <c r="CX647" s="20">
        <f>+IF(AK647="",IF(AY647="",IF(BM647="",0,1),1),1)</f>
        <v>0</v>
      </c>
      <c r="CZ647" s="20">
        <f t="shared" si="119"/>
        <v>1</v>
      </c>
      <c r="DA647" s="37">
        <f t="shared" si="114"/>
        <v>0</v>
      </c>
      <c r="DZ647" s="62"/>
    </row>
    <row r="648" spans="1:130" x14ac:dyDescent="0.3">
      <c r="A648" s="11"/>
      <c r="B648" s="285" t="s">
        <v>116</v>
      </c>
      <c r="C648" s="286"/>
      <c r="D648" s="286"/>
      <c r="E648" s="286"/>
      <c r="F648" s="286"/>
      <c r="G648" s="286"/>
      <c r="H648" s="286"/>
      <c r="I648" s="286"/>
      <c r="J648" s="286"/>
      <c r="K648" s="286"/>
      <c r="L648" s="286"/>
      <c r="M648" s="286"/>
      <c r="N648" s="286"/>
      <c r="O648" s="286"/>
      <c r="P648" s="286"/>
      <c r="Q648" s="286"/>
      <c r="R648" s="286"/>
      <c r="S648" s="286"/>
      <c r="T648" s="286"/>
      <c r="U648" s="286"/>
      <c r="V648" s="286"/>
      <c r="W648" s="286"/>
      <c r="X648" s="286"/>
      <c r="Y648" s="286"/>
      <c r="Z648" s="286"/>
      <c r="AA648" s="286"/>
      <c r="AB648" s="286"/>
      <c r="AC648" s="286"/>
      <c r="AD648" s="286"/>
      <c r="AE648" s="286"/>
      <c r="AF648" s="286"/>
      <c r="AG648" s="286"/>
      <c r="AH648" s="286"/>
      <c r="AI648" s="286"/>
      <c r="AJ648" s="286"/>
      <c r="AK648" s="274"/>
      <c r="AL648" s="274"/>
      <c r="AM648" s="274"/>
      <c r="AN648" s="274"/>
      <c r="AO648" s="274"/>
      <c r="AP648" s="274"/>
      <c r="AQ648" s="274"/>
      <c r="AR648" s="274"/>
      <c r="AS648" s="274"/>
      <c r="AT648" s="274"/>
      <c r="AU648" s="274"/>
      <c r="AV648" s="274"/>
      <c r="AW648" s="274"/>
      <c r="AX648" s="274"/>
      <c r="AY648" s="274"/>
      <c r="AZ648" s="274"/>
      <c r="BA648" s="274"/>
      <c r="BB648" s="274"/>
      <c r="BC648" s="274"/>
      <c r="BD648" s="274"/>
      <c r="BE648" s="274"/>
      <c r="BF648" s="274"/>
      <c r="BG648" s="274"/>
      <c r="BH648" s="274"/>
      <c r="BI648" s="274"/>
      <c r="BJ648" s="274"/>
      <c r="BK648" s="274"/>
      <c r="BL648" s="274"/>
      <c r="BM648" s="274"/>
      <c r="BN648" s="274"/>
      <c r="BO648" s="274"/>
      <c r="BP648" s="274"/>
      <c r="BQ648" s="274"/>
      <c r="BR648" s="274"/>
      <c r="BS648" s="274"/>
      <c r="BT648" s="274"/>
      <c r="BU648" s="274"/>
      <c r="BV648" s="274"/>
      <c r="BW648" s="274"/>
      <c r="BX648" s="274"/>
      <c r="BY648" s="274"/>
      <c r="BZ648" s="275"/>
      <c r="CA648" s="27"/>
      <c r="CB648" s="39" t="str">
        <f t="shared" si="118"/>
        <v>Riadok bude skrytý.</v>
      </c>
      <c r="CC648" s="33" t="s">
        <v>78</v>
      </c>
      <c r="CW648" s="20">
        <f t="shared" si="115"/>
        <v>0</v>
      </c>
      <c r="CX648" s="20">
        <f>+IF(CX647+CX652+CX653+CX654+CX656+CX657+CX658+CX659+CX660+CX661=0,0,1)</f>
        <v>0</v>
      </c>
      <c r="CZ648" s="20">
        <f t="shared" si="119"/>
        <v>1</v>
      </c>
      <c r="DA648" s="37">
        <f t="shared" si="114"/>
        <v>0</v>
      </c>
      <c r="DZ648" s="62"/>
    </row>
    <row r="649" spans="1:130" x14ac:dyDescent="0.3">
      <c r="A649" s="11"/>
      <c r="B649" s="287"/>
      <c r="C649" s="288"/>
      <c r="D649" s="288"/>
      <c r="E649" s="288"/>
      <c r="F649" s="288"/>
      <c r="G649" s="288"/>
      <c r="H649" s="288"/>
      <c r="I649" s="288"/>
      <c r="J649" s="288"/>
      <c r="K649" s="288"/>
      <c r="L649" s="288"/>
      <c r="M649" s="288"/>
      <c r="N649" s="288"/>
      <c r="O649" s="288"/>
      <c r="P649" s="288"/>
      <c r="Q649" s="288"/>
      <c r="R649" s="288"/>
      <c r="S649" s="288"/>
      <c r="T649" s="288"/>
      <c r="U649" s="288"/>
      <c r="V649" s="288"/>
      <c r="W649" s="288"/>
      <c r="X649" s="288"/>
      <c r="Y649" s="288"/>
      <c r="Z649" s="288"/>
      <c r="AA649" s="288"/>
      <c r="AB649" s="288"/>
      <c r="AC649" s="288"/>
      <c r="AD649" s="288"/>
      <c r="AE649" s="288"/>
      <c r="AF649" s="288"/>
      <c r="AG649" s="288"/>
      <c r="AH649" s="288"/>
      <c r="AI649" s="288"/>
      <c r="AJ649" s="288"/>
      <c r="AK649" s="274"/>
      <c r="AL649" s="274"/>
      <c r="AM649" s="274"/>
      <c r="AN649" s="274"/>
      <c r="AO649" s="274"/>
      <c r="AP649" s="274"/>
      <c r="AQ649" s="274"/>
      <c r="AR649" s="274"/>
      <c r="AS649" s="274"/>
      <c r="AT649" s="274"/>
      <c r="AU649" s="274"/>
      <c r="AV649" s="274"/>
      <c r="AW649" s="274"/>
      <c r="AX649" s="274"/>
      <c r="AY649" s="274"/>
      <c r="AZ649" s="274"/>
      <c r="BA649" s="274"/>
      <c r="BB649" s="274"/>
      <c r="BC649" s="274"/>
      <c r="BD649" s="274"/>
      <c r="BE649" s="274"/>
      <c r="BF649" s="274"/>
      <c r="BG649" s="274"/>
      <c r="BH649" s="274"/>
      <c r="BI649" s="274"/>
      <c r="BJ649" s="274"/>
      <c r="BK649" s="274"/>
      <c r="BL649" s="274"/>
      <c r="BM649" s="274"/>
      <c r="BN649" s="274"/>
      <c r="BO649" s="274"/>
      <c r="BP649" s="274"/>
      <c r="BQ649" s="274"/>
      <c r="BR649" s="274"/>
      <c r="BS649" s="274"/>
      <c r="BT649" s="274"/>
      <c r="BU649" s="274"/>
      <c r="BV649" s="274"/>
      <c r="BW649" s="274"/>
      <c r="BX649" s="274"/>
      <c r="BY649" s="274"/>
      <c r="BZ649" s="275"/>
      <c r="CA649" s="27"/>
      <c r="CB649" s="39" t="str">
        <f t="shared" si="118"/>
        <v>Riadok bude skrytý.</v>
      </c>
      <c r="CC649" s="33" t="s">
        <v>78</v>
      </c>
      <c r="CD649" s="56"/>
      <c r="CE649" s="23"/>
      <c r="CW649" s="20">
        <f t="shared" si="115"/>
        <v>0</v>
      </c>
      <c r="CX649" s="20">
        <f>+IF(CX647+CX652+CX653+CX654+CX656+CX657+CX658+CX659+CX660+CX661=0,0,1)</f>
        <v>0</v>
      </c>
      <c r="CZ649" s="20">
        <f t="shared" si="119"/>
        <v>1</v>
      </c>
      <c r="DA649" s="37">
        <f t="shared" si="114"/>
        <v>0</v>
      </c>
      <c r="DZ649" s="62"/>
    </row>
    <row r="650" spans="1:130" x14ac:dyDescent="0.3">
      <c r="A650" s="11"/>
      <c r="B650" s="289"/>
      <c r="C650" s="290"/>
      <c r="D650" s="290"/>
      <c r="E650" s="290"/>
      <c r="F650" s="290"/>
      <c r="G650" s="290"/>
      <c r="H650" s="290"/>
      <c r="I650" s="290"/>
      <c r="J650" s="290"/>
      <c r="K650" s="290"/>
      <c r="L650" s="290"/>
      <c r="M650" s="290"/>
      <c r="N650" s="290"/>
      <c r="O650" s="290"/>
      <c r="P650" s="290"/>
      <c r="Q650" s="290"/>
      <c r="R650" s="290"/>
      <c r="S650" s="290"/>
      <c r="T650" s="290"/>
      <c r="U650" s="290"/>
      <c r="V650" s="290"/>
      <c r="W650" s="290"/>
      <c r="X650" s="290"/>
      <c r="Y650" s="290"/>
      <c r="Z650" s="290"/>
      <c r="AA650" s="290"/>
      <c r="AB650" s="290"/>
      <c r="AC650" s="290"/>
      <c r="AD650" s="290"/>
      <c r="AE650" s="290"/>
      <c r="AF650" s="290"/>
      <c r="AG650" s="290"/>
      <c r="AH650" s="290"/>
      <c r="AI650" s="290"/>
      <c r="AJ650" s="290"/>
      <c r="AK650" s="301"/>
      <c r="AL650" s="301"/>
      <c r="AM650" s="301"/>
      <c r="AN650" s="301"/>
      <c r="AO650" s="301"/>
      <c r="AP650" s="301"/>
      <c r="AQ650" s="301"/>
      <c r="AR650" s="301"/>
      <c r="AS650" s="301"/>
      <c r="AT650" s="301"/>
      <c r="AU650" s="301"/>
      <c r="AV650" s="301"/>
      <c r="AW650" s="301"/>
      <c r="AX650" s="301"/>
      <c r="AY650" s="301"/>
      <c r="AZ650" s="301"/>
      <c r="BA650" s="301"/>
      <c r="BB650" s="301"/>
      <c r="BC650" s="301"/>
      <c r="BD650" s="301"/>
      <c r="BE650" s="301"/>
      <c r="BF650" s="301"/>
      <c r="BG650" s="301"/>
      <c r="BH650" s="301"/>
      <c r="BI650" s="301"/>
      <c r="BJ650" s="301"/>
      <c r="BK650" s="301"/>
      <c r="BL650" s="301"/>
      <c r="BM650" s="301"/>
      <c r="BN650" s="301"/>
      <c r="BO650" s="301"/>
      <c r="BP650" s="301"/>
      <c r="BQ650" s="301"/>
      <c r="BR650" s="301"/>
      <c r="BS650" s="301"/>
      <c r="BT650" s="301"/>
      <c r="BU650" s="301"/>
      <c r="BV650" s="301"/>
      <c r="BW650" s="301"/>
      <c r="BX650" s="301"/>
      <c r="BY650" s="301"/>
      <c r="BZ650" s="302"/>
      <c r="CA650" s="27"/>
      <c r="CB650" s="39" t="str">
        <f t="shared" si="118"/>
        <v>Riadok bude skrytý.</v>
      </c>
      <c r="CC650" s="33" t="s">
        <v>78</v>
      </c>
      <c r="CD650" s="56"/>
      <c r="CE650" s="23"/>
      <c r="CW650" s="20">
        <f t="shared" si="115"/>
        <v>0</v>
      </c>
      <c r="CX650" s="20">
        <f>+IF(CX647+CX652+CX653+CX654+CX656+CX657+CX658+CX659+CX660+CX661=0,0,1)</f>
        <v>0</v>
      </c>
      <c r="CZ650" s="20">
        <f t="shared" si="119"/>
        <v>1</v>
      </c>
      <c r="DA650" s="37">
        <f t="shared" si="114"/>
        <v>0</v>
      </c>
      <c r="DZ650" s="62"/>
    </row>
    <row r="651" spans="1:130" x14ac:dyDescent="0.3">
      <c r="A651" s="11"/>
      <c r="B651" s="291" t="s">
        <v>107</v>
      </c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  <c r="AA651" s="293" t="s">
        <v>54</v>
      </c>
      <c r="AB651" s="293"/>
      <c r="AC651" s="293"/>
      <c r="AD651" s="293"/>
      <c r="AE651" s="293"/>
      <c r="AF651" s="293"/>
      <c r="AG651" s="293"/>
      <c r="AH651" s="293"/>
      <c r="AI651" s="293"/>
      <c r="AJ651" s="294"/>
      <c r="AK651" s="295">
        <f>+SUM(AK652:AX654)</f>
        <v>0</v>
      </c>
      <c r="AL651" s="295"/>
      <c r="AM651" s="295"/>
      <c r="AN651" s="295"/>
      <c r="AO651" s="295"/>
      <c r="AP651" s="295"/>
      <c r="AQ651" s="295"/>
      <c r="AR651" s="295"/>
      <c r="AS651" s="295"/>
      <c r="AT651" s="295"/>
      <c r="AU651" s="295"/>
      <c r="AV651" s="295"/>
      <c r="AW651" s="295"/>
      <c r="AX651" s="295"/>
      <c r="AY651" s="295">
        <f>+SUM(AY652:BL654)</f>
        <v>0</v>
      </c>
      <c r="AZ651" s="295"/>
      <c r="BA651" s="295"/>
      <c r="BB651" s="295"/>
      <c r="BC651" s="295"/>
      <c r="BD651" s="295"/>
      <c r="BE651" s="295"/>
      <c r="BF651" s="295"/>
      <c r="BG651" s="295"/>
      <c r="BH651" s="295"/>
      <c r="BI651" s="295"/>
      <c r="BJ651" s="295"/>
      <c r="BK651" s="295"/>
      <c r="BL651" s="295"/>
      <c r="BM651" s="295">
        <f>+SUM(BM652:BZ654)</f>
        <v>0</v>
      </c>
      <c r="BN651" s="295"/>
      <c r="BO651" s="295"/>
      <c r="BP651" s="295"/>
      <c r="BQ651" s="295"/>
      <c r="BR651" s="295"/>
      <c r="BS651" s="295"/>
      <c r="BT651" s="295"/>
      <c r="BU651" s="295"/>
      <c r="BV651" s="295"/>
      <c r="BW651" s="295"/>
      <c r="BX651" s="295"/>
      <c r="BY651" s="295"/>
      <c r="BZ651" s="300"/>
      <c r="CA651" s="27"/>
      <c r="CB651" s="39" t="str">
        <f t="shared" si="118"/>
        <v>Riadok bude skrytý.</v>
      </c>
      <c r="CC651" s="33" t="s">
        <v>78</v>
      </c>
      <c r="CD651" s="56"/>
      <c r="CE651" s="23"/>
      <c r="CW651" s="20">
        <f t="shared" si="115"/>
        <v>0</v>
      </c>
      <c r="CX651" s="20">
        <f>+IF(CX652+CX653+CX654+CX656+CX657+CX658+CX659+CX660+CX661=0,0,1)</f>
        <v>0</v>
      </c>
      <c r="CZ651" s="20">
        <f t="shared" si="119"/>
        <v>1</v>
      </c>
      <c r="DA651" s="37">
        <f t="shared" si="114"/>
        <v>0</v>
      </c>
      <c r="DZ651" s="62"/>
    </row>
    <row r="652" spans="1:130" x14ac:dyDescent="0.3">
      <c r="A652" s="11"/>
      <c r="B652" s="206" t="s">
        <v>105</v>
      </c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0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  <c r="AA652" s="207"/>
      <c r="AB652" s="207"/>
      <c r="AC652" s="207"/>
      <c r="AD652" s="207"/>
      <c r="AE652" s="207"/>
      <c r="AF652" s="207"/>
      <c r="AG652" s="207"/>
      <c r="AH652" s="207"/>
      <c r="AI652" s="207"/>
      <c r="AJ652" s="207"/>
      <c r="AK652" s="122"/>
      <c r="AL652" s="122"/>
      <c r="AM652" s="122"/>
      <c r="AN652" s="122"/>
      <c r="AO652" s="122"/>
      <c r="AP652" s="122"/>
      <c r="AQ652" s="122"/>
      <c r="AR652" s="122"/>
      <c r="AS652" s="122"/>
      <c r="AT652" s="122"/>
      <c r="AU652" s="122"/>
      <c r="AV652" s="122"/>
      <c r="AW652" s="122"/>
      <c r="AX652" s="122"/>
      <c r="AY652" s="122"/>
      <c r="AZ652" s="122"/>
      <c r="BA652" s="122"/>
      <c r="BB652" s="122"/>
      <c r="BC652" s="122"/>
      <c r="BD652" s="122"/>
      <c r="BE652" s="122"/>
      <c r="BF652" s="122"/>
      <c r="BG652" s="122"/>
      <c r="BH652" s="122"/>
      <c r="BI652" s="122"/>
      <c r="BJ652" s="122"/>
      <c r="BK652" s="122"/>
      <c r="BL652" s="122"/>
      <c r="BM652" s="122"/>
      <c r="BN652" s="122"/>
      <c r="BO652" s="122"/>
      <c r="BP652" s="122"/>
      <c r="BQ652" s="122"/>
      <c r="BR652" s="122"/>
      <c r="BS652" s="122"/>
      <c r="BT652" s="122"/>
      <c r="BU652" s="122"/>
      <c r="BV652" s="122"/>
      <c r="BW652" s="122"/>
      <c r="BX652" s="122"/>
      <c r="BY652" s="122"/>
      <c r="BZ652" s="123"/>
      <c r="CA652" s="27"/>
      <c r="CB652" s="39" t="str">
        <f t="shared" si="118"/>
        <v>Riadok bude skrytý.</v>
      </c>
      <c r="CC652" s="33" t="s">
        <v>78</v>
      </c>
      <c r="CD652" s="56"/>
      <c r="CE652" s="23"/>
      <c r="CW652" s="20">
        <f t="shared" si="115"/>
        <v>0</v>
      </c>
      <c r="CX652" s="20">
        <f>+IF(AK652="",IF(AY652="",IF(BM652="",0,1),1),1)</f>
        <v>0</v>
      </c>
      <c r="CZ652" s="20">
        <f t="shared" si="119"/>
        <v>1</v>
      </c>
      <c r="DA652" s="37">
        <f t="shared" si="114"/>
        <v>0</v>
      </c>
      <c r="DZ652" s="62"/>
    </row>
    <row r="653" spans="1:130" x14ac:dyDescent="0.3">
      <c r="A653" s="11"/>
      <c r="B653" s="206" t="s">
        <v>106</v>
      </c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0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  <c r="AA653" s="207"/>
      <c r="AB653" s="207"/>
      <c r="AC653" s="207"/>
      <c r="AD653" s="207"/>
      <c r="AE653" s="207"/>
      <c r="AF653" s="207"/>
      <c r="AG653" s="207"/>
      <c r="AH653" s="207"/>
      <c r="AI653" s="207"/>
      <c r="AJ653" s="207"/>
      <c r="AK653" s="122"/>
      <c r="AL653" s="122"/>
      <c r="AM653" s="122"/>
      <c r="AN653" s="122"/>
      <c r="AO653" s="122"/>
      <c r="AP653" s="122"/>
      <c r="AQ653" s="122"/>
      <c r="AR653" s="122"/>
      <c r="AS653" s="122"/>
      <c r="AT653" s="122"/>
      <c r="AU653" s="122"/>
      <c r="AV653" s="122"/>
      <c r="AW653" s="122"/>
      <c r="AX653" s="122"/>
      <c r="AY653" s="122"/>
      <c r="AZ653" s="122"/>
      <c r="BA653" s="122"/>
      <c r="BB653" s="122"/>
      <c r="BC653" s="122"/>
      <c r="BD653" s="122"/>
      <c r="BE653" s="122"/>
      <c r="BF653" s="122"/>
      <c r="BG653" s="122"/>
      <c r="BH653" s="122"/>
      <c r="BI653" s="122"/>
      <c r="BJ653" s="122"/>
      <c r="BK653" s="122"/>
      <c r="BL653" s="122"/>
      <c r="BM653" s="122"/>
      <c r="BN653" s="122"/>
      <c r="BO653" s="122"/>
      <c r="BP653" s="122"/>
      <c r="BQ653" s="122"/>
      <c r="BR653" s="122"/>
      <c r="BS653" s="122"/>
      <c r="BT653" s="122"/>
      <c r="BU653" s="122"/>
      <c r="BV653" s="122"/>
      <c r="BW653" s="122"/>
      <c r="BX653" s="122"/>
      <c r="BY653" s="122"/>
      <c r="BZ653" s="123"/>
      <c r="CA653" s="27"/>
      <c r="CB653" s="39" t="str">
        <f t="shared" si="118"/>
        <v>Riadok bude skrytý.</v>
      </c>
      <c r="CC653" s="33" t="s">
        <v>78</v>
      </c>
      <c r="CD653" s="56"/>
      <c r="CE653" s="23"/>
      <c r="CW653" s="20">
        <f t="shared" si="115"/>
        <v>0</v>
      </c>
      <c r="CX653" s="20">
        <f>+IF(AK653="",IF(AY653="",IF(BM653="",0,1),1),1)</f>
        <v>0</v>
      </c>
      <c r="CZ653" s="20">
        <f t="shared" si="119"/>
        <v>1</v>
      </c>
      <c r="DA653" s="37">
        <f t="shared" si="114"/>
        <v>0</v>
      </c>
      <c r="DZ653" s="62"/>
    </row>
    <row r="654" spans="1:130" x14ac:dyDescent="0.3">
      <c r="A654" s="11"/>
      <c r="B654" s="206" t="s">
        <v>108</v>
      </c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0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7"/>
      <c r="Z654" s="207"/>
      <c r="AA654" s="207"/>
      <c r="AB654" s="207"/>
      <c r="AC654" s="207"/>
      <c r="AD654" s="207"/>
      <c r="AE654" s="207"/>
      <c r="AF654" s="207"/>
      <c r="AG654" s="207"/>
      <c r="AH654" s="207"/>
      <c r="AI654" s="207"/>
      <c r="AJ654" s="207"/>
      <c r="AK654" s="122"/>
      <c r="AL654" s="122"/>
      <c r="AM654" s="122"/>
      <c r="AN654" s="122"/>
      <c r="AO654" s="122"/>
      <c r="AP654" s="122"/>
      <c r="AQ654" s="122"/>
      <c r="AR654" s="122"/>
      <c r="AS654" s="122"/>
      <c r="AT654" s="122"/>
      <c r="AU654" s="122"/>
      <c r="AV654" s="122"/>
      <c r="AW654" s="122"/>
      <c r="AX654" s="122"/>
      <c r="AY654" s="122"/>
      <c r="AZ654" s="122"/>
      <c r="BA654" s="122"/>
      <c r="BB654" s="122"/>
      <c r="BC654" s="122"/>
      <c r="BD654" s="122"/>
      <c r="BE654" s="122"/>
      <c r="BF654" s="122"/>
      <c r="BG654" s="122"/>
      <c r="BH654" s="122"/>
      <c r="BI654" s="122"/>
      <c r="BJ654" s="122"/>
      <c r="BK654" s="122"/>
      <c r="BL654" s="122"/>
      <c r="BM654" s="122"/>
      <c r="BN654" s="122"/>
      <c r="BO654" s="122"/>
      <c r="BP654" s="122"/>
      <c r="BQ654" s="122"/>
      <c r="BR654" s="122"/>
      <c r="BS654" s="122"/>
      <c r="BT654" s="122"/>
      <c r="BU654" s="122"/>
      <c r="BV654" s="122"/>
      <c r="BW654" s="122"/>
      <c r="BX654" s="122"/>
      <c r="BY654" s="122"/>
      <c r="BZ654" s="123"/>
      <c r="CA654" s="27"/>
      <c r="CB654" s="39" t="str">
        <f t="shared" si="118"/>
        <v>Riadok bude skrytý.</v>
      </c>
      <c r="CC654" s="33" t="s">
        <v>78</v>
      </c>
      <c r="CD654" s="56"/>
      <c r="CE654" s="23"/>
      <c r="CW654" s="20">
        <f t="shared" si="115"/>
        <v>0</v>
      </c>
      <c r="CX654" s="20">
        <f>+IF(AK654="",IF(AY654="",IF(BM654="",0,1),1),1)</f>
        <v>0</v>
      </c>
      <c r="CZ654" s="20">
        <f t="shared" si="119"/>
        <v>1</v>
      </c>
      <c r="DA654" s="37">
        <f t="shared" si="114"/>
        <v>0</v>
      </c>
      <c r="DZ654" s="62"/>
    </row>
    <row r="655" spans="1:130" x14ac:dyDescent="0.3">
      <c r="A655" s="11"/>
      <c r="B655" s="218" t="s">
        <v>110</v>
      </c>
      <c r="C655" s="219"/>
      <c r="D655" s="219"/>
      <c r="E655" s="219"/>
      <c r="F655" s="219"/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  <c r="R655" s="219"/>
      <c r="S655" s="21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  <c r="AD655" s="219"/>
      <c r="AE655" s="219"/>
      <c r="AF655" s="219"/>
      <c r="AG655" s="219"/>
      <c r="AH655" s="219"/>
      <c r="AI655" s="219"/>
      <c r="AJ655" s="219"/>
      <c r="AK655" s="220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1"/>
      <c r="AV655" s="221"/>
      <c r="AW655" s="221"/>
      <c r="AX655" s="221"/>
      <c r="AY655" s="221"/>
      <c r="AZ655" s="221"/>
      <c r="BA655" s="221"/>
      <c r="BB655" s="221"/>
      <c r="BC655" s="221"/>
      <c r="BD655" s="221"/>
      <c r="BE655" s="221"/>
      <c r="BF655" s="221"/>
      <c r="BG655" s="221"/>
      <c r="BH655" s="221"/>
      <c r="BI655" s="221"/>
      <c r="BJ655" s="221"/>
      <c r="BK655" s="221"/>
      <c r="BL655" s="221"/>
      <c r="BM655" s="221"/>
      <c r="BN655" s="221"/>
      <c r="BO655" s="221"/>
      <c r="BP655" s="221"/>
      <c r="BQ655" s="221"/>
      <c r="BR655" s="221"/>
      <c r="BS655" s="221"/>
      <c r="BT655" s="221"/>
      <c r="BU655" s="221"/>
      <c r="BV655" s="221"/>
      <c r="BW655" s="221"/>
      <c r="BX655" s="221"/>
      <c r="BY655" s="221"/>
      <c r="BZ655" s="222"/>
      <c r="CA655" s="27"/>
      <c r="CB655" s="39" t="str">
        <f t="shared" si="118"/>
        <v>Riadok bude skrytý.</v>
      </c>
      <c r="CC655" s="33" t="s">
        <v>78</v>
      </c>
      <c r="CD655" s="56"/>
      <c r="CE655" s="23"/>
      <c r="CW655" s="20">
        <f t="shared" si="115"/>
        <v>0</v>
      </c>
      <c r="CX655" s="20">
        <f>+IF(CX652+CX653+CX654+CX656+CX657+CX658+CX659+CX660+CX661=0,0,1)</f>
        <v>0</v>
      </c>
      <c r="CZ655" s="20">
        <f t="shared" si="119"/>
        <v>1</v>
      </c>
      <c r="DA655" s="37">
        <f t="shared" si="114"/>
        <v>0</v>
      </c>
      <c r="DZ655" s="62"/>
    </row>
    <row r="656" spans="1:130" x14ac:dyDescent="0.3">
      <c r="A656" s="11"/>
      <c r="B656" s="206" t="s">
        <v>111</v>
      </c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0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  <c r="AA656" s="207"/>
      <c r="AB656" s="207"/>
      <c r="AC656" s="207"/>
      <c r="AD656" s="207"/>
      <c r="AE656" s="207"/>
      <c r="AF656" s="207"/>
      <c r="AG656" s="207"/>
      <c r="AH656" s="207"/>
      <c r="AI656" s="207"/>
      <c r="AJ656" s="207"/>
      <c r="AK656" s="223"/>
      <c r="AL656" s="223"/>
      <c r="AM656" s="223"/>
      <c r="AN656" s="223"/>
      <c r="AO656" s="223"/>
      <c r="AP656" s="223"/>
      <c r="AQ656" s="223"/>
      <c r="AR656" s="223"/>
      <c r="AS656" s="223"/>
      <c r="AT656" s="223"/>
      <c r="AU656" s="223"/>
      <c r="AV656" s="223"/>
      <c r="AW656" s="223"/>
      <c r="AX656" s="223"/>
      <c r="AY656" s="223"/>
      <c r="AZ656" s="223"/>
      <c r="BA656" s="223"/>
      <c r="BB656" s="223"/>
      <c r="BC656" s="223"/>
      <c r="BD656" s="223"/>
      <c r="BE656" s="223"/>
      <c r="BF656" s="223"/>
      <c r="BG656" s="223"/>
      <c r="BH656" s="223"/>
      <c r="BI656" s="223"/>
      <c r="BJ656" s="223"/>
      <c r="BK656" s="223"/>
      <c r="BL656" s="223"/>
      <c r="BM656" s="223"/>
      <c r="BN656" s="223"/>
      <c r="BO656" s="223"/>
      <c r="BP656" s="223"/>
      <c r="BQ656" s="223"/>
      <c r="BR656" s="223"/>
      <c r="BS656" s="223"/>
      <c r="BT656" s="223"/>
      <c r="BU656" s="223"/>
      <c r="BV656" s="223"/>
      <c r="BW656" s="223"/>
      <c r="BX656" s="223"/>
      <c r="BY656" s="223"/>
      <c r="BZ656" s="224"/>
      <c r="CA656" s="27"/>
      <c r="CB656" s="39" t="str">
        <f t="shared" si="118"/>
        <v>Riadok bude skrytý.</v>
      </c>
      <c r="CC656" s="33" t="s">
        <v>78</v>
      </c>
      <c r="CD656" s="56"/>
      <c r="CE656" s="23"/>
      <c r="CW656" s="20">
        <f t="shared" si="115"/>
        <v>0</v>
      </c>
      <c r="CX656" s="20">
        <f>+IF(AK656="",IF(AY656="",IF(BM656="",0,1),1),1)</f>
        <v>0</v>
      </c>
      <c r="CZ656" s="20">
        <f t="shared" si="119"/>
        <v>1</v>
      </c>
      <c r="DA656" s="37">
        <f t="shared" si="114"/>
        <v>0</v>
      </c>
      <c r="DZ656" s="62"/>
    </row>
    <row r="657" spans="1:130" x14ac:dyDescent="0.3">
      <c r="A657" s="11"/>
      <c r="B657" s="206" t="s">
        <v>115</v>
      </c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0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207"/>
      <c r="Z657" s="207"/>
      <c r="AA657" s="207"/>
      <c r="AB657" s="207"/>
      <c r="AC657" s="207"/>
      <c r="AD657" s="207"/>
      <c r="AE657" s="207"/>
      <c r="AF657" s="207"/>
      <c r="AG657" s="207"/>
      <c r="AH657" s="207"/>
      <c r="AI657" s="207"/>
      <c r="AJ657" s="207"/>
      <c r="AK657" s="122"/>
      <c r="AL657" s="122"/>
      <c r="AM657" s="122"/>
      <c r="AN657" s="122"/>
      <c r="AO657" s="122"/>
      <c r="AP657" s="122"/>
      <c r="AQ657" s="122"/>
      <c r="AR657" s="122"/>
      <c r="AS657" s="122"/>
      <c r="AT657" s="122"/>
      <c r="AU657" s="122"/>
      <c r="AV657" s="122"/>
      <c r="AW657" s="122"/>
      <c r="AX657" s="122"/>
      <c r="AY657" s="122"/>
      <c r="AZ657" s="122"/>
      <c r="BA657" s="122"/>
      <c r="BB657" s="122"/>
      <c r="BC657" s="122"/>
      <c r="BD657" s="122"/>
      <c r="BE657" s="122"/>
      <c r="BF657" s="122"/>
      <c r="BG657" s="122"/>
      <c r="BH657" s="122"/>
      <c r="BI657" s="122"/>
      <c r="BJ657" s="122"/>
      <c r="BK657" s="122"/>
      <c r="BL657" s="122"/>
      <c r="BM657" s="122"/>
      <c r="BN657" s="122"/>
      <c r="BO657" s="122"/>
      <c r="BP657" s="122"/>
      <c r="BQ657" s="122"/>
      <c r="BR657" s="122"/>
      <c r="BS657" s="122"/>
      <c r="BT657" s="122"/>
      <c r="BU657" s="122"/>
      <c r="BV657" s="122"/>
      <c r="BW657" s="122"/>
      <c r="BX657" s="122"/>
      <c r="BY657" s="122"/>
      <c r="BZ657" s="123"/>
      <c r="CA657" s="27"/>
      <c r="CB657" s="39" t="str">
        <f t="shared" si="118"/>
        <v>Riadok bude skrytý.</v>
      </c>
      <c r="CC657" s="33" t="s">
        <v>78</v>
      </c>
      <c r="CD657" s="56"/>
      <c r="CE657" s="23"/>
      <c r="CW657" s="20">
        <f t="shared" si="115"/>
        <v>0</v>
      </c>
      <c r="CX657" s="20">
        <f>+IF(AK657="",IF(AY657="",IF(BM657="",0,1),1),1)</f>
        <v>0</v>
      </c>
      <c r="CZ657" s="20">
        <f t="shared" si="119"/>
        <v>1</v>
      </c>
      <c r="DA657" s="37">
        <f t="shared" si="114"/>
        <v>0</v>
      </c>
      <c r="DZ657" s="62"/>
    </row>
    <row r="658" spans="1:130" x14ac:dyDescent="0.3">
      <c r="A658" s="11"/>
      <c r="B658" s="206" t="s">
        <v>112</v>
      </c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0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207"/>
      <c r="Z658" s="207"/>
      <c r="AA658" s="207"/>
      <c r="AB658" s="207"/>
      <c r="AC658" s="207"/>
      <c r="AD658" s="207"/>
      <c r="AE658" s="207"/>
      <c r="AF658" s="207"/>
      <c r="AG658" s="207"/>
      <c r="AH658" s="207"/>
      <c r="AI658" s="207"/>
      <c r="AJ658" s="207"/>
      <c r="AK658" s="208"/>
      <c r="AL658" s="208"/>
      <c r="AM658" s="208"/>
      <c r="AN658" s="208"/>
      <c r="AO658" s="208"/>
      <c r="AP658" s="208"/>
      <c r="AQ658" s="208"/>
      <c r="AR658" s="208"/>
      <c r="AS658" s="208"/>
      <c r="AT658" s="208"/>
      <c r="AU658" s="208"/>
      <c r="AV658" s="208"/>
      <c r="AW658" s="208"/>
      <c r="AX658" s="208"/>
      <c r="AY658" s="208"/>
      <c r="AZ658" s="208"/>
      <c r="BA658" s="208"/>
      <c r="BB658" s="208"/>
      <c r="BC658" s="208"/>
      <c r="BD658" s="208"/>
      <c r="BE658" s="208"/>
      <c r="BF658" s="208"/>
      <c r="BG658" s="208"/>
      <c r="BH658" s="208"/>
      <c r="BI658" s="208"/>
      <c r="BJ658" s="208"/>
      <c r="BK658" s="208"/>
      <c r="BL658" s="208"/>
      <c r="BM658" s="208"/>
      <c r="BN658" s="208"/>
      <c r="BO658" s="208"/>
      <c r="BP658" s="208"/>
      <c r="BQ658" s="208"/>
      <c r="BR658" s="208"/>
      <c r="BS658" s="208"/>
      <c r="BT658" s="208"/>
      <c r="BU658" s="208"/>
      <c r="BV658" s="208"/>
      <c r="BW658" s="208"/>
      <c r="BX658" s="208"/>
      <c r="BY658" s="208"/>
      <c r="BZ658" s="209"/>
      <c r="CA658" s="27"/>
      <c r="CB658" s="39" t="str">
        <f t="shared" si="118"/>
        <v>Riadok bude skrytý.</v>
      </c>
      <c r="CC658" s="33" t="s">
        <v>78</v>
      </c>
      <c r="CD658" s="56"/>
      <c r="CE658" s="23"/>
      <c r="CW658" s="20">
        <f t="shared" si="115"/>
        <v>0</v>
      </c>
      <c r="CX658" s="20">
        <f>+IF(AK658="",IF(AY658="",IF(BM658="",0,1),1),1)</f>
        <v>0</v>
      </c>
      <c r="CZ658" s="20">
        <f t="shared" si="119"/>
        <v>1</v>
      </c>
      <c r="DA658" s="37">
        <f t="shared" si="114"/>
        <v>0</v>
      </c>
      <c r="DZ658" s="62"/>
    </row>
    <row r="659" spans="1:130" x14ac:dyDescent="0.3">
      <c r="A659" s="11"/>
      <c r="B659" s="206" t="s">
        <v>113</v>
      </c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0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  <c r="AA659" s="207"/>
      <c r="AB659" s="207"/>
      <c r="AC659" s="207"/>
      <c r="AD659" s="207"/>
      <c r="AE659" s="207"/>
      <c r="AF659" s="207"/>
      <c r="AG659" s="207"/>
      <c r="AH659" s="207"/>
      <c r="AI659" s="207"/>
      <c r="AJ659" s="207"/>
      <c r="AK659" s="208"/>
      <c r="AL659" s="208"/>
      <c r="AM659" s="208"/>
      <c r="AN659" s="208"/>
      <c r="AO659" s="208"/>
      <c r="AP659" s="208"/>
      <c r="AQ659" s="208"/>
      <c r="AR659" s="208"/>
      <c r="AS659" s="208"/>
      <c r="AT659" s="208"/>
      <c r="AU659" s="208"/>
      <c r="AV659" s="208"/>
      <c r="AW659" s="208"/>
      <c r="AX659" s="208"/>
      <c r="AY659" s="208"/>
      <c r="AZ659" s="208"/>
      <c r="BA659" s="208"/>
      <c r="BB659" s="208"/>
      <c r="BC659" s="208"/>
      <c r="BD659" s="208"/>
      <c r="BE659" s="208"/>
      <c r="BF659" s="208"/>
      <c r="BG659" s="208"/>
      <c r="BH659" s="208"/>
      <c r="BI659" s="208"/>
      <c r="BJ659" s="208"/>
      <c r="BK659" s="208"/>
      <c r="BL659" s="208"/>
      <c r="BM659" s="208"/>
      <c r="BN659" s="208"/>
      <c r="BO659" s="208"/>
      <c r="BP659" s="208"/>
      <c r="BQ659" s="208"/>
      <c r="BR659" s="208"/>
      <c r="BS659" s="208"/>
      <c r="BT659" s="208"/>
      <c r="BU659" s="208"/>
      <c r="BV659" s="208"/>
      <c r="BW659" s="208"/>
      <c r="BX659" s="208"/>
      <c r="BY659" s="208"/>
      <c r="BZ659" s="209"/>
      <c r="CA659" s="27"/>
      <c r="CB659" s="39" t="str">
        <f t="shared" si="118"/>
        <v>Riadok bude skrytý.</v>
      </c>
      <c r="CC659" s="33" t="s">
        <v>78</v>
      </c>
      <c r="CD659" s="56"/>
      <c r="CE659" s="23"/>
      <c r="CW659" s="20">
        <f t="shared" si="115"/>
        <v>0</v>
      </c>
      <c r="CX659" s="20">
        <f>+IF(AK659="",IF(AY659="",IF(BM659="",0,1),1),1)</f>
        <v>0</v>
      </c>
      <c r="CZ659" s="20">
        <f t="shared" si="119"/>
        <v>1</v>
      </c>
      <c r="DA659" s="37">
        <f t="shared" si="114"/>
        <v>0</v>
      </c>
      <c r="DZ659" s="62"/>
    </row>
    <row r="660" spans="1:130" x14ac:dyDescent="0.3">
      <c r="A660" s="11"/>
      <c r="B660" s="210" t="s">
        <v>114</v>
      </c>
      <c r="C660" s="211"/>
      <c r="D660" s="211"/>
      <c r="E660" s="211"/>
      <c r="F660" s="211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  <c r="AJ660" s="211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  <c r="BT660" s="166"/>
      <c r="BU660" s="166"/>
      <c r="BV660" s="166"/>
      <c r="BW660" s="166"/>
      <c r="BX660" s="166"/>
      <c r="BY660" s="166"/>
      <c r="BZ660" s="167"/>
      <c r="CA660" s="27"/>
      <c r="CB660" s="39" t="str">
        <f t="shared" si="118"/>
        <v>Riadok bude skrytý.</v>
      </c>
      <c r="CC660" s="33" t="s">
        <v>78</v>
      </c>
      <c r="CD660" s="56"/>
      <c r="CE660" s="23"/>
      <c r="CW660" s="20">
        <f t="shared" si="115"/>
        <v>0</v>
      </c>
      <c r="CX660" s="20">
        <f>+IF(AK660="",IF(AY660="",IF(BM660="",0,1),1),1)</f>
        <v>0</v>
      </c>
      <c r="CZ660" s="20">
        <f t="shared" si="119"/>
        <v>1</v>
      </c>
      <c r="DA660" s="37">
        <f t="shared" si="114"/>
        <v>0</v>
      </c>
      <c r="DZ660" s="62"/>
    </row>
    <row r="661" spans="1:130" ht="29.25" customHeight="1" x14ac:dyDescent="0.3">
      <c r="A661" s="11"/>
      <c r="B661" s="202" t="s">
        <v>109</v>
      </c>
      <c r="C661" s="203"/>
      <c r="D661" s="203"/>
      <c r="E661" s="203"/>
      <c r="F661" s="203"/>
      <c r="G661" s="203"/>
      <c r="H661" s="203"/>
      <c r="I661" s="203"/>
      <c r="J661" s="203"/>
      <c r="K661" s="203"/>
      <c r="L661" s="203"/>
      <c r="M661" s="203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3"/>
      <c r="AD661" s="203"/>
      <c r="AE661" s="203"/>
      <c r="AF661" s="203"/>
      <c r="AG661" s="203"/>
      <c r="AH661" s="203"/>
      <c r="AI661" s="203"/>
      <c r="AJ661" s="203"/>
      <c r="AK661" s="204"/>
      <c r="AL661" s="204"/>
      <c r="AM661" s="204"/>
      <c r="AN661" s="204"/>
      <c r="AO661" s="204"/>
      <c r="AP661" s="204"/>
      <c r="AQ661" s="204"/>
      <c r="AR661" s="204"/>
      <c r="AS661" s="204"/>
      <c r="AT661" s="204"/>
      <c r="AU661" s="204"/>
      <c r="AV661" s="204"/>
      <c r="AW661" s="204"/>
      <c r="AX661" s="204"/>
      <c r="AY661" s="204"/>
      <c r="AZ661" s="204"/>
      <c r="BA661" s="204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  <c r="BZ661" s="205"/>
      <c r="CA661" s="27"/>
      <c r="CB661" s="39" t="str">
        <f t="shared" si="118"/>
        <v>Riadok bude skrytý.</v>
      </c>
      <c r="CC661" s="33" t="s">
        <v>78</v>
      </c>
      <c r="CW661" s="20">
        <f t="shared" si="115"/>
        <v>0</v>
      </c>
      <c r="CX661" s="20">
        <f>+IF(AK661="",IF(AY661="",IF(BM661="",0,1),1)*1,)</f>
        <v>0</v>
      </c>
      <c r="CZ661" s="20">
        <f t="shared" si="119"/>
        <v>1</v>
      </c>
      <c r="DA661" s="37">
        <f t="shared" si="114"/>
        <v>0</v>
      </c>
      <c r="DZ661" s="62"/>
    </row>
    <row r="662" spans="1:130" x14ac:dyDescent="0.3">
      <c r="A662" s="11"/>
      <c r="CA662" s="25"/>
      <c r="CB662" s="39" t="str">
        <f t="shared" si="118"/>
        <v>Riadok bude skrytý.</v>
      </c>
      <c r="CC662" s="33" t="s">
        <v>78</v>
      </c>
      <c r="CW662" s="20">
        <f t="shared" si="115"/>
        <v>0</v>
      </c>
      <c r="CZ662" s="20">
        <f t="shared" si="119"/>
        <v>1</v>
      </c>
      <c r="DA662" s="20">
        <f>+IF(CW662+CX662+CY662=0,0,IF(CZ662=0,0,1))</f>
        <v>0</v>
      </c>
      <c r="DZ662" s="62"/>
    </row>
    <row r="663" spans="1:130" x14ac:dyDescent="0.3">
      <c r="A663" s="11"/>
      <c r="B663" s="67" t="s">
        <v>158</v>
      </c>
      <c r="CA663" s="26" t="s">
        <v>69</v>
      </c>
      <c r="CB663" s="39" t="str">
        <f t="shared" ref="CB663:CB692" si="120">+IF(DA663=0,"Riadok bude skrytý.","Riadok bude vidieť.")</f>
        <v>Riadok bude vidieť.</v>
      </c>
      <c r="CC663" s="33" t="s">
        <v>78</v>
      </c>
      <c r="CW663" s="20">
        <f>+IF($K$665="nie je",0,1)</f>
        <v>1</v>
      </c>
      <c r="CZ663" s="20">
        <f t="shared" ref="CZ663:CZ692" si="121">IF(CC663="",1,IF(CC663="Chcem skryť riadok.",0,1))</f>
        <v>1</v>
      </c>
      <c r="DA663" s="20">
        <f>+IF(CW663+CX663+CY663=0,0,IF(CZ663=0,0,1))</f>
        <v>1</v>
      </c>
      <c r="DZ663" s="62"/>
    </row>
    <row r="664" spans="1:130" x14ac:dyDescent="0.3">
      <c r="A664" s="11"/>
      <c r="CA664" s="25"/>
      <c r="CB664" s="39" t="str">
        <f t="shared" si="120"/>
        <v>Riadok bude vidieť.</v>
      </c>
      <c r="CC664" s="33" t="s">
        <v>78</v>
      </c>
      <c r="CW664" s="20">
        <f t="shared" ref="CW664:CW692" si="122">+IF($K$665="nie je",0,1)</f>
        <v>1</v>
      </c>
      <c r="CZ664" s="20">
        <f t="shared" si="121"/>
        <v>1</v>
      </c>
      <c r="DA664" s="20">
        <f>+IF(CW664+CX664+CY664=0,0,IF(CZ664=0,0,1))</f>
        <v>1</v>
      </c>
      <c r="DZ664" s="62"/>
    </row>
    <row r="665" spans="1:130" x14ac:dyDescent="0.3">
      <c r="A665" s="11"/>
      <c r="B665" s="2" t="s">
        <v>159</v>
      </c>
      <c r="K665" s="225"/>
      <c r="L665" s="225"/>
      <c r="M665" s="225"/>
      <c r="N665" s="225"/>
      <c r="O665" s="225"/>
      <c r="P665" s="2" t="s">
        <v>162</v>
      </c>
      <c r="CA665" s="25"/>
      <c r="CB665" s="39" t="str">
        <f t="shared" si="120"/>
        <v>Riadok bude vidieť.</v>
      </c>
      <c r="CC665" s="33" t="s">
        <v>78</v>
      </c>
      <c r="CW665" s="20">
        <f t="shared" si="122"/>
        <v>1</v>
      </c>
      <c r="CZ665" s="20">
        <f t="shared" si="121"/>
        <v>1</v>
      </c>
      <c r="DA665" s="20">
        <f>+IF(CW665+CX665+CY665=0,0,IF(CZ665=0,0,1))</f>
        <v>1</v>
      </c>
      <c r="DZ665" s="62"/>
    </row>
    <row r="666" spans="1:130" x14ac:dyDescent="0.3">
      <c r="A666" s="11"/>
      <c r="B666" s="2" t="s">
        <v>161</v>
      </c>
      <c r="CA666" s="25"/>
      <c r="CB666" s="39" t="str">
        <f t="shared" si="120"/>
        <v>Riadok bude vidieť.</v>
      </c>
      <c r="CC666" s="33" t="s">
        <v>78</v>
      </c>
      <c r="CW666" s="20">
        <f t="shared" si="122"/>
        <v>1</v>
      </c>
      <c r="CZ666" s="20">
        <f t="shared" si="121"/>
        <v>1</v>
      </c>
      <c r="DA666" s="20">
        <f>+IF(CW666+CX666+CY666=0,0,IF(CZ666=0,0,1))</f>
        <v>1</v>
      </c>
      <c r="DZ666" s="62"/>
    </row>
    <row r="667" spans="1:130" x14ac:dyDescent="0.3">
      <c r="A667" s="11"/>
      <c r="CA667" s="25"/>
      <c r="CB667" s="39" t="str">
        <f t="shared" si="120"/>
        <v>Riadok bude skrytý.</v>
      </c>
      <c r="CC667" s="33" t="s">
        <v>78</v>
      </c>
      <c r="CW667" s="20">
        <f t="shared" si="122"/>
        <v>1</v>
      </c>
      <c r="CX667" s="20">
        <f>+IF(CX669+CX677+CX685=0,0,1)</f>
        <v>0</v>
      </c>
      <c r="CZ667" s="20">
        <f t="shared" si="121"/>
        <v>1</v>
      </c>
      <c r="DA667" s="37">
        <f t="shared" ref="DA667:DA692" si="123">+IF(CW667*CX667=0,0,IF(CZ667=0,0,1))</f>
        <v>0</v>
      </c>
      <c r="DZ667" s="62"/>
    </row>
    <row r="668" spans="1:130" x14ac:dyDescent="0.3">
      <c r="A668" s="11"/>
      <c r="B668" s="2" t="str">
        <f>+IF(K665="je","Spoločnosť uvádza nasledujúce informácie:","")</f>
        <v/>
      </c>
      <c r="CA668" s="26" t="s">
        <v>69</v>
      </c>
      <c r="CB668" s="39" t="str">
        <f t="shared" si="120"/>
        <v>Riadok bude skrytý.</v>
      </c>
      <c r="CC668" s="33" t="s">
        <v>78</v>
      </c>
      <c r="CW668" s="20">
        <f t="shared" si="122"/>
        <v>1</v>
      </c>
      <c r="CX668" s="20">
        <f>+IF(CX669+CX677+CX685=0,0,1)</f>
        <v>0</v>
      </c>
      <c r="CZ668" s="20">
        <f t="shared" si="121"/>
        <v>1</v>
      </c>
      <c r="DA668" s="37">
        <f t="shared" si="123"/>
        <v>0</v>
      </c>
      <c r="DZ668" s="62"/>
    </row>
    <row r="669" spans="1:130" x14ac:dyDescent="0.3">
      <c r="A669" s="11"/>
      <c r="B669" s="2" t="s">
        <v>163</v>
      </c>
      <c r="CA669" s="25"/>
      <c r="CB669" s="39" t="str">
        <f t="shared" si="120"/>
        <v>Riadok bude skrytý.</v>
      </c>
      <c r="CC669" s="33" t="s">
        <v>78</v>
      </c>
      <c r="CW669" s="20">
        <f t="shared" si="122"/>
        <v>1</v>
      </c>
      <c r="CX669" s="20">
        <f>+IF(SUM(CX670:CX676)=0,0,1)</f>
        <v>0</v>
      </c>
      <c r="CZ669" s="20">
        <f t="shared" si="121"/>
        <v>1</v>
      </c>
      <c r="DA669" s="37">
        <f t="shared" si="123"/>
        <v>0</v>
      </c>
      <c r="DZ669" s="62"/>
    </row>
    <row r="670" spans="1:130" x14ac:dyDescent="0.3">
      <c r="A670" s="11"/>
      <c r="B670" s="407"/>
      <c r="C670" s="407"/>
      <c r="D670" s="407"/>
      <c r="E670" s="407"/>
      <c r="F670" s="407"/>
      <c r="G670" s="407"/>
      <c r="H670" s="407"/>
      <c r="I670" s="407"/>
      <c r="J670" s="407"/>
      <c r="K670" s="407"/>
      <c r="L670" s="407"/>
      <c r="M670" s="407"/>
      <c r="N670" s="407"/>
      <c r="O670" s="407"/>
      <c r="P670" s="407"/>
      <c r="Q670" s="407"/>
      <c r="R670" s="407"/>
      <c r="S670" s="407"/>
      <c r="T670" s="407"/>
      <c r="U670" s="407"/>
      <c r="V670" s="407"/>
      <c r="W670" s="407"/>
      <c r="X670" s="407"/>
      <c r="Y670" s="407"/>
      <c r="Z670" s="407"/>
      <c r="AA670" s="407"/>
      <c r="AB670" s="407"/>
      <c r="AC670" s="407"/>
      <c r="AD670" s="407"/>
      <c r="AE670" s="407"/>
      <c r="AF670" s="407"/>
      <c r="AG670" s="407"/>
      <c r="AH670" s="407"/>
      <c r="AI670" s="407"/>
      <c r="AJ670" s="407"/>
      <c r="AK670" s="407"/>
      <c r="AL670" s="407"/>
      <c r="AM670" s="407"/>
      <c r="AN670" s="407"/>
      <c r="AO670" s="407"/>
      <c r="AP670" s="407"/>
      <c r="AQ670" s="407"/>
      <c r="AR670" s="407"/>
      <c r="AS670" s="407"/>
      <c r="AT670" s="407"/>
      <c r="AU670" s="407"/>
      <c r="AV670" s="407"/>
      <c r="AW670" s="407"/>
      <c r="AX670" s="407"/>
      <c r="AY670" s="407"/>
      <c r="AZ670" s="407"/>
      <c r="BA670" s="407"/>
      <c r="BB670" s="407"/>
      <c r="BC670" s="407"/>
      <c r="BD670" s="407"/>
      <c r="BE670" s="407"/>
      <c r="BF670" s="407"/>
      <c r="BG670" s="407"/>
      <c r="BH670" s="407"/>
      <c r="BI670" s="407"/>
      <c r="BJ670" s="407"/>
      <c r="BK670" s="407"/>
      <c r="BL670" s="407"/>
      <c r="BM670" s="407"/>
      <c r="BN670" s="407"/>
      <c r="BO670" s="407"/>
      <c r="BP670" s="407"/>
      <c r="BQ670" s="407"/>
      <c r="BR670" s="407"/>
      <c r="BS670" s="407"/>
      <c r="BT670" s="407"/>
      <c r="BU670" s="407"/>
      <c r="BV670" s="407"/>
      <c r="BW670" s="407"/>
      <c r="BX670" s="407"/>
      <c r="BY670" s="407"/>
      <c r="BZ670" s="407"/>
      <c r="CA670" s="25"/>
      <c r="CB670" s="39" t="str">
        <f t="shared" si="120"/>
        <v>Riadok bude skrytý.</v>
      </c>
      <c r="CC670" s="33" t="s">
        <v>78</v>
      </c>
      <c r="CW670" s="20">
        <f t="shared" si="122"/>
        <v>1</v>
      </c>
      <c r="CX670" s="20">
        <f>+IF(B670="",0,1)</f>
        <v>0</v>
      </c>
      <c r="CZ670" s="20">
        <f t="shared" si="121"/>
        <v>1</v>
      </c>
      <c r="DA670" s="37">
        <f t="shared" si="123"/>
        <v>0</v>
      </c>
      <c r="DZ670" s="62"/>
    </row>
    <row r="671" spans="1:130" x14ac:dyDescent="0.3">
      <c r="A671" s="11"/>
      <c r="B671" s="407"/>
      <c r="C671" s="407"/>
      <c r="D671" s="407"/>
      <c r="E671" s="407"/>
      <c r="F671" s="407"/>
      <c r="G671" s="407"/>
      <c r="H671" s="407"/>
      <c r="I671" s="407"/>
      <c r="J671" s="407"/>
      <c r="K671" s="407"/>
      <c r="L671" s="407"/>
      <c r="M671" s="407"/>
      <c r="N671" s="407"/>
      <c r="O671" s="407"/>
      <c r="P671" s="407"/>
      <c r="Q671" s="407"/>
      <c r="R671" s="407"/>
      <c r="S671" s="407"/>
      <c r="T671" s="407"/>
      <c r="U671" s="407"/>
      <c r="V671" s="407"/>
      <c r="W671" s="407"/>
      <c r="X671" s="407"/>
      <c r="Y671" s="407"/>
      <c r="Z671" s="407"/>
      <c r="AA671" s="407"/>
      <c r="AB671" s="407"/>
      <c r="AC671" s="407"/>
      <c r="AD671" s="407"/>
      <c r="AE671" s="407"/>
      <c r="AF671" s="407"/>
      <c r="AG671" s="407"/>
      <c r="AH671" s="407"/>
      <c r="AI671" s="407"/>
      <c r="AJ671" s="407"/>
      <c r="AK671" s="407"/>
      <c r="AL671" s="407"/>
      <c r="AM671" s="407"/>
      <c r="AN671" s="407"/>
      <c r="AO671" s="407"/>
      <c r="AP671" s="407"/>
      <c r="AQ671" s="407"/>
      <c r="AR671" s="407"/>
      <c r="AS671" s="407"/>
      <c r="AT671" s="407"/>
      <c r="AU671" s="407"/>
      <c r="AV671" s="407"/>
      <c r="AW671" s="407"/>
      <c r="AX671" s="407"/>
      <c r="AY671" s="407"/>
      <c r="AZ671" s="407"/>
      <c r="BA671" s="407"/>
      <c r="BB671" s="407"/>
      <c r="BC671" s="407"/>
      <c r="BD671" s="407"/>
      <c r="BE671" s="407"/>
      <c r="BF671" s="407"/>
      <c r="BG671" s="407"/>
      <c r="BH671" s="407"/>
      <c r="BI671" s="407"/>
      <c r="BJ671" s="407"/>
      <c r="BK671" s="407"/>
      <c r="BL671" s="407"/>
      <c r="BM671" s="407"/>
      <c r="BN671" s="407"/>
      <c r="BO671" s="407"/>
      <c r="BP671" s="407"/>
      <c r="BQ671" s="407"/>
      <c r="BR671" s="407"/>
      <c r="BS671" s="407"/>
      <c r="BT671" s="407"/>
      <c r="BU671" s="407"/>
      <c r="BV671" s="407"/>
      <c r="BW671" s="407"/>
      <c r="BX671" s="407"/>
      <c r="BY671" s="407"/>
      <c r="BZ671" s="407"/>
      <c r="CA671" s="25"/>
      <c r="CB671" s="39" t="str">
        <f t="shared" si="120"/>
        <v>Riadok bude skrytý.</v>
      </c>
      <c r="CC671" s="33" t="s">
        <v>78</v>
      </c>
      <c r="CW671" s="20">
        <f t="shared" si="122"/>
        <v>1</v>
      </c>
      <c r="CX671" s="20">
        <f t="shared" ref="CX671:CX676" si="124">+IF(B671="",0,1)</f>
        <v>0</v>
      </c>
      <c r="CZ671" s="20">
        <f t="shared" si="121"/>
        <v>1</v>
      </c>
      <c r="DA671" s="37">
        <f t="shared" si="123"/>
        <v>0</v>
      </c>
      <c r="DZ671" s="62"/>
    </row>
    <row r="672" spans="1:130" x14ac:dyDescent="0.3">
      <c r="A672" s="11"/>
      <c r="B672" s="407"/>
      <c r="C672" s="407"/>
      <c r="D672" s="407"/>
      <c r="E672" s="407"/>
      <c r="F672" s="407"/>
      <c r="G672" s="407"/>
      <c r="H672" s="407"/>
      <c r="I672" s="407"/>
      <c r="J672" s="407"/>
      <c r="K672" s="407"/>
      <c r="L672" s="407"/>
      <c r="M672" s="407"/>
      <c r="N672" s="407"/>
      <c r="O672" s="407"/>
      <c r="P672" s="407"/>
      <c r="Q672" s="407"/>
      <c r="R672" s="407"/>
      <c r="S672" s="407"/>
      <c r="T672" s="407"/>
      <c r="U672" s="407"/>
      <c r="V672" s="407"/>
      <c r="W672" s="407"/>
      <c r="X672" s="407"/>
      <c r="Y672" s="407"/>
      <c r="Z672" s="407"/>
      <c r="AA672" s="407"/>
      <c r="AB672" s="407"/>
      <c r="AC672" s="407"/>
      <c r="AD672" s="407"/>
      <c r="AE672" s="407"/>
      <c r="AF672" s="407"/>
      <c r="AG672" s="407"/>
      <c r="AH672" s="407"/>
      <c r="AI672" s="407"/>
      <c r="AJ672" s="407"/>
      <c r="AK672" s="407"/>
      <c r="AL672" s="407"/>
      <c r="AM672" s="407"/>
      <c r="AN672" s="407"/>
      <c r="AO672" s="407"/>
      <c r="AP672" s="407"/>
      <c r="AQ672" s="407"/>
      <c r="AR672" s="407"/>
      <c r="AS672" s="407"/>
      <c r="AT672" s="407"/>
      <c r="AU672" s="407"/>
      <c r="AV672" s="407"/>
      <c r="AW672" s="407"/>
      <c r="AX672" s="407"/>
      <c r="AY672" s="407"/>
      <c r="AZ672" s="407"/>
      <c r="BA672" s="407"/>
      <c r="BB672" s="407"/>
      <c r="BC672" s="407"/>
      <c r="BD672" s="407"/>
      <c r="BE672" s="407"/>
      <c r="BF672" s="407"/>
      <c r="BG672" s="407"/>
      <c r="BH672" s="407"/>
      <c r="BI672" s="407"/>
      <c r="BJ672" s="407"/>
      <c r="BK672" s="407"/>
      <c r="BL672" s="407"/>
      <c r="BM672" s="407"/>
      <c r="BN672" s="407"/>
      <c r="BO672" s="407"/>
      <c r="BP672" s="407"/>
      <c r="BQ672" s="407"/>
      <c r="BR672" s="407"/>
      <c r="BS672" s="407"/>
      <c r="BT672" s="407"/>
      <c r="BU672" s="407"/>
      <c r="BV672" s="407"/>
      <c r="BW672" s="407"/>
      <c r="BX672" s="407"/>
      <c r="BY672" s="407"/>
      <c r="BZ672" s="407"/>
      <c r="CA672" s="25"/>
      <c r="CB672" s="39" t="str">
        <f t="shared" si="120"/>
        <v>Riadok bude skrytý.</v>
      </c>
      <c r="CC672" s="33" t="s">
        <v>78</v>
      </c>
      <c r="CW672" s="20">
        <f t="shared" si="122"/>
        <v>1</v>
      </c>
      <c r="CX672" s="20">
        <f t="shared" si="124"/>
        <v>0</v>
      </c>
      <c r="CZ672" s="20">
        <f t="shared" si="121"/>
        <v>1</v>
      </c>
      <c r="DA672" s="37">
        <f t="shared" si="123"/>
        <v>0</v>
      </c>
      <c r="DZ672" s="62"/>
    </row>
    <row r="673" spans="1:130" x14ac:dyDescent="0.3">
      <c r="A673" s="11"/>
      <c r="B673" s="407"/>
      <c r="C673" s="407"/>
      <c r="D673" s="407"/>
      <c r="E673" s="407"/>
      <c r="F673" s="407"/>
      <c r="G673" s="407"/>
      <c r="H673" s="407"/>
      <c r="I673" s="407"/>
      <c r="J673" s="407"/>
      <c r="K673" s="407"/>
      <c r="L673" s="407"/>
      <c r="M673" s="407"/>
      <c r="N673" s="407"/>
      <c r="O673" s="407"/>
      <c r="P673" s="407"/>
      <c r="Q673" s="407"/>
      <c r="R673" s="407"/>
      <c r="S673" s="407"/>
      <c r="T673" s="407"/>
      <c r="U673" s="407"/>
      <c r="V673" s="407"/>
      <c r="W673" s="407"/>
      <c r="X673" s="407"/>
      <c r="Y673" s="407"/>
      <c r="Z673" s="407"/>
      <c r="AA673" s="407"/>
      <c r="AB673" s="407"/>
      <c r="AC673" s="407"/>
      <c r="AD673" s="407"/>
      <c r="AE673" s="407"/>
      <c r="AF673" s="407"/>
      <c r="AG673" s="407"/>
      <c r="AH673" s="407"/>
      <c r="AI673" s="407"/>
      <c r="AJ673" s="407"/>
      <c r="AK673" s="407"/>
      <c r="AL673" s="407"/>
      <c r="AM673" s="407"/>
      <c r="AN673" s="407"/>
      <c r="AO673" s="407"/>
      <c r="AP673" s="407"/>
      <c r="AQ673" s="407"/>
      <c r="AR673" s="407"/>
      <c r="AS673" s="407"/>
      <c r="AT673" s="407"/>
      <c r="AU673" s="407"/>
      <c r="AV673" s="407"/>
      <c r="AW673" s="407"/>
      <c r="AX673" s="407"/>
      <c r="AY673" s="407"/>
      <c r="AZ673" s="407"/>
      <c r="BA673" s="407"/>
      <c r="BB673" s="407"/>
      <c r="BC673" s="407"/>
      <c r="BD673" s="407"/>
      <c r="BE673" s="407"/>
      <c r="BF673" s="407"/>
      <c r="BG673" s="407"/>
      <c r="BH673" s="407"/>
      <c r="BI673" s="407"/>
      <c r="BJ673" s="407"/>
      <c r="BK673" s="407"/>
      <c r="BL673" s="407"/>
      <c r="BM673" s="407"/>
      <c r="BN673" s="407"/>
      <c r="BO673" s="407"/>
      <c r="BP673" s="407"/>
      <c r="BQ673" s="407"/>
      <c r="BR673" s="407"/>
      <c r="BS673" s="407"/>
      <c r="BT673" s="407"/>
      <c r="BU673" s="407"/>
      <c r="BV673" s="407"/>
      <c r="BW673" s="407"/>
      <c r="BX673" s="407"/>
      <c r="BY673" s="407"/>
      <c r="BZ673" s="407"/>
      <c r="CA673" s="25"/>
      <c r="CB673" s="39" t="str">
        <f t="shared" si="120"/>
        <v>Riadok bude skrytý.</v>
      </c>
      <c r="CC673" s="33" t="s">
        <v>78</v>
      </c>
      <c r="CW673" s="20">
        <f t="shared" si="122"/>
        <v>1</v>
      </c>
      <c r="CX673" s="20">
        <f t="shared" si="124"/>
        <v>0</v>
      </c>
      <c r="CZ673" s="20">
        <f t="shared" si="121"/>
        <v>1</v>
      </c>
      <c r="DA673" s="37">
        <f t="shared" si="123"/>
        <v>0</v>
      </c>
      <c r="DZ673" s="62"/>
    </row>
    <row r="674" spans="1:130" x14ac:dyDescent="0.3">
      <c r="A674" s="11"/>
      <c r="B674" s="407"/>
      <c r="C674" s="407"/>
      <c r="D674" s="407"/>
      <c r="E674" s="407"/>
      <c r="F674" s="407"/>
      <c r="G674" s="407"/>
      <c r="H674" s="407"/>
      <c r="I674" s="407"/>
      <c r="J674" s="407"/>
      <c r="K674" s="407"/>
      <c r="L674" s="407"/>
      <c r="M674" s="407"/>
      <c r="N674" s="407"/>
      <c r="O674" s="407"/>
      <c r="P674" s="407"/>
      <c r="Q674" s="407"/>
      <c r="R674" s="407"/>
      <c r="S674" s="407"/>
      <c r="T674" s="407"/>
      <c r="U674" s="407"/>
      <c r="V674" s="407"/>
      <c r="W674" s="407"/>
      <c r="X674" s="407"/>
      <c r="Y674" s="407"/>
      <c r="Z674" s="407"/>
      <c r="AA674" s="407"/>
      <c r="AB674" s="407"/>
      <c r="AC674" s="407"/>
      <c r="AD674" s="407"/>
      <c r="AE674" s="407"/>
      <c r="AF674" s="407"/>
      <c r="AG674" s="407"/>
      <c r="AH674" s="407"/>
      <c r="AI674" s="407"/>
      <c r="AJ674" s="407"/>
      <c r="AK674" s="407"/>
      <c r="AL674" s="407"/>
      <c r="AM674" s="407"/>
      <c r="AN674" s="407"/>
      <c r="AO674" s="407"/>
      <c r="AP674" s="407"/>
      <c r="AQ674" s="407"/>
      <c r="AR674" s="407"/>
      <c r="AS674" s="407"/>
      <c r="AT674" s="407"/>
      <c r="AU674" s="407"/>
      <c r="AV674" s="407"/>
      <c r="AW674" s="407"/>
      <c r="AX674" s="407"/>
      <c r="AY674" s="407"/>
      <c r="AZ674" s="407"/>
      <c r="BA674" s="407"/>
      <c r="BB674" s="407"/>
      <c r="BC674" s="407"/>
      <c r="BD674" s="407"/>
      <c r="BE674" s="407"/>
      <c r="BF674" s="407"/>
      <c r="BG674" s="407"/>
      <c r="BH674" s="407"/>
      <c r="BI674" s="407"/>
      <c r="BJ674" s="407"/>
      <c r="BK674" s="407"/>
      <c r="BL674" s="407"/>
      <c r="BM674" s="407"/>
      <c r="BN674" s="407"/>
      <c r="BO674" s="407"/>
      <c r="BP674" s="407"/>
      <c r="BQ674" s="407"/>
      <c r="BR674" s="407"/>
      <c r="BS674" s="407"/>
      <c r="BT674" s="407"/>
      <c r="BU674" s="407"/>
      <c r="BV674" s="407"/>
      <c r="BW674" s="407"/>
      <c r="BX674" s="407"/>
      <c r="BY674" s="407"/>
      <c r="BZ674" s="407"/>
      <c r="CA674" s="25"/>
      <c r="CB674" s="39" t="str">
        <f t="shared" si="120"/>
        <v>Riadok bude skrytý.</v>
      </c>
      <c r="CC674" s="33" t="s">
        <v>78</v>
      </c>
      <c r="CW674" s="20">
        <f t="shared" si="122"/>
        <v>1</v>
      </c>
      <c r="CX674" s="20">
        <f t="shared" si="124"/>
        <v>0</v>
      </c>
      <c r="CZ674" s="20">
        <f t="shared" si="121"/>
        <v>1</v>
      </c>
      <c r="DA674" s="37">
        <f t="shared" si="123"/>
        <v>0</v>
      </c>
      <c r="DZ674" s="62"/>
    </row>
    <row r="675" spans="1:130" x14ac:dyDescent="0.3">
      <c r="A675" s="11"/>
      <c r="B675" s="407"/>
      <c r="C675" s="407"/>
      <c r="D675" s="407"/>
      <c r="E675" s="407"/>
      <c r="F675" s="407"/>
      <c r="G675" s="407"/>
      <c r="H675" s="407"/>
      <c r="I675" s="407"/>
      <c r="J675" s="407"/>
      <c r="K675" s="407"/>
      <c r="L675" s="407"/>
      <c r="M675" s="407"/>
      <c r="N675" s="407"/>
      <c r="O675" s="407"/>
      <c r="P675" s="407"/>
      <c r="Q675" s="407"/>
      <c r="R675" s="407"/>
      <c r="S675" s="407"/>
      <c r="T675" s="407"/>
      <c r="U675" s="407"/>
      <c r="V675" s="407"/>
      <c r="W675" s="407"/>
      <c r="X675" s="407"/>
      <c r="Y675" s="407"/>
      <c r="Z675" s="407"/>
      <c r="AA675" s="407"/>
      <c r="AB675" s="407"/>
      <c r="AC675" s="407"/>
      <c r="AD675" s="407"/>
      <c r="AE675" s="407"/>
      <c r="AF675" s="407"/>
      <c r="AG675" s="407"/>
      <c r="AH675" s="407"/>
      <c r="AI675" s="407"/>
      <c r="AJ675" s="407"/>
      <c r="AK675" s="407"/>
      <c r="AL675" s="407"/>
      <c r="AM675" s="407"/>
      <c r="AN675" s="407"/>
      <c r="AO675" s="407"/>
      <c r="AP675" s="407"/>
      <c r="AQ675" s="407"/>
      <c r="AR675" s="407"/>
      <c r="AS675" s="407"/>
      <c r="AT675" s="407"/>
      <c r="AU675" s="407"/>
      <c r="AV675" s="407"/>
      <c r="AW675" s="407"/>
      <c r="AX675" s="407"/>
      <c r="AY675" s="407"/>
      <c r="AZ675" s="407"/>
      <c r="BA675" s="407"/>
      <c r="BB675" s="407"/>
      <c r="BC675" s="407"/>
      <c r="BD675" s="407"/>
      <c r="BE675" s="407"/>
      <c r="BF675" s="407"/>
      <c r="BG675" s="407"/>
      <c r="BH675" s="407"/>
      <c r="BI675" s="407"/>
      <c r="BJ675" s="407"/>
      <c r="BK675" s="407"/>
      <c r="BL675" s="407"/>
      <c r="BM675" s="407"/>
      <c r="BN675" s="407"/>
      <c r="BO675" s="407"/>
      <c r="BP675" s="407"/>
      <c r="BQ675" s="407"/>
      <c r="BR675" s="407"/>
      <c r="BS675" s="407"/>
      <c r="BT675" s="407"/>
      <c r="BU675" s="407"/>
      <c r="BV675" s="407"/>
      <c r="BW675" s="407"/>
      <c r="BX675" s="407"/>
      <c r="BY675" s="407"/>
      <c r="BZ675" s="407"/>
      <c r="CA675" s="25"/>
      <c r="CB675" s="39" t="str">
        <f t="shared" si="120"/>
        <v>Riadok bude skrytý.</v>
      </c>
      <c r="CC675" s="33" t="s">
        <v>78</v>
      </c>
      <c r="CW675" s="20">
        <f t="shared" si="122"/>
        <v>1</v>
      </c>
      <c r="CX675" s="20">
        <f t="shared" si="124"/>
        <v>0</v>
      </c>
      <c r="CZ675" s="20">
        <f t="shared" si="121"/>
        <v>1</v>
      </c>
      <c r="DA675" s="37">
        <f t="shared" si="123"/>
        <v>0</v>
      </c>
      <c r="DZ675" s="62"/>
    </row>
    <row r="676" spans="1:130" x14ac:dyDescent="0.3">
      <c r="A676" s="11"/>
      <c r="B676" s="407"/>
      <c r="C676" s="407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  <c r="V676" s="407"/>
      <c r="W676" s="407"/>
      <c r="X676" s="407"/>
      <c r="Y676" s="407"/>
      <c r="Z676" s="407"/>
      <c r="AA676" s="407"/>
      <c r="AB676" s="407"/>
      <c r="AC676" s="407"/>
      <c r="AD676" s="407"/>
      <c r="AE676" s="407"/>
      <c r="AF676" s="407"/>
      <c r="AG676" s="407"/>
      <c r="AH676" s="407"/>
      <c r="AI676" s="407"/>
      <c r="AJ676" s="407"/>
      <c r="AK676" s="407"/>
      <c r="AL676" s="407"/>
      <c r="AM676" s="407"/>
      <c r="AN676" s="407"/>
      <c r="AO676" s="407"/>
      <c r="AP676" s="407"/>
      <c r="AQ676" s="407"/>
      <c r="AR676" s="407"/>
      <c r="AS676" s="407"/>
      <c r="AT676" s="407"/>
      <c r="AU676" s="407"/>
      <c r="AV676" s="407"/>
      <c r="AW676" s="407"/>
      <c r="AX676" s="407"/>
      <c r="AY676" s="407"/>
      <c r="AZ676" s="407"/>
      <c r="BA676" s="407"/>
      <c r="BB676" s="407"/>
      <c r="BC676" s="407"/>
      <c r="BD676" s="407"/>
      <c r="BE676" s="407"/>
      <c r="BF676" s="407"/>
      <c r="BG676" s="407"/>
      <c r="BH676" s="407"/>
      <c r="BI676" s="407"/>
      <c r="BJ676" s="407"/>
      <c r="BK676" s="407"/>
      <c r="BL676" s="407"/>
      <c r="BM676" s="407"/>
      <c r="BN676" s="407"/>
      <c r="BO676" s="407"/>
      <c r="BP676" s="407"/>
      <c r="BQ676" s="407"/>
      <c r="BR676" s="407"/>
      <c r="BS676" s="407"/>
      <c r="BT676" s="407"/>
      <c r="BU676" s="407"/>
      <c r="BV676" s="407"/>
      <c r="BW676" s="407"/>
      <c r="BX676" s="407"/>
      <c r="BY676" s="407"/>
      <c r="BZ676" s="407"/>
      <c r="CA676" s="25"/>
      <c r="CB676" s="39" t="str">
        <f t="shared" si="120"/>
        <v>Riadok bude skrytý.</v>
      </c>
      <c r="CC676" s="33" t="s">
        <v>78</v>
      </c>
      <c r="CW676" s="20">
        <f t="shared" si="122"/>
        <v>1</v>
      </c>
      <c r="CX676" s="20">
        <f t="shared" si="124"/>
        <v>0</v>
      </c>
      <c r="CZ676" s="20">
        <f t="shared" si="121"/>
        <v>1</v>
      </c>
      <c r="DA676" s="37">
        <f t="shared" si="123"/>
        <v>0</v>
      </c>
      <c r="DZ676" s="62"/>
    </row>
    <row r="677" spans="1:130" x14ac:dyDescent="0.3">
      <c r="A677" s="11"/>
      <c r="B677" s="2" t="s">
        <v>160</v>
      </c>
      <c r="CA677" s="25"/>
      <c r="CB677" s="39" t="str">
        <f t="shared" si="120"/>
        <v>Riadok bude skrytý.</v>
      </c>
      <c r="CC677" s="33" t="s">
        <v>78</v>
      </c>
      <c r="CW677" s="20">
        <f t="shared" si="122"/>
        <v>1</v>
      </c>
      <c r="CX677" s="20">
        <f>+IF(SUM(CX678:CX684)=0,0,1)</f>
        <v>0</v>
      </c>
      <c r="CZ677" s="20">
        <f t="shared" si="121"/>
        <v>1</v>
      </c>
      <c r="DA677" s="37">
        <f t="shared" si="123"/>
        <v>0</v>
      </c>
      <c r="DZ677" s="62"/>
    </row>
    <row r="678" spans="1:130" x14ac:dyDescent="0.3">
      <c r="A678" s="11"/>
      <c r="B678" s="407"/>
      <c r="C678" s="407"/>
      <c r="D678" s="407"/>
      <c r="E678" s="407"/>
      <c r="F678" s="407"/>
      <c r="G678" s="407"/>
      <c r="H678" s="407"/>
      <c r="I678" s="407"/>
      <c r="J678" s="407"/>
      <c r="K678" s="407"/>
      <c r="L678" s="407"/>
      <c r="M678" s="407"/>
      <c r="N678" s="407"/>
      <c r="O678" s="407"/>
      <c r="P678" s="407"/>
      <c r="Q678" s="407"/>
      <c r="R678" s="407"/>
      <c r="S678" s="407"/>
      <c r="T678" s="407"/>
      <c r="U678" s="407"/>
      <c r="V678" s="407"/>
      <c r="W678" s="407"/>
      <c r="X678" s="407"/>
      <c r="Y678" s="407"/>
      <c r="Z678" s="407"/>
      <c r="AA678" s="407"/>
      <c r="AB678" s="407"/>
      <c r="AC678" s="407"/>
      <c r="AD678" s="407"/>
      <c r="AE678" s="407"/>
      <c r="AF678" s="407"/>
      <c r="AG678" s="407"/>
      <c r="AH678" s="407"/>
      <c r="AI678" s="407"/>
      <c r="AJ678" s="407"/>
      <c r="AK678" s="407"/>
      <c r="AL678" s="407"/>
      <c r="AM678" s="407"/>
      <c r="AN678" s="407"/>
      <c r="AO678" s="407"/>
      <c r="AP678" s="407"/>
      <c r="AQ678" s="407"/>
      <c r="AR678" s="407"/>
      <c r="AS678" s="407"/>
      <c r="AT678" s="407"/>
      <c r="AU678" s="407"/>
      <c r="AV678" s="407"/>
      <c r="AW678" s="407"/>
      <c r="AX678" s="407"/>
      <c r="AY678" s="407"/>
      <c r="AZ678" s="407"/>
      <c r="BA678" s="407"/>
      <c r="BB678" s="407"/>
      <c r="BC678" s="407"/>
      <c r="BD678" s="407"/>
      <c r="BE678" s="407"/>
      <c r="BF678" s="407"/>
      <c r="BG678" s="407"/>
      <c r="BH678" s="407"/>
      <c r="BI678" s="407"/>
      <c r="BJ678" s="407"/>
      <c r="BK678" s="407"/>
      <c r="BL678" s="407"/>
      <c r="BM678" s="407"/>
      <c r="BN678" s="407"/>
      <c r="BO678" s="407"/>
      <c r="BP678" s="407"/>
      <c r="BQ678" s="407"/>
      <c r="BR678" s="407"/>
      <c r="BS678" s="407"/>
      <c r="BT678" s="407"/>
      <c r="BU678" s="407"/>
      <c r="BV678" s="407"/>
      <c r="BW678" s="407"/>
      <c r="BX678" s="407"/>
      <c r="BY678" s="407"/>
      <c r="BZ678" s="407"/>
      <c r="CA678" s="25"/>
      <c r="CB678" s="39" t="str">
        <f t="shared" si="120"/>
        <v>Riadok bude skrytý.</v>
      </c>
      <c r="CC678" s="33" t="s">
        <v>78</v>
      </c>
      <c r="CW678" s="20">
        <f t="shared" si="122"/>
        <v>1</v>
      </c>
      <c r="CX678" s="20">
        <f>+IF(B678="",0,1)</f>
        <v>0</v>
      </c>
      <c r="CZ678" s="20">
        <f t="shared" si="121"/>
        <v>1</v>
      </c>
      <c r="DA678" s="37">
        <f t="shared" si="123"/>
        <v>0</v>
      </c>
      <c r="DZ678" s="62"/>
    </row>
    <row r="679" spans="1:130" x14ac:dyDescent="0.3">
      <c r="A679" s="11"/>
      <c r="B679" s="407"/>
      <c r="C679" s="407"/>
      <c r="D679" s="407"/>
      <c r="E679" s="407"/>
      <c r="F679" s="407"/>
      <c r="G679" s="407"/>
      <c r="H679" s="407"/>
      <c r="I679" s="407"/>
      <c r="J679" s="407"/>
      <c r="K679" s="407"/>
      <c r="L679" s="407"/>
      <c r="M679" s="407"/>
      <c r="N679" s="407"/>
      <c r="O679" s="407"/>
      <c r="P679" s="407"/>
      <c r="Q679" s="407"/>
      <c r="R679" s="407"/>
      <c r="S679" s="407"/>
      <c r="T679" s="407"/>
      <c r="U679" s="407"/>
      <c r="V679" s="407"/>
      <c r="W679" s="407"/>
      <c r="X679" s="407"/>
      <c r="Y679" s="407"/>
      <c r="Z679" s="407"/>
      <c r="AA679" s="407"/>
      <c r="AB679" s="407"/>
      <c r="AC679" s="407"/>
      <c r="AD679" s="407"/>
      <c r="AE679" s="407"/>
      <c r="AF679" s="407"/>
      <c r="AG679" s="407"/>
      <c r="AH679" s="407"/>
      <c r="AI679" s="407"/>
      <c r="AJ679" s="407"/>
      <c r="AK679" s="407"/>
      <c r="AL679" s="407"/>
      <c r="AM679" s="407"/>
      <c r="AN679" s="407"/>
      <c r="AO679" s="407"/>
      <c r="AP679" s="407"/>
      <c r="AQ679" s="407"/>
      <c r="AR679" s="407"/>
      <c r="AS679" s="407"/>
      <c r="AT679" s="407"/>
      <c r="AU679" s="407"/>
      <c r="AV679" s="407"/>
      <c r="AW679" s="407"/>
      <c r="AX679" s="407"/>
      <c r="AY679" s="407"/>
      <c r="AZ679" s="407"/>
      <c r="BA679" s="407"/>
      <c r="BB679" s="407"/>
      <c r="BC679" s="407"/>
      <c r="BD679" s="407"/>
      <c r="BE679" s="407"/>
      <c r="BF679" s="407"/>
      <c r="BG679" s="407"/>
      <c r="BH679" s="407"/>
      <c r="BI679" s="407"/>
      <c r="BJ679" s="407"/>
      <c r="BK679" s="407"/>
      <c r="BL679" s="407"/>
      <c r="BM679" s="407"/>
      <c r="BN679" s="407"/>
      <c r="BO679" s="407"/>
      <c r="BP679" s="407"/>
      <c r="BQ679" s="407"/>
      <c r="BR679" s="407"/>
      <c r="BS679" s="407"/>
      <c r="BT679" s="407"/>
      <c r="BU679" s="407"/>
      <c r="BV679" s="407"/>
      <c r="BW679" s="407"/>
      <c r="BX679" s="407"/>
      <c r="BY679" s="407"/>
      <c r="BZ679" s="407"/>
      <c r="CA679" s="25"/>
      <c r="CB679" s="39" t="str">
        <f t="shared" si="120"/>
        <v>Riadok bude skrytý.</v>
      </c>
      <c r="CC679" s="33" t="s">
        <v>78</v>
      </c>
      <c r="CW679" s="20">
        <f t="shared" si="122"/>
        <v>1</v>
      </c>
      <c r="CX679" s="20">
        <f t="shared" ref="CX679:CX684" si="125">+IF(B679="",0,1)</f>
        <v>0</v>
      </c>
      <c r="CZ679" s="20">
        <f t="shared" si="121"/>
        <v>1</v>
      </c>
      <c r="DA679" s="37">
        <f t="shared" si="123"/>
        <v>0</v>
      </c>
      <c r="DZ679" s="62"/>
    </row>
    <row r="680" spans="1:130" x14ac:dyDescent="0.3">
      <c r="A680" s="11"/>
      <c r="B680" s="407"/>
      <c r="C680" s="407"/>
      <c r="D680" s="407"/>
      <c r="E680" s="407"/>
      <c r="F680" s="407"/>
      <c r="G680" s="407"/>
      <c r="H680" s="407"/>
      <c r="I680" s="407"/>
      <c r="J680" s="407"/>
      <c r="K680" s="407"/>
      <c r="L680" s="407"/>
      <c r="M680" s="407"/>
      <c r="N680" s="407"/>
      <c r="O680" s="407"/>
      <c r="P680" s="407"/>
      <c r="Q680" s="407"/>
      <c r="R680" s="407"/>
      <c r="S680" s="407"/>
      <c r="T680" s="407"/>
      <c r="U680" s="407"/>
      <c r="V680" s="407"/>
      <c r="W680" s="407"/>
      <c r="X680" s="407"/>
      <c r="Y680" s="407"/>
      <c r="Z680" s="407"/>
      <c r="AA680" s="407"/>
      <c r="AB680" s="407"/>
      <c r="AC680" s="407"/>
      <c r="AD680" s="407"/>
      <c r="AE680" s="407"/>
      <c r="AF680" s="407"/>
      <c r="AG680" s="407"/>
      <c r="AH680" s="407"/>
      <c r="AI680" s="407"/>
      <c r="AJ680" s="407"/>
      <c r="AK680" s="407"/>
      <c r="AL680" s="407"/>
      <c r="AM680" s="407"/>
      <c r="AN680" s="407"/>
      <c r="AO680" s="407"/>
      <c r="AP680" s="407"/>
      <c r="AQ680" s="407"/>
      <c r="AR680" s="407"/>
      <c r="AS680" s="407"/>
      <c r="AT680" s="407"/>
      <c r="AU680" s="407"/>
      <c r="AV680" s="407"/>
      <c r="AW680" s="407"/>
      <c r="AX680" s="407"/>
      <c r="AY680" s="407"/>
      <c r="AZ680" s="407"/>
      <c r="BA680" s="407"/>
      <c r="BB680" s="407"/>
      <c r="BC680" s="407"/>
      <c r="BD680" s="407"/>
      <c r="BE680" s="407"/>
      <c r="BF680" s="407"/>
      <c r="BG680" s="407"/>
      <c r="BH680" s="407"/>
      <c r="BI680" s="407"/>
      <c r="BJ680" s="407"/>
      <c r="BK680" s="407"/>
      <c r="BL680" s="407"/>
      <c r="BM680" s="407"/>
      <c r="BN680" s="407"/>
      <c r="BO680" s="407"/>
      <c r="BP680" s="407"/>
      <c r="BQ680" s="407"/>
      <c r="BR680" s="407"/>
      <c r="BS680" s="407"/>
      <c r="BT680" s="407"/>
      <c r="BU680" s="407"/>
      <c r="BV680" s="407"/>
      <c r="BW680" s="407"/>
      <c r="BX680" s="407"/>
      <c r="BY680" s="407"/>
      <c r="BZ680" s="407"/>
      <c r="CA680" s="25"/>
      <c r="CB680" s="39" t="str">
        <f t="shared" si="120"/>
        <v>Riadok bude skrytý.</v>
      </c>
      <c r="CC680" s="33" t="s">
        <v>78</v>
      </c>
      <c r="CW680" s="20">
        <f t="shared" si="122"/>
        <v>1</v>
      </c>
      <c r="CX680" s="20">
        <f t="shared" si="125"/>
        <v>0</v>
      </c>
      <c r="CZ680" s="20">
        <f t="shared" si="121"/>
        <v>1</v>
      </c>
      <c r="DA680" s="37">
        <f t="shared" si="123"/>
        <v>0</v>
      </c>
      <c r="DZ680" s="62"/>
    </row>
    <row r="681" spans="1:130" x14ac:dyDescent="0.3">
      <c r="A681" s="11"/>
      <c r="B681" s="407"/>
      <c r="C681" s="407"/>
      <c r="D681" s="407"/>
      <c r="E681" s="407"/>
      <c r="F681" s="407"/>
      <c r="G681" s="407"/>
      <c r="H681" s="407"/>
      <c r="I681" s="407"/>
      <c r="J681" s="407"/>
      <c r="K681" s="407"/>
      <c r="L681" s="407"/>
      <c r="M681" s="407"/>
      <c r="N681" s="407"/>
      <c r="O681" s="407"/>
      <c r="P681" s="407"/>
      <c r="Q681" s="407"/>
      <c r="R681" s="407"/>
      <c r="S681" s="407"/>
      <c r="T681" s="407"/>
      <c r="U681" s="407"/>
      <c r="V681" s="407"/>
      <c r="W681" s="407"/>
      <c r="X681" s="407"/>
      <c r="Y681" s="407"/>
      <c r="Z681" s="407"/>
      <c r="AA681" s="407"/>
      <c r="AB681" s="407"/>
      <c r="AC681" s="407"/>
      <c r="AD681" s="407"/>
      <c r="AE681" s="407"/>
      <c r="AF681" s="407"/>
      <c r="AG681" s="407"/>
      <c r="AH681" s="407"/>
      <c r="AI681" s="407"/>
      <c r="AJ681" s="407"/>
      <c r="AK681" s="407"/>
      <c r="AL681" s="407"/>
      <c r="AM681" s="407"/>
      <c r="AN681" s="407"/>
      <c r="AO681" s="407"/>
      <c r="AP681" s="407"/>
      <c r="AQ681" s="407"/>
      <c r="AR681" s="407"/>
      <c r="AS681" s="407"/>
      <c r="AT681" s="407"/>
      <c r="AU681" s="407"/>
      <c r="AV681" s="407"/>
      <c r="AW681" s="407"/>
      <c r="AX681" s="407"/>
      <c r="AY681" s="407"/>
      <c r="AZ681" s="407"/>
      <c r="BA681" s="407"/>
      <c r="BB681" s="407"/>
      <c r="BC681" s="407"/>
      <c r="BD681" s="407"/>
      <c r="BE681" s="407"/>
      <c r="BF681" s="407"/>
      <c r="BG681" s="407"/>
      <c r="BH681" s="407"/>
      <c r="BI681" s="407"/>
      <c r="BJ681" s="407"/>
      <c r="BK681" s="407"/>
      <c r="BL681" s="407"/>
      <c r="BM681" s="407"/>
      <c r="BN681" s="407"/>
      <c r="BO681" s="407"/>
      <c r="BP681" s="407"/>
      <c r="BQ681" s="407"/>
      <c r="BR681" s="407"/>
      <c r="BS681" s="407"/>
      <c r="BT681" s="407"/>
      <c r="BU681" s="407"/>
      <c r="BV681" s="407"/>
      <c r="BW681" s="407"/>
      <c r="BX681" s="407"/>
      <c r="BY681" s="407"/>
      <c r="BZ681" s="407"/>
      <c r="CA681" s="25"/>
      <c r="CB681" s="39" t="str">
        <f t="shared" si="120"/>
        <v>Riadok bude skrytý.</v>
      </c>
      <c r="CC681" s="33" t="s">
        <v>78</v>
      </c>
      <c r="CW681" s="20">
        <f t="shared" si="122"/>
        <v>1</v>
      </c>
      <c r="CX681" s="20">
        <f t="shared" si="125"/>
        <v>0</v>
      </c>
      <c r="CZ681" s="20">
        <f t="shared" si="121"/>
        <v>1</v>
      </c>
      <c r="DA681" s="37">
        <f t="shared" si="123"/>
        <v>0</v>
      </c>
      <c r="DZ681" s="62"/>
    </row>
    <row r="682" spans="1:130" x14ac:dyDescent="0.3">
      <c r="A682" s="11"/>
      <c r="B682" s="407"/>
      <c r="C682" s="407"/>
      <c r="D682" s="407"/>
      <c r="E682" s="407"/>
      <c r="F682" s="407"/>
      <c r="G682" s="407"/>
      <c r="H682" s="407"/>
      <c r="I682" s="407"/>
      <c r="J682" s="407"/>
      <c r="K682" s="407"/>
      <c r="L682" s="407"/>
      <c r="M682" s="407"/>
      <c r="N682" s="407"/>
      <c r="O682" s="407"/>
      <c r="P682" s="407"/>
      <c r="Q682" s="407"/>
      <c r="R682" s="407"/>
      <c r="S682" s="407"/>
      <c r="T682" s="407"/>
      <c r="U682" s="407"/>
      <c r="V682" s="407"/>
      <c r="W682" s="407"/>
      <c r="X682" s="407"/>
      <c r="Y682" s="407"/>
      <c r="Z682" s="407"/>
      <c r="AA682" s="407"/>
      <c r="AB682" s="407"/>
      <c r="AC682" s="407"/>
      <c r="AD682" s="407"/>
      <c r="AE682" s="407"/>
      <c r="AF682" s="407"/>
      <c r="AG682" s="407"/>
      <c r="AH682" s="407"/>
      <c r="AI682" s="407"/>
      <c r="AJ682" s="407"/>
      <c r="AK682" s="407"/>
      <c r="AL682" s="407"/>
      <c r="AM682" s="407"/>
      <c r="AN682" s="407"/>
      <c r="AO682" s="407"/>
      <c r="AP682" s="407"/>
      <c r="AQ682" s="407"/>
      <c r="AR682" s="407"/>
      <c r="AS682" s="407"/>
      <c r="AT682" s="407"/>
      <c r="AU682" s="407"/>
      <c r="AV682" s="407"/>
      <c r="AW682" s="407"/>
      <c r="AX682" s="407"/>
      <c r="AY682" s="407"/>
      <c r="AZ682" s="407"/>
      <c r="BA682" s="407"/>
      <c r="BB682" s="407"/>
      <c r="BC682" s="407"/>
      <c r="BD682" s="407"/>
      <c r="BE682" s="407"/>
      <c r="BF682" s="407"/>
      <c r="BG682" s="407"/>
      <c r="BH682" s="407"/>
      <c r="BI682" s="407"/>
      <c r="BJ682" s="407"/>
      <c r="BK682" s="407"/>
      <c r="BL682" s="407"/>
      <c r="BM682" s="407"/>
      <c r="BN682" s="407"/>
      <c r="BO682" s="407"/>
      <c r="BP682" s="407"/>
      <c r="BQ682" s="407"/>
      <c r="BR682" s="407"/>
      <c r="BS682" s="407"/>
      <c r="BT682" s="407"/>
      <c r="BU682" s="407"/>
      <c r="BV682" s="407"/>
      <c r="BW682" s="407"/>
      <c r="BX682" s="407"/>
      <c r="BY682" s="407"/>
      <c r="BZ682" s="407"/>
      <c r="CA682" s="25"/>
      <c r="CB682" s="39" t="str">
        <f t="shared" si="120"/>
        <v>Riadok bude skrytý.</v>
      </c>
      <c r="CC682" s="33" t="s">
        <v>78</v>
      </c>
      <c r="CW682" s="20">
        <f t="shared" si="122"/>
        <v>1</v>
      </c>
      <c r="CX682" s="20">
        <f t="shared" si="125"/>
        <v>0</v>
      </c>
      <c r="CZ682" s="20">
        <f t="shared" si="121"/>
        <v>1</v>
      </c>
      <c r="DA682" s="37">
        <f t="shared" si="123"/>
        <v>0</v>
      </c>
      <c r="DZ682" s="62"/>
    </row>
    <row r="683" spans="1:130" x14ac:dyDescent="0.3">
      <c r="A683" s="11"/>
      <c r="B683" s="407"/>
      <c r="C683" s="407"/>
      <c r="D683" s="407"/>
      <c r="E683" s="407"/>
      <c r="F683" s="407"/>
      <c r="G683" s="407"/>
      <c r="H683" s="407"/>
      <c r="I683" s="407"/>
      <c r="J683" s="407"/>
      <c r="K683" s="407"/>
      <c r="L683" s="407"/>
      <c r="M683" s="407"/>
      <c r="N683" s="407"/>
      <c r="O683" s="407"/>
      <c r="P683" s="407"/>
      <c r="Q683" s="407"/>
      <c r="R683" s="407"/>
      <c r="S683" s="407"/>
      <c r="T683" s="407"/>
      <c r="U683" s="407"/>
      <c r="V683" s="407"/>
      <c r="W683" s="407"/>
      <c r="X683" s="407"/>
      <c r="Y683" s="407"/>
      <c r="Z683" s="407"/>
      <c r="AA683" s="407"/>
      <c r="AB683" s="407"/>
      <c r="AC683" s="407"/>
      <c r="AD683" s="407"/>
      <c r="AE683" s="407"/>
      <c r="AF683" s="407"/>
      <c r="AG683" s="407"/>
      <c r="AH683" s="407"/>
      <c r="AI683" s="407"/>
      <c r="AJ683" s="407"/>
      <c r="AK683" s="407"/>
      <c r="AL683" s="407"/>
      <c r="AM683" s="407"/>
      <c r="AN683" s="407"/>
      <c r="AO683" s="407"/>
      <c r="AP683" s="407"/>
      <c r="AQ683" s="407"/>
      <c r="AR683" s="407"/>
      <c r="AS683" s="407"/>
      <c r="AT683" s="407"/>
      <c r="AU683" s="407"/>
      <c r="AV683" s="407"/>
      <c r="AW683" s="407"/>
      <c r="AX683" s="407"/>
      <c r="AY683" s="407"/>
      <c r="AZ683" s="407"/>
      <c r="BA683" s="407"/>
      <c r="BB683" s="407"/>
      <c r="BC683" s="407"/>
      <c r="BD683" s="407"/>
      <c r="BE683" s="407"/>
      <c r="BF683" s="407"/>
      <c r="BG683" s="407"/>
      <c r="BH683" s="407"/>
      <c r="BI683" s="407"/>
      <c r="BJ683" s="407"/>
      <c r="BK683" s="407"/>
      <c r="BL683" s="407"/>
      <c r="BM683" s="407"/>
      <c r="BN683" s="407"/>
      <c r="BO683" s="407"/>
      <c r="BP683" s="407"/>
      <c r="BQ683" s="407"/>
      <c r="BR683" s="407"/>
      <c r="BS683" s="407"/>
      <c r="BT683" s="407"/>
      <c r="BU683" s="407"/>
      <c r="BV683" s="407"/>
      <c r="BW683" s="407"/>
      <c r="BX683" s="407"/>
      <c r="BY683" s="407"/>
      <c r="BZ683" s="407"/>
      <c r="CA683" s="25"/>
      <c r="CB683" s="39" t="str">
        <f t="shared" si="120"/>
        <v>Riadok bude skrytý.</v>
      </c>
      <c r="CC683" s="33" t="s">
        <v>78</v>
      </c>
      <c r="CW683" s="20">
        <f t="shared" si="122"/>
        <v>1</v>
      </c>
      <c r="CX683" s="20">
        <f t="shared" si="125"/>
        <v>0</v>
      </c>
      <c r="CZ683" s="20">
        <f t="shared" si="121"/>
        <v>1</v>
      </c>
      <c r="DA683" s="37">
        <f t="shared" si="123"/>
        <v>0</v>
      </c>
      <c r="DZ683" s="62"/>
    </row>
    <row r="684" spans="1:130" x14ac:dyDescent="0.3">
      <c r="A684" s="11"/>
      <c r="B684" s="407"/>
      <c r="C684" s="407"/>
      <c r="D684" s="407"/>
      <c r="E684" s="407"/>
      <c r="F684" s="407"/>
      <c r="G684" s="407"/>
      <c r="H684" s="407"/>
      <c r="I684" s="407"/>
      <c r="J684" s="407"/>
      <c r="K684" s="407"/>
      <c r="L684" s="407"/>
      <c r="M684" s="407"/>
      <c r="N684" s="407"/>
      <c r="O684" s="407"/>
      <c r="P684" s="407"/>
      <c r="Q684" s="407"/>
      <c r="R684" s="407"/>
      <c r="S684" s="407"/>
      <c r="T684" s="407"/>
      <c r="U684" s="407"/>
      <c r="V684" s="407"/>
      <c r="W684" s="407"/>
      <c r="X684" s="407"/>
      <c r="Y684" s="407"/>
      <c r="Z684" s="407"/>
      <c r="AA684" s="407"/>
      <c r="AB684" s="407"/>
      <c r="AC684" s="407"/>
      <c r="AD684" s="407"/>
      <c r="AE684" s="407"/>
      <c r="AF684" s="407"/>
      <c r="AG684" s="407"/>
      <c r="AH684" s="407"/>
      <c r="AI684" s="407"/>
      <c r="AJ684" s="407"/>
      <c r="AK684" s="407"/>
      <c r="AL684" s="407"/>
      <c r="AM684" s="407"/>
      <c r="AN684" s="407"/>
      <c r="AO684" s="407"/>
      <c r="AP684" s="407"/>
      <c r="AQ684" s="407"/>
      <c r="AR684" s="407"/>
      <c r="AS684" s="407"/>
      <c r="AT684" s="407"/>
      <c r="AU684" s="407"/>
      <c r="AV684" s="407"/>
      <c r="AW684" s="407"/>
      <c r="AX684" s="407"/>
      <c r="AY684" s="407"/>
      <c r="AZ684" s="407"/>
      <c r="BA684" s="407"/>
      <c r="BB684" s="407"/>
      <c r="BC684" s="407"/>
      <c r="BD684" s="407"/>
      <c r="BE684" s="407"/>
      <c r="BF684" s="407"/>
      <c r="BG684" s="407"/>
      <c r="BH684" s="407"/>
      <c r="BI684" s="407"/>
      <c r="BJ684" s="407"/>
      <c r="BK684" s="407"/>
      <c r="BL684" s="407"/>
      <c r="BM684" s="407"/>
      <c r="BN684" s="407"/>
      <c r="BO684" s="407"/>
      <c r="BP684" s="407"/>
      <c r="BQ684" s="407"/>
      <c r="BR684" s="407"/>
      <c r="BS684" s="407"/>
      <c r="BT684" s="407"/>
      <c r="BU684" s="407"/>
      <c r="BV684" s="407"/>
      <c r="BW684" s="407"/>
      <c r="BX684" s="407"/>
      <c r="BY684" s="407"/>
      <c r="BZ684" s="407"/>
      <c r="CA684" s="25"/>
      <c r="CB684" s="39" t="str">
        <f t="shared" si="120"/>
        <v>Riadok bude skrytý.</v>
      </c>
      <c r="CC684" s="33" t="s">
        <v>78</v>
      </c>
      <c r="CW684" s="20">
        <f t="shared" si="122"/>
        <v>1</v>
      </c>
      <c r="CX684" s="20">
        <f t="shared" si="125"/>
        <v>0</v>
      </c>
      <c r="CZ684" s="20">
        <f t="shared" si="121"/>
        <v>1</v>
      </c>
      <c r="DA684" s="37">
        <f t="shared" si="123"/>
        <v>0</v>
      </c>
      <c r="DZ684" s="62"/>
    </row>
    <row r="685" spans="1:130" x14ac:dyDescent="0.3">
      <c r="A685" s="11"/>
      <c r="B685" s="2" t="s">
        <v>164</v>
      </c>
      <c r="CA685" s="25"/>
      <c r="CB685" s="39" t="str">
        <f t="shared" si="120"/>
        <v>Riadok bude skrytý.</v>
      </c>
      <c r="CC685" s="33" t="s">
        <v>78</v>
      </c>
      <c r="CW685" s="20">
        <f t="shared" si="122"/>
        <v>1</v>
      </c>
      <c r="CX685" s="20">
        <f>+IF(SUM(CX686:CX692)=0,0,1)</f>
        <v>0</v>
      </c>
      <c r="CZ685" s="20">
        <f t="shared" si="121"/>
        <v>1</v>
      </c>
      <c r="DA685" s="37">
        <f t="shared" si="123"/>
        <v>0</v>
      </c>
      <c r="DZ685" s="62"/>
    </row>
    <row r="686" spans="1:130" x14ac:dyDescent="0.3">
      <c r="A686" s="11"/>
      <c r="B686" s="407"/>
      <c r="C686" s="407"/>
      <c r="D686" s="407"/>
      <c r="E686" s="407"/>
      <c r="F686" s="407"/>
      <c r="G686" s="407"/>
      <c r="H686" s="407"/>
      <c r="I686" s="407"/>
      <c r="J686" s="407"/>
      <c r="K686" s="407"/>
      <c r="L686" s="407"/>
      <c r="M686" s="407"/>
      <c r="N686" s="407"/>
      <c r="O686" s="407"/>
      <c r="P686" s="407"/>
      <c r="Q686" s="407"/>
      <c r="R686" s="407"/>
      <c r="S686" s="407"/>
      <c r="T686" s="407"/>
      <c r="U686" s="407"/>
      <c r="V686" s="407"/>
      <c r="W686" s="407"/>
      <c r="X686" s="407"/>
      <c r="Y686" s="407"/>
      <c r="Z686" s="407"/>
      <c r="AA686" s="407"/>
      <c r="AB686" s="407"/>
      <c r="AC686" s="407"/>
      <c r="AD686" s="407"/>
      <c r="AE686" s="407"/>
      <c r="AF686" s="407"/>
      <c r="AG686" s="407"/>
      <c r="AH686" s="407"/>
      <c r="AI686" s="407"/>
      <c r="AJ686" s="407"/>
      <c r="AK686" s="407"/>
      <c r="AL686" s="407"/>
      <c r="AM686" s="407"/>
      <c r="AN686" s="407"/>
      <c r="AO686" s="407"/>
      <c r="AP686" s="407"/>
      <c r="AQ686" s="407"/>
      <c r="AR686" s="407"/>
      <c r="AS686" s="407"/>
      <c r="AT686" s="407"/>
      <c r="AU686" s="407"/>
      <c r="AV686" s="407"/>
      <c r="AW686" s="407"/>
      <c r="AX686" s="407"/>
      <c r="AY686" s="407"/>
      <c r="AZ686" s="407"/>
      <c r="BA686" s="407"/>
      <c r="BB686" s="407"/>
      <c r="BC686" s="407"/>
      <c r="BD686" s="407"/>
      <c r="BE686" s="407"/>
      <c r="BF686" s="407"/>
      <c r="BG686" s="407"/>
      <c r="BH686" s="407"/>
      <c r="BI686" s="407"/>
      <c r="BJ686" s="407"/>
      <c r="BK686" s="407"/>
      <c r="BL686" s="407"/>
      <c r="BM686" s="407"/>
      <c r="BN686" s="407"/>
      <c r="BO686" s="407"/>
      <c r="BP686" s="407"/>
      <c r="BQ686" s="407"/>
      <c r="BR686" s="407"/>
      <c r="BS686" s="407"/>
      <c r="BT686" s="407"/>
      <c r="BU686" s="407"/>
      <c r="BV686" s="407"/>
      <c r="BW686" s="407"/>
      <c r="BX686" s="407"/>
      <c r="BY686" s="407"/>
      <c r="BZ686" s="407"/>
      <c r="CA686" s="25"/>
      <c r="CB686" s="39" t="str">
        <f t="shared" si="120"/>
        <v>Riadok bude skrytý.</v>
      </c>
      <c r="CC686" s="33" t="s">
        <v>78</v>
      </c>
      <c r="CW686" s="20">
        <f t="shared" si="122"/>
        <v>1</v>
      </c>
      <c r="CX686" s="20">
        <f>+IF(B686="",0,1)</f>
        <v>0</v>
      </c>
      <c r="CZ686" s="20">
        <f t="shared" si="121"/>
        <v>1</v>
      </c>
      <c r="DA686" s="37">
        <f t="shared" si="123"/>
        <v>0</v>
      </c>
      <c r="DZ686" s="62"/>
    </row>
    <row r="687" spans="1:130" x14ac:dyDescent="0.3">
      <c r="A687" s="11"/>
      <c r="B687" s="407"/>
      <c r="C687" s="407"/>
      <c r="D687" s="407"/>
      <c r="E687" s="407"/>
      <c r="F687" s="407"/>
      <c r="G687" s="407"/>
      <c r="H687" s="407"/>
      <c r="I687" s="407"/>
      <c r="J687" s="407"/>
      <c r="K687" s="407"/>
      <c r="L687" s="407"/>
      <c r="M687" s="407"/>
      <c r="N687" s="407"/>
      <c r="O687" s="407"/>
      <c r="P687" s="407"/>
      <c r="Q687" s="407"/>
      <c r="R687" s="407"/>
      <c r="S687" s="407"/>
      <c r="T687" s="407"/>
      <c r="U687" s="407"/>
      <c r="V687" s="407"/>
      <c r="W687" s="407"/>
      <c r="X687" s="407"/>
      <c r="Y687" s="407"/>
      <c r="Z687" s="407"/>
      <c r="AA687" s="407"/>
      <c r="AB687" s="407"/>
      <c r="AC687" s="407"/>
      <c r="AD687" s="407"/>
      <c r="AE687" s="407"/>
      <c r="AF687" s="407"/>
      <c r="AG687" s="407"/>
      <c r="AH687" s="407"/>
      <c r="AI687" s="407"/>
      <c r="AJ687" s="407"/>
      <c r="AK687" s="407"/>
      <c r="AL687" s="407"/>
      <c r="AM687" s="407"/>
      <c r="AN687" s="407"/>
      <c r="AO687" s="407"/>
      <c r="AP687" s="407"/>
      <c r="AQ687" s="407"/>
      <c r="AR687" s="407"/>
      <c r="AS687" s="407"/>
      <c r="AT687" s="407"/>
      <c r="AU687" s="407"/>
      <c r="AV687" s="407"/>
      <c r="AW687" s="407"/>
      <c r="AX687" s="407"/>
      <c r="AY687" s="407"/>
      <c r="AZ687" s="407"/>
      <c r="BA687" s="407"/>
      <c r="BB687" s="407"/>
      <c r="BC687" s="407"/>
      <c r="BD687" s="407"/>
      <c r="BE687" s="407"/>
      <c r="BF687" s="407"/>
      <c r="BG687" s="407"/>
      <c r="BH687" s="407"/>
      <c r="BI687" s="407"/>
      <c r="BJ687" s="407"/>
      <c r="BK687" s="407"/>
      <c r="BL687" s="407"/>
      <c r="BM687" s="407"/>
      <c r="BN687" s="407"/>
      <c r="BO687" s="407"/>
      <c r="BP687" s="407"/>
      <c r="BQ687" s="407"/>
      <c r="BR687" s="407"/>
      <c r="BS687" s="407"/>
      <c r="BT687" s="407"/>
      <c r="BU687" s="407"/>
      <c r="BV687" s="407"/>
      <c r="BW687" s="407"/>
      <c r="BX687" s="407"/>
      <c r="BY687" s="407"/>
      <c r="BZ687" s="407"/>
      <c r="CA687" s="25"/>
      <c r="CB687" s="39" t="str">
        <f t="shared" si="120"/>
        <v>Riadok bude skrytý.</v>
      </c>
      <c r="CC687" s="33" t="s">
        <v>78</v>
      </c>
      <c r="CW687" s="20">
        <f t="shared" si="122"/>
        <v>1</v>
      </c>
      <c r="CX687" s="20">
        <f t="shared" ref="CX687:CX692" si="126">+IF(B687="",0,1)</f>
        <v>0</v>
      </c>
      <c r="CZ687" s="20">
        <f t="shared" si="121"/>
        <v>1</v>
      </c>
      <c r="DA687" s="37">
        <f t="shared" si="123"/>
        <v>0</v>
      </c>
      <c r="DZ687" s="62"/>
    </row>
    <row r="688" spans="1:130" x14ac:dyDescent="0.3">
      <c r="A688" s="11"/>
      <c r="B688" s="407"/>
      <c r="C688" s="407"/>
      <c r="D688" s="407"/>
      <c r="E688" s="407"/>
      <c r="F688" s="407"/>
      <c r="G688" s="407"/>
      <c r="H688" s="407"/>
      <c r="I688" s="407"/>
      <c r="J688" s="407"/>
      <c r="K688" s="407"/>
      <c r="L688" s="407"/>
      <c r="M688" s="407"/>
      <c r="N688" s="407"/>
      <c r="O688" s="407"/>
      <c r="P688" s="407"/>
      <c r="Q688" s="407"/>
      <c r="R688" s="407"/>
      <c r="S688" s="407"/>
      <c r="T688" s="407"/>
      <c r="U688" s="407"/>
      <c r="V688" s="407"/>
      <c r="W688" s="407"/>
      <c r="X688" s="407"/>
      <c r="Y688" s="407"/>
      <c r="Z688" s="407"/>
      <c r="AA688" s="407"/>
      <c r="AB688" s="407"/>
      <c r="AC688" s="407"/>
      <c r="AD688" s="407"/>
      <c r="AE688" s="407"/>
      <c r="AF688" s="407"/>
      <c r="AG688" s="407"/>
      <c r="AH688" s="407"/>
      <c r="AI688" s="407"/>
      <c r="AJ688" s="407"/>
      <c r="AK688" s="407"/>
      <c r="AL688" s="407"/>
      <c r="AM688" s="407"/>
      <c r="AN688" s="407"/>
      <c r="AO688" s="407"/>
      <c r="AP688" s="407"/>
      <c r="AQ688" s="407"/>
      <c r="AR688" s="407"/>
      <c r="AS688" s="407"/>
      <c r="AT688" s="407"/>
      <c r="AU688" s="407"/>
      <c r="AV688" s="407"/>
      <c r="AW688" s="407"/>
      <c r="AX688" s="407"/>
      <c r="AY688" s="407"/>
      <c r="AZ688" s="407"/>
      <c r="BA688" s="407"/>
      <c r="BB688" s="407"/>
      <c r="BC688" s="407"/>
      <c r="BD688" s="407"/>
      <c r="BE688" s="407"/>
      <c r="BF688" s="407"/>
      <c r="BG688" s="407"/>
      <c r="BH688" s="407"/>
      <c r="BI688" s="407"/>
      <c r="BJ688" s="407"/>
      <c r="BK688" s="407"/>
      <c r="BL688" s="407"/>
      <c r="BM688" s="407"/>
      <c r="BN688" s="407"/>
      <c r="BO688" s="407"/>
      <c r="BP688" s="407"/>
      <c r="BQ688" s="407"/>
      <c r="BR688" s="407"/>
      <c r="BS688" s="407"/>
      <c r="BT688" s="407"/>
      <c r="BU688" s="407"/>
      <c r="BV688" s="407"/>
      <c r="BW688" s="407"/>
      <c r="BX688" s="407"/>
      <c r="BY688" s="407"/>
      <c r="BZ688" s="407"/>
      <c r="CA688" s="25"/>
      <c r="CB688" s="39" t="str">
        <f t="shared" si="120"/>
        <v>Riadok bude skrytý.</v>
      </c>
      <c r="CC688" s="33" t="s">
        <v>78</v>
      </c>
      <c r="CW688" s="20">
        <f t="shared" si="122"/>
        <v>1</v>
      </c>
      <c r="CX688" s="20">
        <f t="shared" si="126"/>
        <v>0</v>
      </c>
      <c r="CZ688" s="20">
        <f t="shared" si="121"/>
        <v>1</v>
      </c>
      <c r="DA688" s="37">
        <f t="shared" si="123"/>
        <v>0</v>
      </c>
      <c r="DZ688" s="62"/>
    </row>
    <row r="689" spans="1:130" x14ac:dyDescent="0.3">
      <c r="A689" s="11"/>
      <c r="B689" s="407"/>
      <c r="C689" s="407"/>
      <c r="D689" s="407"/>
      <c r="E689" s="407"/>
      <c r="F689" s="407"/>
      <c r="G689" s="407"/>
      <c r="H689" s="407"/>
      <c r="I689" s="407"/>
      <c r="J689" s="407"/>
      <c r="K689" s="407"/>
      <c r="L689" s="407"/>
      <c r="M689" s="407"/>
      <c r="N689" s="407"/>
      <c r="O689" s="407"/>
      <c r="P689" s="407"/>
      <c r="Q689" s="407"/>
      <c r="R689" s="407"/>
      <c r="S689" s="407"/>
      <c r="T689" s="407"/>
      <c r="U689" s="407"/>
      <c r="V689" s="407"/>
      <c r="W689" s="407"/>
      <c r="X689" s="407"/>
      <c r="Y689" s="407"/>
      <c r="Z689" s="407"/>
      <c r="AA689" s="407"/>
      <c r="AB689" s="407"/>
      <c r="AC689" s="407"/>
      <c r="AD689" s="407"/>
      <c r="AE689" s="407"/>
      <c r="AF689" s="407"/>
      <c r="AG689" s="407"/>
      <c r="AH689" s="407"/>
      <c r="AI689" s="407"/>
      <c r="AJ689" s="407"/>
      <c r="AK689" s="407"/>
      <c r="AL689" s="407"/>
      <c r="AM689" s="407"/>
      <c r="AN689" s="407"/>
      <c r="AO689" s="407"/>
      <c r="AP689" s="407"/>
      <c r="AQ689" s="407"/>
      <c r="AR689" s="407"/>
      <c r="AS689" s="407"/>
      <c r="AT689" s="407"/>
      <c r="AU689" s="407"/>
      <c r="AV689" s="407"/>
      <c r="AW689" s="407"/>
      <c r="AX689" s="407"/>
      <c r="AY689" s="407"/>
      <c r="AZ689" s="407"/>
      <c r="BA689" s="407"/>
      <c r="BB689" s="407"/>
      <c r="BC689" s="407"/>
      <c r="BD689" s="407"/>
      <c r="BE689" s="407"/>
      <c r="BF689" s="407"/>
      <c r="BG689" s="407"/>
      <c r="BH689" s="407"/>
      <c r="BI689" s="407"/>
      <c r="BJ689" s="407"/>
      <c r="BK689" s="407"/>
      <c r="BL689" s="407"/>
      <c r="BM689" s="407"/>
      <c r="BN689" s="407"/>
      <c r="BO689" s="407"/>
      <c r="BP689" s="407"/>
      <c r="BQ689" s="407"/>
      <c r="BR689" s="407"/>
      <c r="BS689" s="407"/>
      <c r="BT689" s="407"/>
      <c r="BU689" s="407"/>
      <c r="BV689" s="407"/>
      <c r="BW689" s="407"/>
      <c r="BX689" s="407"/>
      <c r="BY689" s="407"/>
      <c r="BZ689" s="407"/>
      <c r="CA689" s="25"/>
      <c r="CB689" s="39" t="str">
        <f t="shared" si="120"/>
        <v>Riadok bude skrytý.</v>
      </c>
      <c r="CC689" s="33" t="s">
        <v>78</v>
      </c>
      <c r="CW689" s="20">
        <f t="shared" si="122"/>
        <v>1</v>
      </c>
      <c r="CX689" s="20">
        <f t="shared" si="126"/>
        <v>0</v>
      </c>
      <c r="CZ689" s="20">
        <f t="shared" si="121"/>
        <v>1</v>
      </c>
      <c r="DA689" s="37">
        <f t="shared" si="123"/>
        <v>0</v>
      </c>
      <c r="DZ689" s="62"/>
    </row>
    <row r="690" spans="1:130" x14ac:dyDescent="0.3">
      <c r="A690" s="11"/>
      <c r="B690" s="407"/>
      <c r="C690" s="407"/>
      <c r="D690" s="407"/>
      <c r="E690" s="407"/>
      <c r="F690" s="407"/>
      <c r="G690" s="407"/>
      <c r="H690" s="407"/>
      <c r="I690" s="407"/>
      <c r="J690" s="407"/>
      <c r="K690" s="407"/>
      <c r="L690" s="407"/>
      <c r="M690" s="407"/>
      <c r="N690" s="407"/>
      <c r="O690" s="407"/>
      <c r="P690" s="407"/>
      <c r="Q690" s="407"/>
      <c r="R690" s="407"/>
      <c r="S690" s="407"/>
      <c r="T690" s="407"/>
      <c r="U690" s="407"/>
      <c r="V690" s="407"/>
      <c r="W690" s="407"/>
      <c r="X690" s="407"/>
      <c r="Y690" s="407"/>
      <c r="Z690" s="407"/>
      <c r="AA690" s="407"/>
      <c r="AB690" s="407"/>
      <c r="AC690" s="407"/>
      <c r="AD690" s="407"/>
      <c r="AE690" s="407"/>
      <c r="AF690" s="407"/>
      <c r="AG690" s="407"/>
      <c r="AH690" s="407"/>
      <c r="AI690" s="407"/>
      <c r="AJ690" s="407"/>
      <c r="AK690" s="407"/>
      <c r="AL690" s="407"/>
      <c r="AM690" s="407"/>
      <c r="AN690" s="407"/>
      <c r="AO690" s="407"/>
      <c r="AP690" s="407"/>
      <c r="AQ690" s="407"/>
      <c r="AR690" s="407"/>
      <c r="AS690" s="407"/>
      <c r="AT690" s="407"/>
      <c r="AU690" s="407"/>
      <c r="AV690" s="407"/>
      <c r="AW690" s="407"/>
      <c r="AX690" s="407"/>
      <c r="AY690" s="407"/>
      <c r="AZ690" s="407"/>
      <c r="BA690" s="407"/>
      <c r="BB690" s="407"/>
      <c r="BC690" s="407"/>
      <c r="BD690" s="407"/>
      <c r="BE690" s="407"/>
      <c r="BF690" s="407"/>
      <c r="BG690" s="407"/>
      <c r="BH690" s="407"/>
      <c r="BI690" s="407"/>
      <c r="BJ690" s="407"/>
      <c r="BK690" s="407"/>
      <c r="BL690" s="407"/>
      <c r="BM690" s="407"/>
      <c r="BN690" s="407"/>
      <c r="BO690" s="407"/>
      <c r="BP690" s="407"/>
      <c r="BQ690" s="407"/>
      <c r="BR690" s="407"/>
      <c r="BS690" s="407"/>
      <c r="BT690" s="407"/>
      <c r="BU690" s="407"/>
      <c r="BV690" s="407"/>
      <c r="BW690" s="407"/>
      <c r="BX690" s="407"/>
      <c r="BY690" s="407"/>
      <c r="BZ690" s="407"/>
      <c r="CA690" s="25"/>
      <c r="CB690" s="39" t="str">
        <f t="shared" si="120"/>
        <v>Riadok bude skrytý.</v>
      </c>
      <c r="CC690" s="33" t="s">
        <v>78</v>
      </c>
      <c r="CW690" s="20">
        <f t="shared" si="122"/>
        <v>1</v>
      </c>
      <c r="CX690" s="20">
        <f t="shared" si="126"/>
        <v>0</v>
      </c>
      <c r="CZ690" s="20">
        <f t="shared" si="121"/>
        <v>1</v>
      </c>
      <c r="DA690" s="37">
        <f t="shared" si="123"/>
        <v>0</v>
      </c>
      <c r="DZ690" s="62"/>
    </row>
    <row r="691" spans="1:130" x14ac:dyDescent="0.3">
      <c r="A691" s="11"/>
      <c r="B691" s="407"/>
      <c r="C691" s="407"/>
      <c r="D691" s="407"/>
      <c r="E691" s="407"/>
      <c r="F691" s="407"/>
      <c r="G691" s="407"/>
      <c r="H691" s="407"/>
      <c r="I691" s="407"/>
      <c r="J691" s="407"/>
      <c r="K691" s="407"/>
      <c r="L691" s="407"/>
      <c r="M691" s="407"/>
      <c r="N691" s="407"/>
      <c r="O691" s="407"/>
      <c r="P691" s="407"/>
      <c r="Q691" s="407"/>
      <c r="R691" s="407"/>
      <c r="S691" s="407"/>
      <c r="T691" s="407"/>
      <c r="U691" s="407"/>
      <c r="V691" s="407"/>
      <c r="W691" s="407"/>
      <c r="X691" s="407"/>
      <c r="Y691" s="407"/>
      <c r="Z691" s="407"/>
      <c r="AA691" s="407"/>
      <c r="AB691" s="407"/>
      <c r="AC691" s="407"/>
      <c r="AD691" s="407"/>
      <c r="AE691" s="407"/>
      <c r="AF691" s="407"/>
      <c r="AG691" s="407"/>
      <c r="AH691" s="407"/>
      <c r="AI691" s="407"/>
      <c r="AJ691" s="407"/>
      <c r="AK691" s="407"/>
      <c r="AL691" s="407"/>
      <c r="AM691" s="407"/>
      <c r="AN691" s="407"/>
      <c r="AO691" s="407"/>
      <c r="AP691" s="407"/>
      <c r="AQ691" s="407"/>
      <c r="AR691" s="407"/>
      <c r="AS691" s="407"/>
      <c r="AT691" s="407"/>
      <c r="AU691" s="407"/>
      <c r="AV691" s="407"/>
      <c r="AW691" s="407"/>
      <c r="AX691" s="407"/>
      <c r="AY691" s="407"/>
      <c r="AZ691" s="407"/>
      <c r="BA691" s="407"/>
      <c r="BB691" s="407"/>
      <c r="BC691" s="407"/>
      <c r="BD691" s="407"/>
      <c r="BE691" s="407"/>
      <c r="BF691" s="407"/>
      <c r="BG691" s="407"/>
      <c r="BH691" s="407"/>
      <c r="BI691" s="407"/>
      <c r="BJ691" s="407"/>
      <c r="BK691" s="407"/>
      <c r="BL691" s="407"/>
      <c r="BM691" s="407"/>
      <c r="BN691" s="407"/>
      <c r="BO691" s="407"/>
      <c r="BP691" s="407"/>
      <c r="BQ691" s="407"/>
      <c r="BR691" s="407"/>
      <c r="BS691" s="407"/>
      <c r="BT691" s="407"/>
      <c r="BU691" s="407"/>
      <c r="BV691" s="407"/>
      <c r="BW691" s="407"/>
      <c r="BX691" s="407"/>
      <c r="BY691" s="407"/>
      <c r="BZ691" s="407"/>
      <c r="CA691" s="25"/>
      <c r="CB691" s="39" t="str">
        <f t="shared" si="120"/>
        <v>Riadok bude skrytý.</v>
      </c>
      <c r="CC691" s="33" t="s">
        <v>78</v>
      </c>
      <c r="CW691" s="20">
        <f t="shared" si="122"/>
        <v>1</v>
      </c>
      <c r="CX691" s="20">
        <f t="shared" si="126"/>
        <v>0</v>
      </c>
      <c r="CZ691" s="20">
        <f t="shared" si="121"/>
        <v>1</v>
      </c>
      <c r="DA691" s="37">
        <f t="shared" si="123"/>
        <v>0</v>
      </c>
      <c r="DZ691" s="62"/>
    </row>
    <row r="692" spans="1:130" x14ac:dyDescent="0.3">
      <c r="A692" s="11"/>
      <c r="B692" s="407"/>
      <c r="C692" s="407"/>
      <c r="D692" s="407"/>
      <c r="E692" s="407"/>
      <c r="F692" s="407"/>
      <c r="G692" s="407"/>
      <c r="H692" s="407"/>
      <c r="I692" s="407"/>
      <c r="J692" s="407"/>
      <c r="K692" s="407"/>
      <c r="L692" s="407"/>
      <c r="M692" s="407"/>
      <c r="N692" s="407"/>
      <c r="O692" s="407"/>
      <c r="P692" s="407"/>
      <c r="Q692" s="407"/>
      <c r="R692" s="407"/>
      <c r="S692" s="407"/>
      <c r="T692" s="407"/>
      <c r="U692" s="407"/>
      <c r="V692" s="407"/>
      <c r="W692" s="407"/>
      <c r="X692" s="407"/>
      <c r="Y692" s="407"/>
      <c r="Z692" s="407"/>
      <c r="AA692" s="407"/>
      <c r="AB692" s="407"/>
      <c r="AC692" s="407"/>
      <c r="AD692" s="407"/>
      <c r="AE692" s="407"/>
      <c r="AF692" s="407"/>
      <c r="AG692" s="407"/>
      <c r="AH692" s="407"/>
      <c r="AI692" s="407"/>
      <c r="AJ692" s="407"/>
      <c r="AK692" s="407"/>
      <c r="AL692" s="407"/>
      <c r="AM692" s="407"/>
      <c r="AN692" s="407"/>
      <c r="AO692" s="407"/>
      <c r="AP692" s="407"/>
      <c r="AQ692" s="407"/>
      <c r="AR692" s="407"/>
      <c r="AS692" s="407"/>
      <c r="AT692" s="407"/>
      <c r="AU692" s="407"/>
      <c r="AV692" s="407"/>
      <c r="AW692" s="407"/>
      <c r="AX692" s="407"/>
      <c r="AY692" s="407"/>
      <c r="AZ692" s="407"/>
      <c r="BA692" s="407"/>
      <c r="BB692" s="407"/>
      <c r="BC692" s="407"/>
      <c r="BD692" s="407"/>
      <c r="BE692" s="407"/>
      <c r="BF692" s="407"/>
      <c r="BG692" s="407"/>
      <c r="BH692" s="407"/>
      <c r="BI692" s="407"/>
      <c r="BJ692" s="407"/>
      <c r="BK692" s="407"/>
      <c r="BL692" s="407"/>
      <c r="BM692" s="407"/>
      <c r="BN692" s="407"/>
      <c r="BO692" s="407"/>
      <c r="BP692" s="407"/>
      <c r="BQ692" s="407"/>
      <c r="BR692" s="407"/>
      <c r="BS692" s="407"/>
      <c r="BT692" s="407"/>
      <c r="BU692" s="407"/>
      <c r="BV692" s="407"/>
      <c r="BW692" s="407"/>
      <c r="BX692" s="407"/>
      <c r="BY692" s="407"/>
      <c r="BZ692" s="407"/>
      <c r="CA692" s="25"/>
      <c r="CB692" s="39" t="str">
        <f t="shared" si="120"/>
        <v>Riadok bude skrytý.</v>
      </c>
      <c r="CC692" s="33" t="s">
        <v>78</v>
      </c>
      <c r="CW692" s="20">
        <f t="shared" si="122"/>
        <v>1</v>
      </c>
      <c r="CX692" s="20">
        <f t="shared" si="126"/>
        <v>0</v>
      </c>
      <c r="CZ692" s="20">
        <f t="shared" si="121"/>
        <v>1</v>
      </c>
      <c r="DA692" s="37">
        <f t="shared" si="123"/>
        <v>0</v>
      </c>
      <c r="DZ692" s="62"/>
    </row>
    <row r="693" spans="1:130" x14ac:dyDescent="0.3">
      <c r="A693" s="11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28"/>
      <c r="CB693" s="40" t="str">
        <f>+IF(DA693=0,"Riadok bude skrytý.","Riadok bude vidieť.")</f>
        <v>Riadok bude vidieť.</v>
      </c>
      <c r="CC693" s="41" t="s">
        <v>78</v>
      </c>
      <c r="CW693" s="34">
        <v>1</v>
      </c>
      <c r="CZ693" s="20">
        <f>IF(CC693="",1,IF(CC693="Chcem skryť riadok.",0,1))</f>
        <v>1</v>
      </c>
      <c r="DA693" s="20">
        <f>+IF(CW693+CX693+CY693=0,0,IF(CZ693=0,0,1))</f>
        <v>1</v>
      </c>
    </row>
    <row r="694" spans="1:130" ht="7.5" customHeight="1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25"/>
      <c r="CC694" s="12"/>
    </row>
    <row r="695" spans="1:130" x14ac:dyDescent="0.3">
      <c r="CC695" s="12"/>
    </row>
    <row r="696" spans="1:130" x14ac:dyDescent="0.3">
      <c r="CC696" s="12"/>
    </row>
    <row r="697" spans="1:130" x14ac:dyDescent="0.3">
      <c r="CC697" s="12"/>
    </row>
    <row r="698" spans="1:130" x14ac:dyDescent="0.3">
      <c r="CC698" s="12"/>
    </row>
    <row r="699" spans="1:130" x14ac:dyDescent="0.3">
      <c r="CC699" s="12"/>
    </row>
    <row r="700" spans="1:130" x14ac:dyDescent="0.3">
      <c r="CC700" s="12"/>
    </row>
    <row r="701" spans="1:130" x14ac:dyDescent="0.3">
      <c r="CC701" s="12"/>
    </row>
    <row r="702" spans="1:130" x14ac:dyDescent="0.3">
      <c r="CC702" s="12"/>
    </row>
    <row r="703" spans="1:130" x14ac:dyDescent="0.3">
      <c r="CC703" s="12"/>
    </row>
    <row r="704" spans="1:130" x14ac:dyDescent="0.3">
      <c r="CC704" s="12"/>
    </row>
    <row r="705" spans="81:81" x14ac:dyDescent="0.3">
      <c r="CC705" s="12"/>
    </row>
    <row r="706" spans="81:81" x14ac:dyDescent="0.3">
      <c r="CC706" s="12"/>
    </row>
    <row r="707" spans="81:81" x14ac:dyDescent="0.3">
      <c r="CC707" s="12"/>
    </row>
    <row r="708" spans="81:81" x14ac:dyDescent="0.3">
      <c r="CC708" s="12"/>
    </row>
    <row r="709" spans="81:81" x14ac:dyDescent="0.3">
      <c r="CC709" s="12"/>
    </row>
    <row r="710" spans="81:81" x14ac:dyDescent="0.3">
      <c r="CC710" s="12"/>
    </row>
    <row r="711" spans="81:81" x14ac:dyDescent="0.3">
      <c r="CC711" s="12"/>
    </row>
    <row r="712" spans="81:81" x14ac:dyDescent="0.3">
      <c r="CC712" s="12"/>
    </row>
    <row r="713" spans="81:81" x14ac:dyDescent="0.3">
      <c r="CC713" s="12"/>
    </row>
    <row r="714" spans="81:81" x14ac:dyDescent="0.3">
      <c r="CC714" s="12"/>
    </row>
    <row r="715" spans="81:81" x14ac:dyDescent="0.3">
      <c r="CC715" s="12"/>
    </row>
    <row r="716" spans="81:81" x14ac:dyDescent="0.3">
      <c r="CC716" s="12"/>
    </row>
    <row r="717" spans="81:81" x14ac:dyDescent="0.3">
      <c r="CC717" s="12"/>
    </row>
    <row r="718" spans="81:81" x14ac:dyDescent="0.3">
      <c r="CC718" s="12"/>
    </row>
    <row r="719" spans="81:81" x14ac:dyDescent="0.3">
      <c r="CC719" s="12"/>
    </row>
    <row r="720" spans="81:81" x14ac:dyDescent="0.3">
      <c r="CC720" s="12"/>
    </row>
    <row r="721" spans="81:81" x14ac:dyDescent="0.3">
      <c r="CC721" s="12"/>
    </row>
    <row r="722" spans="81:81" x14ac:dyDescent="0.3">
      <c r="CC722" s="12"/>
    </row>
    <row r="723" spans="81:81" x14ac:dyDescent="0.3">
      <c r="CC723" s="12"/>
    </row>
    <row r="724" spans="81:81" x14ac:dyDescent="0.3">
      <c r="CC724" s="12"/>
    </row>
    <row r="725" spans="81:81" x14ac:dyDescent="0.3">
      <c r="CC725" s="12"/>
    </row>
    <row r="726" spans="81:81" x14ac:dyDescent="0.3">
      <c r="CC726" s="12"/>
    </row>
    <row r="727" spans="81:81" x14ac:dyDescent="0.3">
      <c r="CC727" s="12"/>
    </row>
    <row r="728" spans="81:81" x14ac:dyDescent="0.3">
      <c r="CC728" s="12"/>
    </row>
    <row r="729" spans="81:81" x14ac:dyDescent="0.3">
      <c r="CC729" s="12"/>
    </row>
    <row r="730" spans="81:81" x14ac:dyDescent="0.3">
      <c r="CC730" s="12"/>
    </row>
    <row r="731" spans="81:81" x14ac:dyDescent="0.3">
      <c r="CC731" s="12"/>
    </row>
    <row r="732" spans="81:81" x14ac:dyDescent="0.3">
      <c r="CC732" s="12"/>
    </row>
    <row r="733" spans="81:81" x14ac:dyDescent="0.3">
      <c r="CC733" s="12"/>
    </row>
    <row r="734" spans="81:81" x14ac:dyDescent="0.3">
      <c r="CC734" s="12"/>
    </row>
    <row r="735" spans="81:81" x14ac:dyDescent="0.3">
      <c r="CC735" s="12"/>
    </row>
    <row r="736" spans="81:81" x14ac:dyDescent="0.3">
      <c r="CC736" s="12"/>
    </row>
    <row r="737" spans="81:81" x14ac:dyDescent="0.3">
      <c r="CC737" s="12"/>
    </row>
    <row r="738" spans="81:81" x14ac:dyDescent="0.3">
      <c r="CC738" s="12"/>
    </row>
    <row r="739" spans="81:81" x14ac:dyDescent="0.3">
      <c r="CC739" s="12"/>
    </row>
    <row r="740" spans="81:81" x14ac:dyDescent="0.3">
      <c r="CC740" s="12"/>
    </row>
    <row r="741" spans="81:81" x14ac:dyDescent="0.3">
      <c r="CC741" s="12"/>
    </row>
    <row r="742" spans="81:81" x14ac:dyDescent="0.3">
      <c r="CC742" s="12"/>
    </row>
    <row r="743" spans="81:81" x14ac:dyDescent="0.3">
      <c r="CC743" s="12"/>
    </row>
    <row r="744" spans="81:81" x14ac:dyDescent="0.3">
      <c r="CC744" s="12"/>
    </row>
    <row r="745" spans="81:81" x14ac:dyDescent="0.3">
      <c r="CC745" s="12"/>
    </row>
    <row r="746" spans="81:81" x14ac:dyDescent="0.3">
      <c r="CC746" s="12"/>
    </row>
    <row r="747" spans="81:81" x14ac:dyDescent="0.3">
      <c r="CC747" s="12"/>
    </row>
    <row r="748" spans="81:81" x14ac:dyDescent="0.3">
      <c r="CC748" s="12"/>
    </row>
    <row r="749" spans="81:81" x14ac:dyDescent="0.3">
      <c r="CC749" s="12"/>
    </row>
    <row r="750" spans="81:81" x14ac:dyDescent="0.3">
      <c r="CC750" s="12"/>
    </row>
    <row r="751" spans="81:81" x14ac:dyDescent="0.3">
      <c r="CC751" s="12"/>
    </row>
    <row r="752" spans="81:81" x14ac:dyDescent="0.3">
      <c r="CC752" s="12"/>
    </row>
    <row r="753" spans="81:81" x14ac:dyDescent="0.3">
      <c r="CC753" s="12"/>
    </row>
    <row r="754" spans="81:81" x14ac:dyDescent="0.3">
      <c r="CC754" s="12"/>
    </row>
    <row r="755" spans="81:81" x14ac:dyDescent="0.3">
      <c r="CC755" s="12"/>
    </row>
    <row r="756" spans="81:81" x14ac:dyDescent="0.3">
      <c r="CC756" s="12"/>
    </row>
    <row r="757" spans="81:81" x14ac:dyDescent="0.3">
      <c r="CC757" s="12"/>
    </row>
    <row r="758" spans="81:81" x14ac:dyDescent="0.3">
      <c r="CC758" s="12"/>
    </row>
    <row r="759" spans="81:81" x14ac:dyDescent="0.3">
      <c r="CC759" s="12"/>
    </row>
    <row r="760" spans="81:81" x14ac:dyDescent="0.3">
      <c r="CC760" s="12"/>
    </row>
    <row r="761" spans="81:81" x14ac:dyDescent="0.3">
      <c r="CC761" s="12"/>
    </row>
    <row r="762" spans="81:81" x14ac:dyDescent="0.3">
      <c r="CC762" s="12"/>
    </row>
    <row r="763" spans="81:81" x14ac:dyDescent="0.3">
      <c r="CC763" s="12"/>
    </row>
    <row r="764" spans="81:81" x14ac:dyDescent="0.3">
      <c r="CC764" s="12"/>
    </row>
    <row r="765" spans="81:81" x14ac:dyDescent="0.3">
      <c r="CC765" s="12"/>
    </row>
    <row r="766" spans="81:81" x14ac:dyDescent="0.3">
      <c r="CC766" s="12"/>
    </row>
    <row r="767" spans="81:81" x14ac:dyDescent="0.3">
      <c r="CC767" s="12"/>
    </row>
    <row r="768" spans="81:81" x14ac:dyDescent="0.3">
      <c r="CC768" s="12"/>
    </row>
    <row r="769" spans="81:81" x14ac:dyDescent="0.3">
      <c r="CC769" s="12"/>
    </row>
    <row r="770" spans="81:81" x14ac:dyDescent="0.3">
      <c r="CC770" s="12"/>
    </row>
    <row r="771" spans="81:81" x14ac:dyDescent="0.3">
      <c r="CC771" s="12"/>
    </row>
    <row r="772" spans="81:81" x14ac:dyDescent="0.3">
      <c r="CC772" s="12"/>
    </row>
    <row r="773" spans="81:81" x14ac:dyDescent="0.3">
      <c r="CC773" s="12"/>
    </row>
    <row r="774" spans="81:81" x14ac:dyDescent="0.3">
      <c r="CC774" s="12"/>
    </row>
    <row r="775" spans="81:81" x14ac:dyDescent="0.3">
      <c r="CC775" s="12"/>
    </row>
    <row r="776" spans="81:81" x14ac:dyDescent="0.3">
      <c r="CC776" s="12"/>
    </row>
    <row r="777" spans="81:81" x14ac:dyDescent="0.3">
      <c r="CC777" s="12"/>
    </row>
    <row r="778" spans="81:81" x14ac:dyDescent="0.3">
      <c r="CC778" s="12"/>
    </row>
    <row r="779" spans="81:81" x14ac:dyDescent="0.3">
      <c r="CC779" s="12"/>
    </row>
    <row r="780" spans="81:81" x14ac:dyDescent="0.3">
      <c r="CC780" s="12"/>
    </row>
    <row r="781" spans="81:81" x14ac:dyDescent="0.3">
      <c r="CC781" s="12"/>
    </row>
    <row r="782" spans="81:81" x14ac:dyDescent="0.3">
      <c r="CC782" s="12"/>
    </row>
    <row r="783" spans="81:81" x14ac:dyDescent="0.3">
      <c r="CC783" s="12"/>
    </row>
    <row r="784" spans="81:81" x14ac:dyDescent="0.3">
      <c r="CC784" s="12"/>
    </row>
    <row r="785" spans="81:81" x14ac:dyDescent="0.3">
      <c r="CC785" s="12"/>
    </row>
    <row r="786" spans="81:81" x14ac:dyDescent="0.3">
      <c r="CC786" s="12"/>
    </row>
    <row r="787" spans="81:81" x14ac:dyDescent="0.3">
      <c r="CC787" s="12"/>
    </row>
    <row r="788" spans="81:81" x14ac:dyDescent="0.3">
      <c r="CC788" s="12"/>
    </row>
    <row r="789" spans="81:81" x14ac:dyDescent="0.3">
      <c r="CC789" s="12"/>
    </row>
    <row r="790" spans="81:81" x14ac:dyDescent="0.3">
      <c r="CC790" s="12"/>
    </row>
    <row r="791" spans="81:81" x14ac:dyDescent="0.3">
      <c r="CC791" s="12"/>
    </row>
    <row r="792" spans="81:81" x14ac:dyDescent="0.3">
      <c r="CC792" s="12"/>
    </row>
    <row r="793" spans="81:81" x14ac:dyDescent="0.3">
      <c r="CC793" s="12"/>
    </row>
    <row r="794" spans="81:81" x14ac:dyDescent="0.3">
      <c r="CC794" s="12"/>
    </row>
    <row r="795" spans="81:81" x14ac:dyDescent="0.3">
      <c r="CC795" s="12"/>
    </row>
    <row r="796" spans="81:81" x14ac:dyDescent="0.3">
      <c r="CC796" s="12"/>
    </row>
    <row r="797" spans="81:81" x14ac:dyDescent="0.3">
      <c r="CC797" s="12"/>
    </row>
    <row r="798" spans="81:81" x14ac:dyDescent="0.3">
      <c r="CC798" s="12"/>
    </row>
    <row r="799" spans="81:81" x14ac:dyDescent="0.3">
      <c r="CC799" s="12"/>
    </row>
    <row r="800" spans="81:81" x14ac:dyDescent="0.3">
      <c r="CC800" s="12"/>
    </row>
    <row r="801" spans="81:81" x14ac:dyDescent="0.3">
      <c r="CC801" s="12"/>
    </row>
    <row r="802" spans="81:81" x14ac:dyDescent="0.3">
      <c r="CC802" s="12"/>
    </row>
    <row r="803" spans="81:81" x14ac:dyDescent="0.3">
      <c r="CC803" s="12"/>
    </row>
    <row r="804" spans="81:81" x14ac:dyDescent="0.3">
      <c r="CC804" s="12"/>
    </row>
    <row r="805" spans="81:81" x14ac:dyDescent="0.3">
      <c r="CC805" s="12"/>
    </row>
    <row r="806" spans="81:81" x14ac:dyDescent="0.3">
      <c r="CC806" s="12"/>
    </row>
    <row r="807" spans="81:81" x14ac:dyDescent="0.3">
      <c r="CC807" s="12"/>
    </row>
    <row r="808" spans="81:81" x14ac:dyDescent="0.3">
      <c r="CC808" s="12"/>
    </row>
    <row r="809" spans="81:81" x14ac:dyDescent="0.3">
      <c r="CC809" s="12"/>
    </row>
    <row r="810" spans="81:81" x14ac:dyDescent="0.3">
      <c r="CC810" s="12"/>
    </row>
    <row r="811" spans="81:81" x14ac:dyDescent="0.3">
      <c r="CC811" s="12"/>
    </row>
    <row r="812" spans="81:81" x14ac:dyDescent="0.3">
      <c r="CC812" s="12"/>
    </row>
    <row r="813" spans="81:81" x14ac:dyDescent="0.3">
      <c r="CC813" s="12"/>
    </row>
    <row r="814" spans="81:81" x14ac:dyDescent="0.3">
      <c r="CC814" s="12"/>
    </row>
    <row r="815" spans="81:81" x14ac:dyDescent="0.3">
      <c r="CC815" s="12"/>
    </row>
    <row r="816" spans="81:81" x14ac:dyDescent="0.3">
      <c r="CC816" s="12"/>
    </row>
    <row r="817" spans="81:81" x14ac:dyDescent="0.3">
      <c r="CC817" s="12"/>
    </row>
    <row r="818" spans="81:81" x14ac:dyDescent="0.3">
      <c r="CC818" s="12"/>
    </row>
    <row r="819" spans="81:81" x14ac:dyDescent="0.3">
      <c r="CC819" s="12"/>
    </row>
    <row r="820" spans="81:81" x14ac:dyDescent="0.3">
      <c r="CC820" s="12"/>
    </row>
    <row r="821" spans="81:81" x14ac:dyDescent="0.3">
      <c r="CC821" s="12"/>
    </row>
    <row r="822" spans="81:81" x14ac:dyDescent="0.3">
      <c r="CC822" s="12"/>
    </row>
    <row r="823" spans="81:81" x14ac:dyDescent="0.3">
      <c r="CC823" s="12"/>
    </row>
    <row r="824" spans="81:81" x14ac:dyDescent="0.3">
      <c r="CC824" s="12"/>
    </row>
    <row r="825" spans="81:81" x14ac:dyDescent="0.3">
      <c r="CC825" s="12"/>
    </row>
    <row r="826" spans="81:81" x14ac:dyDescent="0.3">
      <c r="CC826" s="12"/>
    </row>
    <row r="827" spans="81:81" x14ac:dyDescent="0.3">
      <c r="CC827" s="12"/>
    </row>
    <row r="828" spans="81:81" x14ac:dyDescent="0.3">
      <c r="CC828" s="12"/>
    </row>
    <row r="829" spans="81:81" x14ac:dyDescent="0.3">
      <c r="CC829" s="12"/>
    </row>
    <row r="830" spans="81:81" x14ac:dyDescent="0.3">
      <c r="CC830" s="12"/>
    </row>
    <row r="831" spans="81:81" x14ac:dyDescent="0.3">
      <c r="CC831" s="12"/>
    </row>
    <row r="832" spans="81:81" x14ac:dyDescent="0.3">
      <c r="CC832" s="12"/>
    </row>
    <row r="833" spans="81:81" x14ac:dyDescent="0.3">
      <c r="CC833" s="12"/>
    </row>
    <row r="834" spans="81:81" x14ac:dyDescent="0.3">
      <c r="CC834" s="12"/>
    </row>
    <row r="835" spans="81:81" x14ac:dyDescent="0.3">
      <c r="CC835" s="12"/>
    </row>
    <row r="836" spans="81:81" x14ac:dyDescent="0.3">
      <c r="CC836" s="12"/>
    </row>
    <row r="837" spans="81:81" x14ac:dyDescent="0.3">
      <c r="CC837" s="12"/>
    </row>
    <row r="838" spans="81:81" x14ac:dyDescent="0.3">
      <c r="CC838" s="12"/>
    </row>
    <row r="839" spans="81:81" x14ac:dyDescent="0.3">
      <c r="CC839" s="12"/>
    </row>
    <row r="840" spans="81:81" x14ac:dyDescent="0.3">
      <c r="CC840" s="12"/>
    </row>
    <row r="841" spans="81:81" x14ac:dyDescent="0.3">
      <c r="CC841" s="12"/>
    </row>
    <row r="842" spans="81:81" x14ac:dyDescent="0.3">
      <c r="CC842" s="12"/>
    </row>
    <row r="843" spans="81:81" x14ac:dyDescent="0.3">
      <c r="CC843" s="12"/>
    </row>
    <row r="844" spans="81:81" x14ac:dyDescent="0.3">
      <c r="CC844" s="12"/>
    </row>
    <row r="845" spans="81:81" x14ac:dyDescent="0.3">
      <c r="CC845" s="12"/>
    </row>
    <row r="846" spans="81:81" x14ac:dyDescent="0.3">
      <c r="CC846" s="12"/>
    </row>
    <row r="847" spans="81:81" x14ac:dyDescent="0.3">
      <c r="CC847" s="12"/>
    </row>
    <row r="848" spans="81:81" x14ac:dyDescent="0.3">
      <c r="CC848" s="12"/>
    </row>
    <row r="849" spans="81:81" x14ac:dyDescent="0.3">
      <c r="CC849" s="12"/>
    </row>
    <row r="850" spans="81:81" x14ac:dyDescent="0.3">
      <c r="CC850" s="12"/>
    </row>
    <row r="851" spans="81:81" x14ac:dyDescent="0.3">
      <c r="CC851" s="12"/>
    </row>
    <row r="852" spans="81:81" x14ac:dyDescent="0.3">
      <c r="CC852" s="12"/>
    </row>
    <row r="853" spans="81:81" x14ac:dyDescent="0.3">
      <c r="CC853" s="12"/>
    </row>
    <row r="854" spans="81:81" x14ac:dyDescent="0.3">
      <c r="CC854" s="12"/>
    </row>
    <row r="855" spans="81:81" x14ac:dyDescent="0.3">
      <c r="CC855" s="12"/>
    </row>
    <row r="856" spans="81:81" x14ac:dyDescent="0.3">
      <c r="CC856" s="12"/>
    </row>
    <row r="857" spans="81:81" x14ac:dyDescent="0.3">
      <c r="CC857" s="12"/>
    </row>
    <row r="858" spans="81:81" x14ac:dyDescent="0.3">
      <c r="CC858" s="12"/>
    </row>
    <row r="859" spans="81:81" x14ac:dyDescent="0.3">
      <c r="CC859" s="12"/>
    </row>
    <row r="860" spans="81:81" x14ac:dyDescent="0.3">
      <c r="CC860" s="12"/>
    </row>
    <row r="861" spans="81:81" x14ac:dyDescent="0.3">
      <c r="CC861" s="12"/>
    </row>
    <row r="862" spans="81:81" x14ac:dyDescent="0.3">
      <c r="CC862" s="12"/>
    </row>
    <row r="863" spans="81:81" x14ac:dyDescent="0.3">
      <c r="CC863" s="12"/>
    </row>
    <row r="864" spans="81:81" x14ac:dyDescent="0.3">
      <c r="CC864" s="12"/>
    </row>
    <row r="865" spans="81:81" x14ac:dyDescent="0.3">
      <c r="CC865" s="12"/>
    </row>
    <row r="866" spans="81:81" x14ac:dyDescent="0.3">
      <c r="CC866" s="12"/>
    </row>
    <row r="867" spans="81:81" x14ac:dyDescent="0.3">
      <c r="CC867" s="12"/>
    </row>
    <row r="868" spans="81:81" x14ac:dyDescent="0.3">
      <c r="CC868" s="12"/>
    </row>
    <row r="869" spans="81:81" x14ac:dyDescent="0.3">
      <c r="CC869" s="12"/>
    </row>
    <row r="870" spans="81:81" x14ac:dyDescent="0.3">
      <c r="CC870" s="12"/>
    </row>
    <row r="871" spans="81:81" x14ac:dyDescent="0.3">
      <c r="CC871" s="12"/>
    </row>
    <row r="872" spans="81:81" x14ac:dyDescent="0.3">
      <c r="CC872" s="12"/>
    </row>
    <row r="873" spans="81:81" x14ac:dyDescent="0.3">
      <c r="CC873" s="12"/>
    </row>
    <row r="874" spans="81:81" x14ac:dyDescent="0.3">
      <c r="CC874" s="12"/>
    </row>
    <row r="875" spans="81:81" x14ac:dyDescent="0.3">
      <c r="CC875" s="12"/>
    </row>
    <row r="876" spans="81:81" x14ac:dyDescent="0.3">
      <c r="CC876" s="12"/>
    </row>
    <row r="877" spans="81:81" x14ac:dyDescent="0.3">
      <c r="CC877" s="12"/>
    </row>
    <row r="878" spans="81:81" x14ac:dyDescent="0.3">
      <c r="CC878" s="12"/>
    </row>
    <row r="879" spans="81:81" x14ac:dyDescent="0.3">
      <c r="CC879" s="12"/>
    </row>
    <row r="880" spans="81:81" x14ac:dyDescent="0.3">
      <c r="CC880" s="12"/>
    </row>
    <row r="881" spans="81:81" x14ac:dyDescent="0.3">
      <c r="CC881" s="12"/>
    </row>
    <row r="882" spans="81:81" x14ac:dyDescent="0.3">
      <c r="CC882" s="12"/>
    </row>
    <row r="883" spans="81:81" x14ac:dyDescent="0.3">
      <c r="CC883" s="12"/>
    </row>
    <row r="884" spans="81:81" x14ac:dyDescent="0.3">
      <c r="CC884" s="12"/>
    </row>
    <row r="885" spans="81:81" x14ac:dyDescent="0.3">
      <c r="CC885" s="12"/>
    </row>
    <row r="886" spans="81:81" x14ac:dyDescent="0.3">
      <c r="CC886" s="12"/>
    </row>
    <row r="887" spans="81:81" x14ac:dyDescent="0.3">
      <c r="CC887" s="12"/>
    </row>
    <row r="888" spans="81:81" x14ac:dyDescent="0.3">
      <c r="CC888" s="12"/>
    </row>
    <row r="889" spans="81:81" x14ac:dyDescent="0.3">
      <c r="CC889" s="12"/>
    </row>
    <row r="890" spans="81:81" x14ac:dyDescent="0.3">
      <c r="CC890" s="12"/>
    </row>
    <row r="891" spans="81:81" x14ac:dyDescent="0.3">
      <c r="CC891" s="12"/>
    </row>
    <row r="892" spans="81:81" x14ac:dyDescent="0.3">
      <c r="CC892" s="12"/>
    </row>
    <row r="893" spans="81:81" x14ac:dyDescent="0.3">
      <c r="CC893" s="12"/>
    </row>
    <row r="894" spans="81:81" x14ac:dyDescent="0.3">
      <c r="CC894" s="12"/>
    </row>
    <row r="895" spans="81:81" x14ac:dyDescent="0.3">
      <c r="CC895" s="12"/>
    </row>
    <row r="896" spans="81:81" x14ac:dyDescent="0.3">
      <c r="CC896" s="12"/>
    </row>
    <row r="897" spans="81:81" x14ac:dyDescent="0.3">
      <c r="CC897" s="12"/>
    </row>
    <row r="898" spans="81:81" x14ac:dyDescent="0.3">
      <c r="CC898" s="12"/>
    </row>
    <row r="899" spans="81:81" x14ac:dyDescent="0.3">
      <c r="CC899" s="12"/>
    </row>
    <row r="900" spans="81:81" x14ac:dyDescent="0.3">
      <c r="CC900" s="12"/>
    </row>
    <row r="901" spans="81:81" x14ac:dyDescent="0.3">
      <c r="CC901" s="12"/>
    </row>
    <row r="902" spans="81:81" x14ac:dyDescent="0.3">
      <c r="CC902" s="12"/>
    </row>
    <row r="903" spans="81:81" x14ac:dyDescent="0.3">
      <c r="CC903" s="12"/>
    </row>
    <row r="904" spans="81:81" x14ac:dyDescent="0.3">
      <c r="CC904" s="12"/>
    </row>
    <row r="905" spans="81:81" x14ac:dyDescent="0.3">
      <c r="CC905" s="12"/>
    </row>
    <row r="906" spans="81:81" x14ac:dyDescent="0.3">
      <c r="CC906" s="12"/>
    </row>
    <row r="907" spans="81:81" x14ac:dyDescent="0.3">
      <c r="CC907" s="12"/>
    </row>
    <row r="908" spans="81:81" x14ac:dyDescent="0.3">
      <c r="CC908" s="12"/>
    </row>
    <row r="909" spans="81:81" x14ac:dyDescent="0.3">
      <c r="CC909" s="12"/>
    </row>
    <row r="910" spans="81:81" x14ac:dyDescent="0.3">
      <c r="CC910" s="12"/>
    </row>
    <row r="911" spans="81:81" x14ac:dyDescent="0.3">
      <c r="CC911" s="12"/>
    </row>
    <row r="912" spans="81:81" x14ac:dyDescent="0.3">
      <c r="CC912" s="12"/>
    </row>
    <row r="913" spans="81:81" x14ac:dyDescent="0.3">
      <c r="CC913" s="12"/>
    </row>
    <row r="914" spans="81:81" x14ac:dyDescent="0.3">
      <c r="CC914" s="12"/>
    </row>
    <row r="915" spans="81:81" x14ac:dyDescent="0.3">
      <c r="CC915" s="12"/>
    </row>
    <row r="916" spans="81:81" x14ac:dyDescent="0.3">
      <c r="CC916" s="12"/>
    </row>
    <row r="917" spans="81:81" x14ac:dyDescent="0.3">
      <c r="CC917" s="12"/>
    </row>
    <row r="918" spans="81:81" x14ac:dyDescent="0.3">
      <c r="CC918" s="12"/>
    </row>
    <row r="919" spans="81:81" x14ac:dyDescent="0.3">
      <c r="CC919" s="12"/>
    </row>
    <row r="920" spans="81:81" x14ac:dyDescent="0.3">
      <c r="CC920" s="12"/>
    </row>
    <row r="921" spans="81:81" x14ac:dyDescent="0.3">
      <c r="CC921" s="12"/>
    </row>
    <row r="922" spans="81:81" x14ac:dyDescent="0.3">
      <c r="CC922" s="12"/>
    </row>
    <row r="923" spans="81:81" x14ac:dyDescent="0.3">
      <c r="CC923" s="12"/>
    </row>
    <row r="924" spans="81:81" x14ac:dyDescent="0.3">
      <c r="CC924" s="12"/>
    </row>
    <row r="925" spans="81:81" x14ac:dyDescent="0.3">
      <c r="CC925" s="12"/>
    </row>
    <row r="926" spans="81:81" x14ac:dyDescent="0.3">
      <c r="CC926" s="12"/>
    </row>
    <row r="927" spans="81:81" x14ac:dyDescent="0.3">
      <c r="CC927" s="12"/>
    </row>
    <row r="928" spans="81:81" x14ac:dyDescent="0.3">
      <c r="CC928" s="12"/>
    </row>
    <row r="929" spans="81:81" x14ac:dyDescent="0.3">
      <c r="CC929" s="12"/>
    </row>
    <row r="930" spans="81:81" x14ac:dyDescent="0.3">
      <c r="CC930" s="12"/>
    </row>
    <row r="931" spans="81:81" x14ac:dyDescent="0.3">
      <c r="CC931" s="12"/>
    </row>
    <row r="932" spans="81:81" x14ac:dyDescent="0.3">
      <c r="CC932" s="12"/>
    </row>
    <row r="933" spans="81:81" x14ac:dyDescent="0.3">
      <c r="CC933" s="12"/>
    </row>
    <row r="934" spans="81:81" x14ac:dyDescent="0.3">
      <c r="CC934" s="12"/>
    </row>
    <row r="935" spans="81:81" x14ac:dyDescent="0.3">
      <c r="CC935" s="12"/>
    </row>
    <row r="936" spans="81:81" x14ac:dyDescent="0.3">
      <c r="CC936" s="12"/>
    </row>
    <row r="937" spans="81:81" x14ac:dyDescent="0.3">
      <c r="CC937" s="12"/>
    </row>
    <row r="938" spans="81:81" x14ac:dyDescent="0.3">
      <c r="CC938" s="12"/>
    </row>
    <row r="939" spans="81:81" x14ac:dyDescent="0.3">
      <c r="CC939" s="12"/>
    </row>
    <row r="940" spans="81:81" x14ac:dyDescent="0.3">
      <c r="CC940" s="12"/>
    </row>
    <row r="941" spans="81:81" x14ac:dyDescent="0.3">
      <c r="CC941" s="12"/>
    </row>
    <row r="942" spans="81:81" x14ac:dyDescent="0.3">
      <c r="CC942" s="12"/>
    </row>
    <row r="943" spans="81:81" x14ac:dyDescent="0.3">
      <c r="CC943" s="12"/>
    </row>
    <row r="944" spans="81:81" x14ac:dyDescent="0.3">
      <c r="CC944" s="12"/>
    </row>
    <row r="945" spans="81:81" x14ac:dyDescent="0.3">
      <c r="CC945" s="12"/>
    </row>
    <row r="946" spans="81:81" x14ac:dyDescent="0.3">
      <c r="CC946" s="12"/>
    </row>
    <row r="947" spans="81:81" x14ac:dyDescent="0.3">
      <c r="CC947" s="12"/>
    </row>
    <row r="948" spans="81:81" x14ac:dyDescent="0.3">
      <c r="CC948" s="12"/>
    </row>
    <row r="949" spans="81:81" x14ac:dyDescent="0.3">
      <c r="CC949" s="12"/>
    </row>
    <row r="950" spans="81:81" x14ac:dyDescent="0.3">
      <c r="CC950" s="12"/>
    </row>
    <row r="951" spans="81:81" x14ac:dyDescent="0.3">
      <c r="CC951" s="12"/>
    </row>
    <row r="952" spans="81:81" x14ac:dyDescent="0.3">
      <c r="CC952" s="12"/>
    </row>
    <row r="953" spans="81:81" x14ac:dyDescent="0.3">
      <c r="CC953" s="12"/>
    </row>
    <row r="954" spans="81:81" x14ac:dyDescent="0.3">
      <c r="CC954" s="12"/>
    </row>
    <row r="955" spans="81:81" x14ac:dyDescent="0.3">
      <c r="CC955" s="12"/>
    </row>
    <row r="956" spans="81:81" x14ac:dyDescent="0.3">
      <c r="CC956" s="12"/>
    </row>
    <row r="957" spans="81:81" x14ac:dyDescent="0.3">
      <c r="CC957" s="12"/>
    </row>
    <row r="958" spans="81:81" x14ac:dyDescent="0.3">
      <c r="CC958" s="12"/>
    </row>
    <row r="959" spans="81:81" x14ac:dyDescent="0.3">
      <c r="CC959" s="12"/>
    </row>
    <row r="960" spans="81:81" x14ac:dyDescent="0.3">
      <c r="CC960" s="12"/>
    </row>
    <row r="961" spans="81:81" x14ac:dyDescent="0.3">
      <c r="CC961" s="12"/>
    </row>
    <row r="962" spans="81:81" x14ac:dyDescent="0.3">
      <c r="CC962" s="12"/>
    </row>
    <row r="963" spans="81:81" x14ac:dyDescent="0.3">
      <c r="CC963" s="12"/>
    </row>
    <row r="964" spans="81:81" x14ac:dyDescent="0.3">
      <c r="CC964" s="12"/>
    </row>
    <row r="965" spans="81:81" x14ac:dyDescent="0.3">
      <c r="CC965" s="12"/>
    </row>
    <row r="966" spans="81:81" x14ac:dyDescent="0.3">
      <c r="CC966" s="12"/>
    </row>
    <row r="967" spans="81:81" x14ac:dyDescent="0.3">
      <c r="CC967" s="12"/>
    </row>
    <row r="968" spans="81:81" x14ac:dyDescent="0.3">
      <c r="CC968" s="12"/>
    </row>
    <row r="969" spans="81:81" x14ac:dyDescent="0.3">
      <c r="CC969" s="12"/>
    </row>
    <row r="970" spans="81:81" x14ac:dyDescent="0.3">
      <c r="CC970" s="12"/>
    </row>
    <row r="971" spans="81:81" x14ac:dyDescent="0.3">
      <c r="CC971" s="12"/>
    </row>
    <row r="972" spans="81:81" x14ac:dyDescent="0.3">
      <c r="CC972" s="12"/>
    </row>
    <row r="973" spans="81:81" x14ac:dyDescent="0.3">
      <c r="CC973" s="12"/>
    </row>
    <row r="974" spans="81:81" x14ac:dyDescent="0.3">
      <c r="CC974" s="12"/>
    </row>
    <row r="975" spans="81:81" x14ac:dyDescent="0.3">
      <c r="CC975" s="12"/>
    </row>
    <row r="976" spans="81:81" x14ac:dyDescent="0.3">
      <c r="CC976" s="12"/>
    </row>
    <row r="977" spans="81:81" x14ac:dyDescent="0.3">
      <c r="CC977" s="12"/>
    </row>
    <row r="978" spans="81:81" x14ac:dyDescent="0.3">
      <c r="CC978" s="12"/>
    </row>
    <row r="979" spans="81:81" x14ac:dyDescent="0.3">
      <c r="CC979" s="12"/>
    </row>
    <row r="980" spans="81:81" x14ac:dyDescent="0.3">
      <c r="CC980" s="12"/>
    </row>
    <row r="981" spans="81:81" x14ac:dyDescent="0.3">
      <c r="CC981" s="12"/>
    </row>
    <row r="982" spans="81:81" x14ac:dyDescent="0.3">
      <c r="CC982" s="12"/>
    </row>
    <row r="983" spans="81:81" x14ac:dyDescent="0.3">
      <c r="CC983" s="12"/>
    </row>
    <row r="984" spans="81:81" x14ac:dyDescent="0.3">
      <c r="CC984" s="12"/>
    </row>
    <row r="985" spans="81:81" x14ac:dyDescent="0.3">
      <c r="CC985" s="12"/>
    </row>
    <row r="986" spans="81:81" x14ac:dyDescent="0.3">
      <c r="CC986" s="12"/>
    </row>
    <row r="987" spans="81:81" x14ac:dyDescent="0.3">
      <c r="CC987" s="12"/>
    </row>
    <row r="988" spans="81:81" x14ac:dyDescent="0.3">
      <c r="CC988" s="12"/>
    </row>
    <row r="989" spans="81:81" x14ac:dyDescent="0.3">
      <c r="CC989" s="12"/>
    </row>
    <row r="990" spans="81:81" x14ac:dyDescent="0.3">
      <c r="CC990" s="12"/>
    </row>
    <row r="991" spans="81:81" x14ac:dyDescent="0.3">
      <c r="CC991" s="12"/>
    </row>
    <row r="992" spans="81:81" x14ac:dyDescent="0.3">
      <c r="CC992" s="12"/>
    </row>
    <row r="993" spans="81:81" x14ac:dyDescent="0.3">
      <c r="CC993" s="12"/>
    </row>
    <row r="994" spans="81:81" x14ac:dyDescent="0.3">
      <c r="CC994" s="12"/>
    </row>
    <row r="995" spans="81:81" x14ac:dyDescent="0.3">
      <c r="CC995" s="12"/>
    </row>
    <row r="996" spans="81:81" x14ac:dyDescent="0.3">
      <c r="CC996" s="12"/>
    </row>
    <row r="997" spans="81:81" x14ac:dyDescent="0.3">
      <c r="CC997" s="12"/>
    </row>
    <row r="998" spans="81:81" x14ac:dyDescent="0.3">
      <c r="CC998" s="12"/>
    </row>
    <row r="999" spans="81:81" x14ac:dyDescent="0.3">
      <c r="CC999" s="12"/>
    </row>
    <row r="1000" spans="81:81" x14ac:dyDescent="0.3">
      <c r="CC1000" s="12"/>
    </row>
    <row r="1001" spans="81:81" x14ac:dyDescent="0.3">
      <c r="CC1001" s="12"/>
    </row>
    <row r="1002" spans="81:81" x14ac:dyDescent="0.3">
      <c r="CC1002" s="12"/>
    </row>
    <row r="1003" spans="81:81" x14ac:dyDescent="0.3">
      <c r="CC1003" s="12"/>
    </row>
    <row r="1004" spans="81:81" x14ac:dyDescent="0.3">
      <c r="CC1004" s="12"/>
    </row>
    <row r="1005" spans="81:81" x14ac:dyDescent="0.3">
      <c r="CC1005" s="12"/>
    </row>
    <row r="1006" spans="81:81" x14ac:dyDescent="0.3">
      <c r="CC1006" s="12"/>
    </row>
    <row r="1007" spans="81:81" x14ac:dyDescent="0.3">
      <c r="CC1007" s="12"/>
    </row>
    <row r="1008" spans="81:81" x14ac:dyDescent="0.3">
      <c r="CC1008" s="12"/>
    </row>
    <row r="1009" spans="81:81" x14ac:dyDescent="0.3">
      <c r="CC1009" s="12"/>
    </row>
    <row r="1010" spans="81:81" x14ac:dyDescent="0.3">
      <c r="CC1010" s="12"/>
    </row>
    <row r="1011" spans="81:81" x14ac:dyDescent="0.3">
      <c r="CC1011" s="12"/>
    </row>
    <row r="1012" spans="81:81" x14ac:dyDescent="0.3">
      <c r="CC1012" s="12"/>
    </row>
    <row r="1013" spans="81:81" x14ac:dyDescent="0.3">
      <c r="CC1013" s="12"/>
    </row>
    <row r="1014" spans="81:81" x14ac:dyDescent="0.3">
      <c r="CC1014" s="12"/>
    </row>
    <row r="1015" spans="81:81" x14ac:dyDescent="0.3">
      <c r="CC1015" s="12"/>
    </row>
    <row r="1016" spans="81:81" x14ac:dyDescent="0.3">
      <c r="CC1016" s="12"/>
    </row>
    <row r="1017" spans="81:81" x14ac:dyDescent="0.3">
      <c r="CC1017" s="12"/>
    </row>
    <row r="1018" spans="81:81" x14ac:dyDescent="0.3">
      <c r="CC1018" s="12"/>
    </row>
    <row r="1019" spans="81:81" x14ac:dyDescent="0.3">
      <c r="CC1019" s="12"/>
    </row>
    <row r="1020" spans="81:81" x14ac:dyDescent="0.3">
      <c r="CC1020" s="12"/>
    </row>
    <row r="1021" spans="81:81" x14ac:dyDescent="0.3">
      <c r="CC1021" s="12"/>
    </row>
    <row r="1022" spans="81:81" x14ac:dyDescent="0.3">
      <c r="CC1022" s="12"/>
    </row>
    <row r="1023" spans="81:81" x14ac:dyDescent="0.3">
      <c r="CC1023" s="12"/>
    </row>
    <row r="1024" spans="81:81" x14ac:dyDescent="0.3">
      <c r="CC1024" s="12"/>
    </row>
    <row r="1025" spans="81:81" x14ac:dyDescent="0.3">
      <c r="CC1025" s="12"/>
    </row>
    <row r="1026" spans="81:81" x14ac:dyDescent="0.3">
      <c r="CC1026" s="12"/>
    </row>
    <row r="1027" spans="81:81" x14ac:dyDescent="0.3">
      <c r="CC1027" s="12"/>
    </row>
    <row r="1028" spans="81:81" x14ac:dyDescent="0.3">
      <c r="CC1028" s="12"/>
    </row>
    <row r="1029" spans="81:81" x14ac:dyDescent="0.3">
      <c r="CC1029" s="12"/>
    </row>
    <row r="1030" spans="81:81" x14ac:dyDescent="0.3">
      <c r="CC1030" s="12"/>
    </row>
    <row r="1031" spans="81:81" x14ac:dyDescent="0.3">
      <c r="CC1031" s="12"/>
    </row>
    <row r="1032" spans="81:81" x14ac:dyDescent="0.3">
      <c r="CC1032" s="12"/>
    </row>
    <row r="1033" spans="81:81" x14ac:dyDescent="0.3">
      <c r="CC1033" s="12"/>
    </row>
    <row r="1034" spans="81:81" x14ac:dyDescent="0.3">
      <c r="CC1034" s="12"/>
    </row>
    <row r="1035" spans="81:81" x14ac:dyDescent="0.3">
      <c r="CC1035" s="12"/>
    </row>
    <row r="1036" spans="81:81" x14ac:dyDescent="0.3">
      <c r="CC1036" s="12"/>
    </row>
    <row r="1037" spans="81:81" x14ac:dyDescent="0.3">
      <c r="CC1037" s="12"/>
    </row>
    <row r="1038" spans="81:81" x14ac:dyDescent="0.3">
      <c r="CC1038" s="12"/>
    </row>
    <row r="1039" spans="81:81" x14ac:dyDescent="0.3">
      <c r="CC1039" s="12"/>
    </row>
    <row r="1040" spans="81:81" x14ac:dyDescent="0.3">
      <c r="CC1040" s="12"/>
    </row>
    <row r="1041" spans="81:81" x14ac:dyDescent="0.3">
      <c r="CC1041" s="12"/>
    </row>
    <row r="1042" spans="81:81" x14ac:dyDescent="0.3">
      <c r="CC1042" s="12"/>
    </row>
    <row r="1043" spans="81:81" x14ac:dyDescent="0.3">
      <c r="CC1043" s="12"/>
    </row>
    <row r="1044" spans="81:81" x14ac:dyDescent="0.3">
      <c r="CC1044" s="12"/>
    </row>
    <row r="1045" spans="81:81" x14ac:dyDescent="0.3">
      <c r="CC1045" s="12"/>
    </row>
    <row r="1046" spans="81:81" x14ac:dyDescent="0.3">
      <c r="CC1046" s="12"/>
    </row>
    <row r="1047" spans="81:81" x14ac:dyDescent="0.3">
      <c r="CC1047" s="12"/>
    </row>
    <row r="1048" spans="81:81" x14ac:dyDescent="0.3">
      <c r="CC1048" s="12"/>
    </row>
    <row r="1049" spans="81:81" x14ac:dyDescent="0.3">
      <c r="CC1049" s="12"/>
    </row>
    <row r="1050" spans="81:81" x14ac:dyDescent="0.3">
      <c r="CC1050" s="12"/>
    </row>
    <row r="1051" spans="81:81" x14ac:dyDescent="0.3">
      <c r="CC1051" s="12"/>
    </row>
    <row r="1052" spans="81:81" x14ac:dyDescent="0.3">
      <c r="CC1052" s="12"/>
    </row>
    <row r="1053" spans="81:81" x14ac:dyDescent="0.3">
      <c r="CC1053" s="12"/>
    </row>
    <row r="1054" spans="81:81" x14ac:dyDescent="0.3">
      <c r="CC1054" s="12"/>
    </row>
    <row r="1055" spans="81:81" x14ac:dyDescent="0.3">
      <c r="CC1055" s="12"/>
    </row>
    <row r="1056" spans="81:81" x14ac:dyDescent="0.3">
      <c r="CC1056" s="12"/>
    </row>
    <row r="1057" spans="81:81" x14ac:dyDescent="0.3">
      <c r="CC1057" s="12"/>
    </row>
    <row r="1058" spans="81:81" x14ac:dyDescent="0.3">
      <c r="CC1058" s="12"/>
    </row>
    <row r="1059" spans="81:81" x14ac:dyDescent="0.3">
      <c r="CC1059" s="12"/>
    </row>
    <row r="1060" spans="81:81" x14ac:dyDescent="0.3">
      <c r="CC1060" s="12"/>
    </row>
    <row r="1061" spans="81:81" x14ac:dyDescent="0.3">
      <c r="CC1061" s="12"/>
    </row>
    <row r="1062" spans="81:81" x14ac:dyDescent="0.3">
      <c r="CC1062" s="12"/>
    </row>
    <row r="1063" spans="81:81" x14ac:dyDescent="0.3">
      <c r="CC1063" s="12"/>
    </row>
    <row r="1064" spans="81:81" x14ac:dyDescent="0.3">
      <c r="CC1064" s="12"/>
    </row>
    <row r="1065" spans="81:81" x14ac:dyDescent="0.3">
      <c r="CC1065" s="12"/>
    </row>
    <row r="1066" spans="81:81" x14ac:dyDescent="0.3">
      <c r="CC1066" s="12"/>
    </row>
    <row r="1067" spans="81:81" x14ac:dyDescent="0.3">
      <c r="CC1067" s="12"/>
    </row>
    <row r="1068" spans="81:81" x14ac:dyDescent="0.3">
      <c r="CC1068" s="12"/>
    </row>
    <row r="1069" spans="81:81" x14ac:dyDescent="0.3">
      <c r="CC1069" s="12"/>
    </row>
    <row r="1070" spans="81:81" x14ac:dyDescent="0.3">
      <c r="CC1070" s="12"/>
    </row>
    <row r="1071" spans="81:81" x14ac:dyDescent="0.3">
      <c r="CC1071" s="12"/>
    </row>
    <row r="1072" spans="81:81" x14ac:dyDescent="0.3">
      <c r="CC1072" s="12"/>
    </row>
    <row r="1073" spans="81:81" x14ac:dyDescent="0.3">
      <c r="CC1073" s="12"/>
    </row>
    <row r="1074" spans="81:81" x14ac:dyDescent="0.3">
      <c r="CC1074" s="12"/>
    </row>
    <row r="1075" spans="81:81" x14ac:dyDescent="0.3">
      <c r="CC1075" s="12"/>
    </row>
    <row r="1076" spans="81:81" x14ac:dyDescent="0.3">
      <c r="CC1076" s="12"/>
    </row>
    <row r="1077" spans="81:81" x14ac:dyDescent="0.3">
      <c r="CC1077" s="12"/>
    </row>
    <row r="1078" spans="81:81" x14ac:dyDescent="0.3">
      <c r="CC1078" s="12"/>
    </row>
    <row r="1079" spans="81:81" x14ac:dyDescent="0.3">
      <c r="CC1079" s="12"/>
    </row>
    <row r="1080" spans="81:81" x14ac:dyDescent="0.3">
      <c r="CC1080" s="12"/>
    </row>
    <row r="1081" spans="81:81" x14ac:dyDescent="0.3">
      <c r="CC1081" s="12"/>
    </row>
    <row r="1082" spans="81:81" x14ac:dyDescent="0.3">
      <c r="CC1082" s="12"/>
    </row>
    <row r="1083" spans="81:81" x14ac:dyDescent="0.3">
      <c r="CC1083" s="12"/>
    </row>
    <row r="1084" spans="81:81" x14ac:dyDescent="0.3">
      <c r="CC1084" s="12"/>
    </row>
    <row r="1085" spans="81:81" x14ac:dyDescent="0.3">
      <c r="CC1085" s="12"/>
    </row>
    <row r="1086" spans="81:81" x14ac:dyDescent="0.3">
      <c r="CC1086" s="12"/>
    </row>
    <row r="1087" spans="81:81" x14ac:dyDescent="0.3">
      <c r="CC1087" s="12"/>
    </row>
    <row r="1088" spans="81:81" x14ac:dyDescent="0.3">
      <c r="CC1088" s="12"/>
    </row>
    <row r="1089" spans="81:81" x14ac:dyDescent="0.3">
      <c r="CC1089" s="12"/>
    </row>
    <row r="1090" spans="81:81" x14ac:dyDescent="0.3">
      <c r="CC1090" s="12"/>
    </row>
    <row r="1091" spans="81:81" x14ac:dyDescent="0.3">
      <c r="CC1091" s="12"/>
    </row>
    <row r="1092" spans="81:81" x14ac:dyDescent="0.3">
      <c r="CC1092" s="12"/>
    </row>
    <row r="1093" spans="81:81" x14ac:dyDescent="0.3">
      <c r="CC1093" s="12"/>
    </row>
    <row r="1094" spans="81:81" x14ac:dyDescent="0.3">
      <c r="CC1094" s="12"/>
    </row>
    <row r="1095" spans="81:81" x14ac:dyDescent="0.3">
      <c r="CC1095" s="12"/>
    </row>
    <row r="1096" spans="81:81" x14ac:dyDescent="0.3">
      <c r="CC1096" s="12"/>
    </row>
    <row r="1097" spans="81:81" x14ac:dyDescent="0.3">
      <c r="CC1097" s="12"/>
    </row>
    <row r="1098" spans="81:81" x14ac:dyDescent="0.3">
      <c r="CC1098" s="12"/>
    </row>
    <row r="1099" spans="81:81" x14ac:dyDescent="0.3">
      <c r="CC1099" s="12"/>
    </row>
    <row r="1100" spans="81:81" x14ac:dyDescent="0.3">
      <c r="CC1100" s="12"/>
    </row>
    <row r="1101" spans="81:81" x14ac:dyDescent="0.3">
      <c r="CC1101" s="12"/>
    </row>
    <row r="1102" spans="81:81" x14ac:dyDescent="0.3">
      <c r="CC1102" s="12"/>
    </row>
    <row r="1103" spans="81:81" x14ac:dyDescent="0.3">
      <c r="CC1103" s="12"/>
    </row>
    <row r="1104" spans="81:81" x14ac:dyDescent="0.3">
      <c r="CC1104" s="12"/>
    </row>
    <row r="1105" spans="81:81" x14ac:dyDescent="0.3">
      <c r="CC1105" s="12"/>
    </row>
    <row r="1106" spans="81:81" x14ac:dyDescent="0.3">
      <c r="CC1106" s="12"/>
    </row>
    <row r="1107" spans="81:81" x14ac:dyDescent="0.3">
      <c r="CC1107" s="12"/>
    </row>
    <row r="1108" spans="81:81" x14ac:dyDescent="0.3">
      <c r="CC1108" s="12"/>
    </row>
    <row r="1109" spans="81:81" x14ac:dyDescent="0.3">
      <c r="CC1109" s="12"/>
    </row>
    <row r="1110" spans="81:81" x14ac:dyDescent="0.3">
      <c r="CC1110" s="12"/>
    </row>
    <row r="1111" spans="81:81" x14ac:dyDescent="0.3">
      <c r="CC1111" s="12"/>
    </row>
    <row r="1112" spans="81:81" x14ac:dyDescent="0.3">
      <c r="CC1112" s="12"/>
    </row>
    <row r="1113" spans="81:81" x14ac:dyDescent="0.3">
      <c r="CC1113" s="12"/>
    </row>
    <row r="1114" spans="81:81" x14ac:dyDescent="0.3">
      <c r="CC1114" s="12"/>
    </row>
    <row r="1115" spans="81:81" x14ac:dyDescent="0.3">
      <c r="CC1115" s="12"/>
    </row>
    <row r="1116" spans="81:81" x14ac:dyDescent="0.3">
      <c r="CC1116" s="12"/>
    </row>
    <row r="1117" spans="81:81" x14ac:dyDescent="0.3">
      <c r="CC1117" s="12"/>
    </row>
    <row r="1118" spans="81:81" x14ac:dyDescent="0.3">
      <c r="CC1118" s="12"/>
    </row>
    <row r="1119" spans="81:81" x14ac:dyDescent="0.3">
      <c r="CC1119" s="12"/>
    </row>
    <row r="1120" spans="81:81" x14ac:dyDescent="0.3">
      <c r="CC1120" s="12"/>
    </row>
    <row r="1121" spans="81:81" x14ac:dyDescent="0.3">
      <c r="CC1121" s="12"/>
    </row>
    <row r="1122" spans="81:81" x14ac:dyDescent="0.3">
      <c r="CC1122" s="12"/>
    </row>
    <row r="1123" spans="81:81" x14ac:dyDescent="0.3">
      <c r="CC1123" s="12"/>
    </row>
    <row r="1124" spans="81:81" x14ac:dyDescent="0.3">
      <c r="CC1124" s="12"/>
    </row>
    <row r="1125" spans="81:81" x14ac:dyDescent="0.3">
      <c r="CC1125" s="12"/>
    </row>
    <row r="1126" spans="81:81" x14ac:dyDescent="0.3">
      <c r="CC1126" s="12"/>
    </row>
    <row r="1127" spans="81:81" x14ac:dyDescent="0.3">
      <c r="CC1127" s="12"/>
    </row>
    <row r="1128" spans="81:81" x14ac:dyDescent="0.3">
      <c r="CC1128" s="12"/>
    </row>
    <row r="1129" spans="81:81" x14ac:dyDescent="0.3">
      <c r="CC1129" s="12"/>
    </row>
    <row r="1130" spans="81:81" x14ac:dyDescent="0.3">
      <c r="CC1130" s="12"/>
    </row>
    <row r="1131" spans="81:81" x14ac:dyDescent="0.3">
      <c r="CC1131" s="12"/>
    </row>
    <row r="1132" spans="81:81" x14ac:dyDescent="0.3">
      <c r="CC1132" s="12"/>
    </row>
    <row r="1133" spans="81:81" x14ac:dyDescent="0.3">
      <c r="CC1133" s="12"/>
    </row>
    <row r="1134" spans="81:81" x14ac:dyDescent="0.3">
      <c r="CC1134" s="12"/>
    </row>
    <row r="1135" spans="81:81" x14ac:dyDescent="0.3">
      <c r="CC1135" s="12"/>
    </row>
    <row r="1136" spans="81:81" x14ac:dyDescent="0.3">
      <c r="CC1136" s="12"/>
    </row>
    <row r="1137" spans="81:81" x14ac:dyDescent="0.3">
      <c r="CC1137" s="12"/>
    </row>
    <row r="1138" spans="81:81" x14ac:dyDescent="0.3">
      <c r="CC1138" s="12"/>
    </row>
    <row r="1139" spans="81:81" x14ac:dyDescent="0.3">
      <c r="CC1139" s="12"/>
    </row>
    <row r="1140" spans="81:81" x14ac:dyDescent="0.3">
      <c r="CC1140" s="12"/>
    </row>
    <row r="1141" spans="81:81" x14ac:dyDescent="0.3">
      <c r="CC1141" s="12"/>
    </row>
    <row r="1142" spans="81:81" x14ac:dyDescent="0.3">
      <c r="CC1142" s="12"/>
    </row>
    <row r="1143" spans="81:81" x14ac:dyDescent="0.3">
      <c r="CC1143" s="12"/>
    </row>
    <row r="1144" spans="81:81" x14ac:dyDescent="0.3">
      <c r="CC1144" s="12"/>
    </row>
    <row r="1145" spans="81:81" x14ac:dyDescent="0.3">
      <c r="CC1145" s="12"/>
    </row>
    <row r="1146" spans="81:81" x14ac:dyDescent="0.3">
      <c r="CC1146" s="12"/>
    </row>
    <row r="1147" spans="81:81" x14ac:dyDescent="0.3">
      <c r="CC1147" s="12"/>
    </row>
    <row r="1148" spans="81:81" x14ac:dyDescent="0.3">
      <c r="CC1148" s="12"/>
    </row>
    <row r="1149" spans="81:81" x14ac:dyDescent="0.3">
      <c r="CC1149" s="12"/>
    </row>
    <row r="1150" spans="81:81" x14ac:dyDescent="0.3">
      <c r="CC1150" s="12"/>
    </row>
    <row r="1151" spans="81:81" x14ac:dyDescent="0.3">
      <c r="CC1151" s="12"/>
    </row>
    <row r="1152" spans="81:81" x14ac:dyDescent="0.3">
      <c r="CC1152" s="12"/>
    </row>
    <row r="1153" spans="81:81" x14ac:dyDescent="0.3">
      <c r="CC1153" s="12"/>
    </row>
    <row r="1154" spans="81:81" x14ac:dyDescent="0.3">
      <c r="CC1154" s="12"/>
    </row>
    <row r="1155" spans="81:81" x14ac:dyDescent="0.3">
      <c r="CC1155" s="12"/>
    </row>
    <row r="1156" spans="81:81" x14ac:dyDescent="0.3">
      <c r="CC1156" s="12"/>
    </row>
    <row r="1157" spans="81:81" x14ac:dyDescent="0.3">
      <c r="CC1157" s="12"/>
    </row>
    <row r="1158" spans="81:81" x14ac:dyDescent="0.3">
      <c r="CC1158" s="12"/>
    </row>
    <row r="1159" spans="81:81" x14ac:dyDescent="0.3">
      <c r="CC1159" s="12"/>
    </row>
    <row r="1160" spans="81:81" x14ac:dyDescent="0.3">
      <c r="CC1160" s="12"/>
    </row>
  </sheetData>
  <sheetProtection password="B4AF" sheet="1" selectLockedCells="1" autoFilter="0"/>
  <autoFilter ref="CB1:CB693"/>
  <mergeCells count="1035">
    <mergeCell ref="B689:BZ689"/>
    <mergeCell ref="B690:BZ690"/>
    <mergeCell ref="B590:BZ590"/>
    <mergeCell ref="B583:BZ583"/>
    <mergeCell ref="B622:BZ622"/>
    <mergeCell ref="B623:BZ623"/>
    <mergeCell ref="B691:BZ691"/>
    <mergeCell ref="B692:BZ692"/>
    <mergeCell ref="B680:BZ680"/>
    <mergeCell ref="B681:BZ681"/>
    <mergeCell ref="B682:BZ682"/>
    <mergeCell ref="B683:BZ683"/>
    <mergeCell ref="B684:BZ684"/>
    <mergeCell ref="B686:BZ686"/>
    <mergeCell ref="AB384:BZ384"/>
    <mergeCell ref="AB385:BZ385"/>
    <mergeCell ref="AB383:BZ383"/>
    <mergeCell ref="AR549:BZ549"/>
    <mergeCell ref="B687:BZ687"/>
    <mergeCell ref="B688:BZ688"/>
    <mergeCell ref="B673:BZ673"/>
    <mergeCell ref="B674:BZ674"/>
    <mergeCell ref="B675:BZ675"/>
    <mergeCell ref="B676:BZ676"/>
    <mergeCell ref="B520:BZ520"/>
    <mergeCell ref="B521:BZ521"/>
    <mergeCell ref="AM422:BF422"/>
    <mergeCell ref="B362:BZ362"/>
    <mergeCell ref="B528:BZ528"/>
    <mergeCell ref="B529:BZ529"/>
    <mergeCell ref="B530:BZ530"/>
    <mergeCell ref="B526:BZ526"/>
    <mergeCell ref="B678:BZ678"/>
    <mergeCell ref="B679:BZ679"/>
    <mergeCell ref="B531:BZ531"/>
    <mergeCell ref="B532:BZ532"/>
    <mergeCell ref="K665:O665"/>
    <mergeCell ref="B670:BZ670"/>
    <mergeCell ref="B671:BZ671"/>
    <mergeCell ref="B672:BZ672"/>
    <mergeCell ref="B644:AJ646"/>
    <mergeCell ref="B569:AF569"/>
    <mergeCell ref="B29:BZ29"/>
    <mergeCell ref="B30:BZ30"/>
    <mergeCell ref="AE337:AM337"/>
    <mergeCell ref="B340:AR340"/>
    <mergeCell ref="B166:BZ166"/>
    <mergeCell ref="B522:BZ522"/>
    <mergeCell ref="AS347:BZ347"/>
    <mergeCell ref="B348:AR348"/>
    <mergeCell ref="AS348:BZ348"/>
    <mergeCell ref="B349:AR349"/>
    <mergeCell ref="AB381:BZ381"/>
    <mergeCell ref="AB382:BZ382"/>
    <mergeCell ref="B367:BZ367"/>
    <mergeCell ref="B370:BZ370"/>
    <mergeCell ref="B358:BZ358"/>
    <mergeCell ref="B359:BZ359"/>
    <mergeCell ref="B372:BZ372"/>
    <mergeCell ref="B373:BZ373"/>
    <mergeCell ref="B385:AA385"/>
    <mergeCell ref="B519:BZ519"/>
    <mergeCell ref="B514:BZ514"/>
    <mergeCell ref="B515:BZ515"/>
    <mergeCell ref="B516:BZ516"/>
    <mergeCell ref="B413:BZ413"/>
    <mergeCell ref="B414:BZ414"/>
    <mergeCell ref="B403:BZ403"/>
    <mergeCell ref="BG422:BZ422"/>
    <mergeCell ref="B416:BZ416"/>
    <mergeCell ref="AJ38:BZ38"/>
    <mergeCell ref="AJ39:BZ39"/>
    <mergeCell ref="B350:AR350"/>
    <mergeCell ref="J512:Q512"/>
    <mergeCell ref="B557:AF557"/>
    <mergeCell ref="B558:AF558"/>
    <mergeCell ref="B567:AF567"/>
    <mergeCell ref="B565:AF565"/>
    <mergeCell ref="B566:AF566"/>
    <mergeCell ref="AG561:AT561"/>
    <mergeCell ref="AU561:BJ561"/>
    <mergeCell ref="B563:AF563"/>
    <mergeCell ref="B564:AF564"/>
    <mergeCell ref="AG564:AT564"/>
    <mergeCell ref="AU564:BJ564"/>
    <mergeCell ref="AG568:AT568"/>
    <mergeCell ref="AU568:BJ568"/>
    <mergeCell ref="BK568:BZ568"/>
    <mergeCell ref="AG554:BZ554"/>
    <mergeCell ref="AG555:AT555"/>
    <mergeCell ref="AU555:BJ555"/>
    <mergeCell ref="AG565:AT565"/>
    <mergeCell ref="AU565:BJ565"/>
    <mergeCell ref="AU560:BJ560"/>
    <mergeCell ref="BK560:BZ560"/>
    <mergeCell ref="BK565:BZ565"/>
    <mergeCell ref="AG556:AT556"/>
    <mergeCell ref="BK555:BZ555"/>
    <mergeCell ref="BK561:BZ561"/>
    <mergeCell ref="B562:AF562"/>
    <mergeCell ref="AG562:AT562"/>
    <mergeCell ref="AG563:AT563"/>
    <mergeCell ref="AU563:BJ563"/>
    <mergeCell ref="B556:AF556"/>
    <mergeCell ref="BK563:BZ563"/>
    <mergeCell ref="AG566:AT566"/>
    <mergeCell ref="B568:AF568"/>
    <mergeCell ref="B588:BZ588"/>
    <mergeCell ref="AU566:BJ566"/>
    <mergeCell ref="BK566:BZ566"/>
    <mergeCell ref="AG567:AT567"/>
    <mergeCell ref="AU567:BJ567"/>
    <mergeCell ref="BK567:BZ567"/>
    <mergeCell ref="BK556:BZ556"/>
    <mergeCell ref="AU558:BJ558"/>
    <mergeCell ref="BK558:BZ558"/>
    <mergeCell ref="AG559:AT559"/>
    <mergeCell ref="AU559:BJ559"/>
    <mergeCell ref="B541:AQ541"/>
    <mergeCell ref="B542:AQ542"/>
    <mergeCell ref="B543:AQ543"/>
    <mergeCell ref="B544:AQ544"/>
    <mergeCell ref="B545:AQ545"/>
    <mergeCell ref="B559:AF559"/>
    <mergeCell ref="B560:AF560"/>
    <mergeCell ref="B561:AF561"/>
    <mergeCell ref="BK557:BZ557"/>
    <mergeCell ref="AG558:AT558"/>
    <mergeCell ref="AU562:BJ562"/>
    <mergeCell ref="BK564:BZ564"/>
    <mergeCell ref="AU556:BJ556"/>
    <mergeCell ref="AG560:AT560"/>
    <mergeCell ref="B581:BZ581"/>
    <mergeCell ref="AG557:AT557"/>
    <mergeCell ref="AU557:BJ557"/>
    <mergeCell ref="BK559:BZ559"/>
    <mergeCell ref="BK562:BZ562"/>
    <mergeCell ref="AG569:AT569"/>
    <mergeCell ref="AU569:BJ569"/>
    <mergeCell ref="BK569:BZ569"/>
    <mergeCell ref="B585:BZ585"/>
    <mergeCell ref="B586:BZ586"/>
    <mergeCell ref="AK646:BZ646"/>
    <mergeCell ref="B587:BZ587"/>
    <mergeCell ref="B575:BZ575"/>
    <mergeCell ref="B627:BZ627"/>
    <mergeCell ref="B579:BZ579"/>
    <mergeCell ref="B626:BZ626"/>
    <mergeCell ref="AG570:AT570"/>
    <mergeCell ref="AU570:BJ570"/>
    <mergeCell ref="BK570:BZ570"/>
    <mergeCell ref="AK644:BZ644"/>
    <mergeCell ref="B582:BZ582"/>
    <mergeCell ref="B580:BZ580"/>
    <mergeCell ref="B621:BZ621"/>
    <mergeCell ref="B591:BZ591"/>
    <mergeCell ref="B592:BZ592"/>
    <mergeCell ref="B589:BZ589"/>
    <mergeCell ref="B570:AF570"/>
    <mergeCell ref="B578:BZ578"/>
    <mergeCell ref="B50:BZ50"/>
    <mergeCell ref="B51:BZ51"/>
    <mergeCell ref="BS2:BT2"/>
    <mergeCell ref="B46:BZ46"/>
    <mergeCell ref="B47:BZ47"/>
    <mergeCell ref="B48:BZ48"/>
    <mergeCell ref="BK2:BL2"/>
    <mergeCell ref="BQ2:BR2"/>
    <mergeCell ref="B21:BZ21"/>
    <mergeCell ref="B17:BZ17"/>
    <mergeCell ref="AD69:BZ69"/>
    <mergeCell ref="BM2:BN2"/>
    <mergeCell ref="B418:BZ418"/>
    <mergeCell ref="BF2:BH2"/>
    <mergeCell ref="BB2:BC2"/>
    <mergeCell ref="BD2:BE2"/>
    <mergeCell ref="BI2:BJ2"/>
    <mergeCell ref="BU2:BV2"/>
    <mergeCell ref="D2:T2"/>
    <mergeCell ref="BO2:BP2"/>
    <mergeCell ref="B344:AR344"/>
    <mergeCell ref="AS344:BZ344"/>
    <mergeCell ref="B345:AR345"/>
    <mergeCell ref="AS345:BZ345"/>
    <mergeCell ref="AS350:BZ350"/>
    <mergeCell ref="B346:AR346"/>
    <mergeCell ref="AS346:BZ346"/>
    <mergeCell ref="B347:AR347"/>
    <mergeCell ref="B343:AR343"/>
    <mergeCell ref="AS343:BZ343"/>
    <mergeCell ref="AS340:BZ340"/>
    <mergeCell ref="B341:AR341"/>
    <mergeCell ref="B135:BZ135"/>
    <mergeCell ref="B136:BZ136"/>
    <mergeCell ref="AU156:BE156"/>
    <mergeCell ref="B152:AT152"/>
    <mergeCell ref="B172:BZ172"/>
    <mergeCell ref="B168:BZ168"/>
    <mergeCell ref="B157:AT157"/>
    <mergeCell ref="B151:AT151"/>
    <mergeCell ref="BF149:BP149"/>
    <mergeCell ref="B218:BZ218"/>
    <mergeCell ref="B210:BZ210"/>
    <mergeCell ref="B205:BZ205"/>
    <mergeCell ref="B193:BZ193"/>
    <mergeCell ref="B185:BZ185"/>
    <mergeCell ref="B213:BZ213"/>
    <mergeCell ref="B196:BZ196"/>
    <mergeCell ref="B186:BZ186"/>
    <mergeCell ref="B215:BZ215"/>
    <mergeCell ref="B209:BZ209"/>
    <mergeCell ref="B375:BZ375"/>
    <mergeCell ref="B376:BZ376"/>
    <mergeCell ref="B365:BZ365"/>
    <mergeCell ref="B368:BZ368"/>
    <mergeCell ref="B361:BZ361"/>
    <mergeCell ref="B366:BZ366"/>
    <mergeCell ref="B333:BZ333"/>
    <mergeCell ref="B360:BZ360"/>
    <mergeCell ref="B417:BZ417"/>
    <mergeCell ref="B404:BZ404"/>
    <mergeCell ref="B405:BZ405"/>
    <mergeCell ref="B402:BZ402"/>
    <mergeCell ref="B410:BZ410"/>
    <mergeCell ref="B412:BZ412"/>
    <mergeCell ref="B411:BZ411"/>
    <mergeCell ref="B406:BZ406"/>
    <mergeCell ref="B409:BZ409"/>
    <mergeCell ref="B415:BZ415"/>
    <mergeCell ref="B401:BZ401"/>
    <mergeCell ref="J356:R356"/>
    <mergeCell ref="B384:AA384"/>
    <mergeCell ref="B371:BZ371"/>
    <mergeCell ref="C335:BZ335"/>
    <mergeCell ref="AS341:BZ341"/>
    <mergeCell ref="B342:AR342"/>
    <mergeCell ref="AS342:BZ342"/>
    <mergeCell ref="B325:BZ325"/>
    <mergeCell ref="B317:BZ317"/>
    <mergeCell ref="B323:BZ323"/>
    <mergeCell ref="B324:BZ324"/>
    <mergeCell ref="B321:BZ321"/>
    <mergeCell ref="B307:BZ307"/>
    <mergeCell ref="B311:BZ311"/>
    <mergeCell ref="B310:BZ310"/>
    <mergeCell ref="B309:BZ309"/>
    <mergeCell ref="B308:BZ308"/>
    <mergeCell ref="B322:BZ322"/>
    <mergeCell ref="B328:BZ328"/>
    <mergeCell ref="B331:BZ331"/>
    <mergeCell ref="B329:BZ329"/>
    <mergeCell ref="B364:BZ364"/>
    <mergeCell ref="B316:BZ316"/>
    <mergeCell ref="B318:BZ318"/>
    <mergeCell ref="B319:BZ319"/>
    <mergeCell ref="B320:BZ320"/>
    <mergeCell ref="B326:BZ326"/>
    <mergeCell ref="B332:BZ332"/>
    <mergeCell ref="AS349:BZ349"/>
    <mergeCell ref="B327:BZ327"/>
    <mergeCell ref="B306:BZ306"/>
    <mergeCell ref="B298:BZ298"/>
    <mergeCell ref="B303:BZ303"/>
    <mergeCell ref="B304:BZ304"/>
    <mergeCell ref="B302:BZ302"/>
    <mergeCell ref="B299:BZ299"/>
    <mergeCell ref="B301:BZ301"/>
    <mergeCell ref="B305:BZ305"/>
    <mergeCell ref="B300:BZ300"/>
    <mergeCell ref="B274:BZ274"/>
    <mergeCell ref="B270:BZ270"/>
    <mergeCell ref="B287:BZ287"/>
    <mergeCell ref="B295:BZ295"/>
    <mergeCell ref="B271:BZ271"/>
    <mergeCell ref="B289:BZ289"/>
    <mergeCell ref="B293:BZ293"/>
    <mergeCell ref="B281:BZ281"/>
    <mergeCell ref="B277:BZ277"/>
    <mergeCell ref="B283:BZ283"/>
    <mergeCell ref="B315:BZ315"/>
    <mergeCell ref="B249:BZ249"/>
    <mergeCell ref="B241:BZ241"/>
    <mergeCell ref="B259:BZ259"/>
    <mergeCell ref="B314:BZ314"/>
    <mergeCell ref="B232:BZ232"/>
    <mergeCell ref="B253:BZ253"/>
    <mergeCell ref="B265:BZ265"/>
    <mergeCell ref="B260:BZ260"/>
    <mergeCell ref="B255:BZ255"/>
    <mergeCell ref="B294:BZ294"/>
    <mergeCell ref="B288:BZ288"/>
    <mergeCell ref="B282:BZ282"/>
    <mergeCell ref="B264:BZ264"/>
    <mergeCell ref="B263:BZ263"/>
    <mergeCell ref="B216:BZ216"/>
    <mergeCell ref="B217:BZ217"/>
    <mergeCell ref="B220:BZ220"/>
    <mergeCell ref="B275:BZ275"/>
    <mergeCell ref="B276:BZ276"/>
    <mergeCell ref="B284:BZ284"/>
    <mergeCell ref="B221:BZ221"/>
    <mergeCell ref="B292:BZ292"/>
    <mergeCell ref="B279:BZ279"/>
    <mergeCell ref="B272:BZ272"/>
    <mergeCell ref="B278:BZ278"/>
    <mergeCell ref="B273:BZ273"/>
    <mergeCell ref="C225:BZ225"/>
    <mergeCell ref="B296:BZ296"/>
    <mergeCell ref="B297:BZ297"/>
    <mergeCell ref="B285:BZ285"/>
    <mergeCell ref="B286:BZ286"/>
    <mergeCell ref="B226:BZ226"/>
    <mergeCell ref="B251:BZ251"/>
    <mergeCell ref="B248:BZ248"/>
    <mergeCell ref="B237:BZ237"/>
    <mergeCell ref="B266:BZ266"/>
    <mergeCell ref="B267:BZ267"/>
    <mergeCell ref="B262:BZ262"/>
    <mergeCell ref="B238:BZ238"/>
    <mergeCell ref="B244:BZ244"/>
    <mergeCell ref="B230:BZ230"/>
    <mergeCell ref="B228:BZ228"/>
    <mergeCell ref="B227:BZ227"/>
    <mergeCell ref="B233:BZ233"/>
    <mergeCell ref="B234:BZ234"/>
    <mergeCell ref="B235:BZ235"/>
    <mergeCell ref="B231:BZ231"/>
    <mergeCell ref="B229:BZ229"/>
    <mergeCell ref="B254:BZ254"/>
    <mergeCell ref="B236:BZ236"/>
    <mergeCell ref="B256:BZ256"/>
    <mergeCell ref="B257:BZ257"/>
    <mergeCell ref="B252:BZ252"/>
    <mergeCell ref="B250:BZ250"/>
    <mergeCell ref="B242:BZ242"/>
    <mergeCell ref="B243:BZ243"/>
    <mergeCell ref="B239:BZ239"/>
    <mergeCell ref="B90:BZ90"/>
    <mergeCell ref="B142:BZ142"/>
    <mergeCell ref="B134:BZ134"/>
    <mergeCell ref="B149:AT149"/>
    <mergeCell ref="AU149:BE149"/>
    <mergeCell ref="B132:BZ132"/>
    <mergeCell ref="B133:BZ133"/>
    <mergeCell ref="B140:BZ140"/>
    <mergeCell ref="B143:BZ143"/>
    <mergeCell ref="B146:AT147"/>
    <mergeCell ref="B16:BZ16"/>
    <mergeCell ref="J14:N14"/>
    <mergeCell ref="B167:BZ167"/>
    <mergeCell ref="B199:BZ199"/>
    <mergeCell ref="B194:BZ194"/>
    <mergeCell ref="BQ150:BZ150"/>
    <mergeCell ref="B78:AA78"/>
    <mergeCell ref="B74:AA74"/>
    <mergeCell ref="B75:AA75"/>
    <mergeCell ref="B198:BZ198"/>
    <mergeCell ref="B164:BZ164"/>
    <mergeCell ref="B197:BZ197"/>
    <mergeCell ref="B165:BZ165"/>
    <mergeCell ref="B191:BZ191"/>
    <mergeCell ref="B192:BZ192"/>
    <mergeCell ref="B189:BZ189"/>
    <mergeCell ref="B179:BZ179"/>
    <mergeCell ref="B31:BZ31"/>
    <mergeCell ref="B32:BZ32"/>
    <mergeCell ref="B169:BZ169"/>
    <mergeCell ref="BF156:BP156"/>
    <mergeCell ref="B161:BZ161"/>
    <mergeCell ref="B107:BZ107"/>
    <mergeCell ref="B113:AT113"/>
    <mergeCell ref="B125:BZ125"/>
    <mergeCell ref="B127:BZ127"/>
    <mergeCell ref="AU120:BE120"/>
    <mergeCell ref="BQ119:BZ119"/>
    <mergeCell ref="BF118:BP118"/>
    <mergeCell ref="B109:BZ109"/>
    <mergeCell ref="B122:BZ122"/>
    <mergeCell ref="BQ113:BZ113"/>
    <mergeCell ref="B222:BZ222"/>
    <mergeCell ref="B212:BZ212"/>
    <mergeCell ref="B175:BZ175"/>
    <mergeCell ref="B178:BZ178"/>
    <mergeCell ref="B184:BZ184"/>
    <mergeCell ref="B182:BZ182"/>
    <mergeCell ref="B211:BZ211"/>
    <mergeCell ref="B187:BZ187"/>
    <mergeCell ref="B190:BZ190"/>
    <mergeCell ref="B195:BZ195"/>
    <mergeCell ref="B200:BZ200"/>
    <mergeCell ref="B207:BZ207"/>
    <mergeCell ref="B219:BZ219"/>
    <mergeCell ref="B170:BZ170"/>
    <mergeCell ref="B183:BZ183"/>
    <mergeCell ref="B214:BZ214"/>
    <mergeCell ref="B204:BZ204"/>
    <mergeCell ref="B208:BZ208"/>
    <mergeCell ref="B206:BZ206"/>
    <mergeCell ref="B174:BZ174"/>
    <mergeCell ref="B176:BZ176"/>
    <mergeCell ref="B171:BZ171"/>
    <mergeCell ref="B330:BZ330"/>
    <mergeCell ref="BF155:BP155"/>
    <mergeCell ref="B280:BZ280"/>
    <mergeCell ref="BQ152:BZ152"/>
    <mergeCell ref="BQ155:BZ155"/>
    <mergeCell ref="B188:BZ188"/>
    <mergeCell ref="B177:BZ177"/>
    <mergeCell ref="B258:BZ258"/>
    <mergeCell ref="AU154:BE154"/>
    <mergeCell ref="B79:AA79"/>
    <mergeCell ref="B101:BZ101"/>
    <mergeCell ref="B105:BZ105"/>
    <mergeCell ref="BF110:BP111"/>
    <mergeCell ref="B93:BZ93"/>
    <mergeCell ref="B106:BZ106"/>
    <mergeCell ref="B85:BZ85"/>
    <mergeCell ref="BD80:BZ80"/>
    <mergeCell ref="B92:BZ92"/>
    <mergeCell ref="C86:BZ86"/>
    <mergeCell ref="B118:AT118"/>
    <mergeCell ref="B87:BZ87"/>
    <mergeCell ref="B104:BZ104"/>
    <mergeCell ref="B103:BZ103"/>
    <mergeCell ref="BQ121:BZ121"/>
    <mergeCell ref="B97:BZ97"/>
    <mergeCell ref="BF116:BP116"/>
    <mergeCell ref="BQ110:BZ111"/>
    <mergeCell ref="B102:BZ102"/>
    <mergeCell ref="BF113:BP113"/>
    <mergeCell ref="B150:AT150"/>
    <mergeCell ref="B130:BZ130"/>
    <mergeCell ref="BF148:BP148"/>
    <mergeCell ref="B223:BZ223"/>
    <mergeCell ref="BQ148:BZ148"/>
    <mergeCell ref="BF115:BP115"/>
    <mergeCell ref="B123:BZ123"/>
    <mergeCell ref="B116:AT116"/>
    <mergeCell ref="B117:AT117"/>
    <mergeCell ref="B115:AT115"/>
    <mergeCell ref="BQ116:BZ116"/>
    <mergeCell ref="AU116:BE116"/>
    <mergeCell ref="BF119:BP119"/>
    <mergeCell ref="BQ157:BZ157"/>
    <mergeCell ref="B155:AT155"/>
    <mergeCell ref="B154:AT154"/>
    <mergeCell ref="AU155:BE155"/>
    <mergeCell ref="B156:AT156"/>
    <mergeCell ref="B173:BZ173"/>
    <mergeCell ref="BQ154:BZ154"/>
    <mergeCell ref="AU153:BE153"/>
    <mergeCell ref="AU151:BE151"/>
    <mergeCell ref="B153:AT153"/>
    <mergeCell ref="BF152:BP152"/>
    <mergeCell ref="BF151:BP151"/>
    <mergeCell ref="B201:BZ201"/>
    <mergeCell ref="BQ151:BZ151"/>
    <mergeCell ref="BF157:BP157"/>
    <mergeCell ref="BQ156:BZ156"/>
    <mergeCell ref="B160:BZ160"/>
    <mergeCell ref="AU152:BE152"/>
    <mergeCell ref="BF150:BP150"/>
    <mergeCell ref="AU150:BE150"/>
    <mergeCell ref="B148:AT148"/>
    <mergeCell ref="B137:BZ137"/>
    <mergeCell ref="B240:BZ240"/>
    <mergeCell ref="B162:BZ162"/>
    <mergeCell ref="B145:BZ145"/>
    <mergeCell ref="BQ149:BZ149"/>
    <mergeCell ref="AU148:BE148"/>
    <mergeCell ref="B454:BZ454"/>
    <mergeCell ref="B447:BZ447"/>
    <mergeCell ref="B261:BZ261"/>
    <mergeCell ref="B440:BZ440"/>
    <mergeCell ref="B245:BZ245"/>
    <mergeCell ref="BF153:BP153"/>
    <mergeCell ref="AU114:BE114"/>
    <mergeCell ref="BF146:BP147"/>
    <mergeCell ref="B126:BZ126"/>
    <mergeCell ref="BF114:BP114"/>
    <mergeCell ref="BQ146:BZ147"/>
    <mergeCell ref="B124:BZ124"/>
    <mergeCell ref="AU121:BE121"/>
    <mergeCell ref="B128:BZ128"/>
    <mergeCell ref="B138:BZ138"/>
    <mergeCell ref="BQ120:BZ120"/>
    <mergeCell ref="BF117:BP117"/>
    <mergeCell ref="B129:BZ129"/>
    <mergeCell ref="B141:BZ141"/>
    <mergeCell ref="AU119:BE119"/>
    <mergeCell ref="B131:BZ131"/>
    <mergeCell ref="BF120:BP120"/>
    <mergeCell ref="BF121:BP121"/>
    <mergeCell ref="BQ117:BZ117"/>
    <mergeCell ref="B139:BZ139"/>
    <mergeCell ref="BQ118:BZ118"/>
    <mergeCell ref="BQ114:BZ114"/>
    <mergeCell ref="AR541:BZ541"/>
    <mergeCell ref="AR542:BZ542"/>
    <mergeCell ref="B441:BZ441"/>
    <mergeCell ref="B442:BZ442"/>
    <mergeCell ref="B546:AQ546"/>
    <mergeCell ref="M493:AA493"/>
    <mergeCell ref="AB493:AN493"/>
    <mergeCell ref="AO493:AY493"/>
    <mergeCell ref="M492:AA492"/>
    <mergeCell ref="B444:BZ444"/>
    <mergeCell ref="AY651:BL651"/>
    <mergeCell ref="BM651:BZ651"/>
    <mergeCell ref="B632:BZ632"/>
    <mergeCell ref="AK650:BZ650"/>
    <mergeCell ref="B540:AQ540"/>
    <mergeCell ref="AR538:BZ539"/>
    <mergeCell ref="AR540:BZ540"/>
    <mergeCell ref="J619:R619"/>
    <mergeCell ref="B624:BZ624"/>
    <mergeCell ref="B625:BZ625"/>
    <mergeCell ref="B524:BZ524"/>
    <mergeCell ref="B525:BZ525"/>
    <mergeCell ref="B538:AQ539"/>
    <mergeCell ref="B523:BZ523"/>
    <mergeCell ref="AB492:AN492"/>
    <mergeCell ref="B517:BZ517"/>
    <mergeCell ref="B518:BZ518"/>
    <mergeCell ref="B527:BZ527"/>
    <mergeCell ref="AW508:BN508"/>
    <mergeCell ref="BO508:BZ508"/>
    <mergeCell ref="B647:AJ647"/>
    <mergeCell ref="AK647:AX647"/>
    <mergeCell ref="B657:AJ657"/>
    <mergeCell ref="AK657:AX657"/>
    <mergeCell ref="B574:BZ574"/>
    <mergeCell ref="B653:AJ653"/>
    <mergeCell ref="B609:BZ609"/>
    <mergeCell ref="B603:BZ603"/>
    <mergeCell ref="B607:BZ607"/>
    <mergeCell ref="B608:BZ608"/>
    <mergeCell ref="B604:BZ604"/>
    <mergeCell ref="B605:BZ605"/>
    <mergeCell ref="B648:AJ650"/>
    <mergeCell ref="BM652:BZ652"/>
    <mergeCell ref="B630:BZ630"/>
    <mergeCell ref="B631:BZ631"/>
    <mergeCell ref="B651:Z651"/>
    <mergeCell ref="AA651:AJ651"/>
    <mergeCell ref="AK651:AX651"/>
    <mergeCell ref="B636:BZ636"/>
    <mergeCell ref="AY647:BL647"/>
    <mergeCell ref="BM647:BZ647"/>
    <mergeCell ref="AK645:AX645"/>
    <mergeCell ref="AY645:BL645"/>
    <mergeCell ref="BM645:BZ645"/>
    <mergeCell ref="B611:BZ611"/>
    <mergeCell ref="B612:BZ612"/>
    <mergeCell ref="AK648:BZ648"/>
    <mergeCell ref="AK649:BZ649"/>
    <mergeCell ref="B628:BZ628"/>
    <mergeCell ref="B629:BZ629"/>
    <mergeCell ref="AU115:BE115"/>
    <mergeCell ref="AU117:BE117"/>
    <mergeCell ref="B121:AT121"/>
    <mergeCell ref="AU118:BE118"/>
    <mergeCell ref="B374:BZ374"/>
    <mergeCell ref="B363:BZ363"/>
    <mergeCell ref="B369:BZ369"/>
    <mergeCell ref="B485:BZ485"/>
    <mergeCell ref="B598:BZ598"/>
    <mergeCell ref="B606:BZ606"/>
    <mergeCell ref="B599:BZ599"/>
    <mergeCell ref="B600:BZ600"/>
    <mergeCell ref="B601:BZ601"/>
    <mergeCell ref="B584:BZ584"/>
    <mergeCell ref="B577:BZ577"/>
    <mergeCell ref="B602:BZ602"/>
    <mergeCell ref="B554:AF555"/>
    <mergeCell ref="B547:AQ547"/>
    <mergeCell ref="AR543:BZ543"/>
    <mergeCell ref="AR544:BZ544"/>
    <mergeCell ref="B443:BZ443"/>
    <mergeCell ref="AR545:BZ545"/>
    <mergeCell ref="B548:AQ548"/>
    <mergeCell ref="AR547:BZ547"/>
    <mergeCell ref="X508:AJ508"/>
    <mergeCell ref="AZ494:BN494"/>
    <mergeCell ref="AB79:BC79"/>
    <mergeCell ref="B100:BZ100"/>
    <mergeCell ref="B96:BZ96"/>
    <mergeCell ref="AB81:BC81"/>
    <mergeCell ref="B119:AT119"/>
    <mergeCell ref="BQ153:BZ153"/>
    <mergeCell ref="B82:AA82"/>
    <mergeCell ref="B34:BZ34"/>
    <mergeCell ref="AB75:BC75"/>
    <mergeCell ref="BD83:BZ83"/>
    <mergeCell ref="AI71:AN71"/>
    <mergeCell ref="BD84:BZ84"/>
    <mergeCell ref="B112:AT112"/>
    <mergeCell ref="BD81:BZ81"/>
    <mergeCell ref="B163:BZ163"/>
    <mergeCell ref="BF154:BP154"/>
    <mergeCell ref="B84:AA84"/>
    <mergeCell ref="AB84:BC84"/>
    <mergeCell ref="B81:AA81"/>
    <mergeCell ref="BQ112:BZ112"/>
    <mergeCell ref="B120:AT120"/>
    <mergeCell ref="BQ115:BZ115"/>
    <mergeCell ref="B98:BZ98"/>
    <mergeCell ref="AB82:BC82"/>
    <mergeCell ref="B89:BZ89"/>
    <mergeCell ref="B114:AT114"/>
    <mergeCell ref="AU113:BE113"/>
    <mergeCell ref="AU110:BE111"/>
    <mergeCell ref="BD82:BZ82"/>
    <mergeCell ref="B110:AT111"/>
    <mergeCell ref="B99:BZ99"/>
    <mergeCell ref="AU146:BE147"/>
    <mergeCell ref="AR546:BZ546"/>
    <mergeCell ref="O68:T68"/>
    <mergeCell ref="BD77:BZ77"/>
    <mergeCell ref="BD75:BZ75"/>
    <mergeCell ref="AB76:BC76"/>
    <mergeCell ref="AB77:BC77"/>
    <mergeCell ref="M508:W508"/>
    <mergeCell ref="B76:AA76"/>
    <mergeCell ref="AK508:AV508"/>
    <mergeCell ref="B497:BZ497"/>
    <mergeCell ref="BD74:BZ74"/>
    <mergeCell ref="AB74:BC74"/>
    <mergeCell ref="B25:BZ25"/>
    <mergeCell ref="V23:BZ23"/>
    <mergeCell ref="B26:BZ26"/>
    <mergeCell ref="B39:AI39"/>
    <mergeCell ref="B27:BZ27"/>
    <mergeCell ref="B28:BZ28"/>
    <mergeCell ref="B49:BZ49"/>
    <mergeCell ref="B24:BZ24"/>
    <mergeCell ref="B80:AA80"/>
    <mergeCell ref="AB78:BC78"/>
    <mergeCell ref="B23:U23"/>
    <mergeCell ref="AB80:BC80"/>
    <mergeCell ref="BD79:BZ79"/>
    <mergeCell ref="B44:BZ44"/>
    <mergeCell ref="B45:BZ45"/>
    <mergeCell ref="BD76:BZ76"/>
    <mergeCell ref="B33:BZ33"/>
    <mergeCell ref="BD78:BZ78"/>
    <mergeCell ref="AU112:BE112"/>
    <mergeCell ref="B77:AA77"/>
    <mergeCell ref="AR548:BZ548"/>
    <mergeCell ref="B549:AQ549"/>
    <mergeCell ref="B655:AJ655"/>
    <mergeCell ref="AK655:BZ655"/>
    <mergeCell ref="B656:AJ656"/>
    <mergeCell ref="AK656:AX656"/>
    <mergeCell ref="AY656:BL656"/>
    <mergeCell ref="BM656:BZ656"/>
    <mergeCell ref="AK654:AX654"/>
    <mergeCell ref="AY654:BL654"/>
    <mergeCell ref="BM654:BZ654"/>
    <mergeCell ref="B633:BZ633"/>
    <mergeCell ref="B634:BZ634"/>
    <mergeCell ref="B635:BZ635"/>
    <mergeCell ref="B637:BZ637"/>
    <mergeCell ref="B652:AJ652"/>
    <mergeCell ref="AK652:AX652"/>
    <mergeCell ref="AY652:BL652"/>
    <mergeCell ref="J551:R551"/>
    <mergeCell ref="B615:BZ615"/>
    <mergeCell ref="B597:BZ597"/>
    <mergeCell ref="B576:BZ576"/>
    <mergeCell ref="J594:R594"/>
    <mergeCell ref="B596:BZ596"/>
    <mergeCell ref="B613:BZ613"/>
    <mergeCell ref="B610:BZ610"/>
    <mergeCell ref="B614:BZ614"/>
    <mergeCell ref="B573:BZ573"/>
    <mergeCell ref="AK653:AX653"/>
    <mergeCell ref="AY653:BL653"/>
    <mergeCell ref="BM653:BZ653"/>
    <mergeCell ref="B654:AJ654"/>
    <mergeCell ref="B507:L507"/>
    <mergeCell ref="M507:W507"/>
    <mergeCell ref="X507:AJ507"/>
    <mergeCell ref="AK507:AV507"/>
    <mergeCell ref="B508:L508"/>
    <mergeCell ref="M495:AA495"/>
    <mergeCell ref="AB495:AN495"/>
    <mergeCell ref="AO495:AY495"/>
    <mergeCell ref="B495:L495"/>
    <mergeCell ref="AW499:BN499"/>
    <mergeCell ref="B661:AJ661"/>
    <mergeCell ref="AK661:AX661"/>
    <mergeCell ref="AY661:BL661"/>
    <mergeCell ref="BM661:BZ661"/>
    <mergeCell ref="B638:BZ638"/>
    <mergeCell ref="B639:BZ639"/>
    <mergeCell ref="B640:BZ640"/>
    <mergeCell ref="B659:AJ659"/>
    <mergeCell ref="AK659:AX659"/>
    <mergeCell ref="AY659:BL659"/>
    <mergeCell ref="BM659:BZ659"/>
    <mergeCell ref="B660:AJ660"/>
    <mergeCell ref="AK660:AX660"/>
    <mergeCell ref="AY660:BL660"/>
    <mergeCell ref="BM660:BZ660"/>
    <mergeCell ref="AY657:BL657"/>
    <mergeCell ref="BM657:BZ657"/>
    <mergeCell ref="B658:AJ658"/>
    <mergeCell ref="AK658:AX658"/>
    <mergeCell ref="AY658:BL658"/>
    <mergeCell ref="BM658:BZ658"/>
    <mergeCell ref="B533:BZ533"/>
    <mergeCell ref="AW506:BN506"/>
    <mergeCell ref="BO506:BZ506"/>
    <mergeCell ref="B505:L505"/>
    <mergeCell ref="M505:W505"/>
    <mergeCell ref="X505:AJ505"/>
    <mergeCell ref="AK505:AV505"/>
    <mergeCell ref="X506:AJ506"/>
    <mergeCell ref="AK506:AV506"/>
    <mergeCell ref="BO507:BZ507"/>
    <mergeCell ref="BO486:BZ486"/>
    <mergeCell ref="AZ486:BN486"/>
    <mergeCell ref="AO486:AY486"/>
    <mergeCell ref="B506:L506"/>
    <mergeCell ref="M506:W506"/>
    <mergeCell ref="M486:AA486"/>
    <mergeCell ref="AB486:AN486"/>
    <mergeCell ref="B487:L487"/>
    <mergeCell ref="AW505:BN505"/>
    <mergeCell ref="B491:L491"/>
    <mergeCell ref="M491:AA491"/>
    <mergeCell ref="AB491:AN491"/>
    <mergeCell ref="AO491:AY491"/>
    <mergeCell ref="AZ491:BN491"/>
    <mergeCell ref="AW507:BN507"/>
    <mergeCell ref="AW498:BN498"/>
    <mergeCell ref="AK503:AV503"/>
    <mergeCell ref="B502:L502"/>
    <mergeCell ref="M502:W502"/>
    <mergeCell ref="AB490:AN490"/>
    <mergeCell ref="AO490:AY490"/>
    <mergeCell ref="AZ490:BN490"/>
    <mergeCell ref="AB489:AN489"/>
    <mergeCell ref="AW503:BN503"/>
    <mergeCell ref="BO503:BZ503"/>
    <mergeCell ref="BO499:BZ499"/>
    <mergeCell ref="AW500:BN500"/>
    <mergeCell ref="BO500:BZ500"/>
    <mergeCell ref="AW501:BN501"/>
    <mergeCell ref="BO501:BZ501"/>
    <mergeCell ref="B504:L504"/>
    <mergeCell ref="M504:W504"/>
    <mergeCell ref="X504:AJ504"/>
    <mergeCell ref="AK504:AV504"/>
    <mergeCell ref="B503:L503"/>
    <mergeCell ref="BO504:BZ504"/>
    <mergeCell ref="AW504:BN504"/>
    <mergeCell ref="M503:W503"/>
    <mergeCell ref="X503:AJ503"/>
    <mergeCell ref="BO505:BZ505"/>
    <mergeCell ref="X502:AJ502"/>
    <mergeCell ref="AK502:AV502"/>
    <mergeCell ref="BO494:BZ494"/>
    <mergeCell ref="BO495:BZ495"/>
    <mergeCell ref="B494:L494"/>
    <mergeCell ref="M494:AA494"/>
    <mergeCell ref="AB494:AN494"/>
    <mergeCell ref="AO494:AY494"/>
    <mergeCell ref="AK499:AV499"/>
    <mergeCell ref="B500:L500"/>
    <mergeCell ref="BO496:BZ496"/>
    <mergeCell ref="B496:L496"/>
    <mergeCell ref="M496:AA496"/>
    <mergeCell ref="AB496:AN496"/>
    <mergeCell ref="AO496:AY496"/>
    <mergeCell ref="AZ496:BN496"/>
    <mergeCell ref="BO498:BZ498"/>
    <mergeCell ref="AW502:BN502"/>
    <mergeCell ref="BO502:BZ502"/>
    <mergeCell ref="AZ495:BN495"/>
    <mergeCell ref="M490:AA490"/>
    <mergeCell ref="BO488:BZ488"/>
    <mergeCell ref="BO489:BZ489"/>
    <mergeCell ref="B488:L488"/>
    <mergeCell ref="M488:AA488"/>
    <mergeCell ref="AB488:AN488"/>
    <mergeCell ref="AO488:AY488"/>
    <mergeCell ref="B489:L489"/>
    <mergeCell ref="AZ489:BN489"/>
    <mergeCell ref="AZ488:BN488"/>
    <mergeCell ref="M500:W500"/>
    <mergeCell ref="BO490:BZ490"/>
    <mergeCell ref="BO491:BZ491"/>
    <mergeCell ref="B501:L501"/>
    <mergeCell ref="M501:W501"/>
    <mergeCell ref="X501:AJ501"/>
    <mergeCell ref="AK501:AV501"/>
    <mergeCell ref="BO492:BZ492"/>
    <mergeCell ref="BO493:BZ493"/>
    <mergeCell ref="B490:L490"/>
    <mergeCell ref="AO489:AY489"/>
    <mergeCell ref="B492:L492"/>
    <mergeCell ref="AO492:AY492"/>
    <mergeCell ref="AZ492:BN492"/>
    <mergeCell ref="AZ493:BN493"/>
    <mergeCell ref="B493:L493"/>
    <mergeCell ref="BO484:BZ484"/>
    <mergeCell ref="B481:P481"/>
    <mergeCell ref="Q481:AE481"/>
    <mergeCell ref="AF481:AV481"/>
    <mergeCell ref="AW481:BN481"/>
    <mergeCell ref="BO481:BZ481"/>
    <mergeCell ref="B482:P482"/>
    <mergeCell ref="Q482:AE482"/>
    <mergeCell ref="AF482:AV482"/>
    <mergeCell ref="AW482:BN482"/>
    <mergeCell ref="M489:AA489"/>
    <mergeCell ref="B483:P483"/>
    <mergeCell ref="Q483:AE483"/>
    <mergeCell ref="AF483:AV483"/>
    <mergeCell ref="AW483:BN483"/>
    <mergeCell ref="BO483:BZ483"/>
    <mergeCell ref="B484:P484"/>
    <mergeCell ref="Q484:AE484"/>
    <mergeCell ref="AF484:AV484"/>
    <mergeCell ref="AW484:BN484"/>
    <mergeCell ref="M487:AA487"/>
    <mergeCell ref="AB487:AN487"/>
    <mergeCell ref="AO487:AY487"/>
    <mergeCell ref="AZ487:BN487"/>
    <mergeCell ref="BO480:BZ480"/>
    <mergeCell ref="B477:P477"/>
    <mergeCell ref="Q477:AE477"/>
    <mergeCell ref="AF477:AV477"/>
    <mergeCell ref="AW477:BN477"/>
    <mergeCell ref="BO477:BZ477"/>
    <mergeCell ref="B478:P478"/>
    <mergeCell ref="Q478:AE478"/>
    <mergeCell ref="AF478:AV478"/>
    <mergeCell ref="AW478:BN478"/>
    <mergeCell ref="BO482:BZ482"/>
    <mergeCell ref="B479:P479"/>
    <mergeCell ref="Q479:AE479"/>
    <mergeCell ref="AF479:AV479"/>
    <mergeCell ref="AW479:BN479"/>
    <mergeCell ref="BO479:BZ479"/>
    <mergeCell ref="B480:P480"/>
    <mergeCell ref="Q480:AE480"/>
    <mergeCell ref="AF480:AV480"/>
    <mergeCell ref="AW480:BN480"/>
    <mergeCell ref="BO476:BZ476"/>
    <mergeCell ref="B473:BZ473"/>
    <mergeCell ref="B474:P474"/>
    <mergeCell ref="Q474:AE474"/>
    <mergeCell ref="AF474:AV474"/>
    <mergeCell ref="AW474:BN474"/>
    <mergeCell ref="BO474:BZ474"/>
    <mergeCell ref="BO478:BZ478"/>
    <mergeCell ref="B475:P475"/>
    <mergeCell ref="Q475:AE475"/>
    <mergeCell ref="AF475:AV475"/>
    <mergeCell ref="AW475:BN475"/>
    <mergeCell ref="BO475:BZ475"/>
    <mergeCell ref="B476:P476"/>
    <mergeCell ref="Q476:AE476"/>
    <mergeCell ref="AF476:AV476"/>
    <mergeCell ref="AW476:BN476"/>
    <mergeCell ref="B469:P469"/>
    <mergeCell ref="Q469:AE469"/>
    <mergeCell ref="AF469:AV469"/>
    <mergeCell ref="AW469:BN469"/>
    <mergeCell ref="BO469:BZ469"/>
    <mergeCell ref="B470:P470"/>
    <mergeCell ref="Q470:AE470"/>
    <mergeCell ref="AF470:AV470"/>
    <mergeCell ref="AW470:BN470"/>
    <mergeCell ref="BO470:BZ470"/>
    <mergeCell ref="B471:P471"/>
    <mergeCell ref="Q471:AE471"/>
    <mergeCell ref="AF471:AV471"/>
    <mergeCell ref="AW471:BN471"/>
    <mergeCell ref="BO471:BZ471"/>
    <mergeCell ref="B472:P472"/>
    <mergeCell ref="Q472:AE472"/>
    <mergeCell ref="AF472:AV472"/>
    <mergeCell ref="AW472:BN472"/>
    <mergeCell ref="BO472:BZ472"/>
    <mergeCell ref="B439:BZ439"/>
    <mergeCell ref="AW465:BN465"/>
    <mergeCell ref="BO465:BZ465"/>
    <mergeCell ref="B466:P466"/>
    <mergeCell ref="Q466:AE466"/>
    <mergeCell ref="AF466:AV466"/>
    <mergeCell ref="AW466:BN466"/>
    <mergeCell ref="BO466:BZ466"/>
    <mergeCell ref="Q467:AE467"/>
    <mergeCell ref="AF467:AV467"/>
    <mergeCell ref="AW467:BN467"/>
    <mergeCell ref="BO467:BZ467"/>
    <mergeCell ref="B468:P468"/>
    <mergeCell ref="Q468:AE468"/>
    <mergeCell ref="AF468:AV468"/>
    <mergeCell ref="AW468:BN468"/>
    <mergeCell ref="BO468:BZ468"/>
    <mergeCell ref="B449:BZ449"/>
    <mergeCell ref="B455:BZ455"/>
    <mergeCell ref="B446:BZ446"/>
    <mergeCell ref="B456:BZ456"/>
    <mergeCell ref="B457:BZ457"/>
    <mergeCell ref="B448:BZ448"/>
    <mergeCell ref="B462:P462"/>
    <mergeCell ref="Q462:AE462"/>
    <mergeCell ref="AF462:AV462"/>
    <mergeCell ref="BC393:BZ393"/>
    <mergeCell ref="BG428:BZ428"/>
    <mergeCell ref="BG429:BZ429"/>
    <mergeCell ref="B399:BZ399"/>
    <mergeCell ref="B400:BZ400"/>
    <mergeCell ref="BG430:BZ430"/>
    <mergeCell ref="B453:BZ453"/>
    <mergeCell ref="X500:AJ500"/>
    <mergeCell ref="AK500:AV500"/>
    <mergeCell ref="B499:L499"/>
    <mergeCell ref="M499:W499"/>
    <mergeCell ref="X499:AJ499"/>
    <mergeCell ref="AF464:AV464"/>
    <mergeCell ref="B465:P465"/>
    <mergeCell ref="Q465:AE465"/>
    <mergeCell ref="AF465:AV465"/>
    <mergeCell ref="B467:P467"/>
    <mergeCell ref="B463:P463"/>
    <mergeCell ref="AW463:BN463"/>
    <mergeCell ref="B393:AB393"/>
    <mergeCell ref="AM428:BF428"/>
    <mergeCell ref="AM429:BF429"/>
    <mergeCell ref="AM430:BF430"/>
    <mergeCell ref="AM431:BF431"/>
    <mergeCell ref="BG427:BZ427"/>
    <mergeCell ref="B452:BZ452"/>
    <mergeCell ref="B438:BZ438"/>
    <mergeCell ref="B451:BZ451"/>
    <mergeCell ref="B430:AL430"/>
    <mergeCell ref="B431:AL431"/>
    <mergeCell ref="BG431:BZ431"/>
    <mergeCell ref="AM424:BF424"/>
    <mergeCell ref="AM425:BF425"/>
    <mergeCell ref="AM426:BF426"/>
    <mergeCell ref="AM427:BF427"/>
    <mergeCell ref="AM432:BF432"/>
    <mergeCell ref="B498:L498"/>
    <mergeCell ref="M498:W498"/>
    <mergeCell ref="AK498:AV498"/>
    <mergeCell ref="X498:AJ498"/>
    <mergeCell ref="Q464:AE464"/>
    <mergeCell ref="BO462:BZ462"/>
    <mergeCell ref="BO463:BZ463"/>
    <mergeCell ref="BO464:BZ464"/>
    <mergeCell ref="BO487:BZ487"/>
    <mergeCell ref="B486:L486"/>
    <mergeCell ref="AW464:BN464"/>
    <mergeCell ref="AW462:BN462"/>
    <mergeCell ref="Q463:AE463"/>
    <mergeCell ref="AF463:AV463"/>
    <mergeCell ref="B464:P464"/>
    <mergeCell ref="BG426:BZ426"/>
    <mergeCell ref="B450:BZ450"/>
    <mergeCell ref="B445:BZ445"/>
    <mergeCell ref="B461:BZ461"/>
    <mergeCell ref="J436:R436"/>
    <mergeCell ref="BG432:BZ432"/>
    <mergeCell ref="AO2:AP2"/>
    <mergeCell ref="AD2:AE2"/>
    <mergeCell ref="AF2:AH2"/>
    <mergeCell ref="AI2:AJ2"/>
    <mergeCell ref="AQ2:AR2"/>
    <mergeCell ref="BC391:BZ391"/>
    <mergeCell ref="AK5:BI5"/>
    <mergeCell ref="AB83:BC83"/>
    <mergeCell ref="BG424:BZ424"/>
    <mergeCell ref="B392:AB392"/>
    <mergeCell ref="AC392:BB392"/>
    <mergeCell ref="B57:BZ57"/>
    <mergeCell ref="B42:BZ42"/>
    <mergeCell ref="B432:AL432"/>
    <mergeCell ref="B425:AL425"/>
    <mergeCell ref="B426:AL426"/>
    <mergeCell ref="B424:AL424"/>
    <mergeCell ref="J387:N387"/>
    <mergeCell ref="BG425:BZ425"/>
    <mergeCell ref="B427:AL427"/>
    <mergeCell ref="B428:AL428"/>
    <mergeCell ref="B429:AL429"/>
    <mergeCell ref="BC392:BZ392"/>
    <mergeCell ref="B407:BZ407"/>
    <mergeCell ref="B83:AA83"/>
    <mergeCell ref="AU157:BE157"/>
    <mergeCell ref="B408:BZ408"/>
    <mergeCell ref="B91:BZ91"/>
    <mergeCell ref="B94:BZ94"/>
    <mergeCell ref="B95:BZ95"/>
    <mergeCell ref="B88:BZ88"/>
    <mergeCell ref="BF112:BP112"/>
    <mergeCell ref="B18:BZ18"/>
    <mergeCell ref="B52:BZ52"/>
    <mergeCell ref="B53:BZ53"/>
    <mergeCell ref="B54:BZ54"/>
    <mergeCell ref="B55:BZ55"/>
    <mergeCell ref="B43:BZ43"/>
    <mergeCell ref="B20:BZ20"/>
    <mergeCell ref="B22:BZ22"/>
    <mergeCell ref="B38:AI38"/>
    <mergeCell ref="B19:BZ19"/>
    <mergeCell ref="B56:BZ56"/>
    <mergeCell ref="AK2:AL2"/>
    <mergeCell ref="AM423:BF423"/>
    <mergeCell ref="AC393:BB393"/>
    <mergeCell ref="AM2:AN2"/>
    <mergeCell ref="B58:BZ58"/>
    <mergeCell ref="B59:BZ59"/>
    <mergeCell ref="B60:BZ60"/>
    <mergeCell ref="B61:BZ61"/>
    <mergeCell ref="B9:BZ9"/>
    <mergeCell ref="B10:BZ10"/>
    <mergeCell ref="J397:R397"/>
    <mergeCell ref="B422:AL422"/>
    <mergeCell ref="B423:AL423"/>
    <mergeCell ref="B383:AA383"/>
    <mergeCell ref="B377:BZ377"/>
    <mergeCell ref="B381:AA382"/>
    <mergeCell ref="B390:AB391"/>
    <mergeCell ref="AC390:BZ390"/>
    <mergeCell ref="AC391:BB391"/>
    <mergeCell ref="AB2:AC2"/>
    <mergeCell ref="BG423:BZ423"/>
  </mergeCells>
  <conditionalFormatting sqref="CC468 CC7:CC466 CC471:CC693">
    <cfRule type="containsText" dxfId="7" priority="36" stopIfTrue="1" operator="containsText" text="Chcem skryť riadok.">
      <formula>NOT(ISERROR(SEARCH("Chcem skryť riadok.",CC7)))</formula>
    </cfRule>
  </conditionalFormatting>
  <conditionalFormatting sqref="CB468 CB471:CB693 CB2:CB466">
    <cfRule type="containsText" dxfId="6" priority="29" stopIfTrue="1" operator="containsText" text="Riadok bude skrytý.">
      <formula>NOT(ISERROR(SEARCH("Riadok bude skrytý.",CB2)))</formula>
    </cfRule>
  </conditionalFormatting>
  <conditionalFormatting sqref="CC467">
    <cfRule type="containsText" dxfId="5" priority="28" stopIfTrue="1" operator="containsText" text="Chcem skryť riadok.">
      <formula>NOT(ISERROR(SEARCH("Chcem skryť riadok.",CC467)))</formula>
    </cfRule>
  </conditionalFormatting>
  <conditionalFormatting sqref="CB467">
    <cfRule type="containsText" dxfId="4" priority="27" stopIfTrue="1" operator="containsText" text="Riadok bude skrytý.">
      <formula>NOT(ISERROR(SEARCH("Riadok bude skrytý.",CB467)))</formula>
    </cfRule>
  </conditionalFormatting>
  <conditionalFormatting sqref="CC469">
    <cfRule type="containsText" dxfId="3" priority="26" stopIfTrue="1" operator="containsText" text="Chcem skryť riadok.">
      <formula>NOT(ISERROR(SEARCH("Chcem skryť riadok.",CC469)))</formula>
    </cfRule>
  </conditionalFormatting>
  <conditionalFormatting sqref="CB469">
    <cfRule type="containsText" dxfId="2" priority="25" stopIfTrue="1" operator="containsText" text="Riadok bude skrytý.">
      <formula>NOT(ISERROR(SEARCH("Riadok bude skrytý.",CB469)))</formula>
    </cfRule>
  </conditionalFormatting>
  <conditionalFormatting sqref="CC470">
    <cfRule type="containsText" dxfId="1" priority="24" stopIfTrue="1" operator="containsText" text="Chcem skryť riadok.">
      <formula>NOT(ISERROR(SEARCH("Chcem skryť riadok.",CC470)))</formula>
    </cfRule>
  </conditionalFormatting>
  <conditionalFormatting sqref="CB470">
    <cfRule type="containsText" dxfId="0" priority="23" stopIfTrue="1" operator="containsText" text="Riadok bude skrytý.">
      <formula>NOT(ISERROR(SEARCH("Riadok bude skrytý.",CB470)))</formula>
    </cfRule>
  </conditionalFormatting>
  <dataValidations count="18">
    <dataValidation type="list" allowBlank="1" showInputMessage="1" showErrorMessage="1" sqref="CC397:CC432 CC68:CC351 CC7:CC61 CC354:CC394 CC436:CC693">
      <formula1>"Chcem skryť riadok.,Automatické skrytie riadku."</formula1>
    </dataValidation>
    <dataValidation type="whole" allowBlank="1" showInputMessage="1" showErrorMessage="1" sqref="AK646 AC390:BZ390 AB382">
      <formula1>2008</formula1>
      <formula2>2020</formula2>
    </dataValidation>
    <dataValidation type="whole" operator="lessThan" allowBlank="1" showInputMessage="1" showErrorMessage="1" sqref="AK653:BZ654">
      <formula1>0</formula1>
    </dataValidation>
    <dataValidation type="whole" operator="greaterThanOrEqual" allowBlank="1" showInputMessage="1" showErrorMessage="1" sqref="AG556:AG570 AB383:AB385 AJ39 AR540:AR549">
      <formula1>0</formula1>
    </dataValidation>
    <dataValidation type="list" allowBlank="1" showInputMessage="1" showErrorMessage="1" sqref="J387:N387">
      <formula1>"má,nemá"</formula1>
    </dataValidation>
    <dataValidation type="list" allowBlank="1" showInputMessage="1" showErrorMessage="1" sqref="J14:M14 K665:O665">
      <formula1>"je,nie je"</formula1>
    </dataValidation>
    <dataValidation type="whole" operator="greaterThan" allowBlank="1" showInputMessage="1" showErrorMessage="1" sqref="AK652:BZ652 AK661:BZ661 AK655 AK647:BZ647">
      <formula1>0</formula1>
    </dataValidation>
    <dataValidation type="list" allowBlank="1" showInputMessage="1" showErrorMessage="1" sqref="J512:Q512 J551:R551 T551 J356:R356 T356">
      <formula1>"eviduje,neeviduje"</formula1>
    </dataValidation>
    <dataValidation type="list" allowBlank="1" showInputMessage="1" showErrorMessage="1" sqref="J594:R594 T594 J619:R619 T619">
      <formula1>"poskytla,neposkytla"</formula1>
    </dataValidation>
    <dataValidation type="list" allowBlank="1" showInputMessage="1" showErrorMessage="1" sqref="J397 T397">
      <formula1>"účtovala,neúčtovala"</formula1>
    </dataValidation>
    <dataValidation type="list" allowBlank="1" showInputMessage="1" showErrorMessage="1" sqref="O68 V68:X68">
      <formula1>"bola,nebola"</formula1>
    </dataValidation>
    <dataValidation type="list" allowBlank="1" showInputMessage="1" showErrorMessage="1" sqref="B23:U23">
      <formula1>"nie,áno (podľa § 22 ods.8),áno (podľa § 22 ods.12)"</formula1>
    </dataValidation>
    <dataValidation type="whole" allowBlank="1" showInputMessage="1" showErrorMessage="1" error="Tu musí byť rok." sqref="AJ38">
      <formula1>2008</formula1>
      <formula2>2020</formula2>
    </dataValidation>
    <dataValidation type="list" allowBlank="1" showInputMessage="1" showErrorMessage="1" sqref="AQ71:AS71 AI71:AN71 AQ337:AS337">
      <formula1>"boli,neboli"</formula1>
    </dataValidation>
    <dataValidation type="list" allowBlank="1" showInputMessage="1" showErrorMessage="1" sqref="AE337">
      <formula1>"vykonala,nevykonala"</formula1>
    </dataValidation>
    <dataValidation operator="greaterThan" allowBlank="1" showInputMessage="1" showErrorMessage="1" sqref="AK656:BZ660"/>
    <dataValidation type="list" allowBlank="1" showInputMessage="1" showErrorMessage="1" sqref="AM423:BF432">
      <formula1>"náklad,výnos"</formula1>
    </dataValidation>
    <dataValidation type="list" allowBlank="1" showInputMessage="1" showErrorMessage="1" sqref="J436:R436">
      <formula1>"eviduje, neeviduje"</formula1>
    </dataValidation>
  </dataValidations>
  <printOptions horizontalCentered="1"/>
  <pageMargins left="0.47244094488188981" right="0.35433070866141736" top="0.47244094488188981" bottom="0.6692913385826772" header="0.39370078740157483" footer="0.43307086614173229"/>
  <pageSetup paperSize="9" orientation="portrait" verticalDpi="300" r:id="rId1"/>
  <headerFooter>
    <oddFooter>&amp;R&amp;P / &amp;N</oddFooter>
  </headerFooter>
  <rowBreaks count="1" manualBreakCount="1">
    <brk id="1" max="16383" man="1"/>
  </rowBreaks>
  <colBreaks count="1" manualBreakCount="1">
    <brk id="7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Poznamky_k_MUZ</vt:lpstr>
      <vt:lpstr>Poznamky_k_MUZ!Názvy_tlače</vt:lpstr>
      <vt:lpstr>Poznamky_k_MUZ!Oblasť_tlače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Schleger</cp:lastModifiedBy>
  <cp:lastPrinted>2015-01-19T20:57:51Z</cp:lastPrinted>
  <dcterms:created xsi:type="dcterms:W3CDTF">2012-01-12T21:00:01Z</dcterms:created>
  <dcterms:modified xsi:type="dcterms:W3CDTF">2017-03-25T15:33:13Z</dcterms:modified>
</cp:coreProperties>
</file>