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lobikova_da\Desktop\R.2016\"/>
    </mc:Choice>
  </mc:AlternateContent>
  <bookViews>
    <workbookView xWindow="0" yWindow="0" windowWidth="20490" windowHeight="7755"/>
  </bookViews>
  <sheets>
    <sheet name="cash2016" sheetId="1" r:id="rId1"/>
    <sheet name="Hárok2" sheetId="2" r:id="rId2"/>
    <sheet name="Hárok3" sheetId="3" r:id="rId3"/>
  </sheets>
  <externalReferences>
    <externalReference r:id="rId4"/>
  </externalReferences>
  <calcPr calcId="152511"/>
</workbook>
</file>

<file path=xl/calcChain.xml><?xml version="1.0" encoding="utf-8"?>
<calcChain xmlns="http://schemas.openxmlformats.org/spreadsheetml/2006/main">
  <c r="C75" i="1" l="1"/>
  <c r="C63" i="1"/>
  <c r="C59" i="1" s="1"/>
  <c r="D59" i="1"/>
  <c r="D45" i="1"/>
  <c r="C45" i="1"/>
  <c r="D40" i="1"/>
  <c r="D39" i="1"/>
  <c r="D43" i="1" s="1"/>
  <c r="C43" i="1"/>
  <c r="D35" i="1"/>
  <c r="C35" i="1"/>
  <c r="C28" i="1"/>
  <c r="D27" i="1"/>
  <c r="C27" i="1"/>
  <c r="C22" i="1"/>
  <c r="D22" i="1"/>
  <c r="D28" i="1"/>
  <c r="C14" i="1"/>
  <c r="D8" i="1"/>
  <c r="C8" i="1"/>
  <c r="D66" i="1" l="1"/>
  <c r="C33" i="1"/>
  <c r="C66" i="1"/>
  <c r="C67" i="1" s="1"/>
  <c r="D33" i="1"/>
  <c r="D67" i="1" s="1"/>
</calcChain>
</file>

<file path=xl/sharedStrings.xml><?xml version="1.0" encoding="utf-8"?>
<sst xmlns="http://schemas.openxmlformats.org/spreadsheetml/2006/main" count="95" uniqueCount="93">
  <si>
    <t>Prehľad peňažných tokov - nepriama metóda</t>
  </si>
  <si>
    <t>Riadok</t>
  </si>
  <si>
    <t>Text</t>
  </si>
  <si>
    <t>A.</t>
  </si>
  <si>
    <t>Peňažné toky z prevádzkovej činnosti:</t>
  </si>
  <si>
    <t>Z/S</t>
  </si>
  <si>
    <t>Účtovný výsledok hospod.za účt.obdobie pred zdanením</t>
  </si>
  <si>
    <t>A.1.</t>
  </si>
  <si>
    <t>Úpravy o nepeňažné operácie</t>
  </si>
  <si>
    <t>Odpisy dlhodobého majetku (+)</t>
  </si>
  <si>
    <t>Zostat.hodnota dlhod.majetku účtovaná do nákladov-škoda(+)</t>
  </si>
  <si>
    <t>Zmena stavu dlhodobých rezerv</t>
  </si>
  <si>
    <t>Zmena stavu opravných položiek</t>
  </si>
  <si>
    <t>Zmena zostatkov časového rozlíšenia nákladov a príjmov</t>
  </si>
  <si>
    <t>Zmena zostatkov časového rozlíšenia výdavkov a výnosov</t>
  </si>
  <si>
    <t>Dividendy a iné podiely na zisku účtované do výnosov (-)</t>
  </si>
  <si>
    <t>Úroky účtované do nákladov (+) 562</t>
  </si>
  <si>
    <t>Úroky účtované do výnosov (-) 662</t>
  </si>
  <si>
    <t>Kurzové rozdiely k peňažným prostriedkom a peňažným ekvivalentom</t>
  </si>
  <si>
    <t>ku dňu účtovnej závierky (zisk-,strata+)</t>
  </si>
  <si>
    <t>Výsledok z predaja dlh.majetku (zisk-,strata+)</t>
  </si>
  <si>
    <t>Ostatné nepeňažné operácie z bežnej činnosti</t>
  </si>
  <si>
    <t>A.2.</t>
  </si>
  <si>
    <t>Zmeny stavu pracovného kapitálu</t>
  </si>
  <si>
    <t>Zmena stavu pohľadávok z prevádzkovej činnosti - brutto</t>
  </si>
  <si>
    <t>Zmena stavu krátkodobých záväzkov a rezerv z prevádzkovej činnosti</t>
  </si>
  <si>
    <t>Zmena stavu zásob</t>
  </si>
  <si>
    <t>Zmena stavu krátkodobého finančného majetku</t>
  </si>
  <si>
    <t>A.3.</t>
  </si>
  <si>
    <t>Prijaté úroky (+)</t>
  </si>
  <si>
    <t>A.4.</t>
  </si>
  <si>
    <t>Výdavky na zaplatené úroky (-)</t>
  </si>
  <si>
    <t>A.5.</t>
  </si>
  <si>
    <t>Príjmy z dividend a iných podielov na zisku (+)</t>
  </si>
  <si>
    <t>A.6.</t>
  </si>
  <si>
    <t>Výdavky na vyplatené dividendy a iné podiely na zisku (-)</t>
  </si>
  <si>
    <t>A.7.</t>
  </si>
  <si>
    <t>Výdavky na daň z príjmov</t>
  </si>
  <si>
    <t>A***</t>
  </si>
  <si>
    <t>Čistý peňažný tok z prevádzkovej činnosti</t>
  </si>
  <si>
    <t>B.</t>
  </si>
  <si>
    <t>Peňažné toky z investičných činností:</t>
  </si>
  <si>
    <t>B.1.-3.</t>
  </si>
  <si>
    <t>Výdavky spojené s obstaraním stálych aktív</t>
  </si>
  <si>
    <t>Obstaranie dlhodobého nehmotného majetku</t>
  </si>
  <si>
    <t>Obstaranie dlhodobého hmotného majetku</t>
  </si>
  <si>
    <t>Obstaranie dlhodobého finančného majetku</t>
  </si>
  <si>
    <t>B.4.-6.</t>
  </si>
  <si>
    <t>Príjmy z predaja dlhodobého majetku (+) 641</t>
  </si>
  <si>
    <t>B.7-8.</t>
  </si>
  <si>
    <t>Zmena stavu dlhod.pôžičky poskytnutej vrámci konsolid.celku</t>
  </si>
  <si>
    <t>B.9-10.</t>
  </si>
  <si>
    <t>Zmena stavu dlhod.pôžičky poskytnutej tretím osobám</t>
  </si>
  <si>
    <t>B.19-20.</t>
  </si>
  <si>
    <t>Zmena stavu ostatných dlhodobých záväzkov inv. činn.</t>
  </si>
  <si>
    <t>B***</t>
  </si>
  <si>
    <t xml:space="preserve">Čistý peňažný tok z investičných činností </t>
  </si>
  <si>
    <t>C</t>
  </si>
  <si>
    <t>Peňažný tok z finančných činností:</t>
  </si>
  <si>
    <t>C.1.</t>
  </si>
  <si>
    <t>Peňažné toky vo vlastnom imaní</t>
  </si>
  <si>
    <t>Príjmy z upísaných vkladov a obchod.podielov</t>
  </si>
  <si>
    <t>Príjmy z ďalších vkladov do vlastného imania</t>
  </si>
  <si>
    <t>Prijaté peňažné dary a dotácie do vlastného imania</t>
  </si>
  <si>
    <t>Zvýšenie vlast. imania z minulých rokov</t>
  </si>
  <si>
    <t>Výdavky spojené so znížením fondov,ktoré sú súčasťou vlastného</t>
  </si>
  <si>
    <t>Výdavky na vyplatenie podielov na vlastnom imaní</t>
  </si>
  <si>
    <t>Ostatné výdavky súvisiace so znížením vlastného imania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</si>
  <si>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</t>
  </si>
  <si>
    <t>C.2.</t>
  </si>
  <si>
    <t>Peňažné toky z dlhod.a krátkodob.záväzkov z fin.činn.</t>
  </si>
  <si>
    <t>Zmena stavu dlhodobých cenných papierov</t>
  </si>
  <si>
    <t>Zmena stavu úverov poskytnutých bankou</t>
  </si>
  <si>
    <t>Zmena stavu prijatých pôžičiek a výpomocí</t>
  </si>
  <si>
    <t>Zmena stavu záv.z použ.majetku -fin.lízing a obst.na splátky</t>
  </si>
  <si>
    <t>Zmena stavu  dlhodobých záväzkov</t>
  </si>
  <si>
    <t>C.9.</t>
  </si>
  <si>
    <t>Ostatné položky</t>
  </si>
  <si>
    <t>C***</t>
  </si>
  <si>
    <t>Čistý peňažný tok z finančných činností</t>
  </si>
  <si>
    <t>D.</t>
  </si>
  <si>
    <t>Zmena stavu peňažných prostriedkov a peňažných ekvivalentov</t>
  </si>
  <si>
    <t>E.</t>
  </si>
  <si>
    <t xml:space="preserve">Stav peňažných prostriedkov a peňažných ekvivalentov </t>
  </si>
  <si>
    <t>na začiatku účtovného obdobia</t>
  </si>
  <si>
    <t>F.</t>
  </si>
  <si>
    <t>na konci účtovného obdobia</t>
  </si>
  <si>
    <t>G.</t>
  </si>
  <si>
    <t xml:space="preserve">Kurzové rozdiely k peňažným prostriedkom a peňažným </t>
  </si>
  <si>
    <t>ekvivalentom ku dňu účtovnej závierky</t>
  </si>
  <si>
    <t>H.</t>
  </si>
  <si>
    <t>Zostatok peňažných prostriedkov a peňažných ekvivalentov</t>
  </si>
  <si>
    <t>upravený o kurzové rozdiely ku dňu účtovnej závierky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</si>
</sst>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S_k_-;\-* #,##0\ _S_k_-;_-* &quot;-&quot;??\ _S_k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164" fontId="2" fillId="0" borderId="0" xfId="1" applyNumberFormat="1" applyFont="1"/>
    <xf numFmtId="164" fontId="0" fillId="0" borderId="0" xfId="1" applyNumberFormat="1" applyFont="1"/>
    <xf numFmtId="0" fontId="4" fillId="0" borderId="0" xfId="0" applyFont="1"/>
    <xf numFmtId="164" fontId="4" fillId="0" borderId="0" xfId="1" applyNumberFormat="1" applyFont="1"/>
    <xf numFmtId="0" fontId="2" fillId="2" borderId="1" xfId="0" applyFont="1" applyFill="1" applyBorder="1"/>
    <xf numFmtId="164" fontId="2" fillId="2" borderId="1" xfId="1" applyNumberFormat="1" applyFont="1" applyFill="1" applyBorder="1"/>
    <xf numFmtId="164" fontId="4" fillId="2" borderId="1" xfId="1" applyNumberFormat="1" applyFont="1" applyFill="1" applyBorder="1"/>
    <xf numFmtId="0" fontId="2" fillId="3" borderId="2" xfId="0" applyFont="1" applyFill="1" applyBorder="1"/>
    <xf numFmtId="164" fontId="4" fillId="3" borderId="2" xfId="1" applyNumberFormat="1" applyFont="1" applyFill="1" applyBorder="1"/>
  </cellXfs>
  <cellStyles count="2">
    <cellStyle name="Čiarka" xfId="1" builtin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lobikova_da/AppData/Local/Microsoft/Windows/Temporary%20Internet%20Files/Content.Outlook/4YK9ABLK/METALLFORM,%20s.r.o.%202016%20AUDITORSK&#193;%20DOKUMENTAC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ozumenie činnosti klienta"/>
      <sheetName val="Predb.analyt.postupy"/>
      <sheetName val="Potvrdenia od právnikov"/>
      <sheetName val="Hladina významnosti"/>
      <sheetName val="Záznamy z prečítania"/>
      <sheetName val="Poistenie majetku"/>
      <sheetName val="Kalkulácia "/>
      <sheetName val="230 - Obsah audit.dokumentácie"/>
      <sheetName val="Posúdenie nezávislosti"/>
      <sheetName val="Výkaz práce"/>
      <sheetName val="hlavná kniha"/>
      <sheetName val="aktíva"/>
      <sheetName val="AKTÍVA Z HK "/>
      <sheetName val="cash flow zo súvahy"/>
      <sheetName val="cash flow"/>
      <sheetName val="PASÍVA z HK "/>
      <sheetName val="pasíva"/>
      <sheetName val="výkaz ziskov a strát"/>
      <sheetName val="výkaz ziskov a strát z HK "/>
      <sheetName val="Zhrnutie auditu - AKTÍVA"/>
      <sheetName val="Zhrnutie auditu - PASÍVA"/>
      <sheetName val="Zhrnutie auditu - NÁKLADY"/>
      <sheetName val="Zhrnutie auditu - VÝNOSY"/>
      <sheetName val="HK-dlh.majetok"/>
      <sheetName val="Pohyby dlh.majetku"/>
      <sheetName val="Test prírast.a úbyt.dlh.majetku"/>
      <sheetName val="Účasť na inventúre zásob"/>
      <sheetName val="Inventúrny zoznam zásob"/>
      <sheetName val="HK-zásoby"/>
      <sheetName val="HK-finan.účty"/>
      <sheetName val="Test - pokladňa"/>
      <sheetName val="Potvrdenie od bánk"/>
      <sheetName val="HK-pohľ.,záväzky"/>
      <sheetName val="Potvrdenie pohľadávok"/>
      <sheetName val="Prac.list-OF"/>
      <sheetName val="Potvrdenie záväzkov"/>
      <sheetName val="Prac.list-DF"/>
      <sheetName val="HK-časové rozl."/>
      <sheetName val="Pohyby vlastného imania"/>
      <sheetName val="HK-vlast.imanie"/>
      <sheetName val="HK-dlhodob.záväzky"/>
      <sheetName val="strukt.nákladov"/>
      <sheetName val="strukt.vynos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tabSelected="1" topLeftCell="A40" workbookViewId="0">
      <selection activeCell="D76" sqref="D76"/>
    </sheetView>
  </sheetViews>
  <sheetFormatPr defaultRowHeight="15" x14ac:dyDescent="0.25"/>
  <cols>
    <col min="1" max="1" width="7" customWidth="1"/>
    <col min="2" max="2" width="52.85546875" customWidth="1"/>
    <col min="3" max="3" width="13.140625" customWidth="1"/>
    <col min="4" max="4" width="12.140625" customWidth="1"/>
  </cols>
  <sheetData>
    <row r="1" spans="1:4" x14ac:dyDescent="0.25">
      <c r="B1" s="1" t="s">
        <v>0</v>
      </c>
    </row>
    <row r="3" spans="1:4" x14ac:dyDescent="0.25">
      <c r="B3" s="1"/>
    </row>
    <row r="4" spans="1:4" x14ac:dyDescent="0.25">
      <c r="A4" s="2" t="s">
        <v>1</v>
      </c>
      <c r="B4" s="2" t="s">
        <v>2</v>
      </c>
      <c r="C4" s="3">
        <v>2016</v>
      </c>
      <c r="D4" s="3">
        <v>2015</v>
      </c>
    </row>
    <row r="6" spans="1:4" x14ac:dyDescent="0.25">
      <c r="A6" s="1" t="s">
        <v>3</v>
      </c>
      <c r="B6" s="4" t="s">
        <v>4</v>
      </c>
    </row>
    <row r="7" spans="1:4" x14ac:dyDescent="0.25">
      <c r="A7" s="1" t="s">
        <v>5</v>
      </c>
      <c r="B7" s="1" t="s">
        <v>6</v>
      </c>
      <c r="C7" s="5">
        <v>33525</v>
      </c>
      <c r="D7" s="5">
        <v>335690</v>
      </c>
    </row>
    <row r="8" spans="1:4" x14ac:dyDescent="0.25">
      <c r="A8" s="1" t="s">
        <v>7</v>
      </c>
      <c r="B8" s="1" t="s">
        <v>8</v>
      </c>
      <c r="C8" s="5">
        <f>SUM(C9:C21)</f>
        <v>249993</v>
      </c>
      <c r="D8" s="5">
        <f>SUM(D9:D21)</f>
        <v>168942</v>
      </c>
    </row>
    <row r="9" spans="1:4" x14ac:dyDescent="0.25">
      <c r="B9" t="s">
        <v>9</v>
      </c>
      <c r="C9" s="6">
        <v>254213</v>
      </c>
      <c r="D9" s="6">
        <v>203611</v>
      </c>
    </row>
    <row r="10" spans="1:4" x14ac:dyDescent="0.25">
      <c r="B10" t="s">
        <v>10</v>
      </c>
      <c r="C10" s="6"/>
      <c r="D10" s="6"/>
    </row>
    <row r="11" spans="1:4" x14ac:dyDescent="0.25">
      <c r="B11" s="7" t="s">
        <v>11</v>
      </c>
      <c r="C11" s="6">
        <v>-350</v>
      </c>
      <c r="D11" s="6">
        <v>-36963</v>
      </c>
    </row>
    <row r="12" spans="1:4" x14ac:dyDescent="0.25">
      <c r="B12" s="7" t="s">
        <v>12</v>
      </c>
      <c r="C12" s="6"/>
      <c r="D12" s="6"/>
    </row>
    <row r="13" spans="1:4" x14ac:dyDescent="0.25">
      <c r="B13" s="7" t="s">
        <v>13</v>
      </c>
      <c r="C13" s="6">
        <v>7400</v>
      </c>
      <c r="D13" s="6">
        <v>-1652</v>
      </c>
    </row>
    <row r="14" spans="1:4" x14ac:dyDescent="0.25">
      <c r="B14" s="7" t="s">
        <v>14</v>
      </c>
      <c r="C14" s="6">
        <f>[1]pasíva!D70-[1]pasíva!E70</f>
        <v>0</v>
      </c>
      <c r="D14" s="6"/>
    </row>
    <row r="15" spans="1:4" x14ac:dyDescent="0.25">
      <c r="B15" s="7" t="s">
        <v>15</v>
      </c>
      <c r="C15" s="6"/>
      <c r="D15" s="6"/>
    </row>
    <row r="16" spans="1:4" x14ac:dyDescent="0.25">
      <c r="B16" s="7" t="s">
        <v>16</v>
      </c>
      <c r="C16" s="6">
        <v>1045</v>
      </c>
      <c r="D16" s="6">
        <v>4003</v>
      </c>
    </row>
    <row r="17" spans="1:4" x14ac:dyDescent="0.25">
      <c r="B17" s="7" t="s">
        <v>17</v>
      </c>
      <c r="C17" s="6">
        <v>-15</v>
      </c>
      <c r="D17" s="6">
        <v>-57</v>
      </c>
    </row>
    <row r="18" spans="1:4" x14ac:dyDescent="0.25">
      <c r="B18" s="7" t="s">
        <v>18</v>
      </c>
      <c r="C18" s="6"/>
      <c r="D18" s="6"/>
    </row>
    <row r="19" spans="1:4" x14ac:dyDescent="0.25">
      <c r="B19" s="7" t="s">
        <v>19</v>
      </c>
      <c r="C19" s="6"/>
      <c r="D19" s="6"/>
    </row>
    <row r="20" spans="1:4" x14ac:dyDescent="0.25">
      <c r="B20" s="7" t="s">
        <v>20</v>
      </c>
      <c r="C20" s="6">
        <v>-12300</v>
      </c>
      <c r="D20" s="6"/>
    </row>
    <row r="21" spans="1:4" x14ac:dyDescent="0.25">
      <c r="B21" s="7" t="s">
        <v>21</v>
      </c>
      <c r="C21" s="6"/>
      <c r="D21" s="6"/>
    </row>
    <row r="22" spans="1:4" x14ac:dyDescent="0.25">
      <c r="A22" s="1" t="s">
        <v>22</v>
      </c>
      <c r="B22" s="1" t="s">
        <v>23</v>
      </c>
      <c r="C22" s="5">
        <f>SUM(C23:C26)</f>
        <v>-242736</v>
      </c>
      <c r="D22" s="5">
        <f>SUM(D23:D26)</f>
        <v>116381</v>
      </c>
    </row>
    <row r="23" spans="1:4" x14ac:dyDescent="0.25">
      <c r="B23" s="7" t="s">
        <v>24</v>
      </c>
      <c r="C23" s="8">
        <v>174575</v>
      </c>
      <c r="D23" s="6">
        <v>31677</v>
      </c>
    </row>
    <row r="24" spans="1:4" x14ac:dyDescent="0.25">
      <c r="B24" s="7" t="s">
        <v>25</v>
      </c>
      <c r="C24" s="6">
        <v>-436775</v>
      </c>
      <c r="D24" s="6">
        <v>143650</v>
      </c>
    </row>
    <row r="25" spans="1:4" x14ac:dyDescent="0.25">
      <c r="B25" s="7" t="s">
        <v>26</v>
      </c>
      <c r="C25" s="6">
        <v>19464</v>
      </c>
      <c r="D25" s="6">
        <v>-58946</v>
      </c>
    </row>
    <row r="26" spans="1:4" x14ac:dyDescent="0.25">
      <c r="B26" s="7" t="s">
        <v>27</v>
      </c>
      <c r="C26" s="6"/>
      <c r="D26" s="6"/>
    </row>
    <row r="27" spans="1:4" x14ac:dyDescent="0.25">
      <c r="A27" s="1" t="s">
        <v>28</v>
      </c>
      <c r="B27" s="1" t="s">
        <v>29</v>
      </c>
      <c r="C27" s="5">
        <f>ABS(C17)</f>
        <v>15</v>
      </c>
      <c r="D27" s="5">
        <f>ABS(D17)</f>
        <v>57</v>
      </c>
    </row>
    <row r="28" spans="1:4" x14ac:dyDescent="0.25">
      <c r="A28" s="1" t="s">
        <v>30</v>
      </c>
      <c r="B28" s="1" t="s">
        <v>31</v>
      </c>
      <c r="C28" s="5">
        <f>-C16</f>
        <v>-1045</v>
      </c>
      <c r="D28" s="5">
        <f>-D16</f>
        <v>-4003</v>
      </c>
    </row>
    <row r="29" spans="1:4" x14ac:dyDescent="0.25">
      <c r="A29" s="1" t="s">
        <v>32</v>
      </c>
      <c r="B29" s="1" t="s">
        <v>33</v>
      </c>
      <c r="C29" s="5"/>
      <c r="D29" s="5"/>
    </row>
    <row r="30" spans="1:4" x14ac:dyDescent="0.25">
      <c r="A30" s="1" t="s">
        <v>34</v>
      </c>
      <c r="B30" s="1" t="s">
        <v>35</v>
      </c>
      <c r="C30" s="5"/>
      <c r="D30" s="5"/>
    </row>
    <row r="31" spans="1:4" x14ac:dyDescent="0.25">
      <c r="A31" s="1" t="s">
        <v>36</v>
      </c>
      <c r="B31" s="1" t="s">
        <v>37</v>
      </c>
      <c r="C31" s="5">
        <v>-13017</v>
      </c>
      <c r="D31" s="5">
        <v>-85647</v>
      </c>
    </row>
    <row r="32" spans="1:4" x14ac:dyDescent="0.25">
      <c r="A32" s="1"/>
      <c r="B32" s="1"/>
      <c r="C32" s="5"/>
      <c r="D32" s="5"/>
    </row>
    <row r="33" spans="1:4" x14ac:dyDescent="0.25">
      <c r="A33" s="1" t="s">
        <v>38</v>
      </c>
      <c r="B33" s="9" t="s">
        <v>39</v>
      </c>
      <c r="C33" s="10">
        <f>C7+C8+C22+C27+C28+C29+C30+C31+C32</f>
        <v>26735</v>
      </c>
      <c r="D33" s="10">
        <f>D7+D8+D22+D27+D28+D29+D30+D31</f>
        <v>531420</v>
      </c>
    </row>
    <row r="34" spans="1:4" x14ac:dyDescent="0.25">
      <c r="A34" s="1" t="s">
        <v>40</v>
      </c>
      <c r="B34" s="4" t="s">
        <v>41</v>
      </c>
      <c r="C34" s="6"/>
      <c r="D34" s="6"/>
    </row>
    <row r="35" spans="1:4" x14ac:dyDescent="0.25">
      <c r="A35" s="1" t="s">
        <v>42</v>
      </c>
      <c r="B35" s="1" t="s">
        <v>43</v>
      </c>
      <c r="C35" s="5">
        <f>SUM(C36:C38)</f>
        <v>-168492</v>
      </c>
      <c r="D35" s="5">
        <f>SUM(D36:D38)</f>
        <v>-353725</v>
      </c>
    </row>
    <row r="36" spans="1:4" x14ac:dyDescent="0.25">
      <c r="A36" s="1"/>
      <c r="B36" s="7" t="s">
        <v>44</v>
      </c>
      <c r="C36" s="6"/>
      <c r="D36" s="6">
        <v>-5000</v>
      </c>
    </row>
    <row r="37" spans="1:4" x14ac:dyDescent="0.25">
      <c r="A37" s="1"/>
      <c r="B37" s="7" t="s">
        <v>45</v>
      </c>
      <c r="C37" s="6">
        <v>-168492</v>
      </c>
      <c r="D37" s="6">
        <v>-348725</v>
      </c>
    </row>
    <row r="38" spans="1:4" x14ac:dyDescent="0.25">
      <c r="A38" s="1"/>
      <c r="B38" t="s">
        <v>46</v>
      </c>
      <c r="C38" s="6"/>
      <c r="D38" s="6"/>
    </row>
    <row r="39" spans="1:4" x14ac:dyDescent="0.25">
      <c r="A39" s="1" t="s">
        <v>47</v>
      </c>
      <c r="B39" s="1" t="s">
        <v>48</v>
      </c>
      <c r="C39" s="6">
        <v>13300</v>
      </c>
      <c r="D39" s="6">
        <f>ABS('[1]hlavná kniha'!B232)</f>
        <v>0</v>
      </c>
    </row>
    <row r="40" spans="1:4" x14ac:dyDescent="0.25">
      <c r="A40" s="1" t="s">
        <v>49</v>
      </c>
      <c r="B40" s="1" t="s">
        <v>50</v>
      </c>
      <c r="C40" s="5"/>
      <c r="D40" s="5">
        <f>D41+D42</f>
        <v>0</v>
      </c>
    </row>
    <row r="41" spans="1:4" x14ac:dyDescent="0.25">
      <c r="A41" s="1" t="s">
        <v>51</v>
      </c>
      <c r="B41" s="1" t="s">
        <v>52</v>
      </c>
      <c r="C41" s="6"/>
      <c r="D41" s="6"/>
    </row>
    <row r="42" spans="1:4" x14ac:dyDescent="0.25">
      <c r="A42" s="1" t="s">
        <v>53</v>
      </c>
      <c r="B42" s="1" t="s">
        <v>54</v>
      </c>
      <c r="C42" s="6"/>
      <c r="D42" s="6"/>
    </row>
    <row r="43" spans="1:4" x14ac:dyDescent="0.25">
      <c r="A43" s="1" t="s">
        <v>55</v>
      </c>
      <c r="B43" s="9" t="s">
        <v>56</v>
      </c>
      <c r="C43" s="10">
        <f>C35+C39+C40+C41+C42</f>
        <v>-155192</v>
      </c>
      <c r="D43" s="10">
        <f>D35+D39+D40+D41+D42</f>
        <v>-353725</v>
      </c>
    </row>
    <row r="44" spans="1:4" x14ac:dyDescent="0.25">
      <c r="A44" s="1" t="s">
        <v>57</v>
      </c>
      <c r="B44" s="4" t="s">
        <v>58</v>
      </c>
      <c r="C44" s="6"/>
      <c r="D44" s="6"/>
    </row>
    <row r="45" spans="1:4" x14ac:dyDescent="0.25">
      <c r="A45" s="1" t="s">
        <v>59</v>
      </c>
      <c r="B45" s="1" t="s">
        <v>60</v>
      </c>
      <c r="C45" s="5">
        <f>SUM(C46:C53)</f>
        <v>0</v>
      </c>
      <c r="D45" s="5">
        <f>SUM(D46:D52)</f>
        <v>0</v>
      </c>
    </row>
    <row r="46" spans="1:4" x14ac:dyDescent="0.25">
      <c r="B46" t="s">
        <v>61</v>
      </c>
      <c r="C46" s="8"/>
      <c r="D46" s="8"/>
    </row>
    <row r="47" spans="1:4" x14ac:dyDescent="0.25">
      <c r="B47" t="s">
        <v>62</v>
      </c>
      <c r="C47" s="8"/>
      <c r="D47" s="8"/>
    </row>
    <row r="48" spans="1:4" x14ac:dyDescent="0.25">
      <c r="B48" t="s">
        <v>63</v>
      </c>
      <c r="C48" s="6"/>
      <c r="D48" s="6"/>
    </row>
    <row r="49" spans="1:4" x14ac:dyDescent="0.25">
      <c r="B49" t="s">
        <v>64</v>
      </c>
      <c r="C49" s="6"/>
      <c r="D49" s="6"/>
    </row>
    <row r="50" spans="1:4" x14ac:dyDescent="0.25">
      <c r="B50" t="s">
        <v>65</v>
      </c>
      <c r="C50" s="6"/>
      <c r="D50" s="6"/>
    </row>
    <row r="51" spans="1:4" x14ac:dyDescent="0.25">
      <c r="B51" t="s">
        <v>66</v>
      </c>
      <c r="C51" s="6"/>
      <c r="D51" s="6"/>
    </row>
    <row r="52" spans="1:4" x14ac:dyDescent="0.25">
      <c r="B52" t="s">
        <v>67</v>
      </c>
      <c r="C52" s="6"/>
      <c r="D52" s="6"/>
    </row>
    <row r="53" spans="1:4" x14ac:dyDescent="0.25">
      <c r="C53" s="6"/>
      <c r="D53" s="6"/>
    </row>
    <row r="54" spans="1:4" x14ac:dyDescent="0.25">
      <c r="A54" t="s">
        <v>68</v>
      </c>
      <c r="C54" s="6"/>
      <c r="D54" s="6"/>
    </row>
    <row r="55" spans="1:4" x14ac:dyDescent="0.25">
      <c r="C55" s="6"/>
      <c r="D55" s="6"/>
    </row>
    <row r="56" spans="1:4" x14ac:dyDescent="0.25">
      <c r="C56" s="6"/>
      <c r="D56" s="6"/>
    </row>
    <row r="57" spans="1:4" x14ac:dyDescent="0.25">
      <c r="B57" s="2" t="s">
        <v>2</v>
      </c>
      <c r="C57" s="3">
        <v>2016</v>
      </c>
      <c r="D57" s="3">
        <v>2015</v>
      </c>
    </row>
    <row r="58" spans="1:4" x14ac:dyDescent="0.25">
      <c r="C58" s="6"/>
      <c r="D58" s="6"/>
    </row>
    <row r="59" spans="1:4" x14ac:dyDescent="0.25">
      <c r="A59" s="1" t="s">
        <v>69</v>
      </c>
      <c r="B59" s="1" t="s">
        <v>70</v>
      </c>
      <c r="C59" s="5">
        <f>SUM(C60:C64)</f>
        <v>-1931</v>
      </c>
      <c r="D59" s="5">
        <f>SUM(D60:D64)</f>
        <v>-630360</v>
      </c>
    </row>
    <row r="60" spans="1:4" x14ac:dyDescent="0.25">
      <c r="B60" t="s">
        <v>71</v>
      </c>
      <c r="C60" s="6"/>
      <c r="D60" s="6"/>
    </row>
    <row r="61" spans="1:4" x14ac:dyDescent="0.25">
      <c r="B61" t="s">
        <v>72</v>
      </c>
      <c r="C61" s="6">
        <v>15525</v>
      </c>
      <c r="D61" s="6">
        <v>-396038</v>
      </c>
    </row>
    <row r="62" spans="1:4" x14ac:dyDescent="0.25">
      <c r="B62" t="s">
        <v>73</v>
      </c>
      <c r="C62" s="6"/>
      <c r="D62" s="6"/>
    </row>
    <row r="63" spans="1:4" x14ac:dyDescent="0.25">
      <c r="B63" t="s">
        <v>74</v>
      </c>
      <c r="C63" s="6">
        <f>[1]pasíva!D42-[1]pasíva!E42</f>
        <v>0</v>
      </c>
      <c r="D63" s="6"/>
    </row>
    <row r="64" spans="1:4" x14ac:dyDescent="0.25">
      <c r="B64" t="s">
        <v>75</v>
      </c>
      <c r="C64" s="6">
        <v>-17456</v>
      </c>
      <c r="D64" s="6">
        <v>-234322</v>
      </c>
    </row>
    <row r="65" spans="1:4" x14ac:dyDescent="0.25">
      <c r="A65" s="1" t="s">
        <v>76</v>
      </c>
      <c r="B65" s="1" t="s">
        <v>77</v>
      </c>
      <c r="C65" s="8"/>
      <c r="D65" s="5"/>
    </row>
    <row r="66" spans="1:4" x14ac:dyDescent="0.25">
      <c r="A66" s="1" t="s">
        <v>78</v>
      </c>
      <c r="B66" s="9" t="s">
        <v>79</v>
      </c>
      <c r="C66" s="11">
        <f>C45+C59+C65</f>
        <v>-1931</v>
      </c>
      <c r="D66" s="11">
        <f>D45+D59+D65</f>
        <v>-630360</v>
      </c>
    </row>
    <row r="67" spans="1:4" x14ac:dyDescent="0.25">
      <c r="A67" s="1" t="s">
        <v>80</v>
      </c>
      <c r="B67" s="12" t="s">
        <v>81</v>
      </c>
      <c r="C67" s="13">
        <f>C33+C43+C66</f>
        <v>-130388</v>
      </c>
      <c r="D67" s="13">
        <f>D33+D43+D66</f>
        <v>-452665</v>
      </c>
    </row>
    <row r="68" spans="1:4" x14ac:dyDescent="0.25">
      <c r="A68" s="1" t="s">
        <v>82</v>
      </c>
      <c r="B68" s="1" t="s">
        <v>83</v>
      </c>
      <c r="C68" s="8"/>
      <c r="D68" s="6"/>
    </row>
    <row r="69" spans="1:4" x14ac:dyDescent="0.25">
      <c r="A69" s="1"/>
      <c r="B69" s="1" t="s">
        <v>84</v>
      </c>
      <c r="C69" s="8">
        <v>153783</v>
      </c>
      <c r="D69" s="8">
        <v>606448</v>
      </c>
    </row>
    <row r="70" spans="1:4" x14ac:dyDescent="0.25">
      <c r="A70" s="1" t="s">
        <v>85</v>
      </c>
      <c r="B70" s="1" t="s">
        <v>83</v>
      </c>
      <c r="C70" s="8"/>
      <c r="D70" s="6"/>
    </row>
    <row r="71" spans="1:4" x14ac:dyDescent="0.25">
      <c r="A71" s="1"/>
      <c r="B71" s="1" t="s">
        <v>86</v>
      </c>
      <c r="C71" s="8">
        <v>23395</v>
      </c>
      <c r="D71" s="6">
        <v>153783</v>
      </c>
    </row>
    <row r="72" spans="1:4" x14ac:dyDescent="0.25">
      <c r="A72" s="1" t="s">
        <v>87</v>
      </c>
      <c r="B72" s="1" t="s">
        <v>88</v>
      </c>
      <c r="C72" s="8"/>
    </row>
    <row r="73" spans="1:4" x14ac:dyDescent="0.25">
      <c r="A73" s="1"/>
      <c r="B73" s="1" t="s">
        <v>89</v>
      </c>
      <c r="C73" s="8"/>
      <c r="D73" s="6"/>
    </row>
    <row r="74" spans="1:4" x14ac:dyDescent="0.25">
      <c r="A74" s="1" t="s">
        <v>90</v>
      </c>
      <c r="B74" s="1" t="s">
        <v>91</v>
      </c>
      <c r="C74" s="8"/>
    </row>
    <row r="75" spans="1:4" x14ac:dyDescent="0.25">
      <c r="A75" s="1"/>
      <c r="B75" s="1" t="s">
        <v>92</v>
      </c>
      <c r="C75" s="8">
        <f>C71+C73</f>
        <v>23395</v>
      </c>
      <c r="D75" s="8">
        <v>153783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cash2016</vt:lpstr>
      <vt:lpstr>Hárok2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USER</dc:creator>
  <cp:lastModifiedBy>Hlobikova Daniela</cp:lastModifiedBy>
  <cp:lastPrinted>2017-03-17T15:12:58Z</cp:lastPrinted>
  <dcterms:created xsi:type="dcterms:W3CDTF">2017-03-17T15:08:29Z</dcterms:created>
  <dcterms:modified xsi:type="dcterms:W3CDTF">2017-03-20T06:35:08Z</dcterms:modified>
</cp:coreProperties>
</file>