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0" windowWidth="14895" windowHeight="7875"/>
  </bookViews>
  <sheets>
    <sheet name="Hárok1 (2)" sheetId="7" r:id="rId1"/>
    <sheet name="Hárok2 (2)" sheetId="8" r:id="rId2"/>
    <sheet name="Hárok3 (2)" sheetId="9" r:id="rId3"/>
    <sheet name="Hárok4 (2)" sheetId="10" r:id="rId4"/>
    <sheet name="Hárok5 (2)" sheetId="11" r:id="rId5"/>
    <sheet name="Hárok6 (2)" sheetId="13" r:id="rId6"/>
    <sheet name="Hárok8" sheetId="12" r:id="rId7"/>
  </sheets>
  <calcPr calcId="125725"/>
</workbook>
</file>

<file path=xl/calcChain.xml><?xml version="1.0" encoding="utf-8"?>
<calcChain xmlns="http://schemas.openxmlformats.org/spreadsheetml/2006/main">
  <c r="F6" i="13"/>
  <c r="F7"/>
  <c r="F9"/>
  <c r="F10"/>
  <c r="F11"/>
  <c r="F12"/>
  <c r="F13"/>
  <c r="F15"/>
  <c r="F16"/>
  <c r="F17"/>
  <c r="F19"/>
  <c r="F20"/>
  <c r="F23"/>
  <c r="F24"/>
  <c r="F25"/>
  <c r="F26"/>
  <c r="F27"/>
  <c r="F30"/>
  <c r="F33"/>
  <c r="F34"/>
  <c r="F35"/>
  <c r="F36"/>
  <c r="F37"/>
  <c r="F38"/>
  <c r="F41"/>
  <c r="F42"/>
  <c r="F43"/>
  <c r="F44"/>
  <c r="F45"/>
  <c r="F46"/>
  <c r="F48"/>
  <c r="F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5"/>
  <c r="D25"/>
  <c r="E6" i="11"/>
  <c r="E7"/>
  <c r="E9"/>
  <c r="E13"/>
  <c r="E14"/>
  <c r="E15"/>
  <c r="E16"/>
  <c r="E17"/>
  <c r="E18"/>
  <c r="E19"/>
  <c r="E20"/>
  <c r="E21"/>
  <c r="E22"/>
  <c r="E23"/>
  <c r="E24"/>
  <c r="E25"/>
  <c r="E26"/>
  <c r="E27"/>
  <c r="E28"/>
  <c r="E29"/>
  <c r="E33"/>
  <c r="E36"/>
  <c r="E37"/>
  <c r="E41"/>
  <c r="E42"/>
  <c r="E44"/>
  <c r="E45"/>
  <c r="E46"/>
  <c r="E47"/>
  <c r="E48"/>
  <c r="E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5"/>
  <c r="E48" i="10"/>
  <c r="E49"/>
  <c r="E47"/>
  <c r="E36"/>
  <c r="E37"/>
  <c r="E38"/>
  <c r="E39"/>
  <c r="E40"/>
  <c r="E41"/>
  <c r="E35"/>
  <c r="E31"/>
  <c r="E25"/>
  <c r="E26"/>
  <c r="E27"/>
  <c r="E24"/>
  <c r="E18"/>
  <c r="E19"/>
  <c r="E20"/>
  <c r="E17"/>
  <c r="E11"/>
  <c r="E12"/>
  <c r="E13"/>
  <c r="E10"/>
  <c r="D49"/>
  <c r="D41"/>
  <c r="D39"/>
  <c r="D27"/>
  <c r="D20"/>
  <c r="D13"/>
  <c r="B39"/>
  <c r="B41"/>
  <c r="B27"/>
  <c r="B20"/>
  <c r="B13"/>
  <c r="C49"/>
  <c r="B49"/>
</calcChain>
</file>

<file path=xl/sharedStrings.xml><?xml version="1.0" encoding="utf-8"?>
<sst xmlns="http://schemas.openxmlformats.org/spreadsheetml/2006/main" count="257" uniqueCount="205">
  <si>
    <t>Významní dodávatelia a odberatelia</t>
  </si>
  <si>
    <t>GGT, a.s.</t>
  </si>
  <si>
    <t>Imperial Tobacco Slovakia, a.s.</t>
  </si>
  <si>
    <t>Nestlé Slovensko, s.r.o.</t>
  </si>
  <si>
    <t>COOP Jednota Slovensko, SD</t>
  </si>
  <si>
    <t>ST. NICOLAUS-trade, a.s.</t>
  </si>
  <si>
    <t>I.D.C. Holding, a.s.</t>
  </si>
  <si>
    <t>v tis. €</t>
  </si>
  <si>
    <t>COOP Jednota Galanta, SD</t>
  </si>
  <si>
    <t>COOP Jednota Dunajská Streda, SD</t>
  </si>
  <si>
    <t>Zamestnanosť</t>
  </si>
  <si>
    <t>Ukazovateľ</t>
  </si>
  <si>
    <t>Počet zamestnancov spolu</t>
  </si>
  <si>
    <t>z toho:</t>
  </si>
  <si>
    <t>skladoví</t>
  </si>
  <si>
    <t>THP</t>
  </si>
  <si>
    <t>ostatní</t>
  </si>
  <si>
    <t>počet</t>
  </si>
  <si>
    <t>Ekonomické ukazovatele a finančná situácia</t>
  </si>
  <si>
    <t>Dlhodobý hmotný majetok (v EUR)</t>
  </si>
  <si>
    <t>Obstarávacia cena</t>
  </si>
  <si>
    <t xml:space="preserve">Pozemky </t>
  </si>
  <si>
    <t>Stavby</t>
  </si>
  <si>
    <t>Samostatné hnuteľné veci a súbory hnuteľných vecí</t>
  </si>
  <si>
    <t>Ostatný dlhodobý hmotný majetok</t>
  </si>
  <si>
    <t>Obstarávaný DHM</t>
  </si>
  <si>
    <t>Spolu</t>
  </si>
  <si>
    <t>Oprávky</t>
  </si>
  <si>
    <t>Prírastok kúpou a lízingom</t>
  </si>
  <si>
    <t>Úbytok predajom</t>
  </si>
  <si>
    <t>Úbytok likvidáciou a škodou</t>
  </si>
  <si>
    <t>Finančný majetok (v EUR)</t>
  </si>
  <si>
    <t>Druh finančného majetku</t>
  </si>
  <si>
    <t>Peniaze v pokladnici</t>
  </si>
  <si>
    <t>Peniaze na účtoch v bankách</t>
  </si>
  <si>
    <t>Ceniny</t>
  </si>
  <si>
    <t xml:space="preserve">Krátkodobý finančný majetok </t>
  </si>
  <si>
    <t>Finančný majetok spolu</t>
  </si>
  <si>
    <t>Peniaze na ceste</t>
  </si>
  <si>
    <t xml:space="preserve">Suma </t>
  </si>
  <si>
    <t>Vlastné imanie (v EUR)</t>
  </si>
  <si>
    <t>Položka vlastného imania</t>
  </si>
  <si>
    <t>Základné imanie</t>
  </si>
  <si>
    <t>Stav na začiatku obdobia</t>
  </si>
  <si>
    <t>Prírastky</t>
  </si>
  <si>
    <t>Úbytky</t>
  </si>
  <si>
    <t>Stav na konci obdobia</t>
  </si>
  <si>
    <t>Ostatné kapitálové fondy</t>
  </si>
  <si>
    <t>Nerozdelený zisk minulých rokov</t>
  </si>
  <si>
    <t>Neuhradená strata minulých rokov</t>
  </si>
  <si>
    <t>Výsledok hospodárenia bežného účtovného obdobia</t>
  </si>
  <si>
    <t>Vlastné imanie spolu</t>
  </si>
  <si>
    <t>Ukazovatele peňažných tokov (v EUR)</t>
  </si>
  <si>
    <t xml:space="preserve">Čisté zvýšenie /+/ alebo čisté zníženie /-/ peňažných prostriedkov </t>
  </si>
  <si>
    <t>Čisté peňažné toky z prevádzkovej činnosti</t>
  </si>
  <si>
    <t>Čisté peňažné toky z investičnej činnosti</t>
  </si>
  <si>
    <t>Čisté peňažné toky z finančnej činnosti</t>
  </si>
  <si>
    <t>Suma</t>
  </si>
  <si>
    <t xml:space="preserve"> </t>
  </si>
  <si>
    <t>Dodávateľ</t>
  </si>
  <si>
    <t>Odberateľ</t>
  </si>
  <si>
    <t>Priemerný prepočítaný počet zamestnancov</t>
  </si>
  <si>
    <t>Mzdové náklady v EUR</t>
  </si>
  <si>
    <t>Ostatné osobné náklady v EUR</t>
  </si>
  <si>
    <t xml:space="preserve">Tržby za tovar </t>
  </si>
  <si>
    <t>Tržby za tovar</t>
  </si>
  <si>
    <t>Index</t>
  </si>
  <si>
    <t>CJ Galanta</t>
  </si>
  <si>
    <t>CJ Dun.Streda</t>
  </si>
  <si>
    <t>Cudzí odberatelia</t>
  </si>
  <si>
    <t>2. Sklad mliečnych výrobkov</t>
  </si>
  <si>
    <t xml:space="preserve">3. Sklad mäsových výrobkov </t>
  </si>
  <si>
    <t>CJ Dun. Streda</t>
  </si>
  <si>
    <t>4. Diskontná predajňa</t>
  </si>
  <si>
    <t>5. Spolu</t>
  </si>
  <si>
    <t>Diskont</t>
  </si>
  <si>
    <t>Celkom</t>
  </si>
  <si>
    <t>Produktivita práce</t>
  </si>
  <si>
    <t>Počet pracovníkov</t>
  </si>
  <si>
    <t>Rozdiel</t>
  </si>
  <si>
    <t>Tržby z predaja tovaru</t>
  </si>
  <si>
    <t>Náklady vynaložené na obstaranie PT</t>
  </si>
  <si>
    <t>Aktivácia</t>
  </si>
  <si>
    <t>Služby</t>
  </si>
  <si>
    <t>Pridaná hodnota</t>
  </si>
  <si>
    <t>Osobné náklady</t>
  </si>
  <si>
    <t>Dane a poplatky</t>
  </si>
  <si>
    <t>Výnosové úroky</t>
  </si>
  <si>
    <t>Nákladové úroky</t>
  </si>
  <si>
    <t>Kurzové zisky</t>
  </si>
  <si>
    <t>Kurzové straty</t>
  </si>
  <si>
    <t>Ostatné výnosy z finančnej činnosti</t>
  </si>
  <si>
    <t>Ostatné náklady na finančnú činnosť</t>
  </si>
  <si>
    <t>Spolu majetok</t>
  </si>
  <si>
    <t>A.</t>
  </si>
  <si>
    <t>Neobežný majetok</t>
  </si>
  <si>
    <t>A.I.</t>
  </si>
  <si>
    <t>Dlhodobý nehmotný majetok</t>
  </si>
  <si>
    <t>A.II.</t>
  </si>
  <si>
    <t>Dlhodobý hmotný majetok</t>
  </si>
  <si>
    <t>A.III.</t>
  </si>
  <si>
    <t>Dlhodobý finančný majetok</t>
  </si>
  <si>
    <t>B.</t>
  </si>
  <si>
    <t>Obežný majetok</t>
  </si>
  <si>
    <t>B.I.</t>
  </si>
  <si>
    <t>Zásoby</t>
  </si>
  <si>
    <t>B.II.</t>
  </si>
  <si>
    <t>Dlhodobé pohľadávky</t>
  </si>
  <si>
    <t>B.III.</t>
  </si>
  <si>
    <t>Krátkodobé pohľadávky</t>
  </si>
  <si>
    <t>B.IV.</t>
  </si>
  <si>
    <t>Finančné účty</t>
  </si>
  <si>
    <t>C.</t>
  </si>
  <si>
    <t>Časové rozlíšenie</t>
  </si>
  <si>
    <t>Spolu vlastné imanie a záväzky</t>
  </si>
  <si>
    <t>Vlastné imanie</t>
  </si>
  <si>
    <t>A.IV.</t>
  </si>
  <si>
    <t>A.V.</t>
  </si>
  <si>
    <t>Záväzky</t>
  </si>
  <si>
    <t>Dlhodobé záväzky</t>
  </si>
  <si>
    <t>Krátkodobé záväzky</t>
  </si>
  <si>
    <t>Krátkodobé finančné výpomoci</t>
  </si>
  <si>
    <t>B.V.</t>
  </si>
  <si>
    <t>Unilever Slovensko, s.r.o.</t>
  </si>
  <si>
    <t>GREEN LINE, s.r.o.</t>
  </si>
  <si>
    <t>Vetro-plus, s.r.o.</t>
  </si>
  <si>
    <t>Emisné ážio</t>
  </si>
  <si>
    <t>Zákonné rezervné fondy</t>
  </si>
  <si>
    <t>Ostatné fondy zo zisku</t>
  </si>
  <si>
    <t>Oceňovacie rozdiely z precenenia</t>
  </si>
  <si>
    <t>1. Centrálny sklad</t>
  </si>
  <si>
    <t>Čistý obrat</t>
  </si>
  <si>
    <t>Výnosy z hospodárskej činnosti spolu</t>
  </si>
  <si>
    <t>Tržby z predaja vlastných výrobkov</t>
  </si>
  <si>
    <t>Tržby z predaja služieb</t>
  </si>
  <si>
    <t>Zmena stavu vnútroorganizačných zásob</t>
  </si>
  <si>
    <t>Tržby z predaja DNaHM a materiálu</t>
  </si>
  <si>
    <t>Ostatné výnosy z hospodárskej činnosti</t>
  </si>
  <si>
    <t xml:space="preserve">Náklady na hospodársku činnosť spolu </t>
  </si>
  <si>
    <t xml:space="preserve">Spotreba materiálu, energie a ost. ND </t>
  </si>
  <si>
    <t xml:space="preserve">   Mzdové náklady</t>
  </si>
  <si>
    <t xml:space="preserve">   Odmeny členom orgánov spoločnosti</t>
  </si>
  <si>
    <t xml:space="preserve">   Náklady na sociálne poistenie</t>
  </si>
  <si>
    <t xml:space="preserve">   Sociálne náklady</t>
  </si>
  <si>
    <t>Odpisy a opravné položky k DNaHM</t>
  </si>
  <si>
    <t>Opravné položky k pohľadávkam</t>
  </si>
  <si>
    <t>Ostatné náklady na hospodársku činnosť</t>
  </si>
  <si>
    <t>Výnosy z finančnej činnosti spolu</t>
  </si>
  <si>
    <t>Výnosy z dlhodobého finančného majetku</t>
  </si>
  <si>
    <t>Výnosy z krátkodobého finanč. majetku</t>
  </si>
  <si>
    <t>Výnosy z precenenia cenných papierov</t>
  </si>
  <si>
    <t>Náklady na finančnú činnosť spolu</t>
  </si>
  <si>
    <t>Predané cenné papiere a podiely</t>
  </si>
  <si>
    <t>Náklady na krátkodobý finančný majetok</t>
  </si>
  <si>
    <t>Opravné položky k finančnému majetku</t>
  </si>
  <si>
    <t>Náklady na precenenie cenných papierov</t>
  </si>
  <si>
    <t>Daň z príjmov</t>
  </si>
  <si>
    <t>Výsledok hospodárenia za ÚO po zdanení</t>
  </si>
  <si>
    <t xml:space="preserve">   Softvér</t>
  </si>
  <si>
    <t xml:space="preserve">   Pozemky</t>
  </si>
  <si>
    <t xml:space="preserve">   Stavby</t>
  </si>
  <si>
    <t xml:space="preserve">   Samostatné hnutelné veci</t>
  </si>
  <si>
    <t xml:space="preserve">   Tovar</t>
  </si>
  <si>
    <t xml:space="preserve">   Pohľadávky z obchodného styku</t>
  </si>
  <si>
    <t xml:space="preserve">   Iné pohľadávky</t>
  </si>
  <si>
    <t>Krátkodobý finančný majetok</t>
  </si>
  <si>
    <t>A.VI.</t>
  </si>
  <si>
    <t>A.VII.</t>
  </si>
  <si>
    <t>Výsledok hospod. minulých rokov</t>
  </si>
  <si>
    <t>A.VIII.</t>
  </si>
  <si>
    <t>Výsledok hospod. za ÚO po zdanení</t>
  </si>
  <si>
    <t xml:space="preserve">   Záväzky zo sociálneho fondu</t>
  </si>
  <si>
    <t xml:space="preserve">   Ostatné dlhodobé záväzky</t>
  </si>
  <si>
    <t>Dlhodobé rezervy</t>
  </si>
  <si>
    <t>Dlhodobé bankové úvery</t>
  </si>
  <si>
    <t xml:space="preserve">   Záväzky z obchodného styku</t>
  </si>
  <si>
    <t xml:space="preserve">   Daňové záväzky a dotácie</t>
  </si>
  <si>
    <t xml:space="preserve">   Ostatné záväzky</t>
  </si>
  <si>
    <t>Krátkodobé rezervy</t>
  </si>
  <si>
    <t>B.VI.</t>
  </si>
  <si>
    <t>Bežné bankové úvery</t>
  </si>
  <si>
    <t>B.VII.</t>
  </si>
  <si>
    <t>Mondelez Slovakia, s.r.o.</t>
  </si>
  <si>
    <t>Ing. Jozef Horváth - RAMAS</t>
  </si>
  <si>
    <t>MARKET CENTRUM, s.r.o.</t>
  </si>
  <si>
    <t>Philip Morris Slovakia, s.r.o.</t>
  </si>
  <si>
    <t>Zostatok k 31.12.2015</t>
  </si>
  <si>
    <t>Zľavy pre CJ</t>
  </si>
  <si>
    <t>Tržby vr. zliav</t>
  </si>
  <si>
    <t>Výsledok hospod. z finančnej činnosti</t>
  </si>
  <si>
    <t>Výsledok hospod. za ÚO pred zdanením</t>
  </si>
  <si>
    <t>k 31.12.2015</t>
  </si>
  <si>
    <t>Výsledok hospodárenia z hosp. činnosti</t>
  </si>
  <si>
    <t>Tržby z predaja cenn. papierov a podielov</t>
  </si>
  <si>
    <t xml:space="preserve">   Obstarávaný dlhodobý NM</t>
  </si>
  <si>
    <t>k 31.12.2016</t>
  </si>
  <si>
    <t>Súvaha k 31.12.2015 a k 31.12.2016</t>
  </si>
  <si>
    <t>Výkaz ziskov a strát  k 31.12.2015 a k 31.12.2016</t>
  </si>
  <si>
    <t>2016/2015</t>
  </si>
  <si>
    <t>Slovenské cukrovary, s.r.o.</t>
  </si>
  <si>
    <t>AGRO TAMI a.s.</t>
  </si>
  <si>
    <t>Ing. Ákos Horváth</t>
  </si>
  <si>
    <t>Rigó František</t>
  </si>
  <si>
    <t>Zostatok k 31.12.2016</t>
  </si>
  <si>
    <t>Prehľad o štruktúre a pohyboch DHM v roku 2016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</si>
</sst>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1">
    <xf numFmtId="0" fontId="0" fillId="0" borderId="0" xfId="0"/>
    <xf numFmtId="0" fontId="5" fillId="0" borderId="0" xfId="0" applyFont="1"/>
    <xf numFmtId="0" fontId="4" fillId="0" borderId="0" xfId="0" applyFont="1"/>
    <xf numFmtId="3" fontId="0" fillId="0" borderId="0" xfId="0" applyNumberFormat="1"/>
    <xf numFmtId="3" fontId="4" fillId="0" borderId="0" xfId="0" applyNumberFormat="1" applyFont="1"/>
    <xf numFmtId="0" fontId="6" fillId="0" borderId="0" xfId="0" applyFont="1"/>
    <xf numFmtId="0" fontId="6" fillId="0" borderId="0" xfId="0" applyFont="1" applyBorder="1"/>
    <xf numFmtId="0" fontId="5" fillId="0" borderId="1" xfId="0" applyFont="1" applyBorder="1" applyAlignment="1">
      <alignment horizontal="righ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3" fontId="6" fillId="0" borderId="5" xfId="0" applyNumberFormat="1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1" xfId="0" applyFont="1" applyBorder="1"/>
    <xf numFmtId="0" fontId="5" fillId="0" borderId="8" xfId="0" applyFont="1" applyBorder="1" applyAlignment="1">
      <alignment horizontal="right"/>
    </xf>
    <xf numFmtId="3" fontId="6" fillId="0" borderId="1" xfId="0" applyNumberFormat="1" applyFont="1" applyBorder="1"/>
    <xf numFmtId="0" fontId="6" fillId="0" borderId="5" xfId="0" applyFont="1" applyBorder="1"/>
    <xf numFmtId="0" fontId="5" fillId="0" borderId="5" xfId="0" applyFont="1" applyBorder="1"/>
    <xf numFmtId="0" fontId="6" fillId="0" borderId="5" xfId="0" applyFont="1" applyBorder="1" applyAlignment="1">
      <alignment wrapText="1"/>
    </xf>
    <xf numFmtId="0" fontId="5" fillId="0" borderId="6" xfId="0" applyFont="1" applyBorder="1"/>
    <xf numFmtId="0" fontId="5" fillId="0" borderId="7" xfId="0" applyFont="1" applyBorder="1"/>
    <xf numFmtId="0" fontId="5" fillId="0" borderId="1" xfId="0" applyFont="1" applyBorder="1"/>
    <xf numFmtId="0" fontId="5" fillId="0" borderId="5" xfId="0" applyFont="1" applyBorder="1" applyAlignment="1">
      <alignment horizontal="right"/>
    </xf>
    <xf numFmtId="0" fontId="6" fillId="0" borderId="5" xfId="0" applyFont="1" applyBorder="1" applyAlignment="1">
      <alignment horizontal="right" vertical="top" wrapText="1"/>
    </xf>
    <xf numFmtId="0" fontId="5" fillId="0" borderId="5" xfId="0" applyFont="1" applyBorder="1" applyAlignment="1">
      <alignment vertical="top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top"/>
    </xf>
    <xf numFmtId="0" fontId="5" fillId="0" borderId="5" xfId="0" applyFont="1" applyBorder="1" applyAlignment="1">
      <alignment horizontal="right" vertical="top" wrapText="1"/>
    </xf>
    <xf numFmtId="0" fontId="5" fillId="0" borderId="5" xfId="0" applyFont="1" applyBorder="1" applyAlignment="1">
      <alignment wrapText="1"/>
    </xf>
    <xf numFmtId="3" fontId="5" fillId="0" borderId="5" xfId="0" applyNumberFormat="1" applyFont="1" applyBorder="1" applyAlignment="1">
      <alignment horizontal="right"/>
    </xf>
    <xf numFmtId="3" fontId="5" fillId="0" borderId="5" xfId="0" applyNumberFormat="1" applyFont="1" applyBorder="1"/>
    <xf numFmtId="3" fontId="6" fillId="0" borderId="0" xfId="0" applyNumberFormat="1" applyFont="1"/>
    <xf numFmtId="3" fontId="5" fillId="0" borderId="0" xfId="0" applyNumberFormat="1" applyFont="1"/>
    <xf numFmtId="3" fontId="5" fillId="0" borderId="1" xfId="0" applyNumberFormat="1" applyFont="1" applyBorder="1"/>
    <xf numFmtId="0" fontId="4" fillId="0" borderId="0" xfId="0" applyFont="1" applyAlignment="1">
      <alignment horizontal="center"/>
    </xf>
    <xf numFmtId="0" fontId="2" fillId="0" borderId="0" xfId="1" applyFont="1"/>
    <xf numFmtId="0" fontId="3" fillId="0" borderId="0" xfId="1" applyFont="1"/>
    <xf numFmtId="0" fontId="3" fillId="0" borderId="9" xfId="1" applyFont="1" applyBorder="1"/>
    <xf numFmtId="0" fontId="3" fillId="0" borderId="1" xfId="1" applyFont="1" applyBorder="1" applyAlignment="1">
      <alignment horizontal="right"/>
    </xf>
    <xf numFmtId="0" fontId="3" fillId="0" borderId="1" xfId="1" applyFont="1" applyBorder="1" applyAlignment="1">
      <alignment horizontal="center"/>
    </xf>
    <xf numFmtId="0" fontId="3" fillId="0" borderId="10" xfId="1" applyFont="1" applyBorder="1"/>
    <xf numFmtId="0" fontId="3" fillId="0" borderId="10" xfId="1" applyFont="1" applyBorder="1" applyAlignment="1">
      <alignment horizontal="center"/>
    </xf>
    <xf numFmtId="20" fontId="3" fillId="0" borderId="5" xfId="1" applyNumberFormat="1" applyFont="1" applyBorder="1" applyAlignment="1">
      <alignment horizontal="center"/>
    </xf>
    <xf numFmtId="0" fontId="3" fillId="0" borderId="5" xfId="1" applyFont="1" applyBorder="1"/>
    <xf numFmtId="3" fontId="3" fillId="0" borderId="5" xfId="1" applyNumberFormat="1" applyFont="1" applyBorder="1"/>
    <xf numFmtId="4" fontId="3" fillId="0" borderId="5" xfId="1" applyNumberFormat="1" applyFont="1" applyBorder="1"/>
    <xf numFmtId="0" fontId="3" fillId="0" borderId="11" xfId="1" applyFont="1" applyBorder="1"/>
    <xf numFmtId="3" fontId="3" fillId="0" borderId="11" xfId="1" applyNumberFormat="1" applyFont="1" applyBorder="1"/>
    <xf numFmtId="0" fontId="3" fillId="0" borderId="12" xfId="1" applyFont="1" applyBorder="1"/>
    <xf numFmtId="3" fontId="3" fillId="0" borderId="0" xfId="1" applyNumberFormat="1" applyFont="1" applyBorder="1" applyAlignment="1">
      <alignment shrinkToFit="1"/>
    </xf>
    <xf numFmtId="0" fontId="3" fillId="0" borderId="12" xfId="1" applyNumberFormat="1" applyFont="1" applyBorder="1" applyAlignment="1">
      <alignment shrinkToFit="1"/>
    </xf>
    <xf numFmtId="0" fontId="2" fillId="0" borderId="0" xfId="1" applyFont="1" applyBorder="1"/>
    <xf numFmtId="0" fontId="3" fillId="0" borderId="0" xfId="1" applyFont="1" applyBorder="1"/>
    <xf numFmtId="0" fontId="3" fillId="0" borderId="0" xfId="1" applyNumberFormat="1" applyFont="1" applyBorder="1" applyAlignment="1">
      <alignment shrinkToFit="1"/>
    </xf>
    <xf numFmtId="0" fontId="3" fillId="0" borderId="3" xfId="1" applyFont="1" applyBorder="1"/>
    <xf numFmtId="0" fontId="3" fillId="0" borderId="3" xfId="1" applyNumberFormat="1" applyFont="1" applyBorder="1" applyAlignment="1">
      <alignment shrinkToFit="1"/>
    </xf>
    <xf numFmtId="3" fontId="3" fillId="0" borderId="10" xfId="1" applyNumberFormat="1" applyFont="1" applyBorder="1"/>
    <xf numFmtId="4" fontId="3" fillId="0" borderId="10" xfId="1" applyNumberFormat="1" applyFont="1" applyBorder="1"/>
    <xf numFmtId="3" fontId="3" fillId="0" borderId="0" xfId="1" applyNumberFormat="1" applyFont="1" applyBorder="1"/>
    <xf numFmtId="4" fontId="3" fillId="0" borderId="0" xfId="1" applyNumberFormat="1" applyFont="1" applyBorder="1"/>
    <xf numFmtId="164" fontId="3" fillId="0" borderId="0" xfId="1" applyNumberFormat="1" applyFont="1" applyBorder="1"/>
    <xf numFmtId="0" fontId="2" fillId="0" borderId="5" xfId="1" applyFont="1" applyBorder="1"/>
    <xf numFmtId="164" fontId="3" fillId="0" borderId="12" xfId="1" applyNumberFormat="1" applyFont="1" applyBorder="1"/>
    <xf numFmtId="164" fontId="3" fillId="0" borderId="3" xfId="1" applyNumberFormat="1" applyFont="1" applyBorder="1"/>
    <xf numFmtId="3" fontId="2" fillId="0" borderId="5" xfId="1" applyNumberFormat="1" applyFont="1" applyBorder="1"/>
    <xf numFmtId="4" fontId="2" fillId="0" borderId="10" xfId="1" applyNumberFormat="1" applyFont="1" applyBorder="1"/>
    <xf numFmtId="0" fontId="2" fillId="0" borderId="0" xfId="1" applyFont="1" applyFill="1" applyBorder="1"/>
    <xf numFmtId="3" fontId="5" fillId="0" borderId="0" xfId="0" applyNumberFormat="1" applyFont="1" applyBorder="1"/>
    <xf numFmtId="3" fontId="2" fillId="0" borderId="0" xfId="1" applyNumberFormat="1" applyFont="1" applyBorder="1"/>
    <xf numFmtId="4" fontId="2" fillId="0" borderId="0" xfId="1" applyNumberFormat="1" applyFont="1" applyBorder="1"/>
    <xf numFmtId="0" fontId="3" fillId="0" borderId="0" xfId="1" applyFont="1" applyFill="1" applyBorder="1"/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20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5" xfId="0" applyBorder="1"/>
    <xf numFmtId="3" fontId="7" fillId="0" borderId="10" xfId="0" applyNumberFormat="1" applyFont="1" applyBorder="1" applyAlignment="1">
      <alignment horizontal="center"/>
    </xf>
    <xf numFmtId="0" fontId="7" fillId="0" borderId="1" xfId="0" applyFont="1" applyBorder="1"/>
    <xf numFmtId="0" fontId="7" fillId="0" borderId="5" xfId="0" applyFont="1" applyBorder="1"/>
    <xf numFmtId="3" fontId="7" fillId="0" borderId="5" xfId="0" applyNumberFormat="1" applyFont="1" applyBorder="1"/>
    <xf numFmtId="4" fontId="7" fillId="0" borderId="5" xfId="0" applyNumberFormat="1" applyFont="1" applyBorder="1"/>
    <xf numFmtId="3" fontId="7" fillId="0" borderId="6" xfId="0" applyNumberFormat="1" applyFont="1" applyBorder="1"/>
    <xf numFmtId="0" fontId="8" fillId="0" borderId="5" xfId="0" applyFont="1" applyBorder="1"/>
    <xf numFmtId="3" fontId="8" fillId="0" borderId="5" xfId="0" applyNumberFormat="1" applyFont="1" applyBorder="1"/>
    <xf numFmtId="4" fontId="8" fillId="0" borderId="5" xfId="0" applyNumberFormat="1" applyFont="1" applyBorder="1"/>
    <xf numFmtId="0" fontId="5" fillId="0" borderId="0" xfId="0" applyFont="1" applyAlignment="1">
      <alignment horizontal="center" shrinkToFit="1"/>
    </xf>
    <xf numFmtId="0" fontId="5" fillId="0" borderId="5" xfId="0" applyFont="1" applyBorder="1" applyAlignment="1">
      <alignment horizontal="center"/>
    </xf>
    <xf numFmtId="164" fontId="6" fillId="0" borderId="5" xfId="0" applyNumberFormat="1" applyFont="1" applyBorder="1"/>
    <xf numFmtId="164" fontId="5" fillId="0" borderId="5" xfId="0" applyNumberFormat="1" applyFont="1" applyBorder="1"/>
    <xf numFmtId="3" fontId="5" fillId="0" borderId="0" xfId="0" applyNumberFormat="1" applyFont="1" applyAlignment="1">
      <alignment horizontal="center" shrinkToFit="1"/>
    </xf>
    <xf numFmtId="0" fontId="0" fillId="0" borderId="0" xfId="0" applyFont="1"/>
    <xf numFmtId="0" fontId="6" fillId="0" borderId="9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3" fontId="6" fillId="0" borderId="11" xfId="0" applyNumberFormat="1" applyFont="1" applyBorder="1" applyAlignment="1">
      <alignment vertical="top"/>
    </xf>
    <xf numFmtId="0" fontId="6" fillId="0" borderId="10" xfId="0" applyFont="1" applyBorder="1" applyAlignment="1">
      <alignment vertical="top"/>
    </xf>
    <xf numFmtId="0" fontId="6" fillId="0" borderId="9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6" xfId="0" applyFont="1" applyBorder="1" applyAlignment="1"/>
    <xf numFmtId="0" fontId="6" fillId="0" borderId="7" xfId="0" applyFont="1" applyBorder="1" applyAlignment="1"/>
    <xf numFmtId="0" fontId="6" fillId="0" borderId="1" xfId="0" applyFont="1" applyBorder="1" applyAlignment="1"/>
    <xf numFmtId="0" fontId="6" fillId="0" borderId="9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4" xfId="0" applyFont="1" applyBorder="1" applyAlignment="1">
      <alignment wrapText="1"/>
    </xf>
    <xf numFmtId="3" fontId="6" fillId="0" borderId="5" xfId="0" applyNumberFormat="1" applyFont="1" applyBorder="1" applyAlignment="1"/>
    <xf numFmtId="0" fontId="3" fillId="0" borderId="6" xfId="1" applyFont="1" applyBorder="1" applyAlignment="1">
      <alignment horizontal="right"/>
    </xf>
    <xf numFmtId="0" fontId="3" fillId="0" borderId="7" xfId="1" applyFont="1" applyBorder="1" applyAlignment="1">
      <alignment horizontal="right"/>
    </xf>
    <xf numFmtId="0" fontId="5" fillId="0" borderId="0" xfId="0" applyFont="1" applyAlignment="1"/>
    <xf numFmtId="0" fontId="0" fillId="0" borderId="0" xfId="0" applyAlignment="1"/>
    <xf numFmtId="0" fontId="9" fillId="0" borderId="0" xfId="0" applyFont="1"/>
  </cellXfs>
  <cellStyles count="2">
    <cellStyle name="normálne" xfId="0" builtinId="0"/>
    <cellStyle name="normálne_Hárok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L54"/>
  <sheetViews>
    <sheetView tabSelected="1" workbookViewId="0">
      <selection activeCell="H45" sqref="H45"/>
    </sheetView>
  </sheetViews>
  <sheetFormatPr defaultRowHeight="15"/>
  <cols>
    <col min="6" max="6" width="12.85546875" customWidth="1"/>
  </cols>
  <sheetData>
    <row r="3" spans="1:8" ht="15.75">
      <c r="A3" s="1" t="s">
        <v>0</v>
      </c>
      <c r="B3" s="1"/>
      <c r="C3" s="1"/>
      <c r="D3" s="1"/>
      <c r="E3" s="1"/>
      <c r="F3" s="5"/>
      <c r="G3" s="5"/>
      <c r="H3" s="5"/>
    </row>
    <row r="4" spans="1:8" ht="15.75">
      <c r="A4" s="5"/>
      <c r="B4" s="5"/>
      <c r="C4" s="5"/>
      <c r="D4" s="5"/>
      <c r="E4" s="5"/>
      <c r="F4" s="5"/>
      <c r="G4" s="5"/>
      <c r="H4" s="5"/>
    </row>
    <row r="5" spans="1:8" ht="15.75">
      <c r="A5" s="5"/>
      <c r="B5" s="5"/>
      <c r="C5" s="5"/>
      <c r="D5" s="5"/>
      <c r="E5" s="5"/>
      <c r="F5" s="5"/>
      <c r="G5" s="5"/>
      <c r="H5" s="5"/>
    </row>
    <row r="6" spans="1:8" ht="15.75">
      <c r="A6" s="6"/>
      <c r="B6" s="107" t="s">
        <v>59</v>
      </c>
      <c r="C6" s="108"/>
      <c r="D6" s="108"/>
      <c r="E6" s="109"/>
      <c r="F6" s="7" t="s">
        <v>7</v>
      </c>
      <c r="G6" s="5"/>
      <c r="H6" s="5"/>
    </row>
    <row r="7" spans="1:8" ht="15.75">
      <c r="A7" s="5"/>
      <c r="B7" s="8" t="s">
        <v>1</v>
      </c>
      <c r="C7" s="9"/>
      <c r="D7" s="9"/>
      <c r="E7" s="10"/>
      <c r="F7" s="11">
        <v>7432</v>
      </c>
      <c r="G7" s="5"/>
      <c r="H7" s="5"/>
    </row>
    <row r="8" spans="1:8" ht="15.75">
      <c r="A8" s="5"/>
      <c r="B8" s="12" t="s">
        <v>2</v>
      </c>
      <c r="C8" s="13"/>
      <c r="D8" s="13"/>
      <c r="E8" s="14"/>
      <c r="F8" s="11">
        <v>3267</v>
      </c>
      <c r="G8" s="5"/>
      <c r="H8" s="5"/>
    </row>
    <row r="9" spans="1:8" ht="15.75">
      <c r="A9" s="5"/>
      <c r="B9" s="12" t="s">
        <v>3</v>
      </c>
      <c r="C9" s="13"/>
      <c r="D9" s="13"/>
      <c r="E9" s="14"/>
      <c r="F9" s="11">
        <v>1923</v>
      </c>
      <c r="G9" s="5"/>
      <c r="H9" s="5"/>
    </row>
    <row r="10" spans="1:8" ht="15.75">
      <c r="A10" s="5"/>
      <c r="B10" s="12" t="s">
        <v>5</v>
      </c>
      <c r="C10" s="13"/>
      <c r="D10" s="13"/>
      <c r="E10" s="14"/>
      <c r="F10" s="11">
        <v>1490</v>
      </c>
      <c r="G10" s="5"/>
      <c r="H10" s="5"/>
    </row>
    <row r="11" spans="1:8" ht="15.75">
      <c r="A11" s="5"/>
      <c r="B11" s="12" t="s">
        <v>6</v>
      </c>
      <c r="C11" s="13"/>
      <c r="D11" s="13"/>
      <c r="E11" s="14"/>
      <c r="F11" s="11">
        <v>1259</v>
      </c>
      <c r="G11" s="5"/>
      <c r="H11" s="5"/>
    </row>
    <row r="12" spans="1:8" ht="15.75">
      <c r="A12" s="5"/>
      <c r="B12" s="12" t="s">
        <v>199</v>
      </c>
      <c r="C12" s="13"/>
      <c r="D12" s="13"/>
      <c r="E12" s="14"/>
      <c r="F12" s="11">
        <v>1228</v>
      </c>
      <c r="G12" s="5"/>
      <c r="H12" s="5"/>
    </row>
    <row r="13" spans="1:8" ht="15.75">
      <c r="A13" s="5"/>
      <c r="B13" s="12" t="s">
        <v>4</v>
      </c>
      <c r="C13" s="13"/>
      <c r="D13" s="13"/>
      <c r="E13" s="14"/>
      <c r="F13" s="11">
        <v>1200</v>
      </c>
      <c r="G13" s="5"/>
      <c r="H13" s="5"/>
    </row>
    <row r="14" spans="1:8" ht="15.75">
      <c r="A14" s="5"/>
      <c r="B14" s="12" t="s">
        <v>182</v>
      </c>
      <c r="C14" s="13"/>
      <c r="D14" s="13"/>
      <c r="E14" s="14"/>
      <c r="F14" s="11">
        <v>1180</v>
      </c>
      <c r="G14" s="5"/>
      <c r="H14" s="5"/>
    </row>
    <row r="15" spans="1:8" ht="15.75">
      <c r="A15" s="5"/>
      <c r="B15" s="12" t="s">
        <v>200</v>
      </c>
      <c r="C15" s="13"/>
      <c r="D15" s="13"/>
      <c r="E15" s="14"/>
      <c r="F15" s="11">
        <v>1023</v>
      </c>
      <c r="G15" s="5"/>
      <c r="H15" s="5"/>
    </row>
    <row r="16" spans="1:8" ht="15.75">
      <c r="A16" s="5"/>
      <c r="B16" s="12" t="s">
        <v>123</v>
      </c>
      <c r="C16" s="13"/>
      <c r="D16" s="13"/>
      <c r="E16" s="14"/>
      <c r="F16" s="11">
        <v>990</v>
      </c>
      <c r="G16" s="5"/>
      <c r="H16" s="5"/>
    </row>
    <row r="17" spans="1:12" ht="15.75">
      <c r="A17" s="5"/>
      <c r="B17" s="6"/>
      <c r="C17" s="6"/>
      <c r="D17" s="6"/>
      <c r="E17" s="6"/>
      <c r="F17" s="5"/>
      <c r="G17" s="5"/>
      <c r="H17" s="5"/>
    </row>
    <row r="18" spans="1:12" ht="15.75">
      <c r="A18" s="5"/>
      <c r="B18" s="5"/>
      <c r="C18" s="5"/>
      <c r="D18" s="5"/>
      <c r="E18" s="5"/>
      <c r="F18" s="5"/>
      <c r="G18" s="5"/>
      <c r="H18" s="5"/>
    </row>
    <row r="19" spans="1:12" ht="15.75">
      <c r="A19" s="6"/>
      <c r="B19" s="110" t="s">
        <v>60</v>
      </c>
      <c r="C19" s="111"/>
      <c r="D19" s="111"/>
      <c r="E19" s="112"/>
      <c r="F19" s="7" t="s">
        <v>7</v>
      </c>
      <c r="G19" s="5"/>
      <c r="H19" s="5"/>
    </row>
    <row r="20" spans="1:12" ht="15.75">
      <c r="A20" s="5"/>
      <c r="B20" s="8" t="s">
        <v>8</v>
      </c>
      <c r="C20" s="9"/>
      <c r="D20" s="9"/>
      <c r="E20" s="10"/>
      <c r="F20" s="11">
        <v>29935</v>
      </c>
      <c r="G20" s="5"/>
      <c r="H20" s="5"/>
    </row>
    <row r="21" spans="1:12" ht="15.75">
      <c r="A21" s="5"/>
      <c r="B21" s="12" t="s">
        <v>9</v>
      </c>
      <c r="C21" s="13"/>
      <c r="D21" s="13"/>
      <c r="E21" s="14"/>
      <c r="F21" s="11">
        <v>19496</v>
      </c>
      <c r="G21" s="5"/>
      <c r="H21" s="5"/>
      <c r="I21" s="6"/>
      <c r="J21" s="6"/>
      <c r="K21" s="6"/>
      <c r="L21" s="6"/>
    </row>
    <row r="22" spans="1:12" ht="15.75">
      <c r="A22" s="5"/>
      <c r="B22" s="12" t="s">
        <v>4</v>
      </c>
      <c r="C22" s="13"/>
      <c r="D22" s="13"/>
      <c r="E22" s="14"/>
      <c r="F22" s="11">
        <v>267</v>
      </c>
      <c r="G22" s="5"/>
      <c r="H22" s="5"/>
    </row>
    <row r="23" spans="1:12" ht="15.75">
      <c r="A23" s="5"/>
      <c r="B23" s="12" t="s">
        <v>184</v>
      </c>
      <c r="C23" s="13"/>
      <c r="D23" s="13"/>
      <c r="E23" s="14"/>
      <c r="F23" s="11">
        <v>182</v>
      </c>
      <c r="G23" s="5"/>
      <c r="H23" s="5"/>
    </row>
    <row r="24" spans="1:12" ht="15.75">
      <c r="A24" s="5"/>
      <c r="B24" s="12" t="s">
        <v>183</v>
      </c>
      <c r="C24" s="13"/>
      <c r="D24" s="13"/>
      <c r="E24" s="14"/>
      <c r="F24" s="11">
        <v>110</v>
      </c>
      <c r="G24" s="5"/>
      <c r="H24" s="5"/>
    </row>
    <row r="25" spans="1:12" ht="15.75">
      <c r="A25" s="5"/>
      <c r="B25" s="12" t="s">
        <v>124</v>
      </c>
      <c r="C25" s="13"/>
      <c r="D25" s="13"/>
      <c r="E25" s="14"/>
      <c r="F25" s="11">
        <v>96</v>
      </c>
      <c r="G25" s="5"/>
      <c r="H25" s="5"/>
    </row>
    <row r="26" spans="1:12" ht="15.75">
      <c r="A26" s="5"/>
      <c r="B26" s="12" t="s">
        <v>185</v>
      </c>
      <c r="C26" s="13"/>
      <c r="D26" s="13"/>
      <c r="E26" s="14"/>
      <c r="F26" s="11">
        <v>46</v>
      </c>
      <c r="G26" s="5"/>
      <c r="H26" s="5"/>
    </row>
    <row r="27" spans="1:12" ht="15.75">
      <c r="A27" s="5"/>
      <c r="B27" s="12" t="s">
        <v>201</v>
      </c>
      <c r="C27" s="13"/>
      <c r="D27" s="13"/>
      <c r="E27" s="14"/>
      <c r="F27" s="11">
        <v>34</v>
      </c>
      <c r="G27" s="5"/>
      <c r="H27" s="5"/>
    </row>
    <row r="28" spans="1:12" ht="15.75">
      <c r="A28" s="5"/>
      <c r="B28" s="12" t="s">
        <v>125</v>
      </c>
      <c r="C28" s="13"/>
      <c r="D28" s="13"/>
      <c r="E28" s="14"/>
      <c r="F28" s="11">
        <v>32</v>
      </c>
      <c r="G28" s="5"/>
      <c r="H28" s="5"/>
    </row>
    <row r="29" spans="1:12" ht="15.75">
      <c r="A29" s="5"/>
      <c r="B29" s="12" t="s">
        <v>202</v>
      </c>
      <c r="C29" s="13"/>
      <c r="D29" s="13"/>
      <c r="E29" s="14"/>
      <c r="F29" s="11">
        <v>31</v>
      </c>
      <c r="G29" s="5"/>
      <c r="H29" s="5"/>
    </row>
    <row r="30" spans="1:12" ht="15.75">
      <c r="A30" s="5"/>
      <c r="B30" s="6"/>
      <c r="C30" s="6"/>
      <c r="D30" s="6"/>
      <c r="E30" s="6"/>
      <c r="F30" s="5"/>
      <c r="G30" s="5"/>
      <c r="H30" s="5"/>
    </row>
    <row r="31" spans="1:12" ht="15.75">
      <c r="A31" s="5"/>
      <c r="B31" s="5"/>
      <c r="C31" s="5"/>
      <c r="D31" s="5"/>
      <c r="E31" s="5"/>
      <c r="F31" s="5"/>
      <c r="G31" s="5"/>
      <c r="H31" s="5"/>
    </row>
    <row r="32" spans="1:12" ht="15.75">
      <c r="A32" s="1" t="s">
        <v>10</v>
      </c>
      <c r="B32" s="1"/>
      <c r="C32" s="5"/>
      <c r="D32" s="5"/>
      <c r="E32" s="5"/>
      <c r="F32" s="5"/>
      <c r="G32" s="5"/>
      <c r="H32" s="5"/>
    </row>
    <row r="33" spans="1:8" ht="15.75">
      <c r="A33" s="5"/>
      <c r="B33" s="5"/>
      <c r="C33" s="5"/>
      <c r="D33" s="5"/>
      <c r="E33" s="5"/>
      <c r="F33" s="5"/>
      <c r="G33" s="5"/>
      <c r="H33" s="5"/>
    </row>
    <row r="34" spans="1:8" ht="15.75">
      <c r="A34" s="5"/>
      <c r="B34" s="5"/>
      <c r="C34" s="5"/>
      <c r="D34" s="5"/>
      <c r="E34" s="5"/>
      <c r="F34" s="5"/>
      <c r="G34" s="5"/>
      <c r="H34" s="5"/>
    </row>
    <row r="35" spans="1:8" ht="15.75">
      <c r="A35" s="6"/>
      <c r="B35" s="113" t="s">
        <v>11</v>
      </c>
      <c r="C35" s="114"/>
      <c r="D35" s="114"/>
      <c r="E35" s="115"/>
      <c r="F35" s="15" t="s">
        <v>17</v>
      </c>
      <c r="G35" s="5"/>
      <c r="H35" s="5"/>
    </row>
    <row r="36" spans="1:8" ht="15.75">
      <c r="A36" s="6"/>
      <c r="B36" s="116" t="s">
        <v>12</v>
      </c>
      <c r="C36" s="117"/>
      <c r="D36" s="117"/>
      <c r="E36" s="118"/>
      <c r="F36" s="16">
        <v>112</v>
      </c>
      <c r="G36" s="5"/>
      <c r="H36" s="5"/>
    </row>
    <row r="37" spans="1:8" ht="15.75">
      <c r="A37" s="5"/>
      <c r="B37" s="8" t="s">
        <v>13</v>
      </c>
      <c r="C37" s="9" t="s">
        <v>14</v>
      </c>
      <c r="D37" s="9"/>
      <c r="E37" s="10"/>
      <c r="F37" s="11">
        <v>78</v>
      </c>
      <c r="G37" s="5"/>
      <c r="H37" s="5"/>
    </row>
    <row r="38" spans="1:8" ht="15.75">
      <c r="A38" s="5"/>
      <c r="B38" s="12"/>
      <c r="C38" s="13" t="s">
        <v>15</v>
      </c>
      <c r="D38" s="13"/>
      <c r="E38" s="14"/>
      <c r="F38" s="11">
        <v>28</v>
      </c>
      <c r="G38" s="5"/>
      <c r="H38" s="5"/>
    </row>
    <row r="39" spans="1:8" ht="15.75">
      <c r="A39" s="5"/>
      <c r="B39" s="12"/>
      <c r="C39" s="13" t="s">
        <v>16</v>
      </c>
      <c r="D39" s="13"/>
      <c r="E39" s="14"/>
      <c r="F39" s="11">
        <v>6</v>
      </c>
      <c r="G39" s="5"/>
      <c r="H39" s="5"/>
    </row>
    <row r="40" spans="1:8" ht="15.75">
      <c r="A40" s="5"/>
      <c r="B40" s="119" t="s">
        <v>61</v>
      </c>
      <c r="C40" s="120"/>
      <c r="D40" s="120"/>
      <c r="E40" s="121"/>
      <c r="F40" s="99">
        <v>111</v>
      </c>
      <c r="G40" s="5"/>
      <c r="H40" s="5"/>
    </row>
    <row r="41" spans="1:8" ht="15.75">
      <c r="A41" s="5"/>
      <c r="B41" s="122"/>
      <c r="C41" s="123"/>
      <c r="D41" s="123"/>
      <c r="E41" s="124"/>
      <c r="F41" s="100"/>
      <c r="G41" s="5"/>
      <c r="H41" s="5"/>
    </row>
    <row r="42" spans="1:8" ht="15.75">
      <c r="A42" s="5"/>
      <c r="B42" s="93" t="s">
        <v>62</v>
      </c>
      <c r="C42" s="94"/>
      <c r="D42" s="94"/>
      <c r="E42" s="95"/>
      <c r="F42" s="99">
        <v>1110618</v>
      </c>
      <c r="G42" s="5"/>
      <c r="H42" s="5"/>
    </row>
    <row r="43" spans="1:8" ht="15.75">
      <c r="A43" s="5"/>
      <c r="B43" s="96"/>
      <c r="C43" s="97"/>
      <c r="D43" s="97"/>
      <c r="E43" s="98"/>
      <c r="F43" s="100"/>
      <c r="G43" s="5"/>
      <c r="H43" s="5"/>
    </row>
    <row r="44" spans="1:8" ht="15.75">
      <c r="A44" s="5"/>
      <c r="B44" s="101" t="s">
        <v>63</v>
      </c>
      <c r="C44" s="102"/>
      <c r="D44" s="102"/>
      <c r="E44" s="103"/>
      <c r="F44" s="99">
        <v>0</v>
      </c>
      <c r="G44" s="5"/>
      <c r="H44" s="5"/>
    </row>
    <row r="45" spans="1:8" ht="18.75">
      <c r="A45" s="5"/>
      <c r="B45" s="104"/>
      <c r="C45" s="105"/>
      <c r="D45" s="105"/>
      <c r="E45" s="106"/>
      <c r="F45" s="100"/>
      <c r="G45" s="5"/>
      <c r="H45" s="130"/>
    </row>
    <row r="46" spans="1:8" ht="15.75">
      <c r="A46" s="5"/>
      <c r="B46" s="5"/>
      <c r="C46" s="5"/>
      <c r="D46" s="5"/>
      <c r="E46" s="5"/>
      <c r="F46" s="5"/>
      <c r="G46" s="5"/>
      <c r="H46" s="5"/>
    </row>
    <row r="47" spans="1:8" ht="15.75">
      <c r="A47" s="5"/>
      <c r="B47" s="5"/>
      <c r="C47" s="5"/>
      <c r="D47" s="5"/>
      <c r="E47" s="5"/>
      <c r="F47" s="5"/>
      <c r="G47" s="5"/>
      <c r="H47" s="5"/>
    </row>
    <row r="52" spans="1:5">
      <c r="A52" s="2"/>
      <c r="B52" s="2"/>
      <c r="C52" s="2"/>
      <c r="D52" s="2"/>
      <c r="E52" s="2"/>
    </row>
    <row r="54" spans="1:5">
      <c r="A54" s="2"/>
      <c r="B54" s="2"/>
      <c r="C54" s="2"/>
      <c r="D54" s="2"/>
    </row>
  </sheetData>
  <mergeCells count="10">
    <mergeCell ref="B42:E43"/>
    <mergeCell ref="F42:F43"/>
    <mergeCell ref="B44:E45"/>
    <mergeCell ref="F44:F45"/>
    <mergeCell ref="B6:E6"/>
    <mergeCell ref="B19:E19"/>
    <mergeCell ref="B35:E35"/>
    <mergeCell ref="B36:E36"/>
    <mergeCell ref="B40:E41"/>
    <mergeCell ref="F40:F4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35"/>
  <sheetViews>
    <sheetView workbookViewId="0">
      <selection activeCell="G34" sqref="G34"/>
    </sheetView>
  </sheetViews>
  <sheetFormatPr defaultRowHeight="15"/>
  <cols>
    <col min="1" max="1" width="18.140625" customWidth="1"/>
    <col min="2" max="2" width="12.5703125" customWidth="1"/>
    <col min="3" max="3" width="10.7109375" customWidth="1"/>
    <col min="4" max="5" width="10.5703125" customWidth="1"/>
    <col min="6" max="6" width="11.7109375" customWidth="1"/>
  </cols>
  <sheetData>
    <row r="3" spans="1:6" s="2" customFormat="1" ht="15.75">
      <c r="A3" s="1" t="s">
        <v>18</v>
      </c>
      <c r="B3" s="1"/>
      <c r="C3" s="1"/>
      <c r="D3" s="1"/>
      <c r="E3" s="1"/>
      <c r="F3" s="1"/>
    </row>
    <row r="4" spans="1:6" ht="15.75">
      <c r="A4" s="5"/>
      <c r="B4" s="5"/>
      <c r="C4" s="5"/>
      <c r="D4" s="5"/>
      <c r="E4" s="5"/>
      <c r="F4" s="5"/>
    </row>
    <row r="5" spans="1:6" s="2" customFormat="1" ht="15.75">
      <c r="A5" s="1" t="s">
        <v>19</v>
      </c>
      <c r="B5" s="1"/>
      <c r="C5" s="1"/>
      <c r="D5" s="1"/>
      <c r="E5" s="1"/>
      <c r="F5" s="1"/>
    </row>
    <row r="6" spans="1:6" ht="15.75">
      <c r="A6" s="5" t="s">
        <v>204</v>
      </c>
      <c r="B6" s="5"/>
      <c r="C6" s="5"/>
      <c r="D6" s="5"/>
      <c r="E6" s="5"/>
      <c r="F6" s="5"/>
    </row>
    <row r="7" spans="1:6" ht="15.75">
      <c r="A7" s="5"/>
      <c r="B7" s="5"/>
      <c r="C7" s="5"/>
      <c r="D7" s="5"/>
      <c r="E7" s="5"/>
      <c r="F7" s="5"/>
    </row>
    <row r="8" spans="1:6" ht="63">
      <c r="A8" s="17"/>
      <c r="B8" s="24" t="s">
        <v>186</v>
      </c>
      <c r="C8" s="24" t="s">
        <v>28</v>
      </c>
      <c r="D8" s="24" t="s">
        <v>29</v>
      </c>
      <c r="E8" s="24" t="s">
        <v>30</v>
      </c>
      <c r="F8" s="24" t="s">
        <v>203</v>
      </c>
    </row>
    <row r="9" spans="1:6" ht="15.75">
      <c r="A9" s="18" t="s">
        <v>20</v>
      </c>
      <c r="B9" s="17"/>
      <c r="C9" s="17"/>
      <c r="D9" s="17"/>
      <c r="E9" s="17"/>
      <c r="F9" s="17"/>
    </row>
    <row r="10" spans="1:6" ht="15.75">
      <c r="A10" s="17" t="s">
        <v>21</v>
      </c>
      <c r="B10" s="11">
        <v>795835</v>
      </c>
      <c r="C10" s="11">
        <v>420820</v>
      </c>
      <c r="D10" s="11"/>
      <c r="E10" s="11"/>
      <c r="F10" s="11">
        <v>1216655</v>
      </c>
    </row>
    <row r="11" spans="1:6" ht="15.75">
      <c r="A11" s="17" t="s">
        <v>22</v>
      </c>
      <c r="B11" s="11">
        <v>8858402</v>
      </c>
      <c r="C11" s="11"/>
      <c r="D11" s="11"/>
      <c r="E11" s="11"/>
      <c r="F11" s="11">
        <v>8858402</v>
      </c>
    </row>
    <row r="12" spans="1:6" ht="63">
      <c r="A12" s="19" t="s">
        <v>23</v>
      </c>
      <c r="B12" s="11">
        <v>1231749</v>
      </c>
      <c r="C12" s="11">
        <v>30629</v>
      </c>
      <c r="D12" s="11"/>
      <c r="E12" s="11"/>
      <c r="F12" s="11">
        <v>1262378</v>
      </c>
    </row>
    <row r="13" spans="1:6" ht="31.5">
      <c r="A13" s="19" t="s">
        <v>24</v>
      </c>
      <c r="B13" s="11"/>
      <c r="C13" s="11"/>
      <c r="D13" s="11"/>
      <c r="E13" s="11"/>
      <c r="F13" s="11"/>
    </row>
    <row r="14" spans="1:6" ht="15.75">
      <c r="A14" s="17" t="s">
        <v>25</v>
      </c>
      <c r="B14" s="11"/>
      <c r="C14" s="11"/>
      <c r="D14" s="11"/>
      <c r="E14" s="11"/>
      <c r="F14" s="11"/>
    </row>
    <row r="15" spans="1:6" ht="15.75">
      <c r="A15" s="17" t="s">
        <v>26</v>
      </c>
      <c r="B15" s="11">
        <v>10885986</v>
      </c>
      <c r="C15" s="11">
        <v>451449</v>
      </c>
      <c r="D15" s="11"/>
      <c r="E15" s="11"/>
      <c r="F15" s="11">
        <v>11337435</v>
      </c>
    </row>
    <row r="16" spans="1:6" ht="15.75">
      <c r="A16" s="18" t="s">
        <v>27</v>
      </c>
      <c r="B16" s="11"/>
      <c r="C16" s="11"/>
      <c r="D16" s="11"/>
      <c r="E16" s="11"/>
      <c r="F16" s="11"/>
    </row>
    <row r="17" spans="1:6" ht="15.75">
      <c r="A17" s="17" t="s">
        <v>21</v>
      </c>
      <c r="B17" s="11"/>
      <c r="C17" s="11"/>
      <c r="D17" s="11"/>
      <c r="E17" s="11"/>
      <c r="F17" s="11"/>
    </row>
    <row r="18" spans="1:6" ht="15.75">
      <c r="A18" s="17" t="s">
        <v>22</v>
      </c>
      <c r="B18" s="11">
        <v>5035510</v>
      </c>
      <c r="C18" s="11">
        <v>447396</v>
      </c>
      <c r="D18" s="11"/>
      <c r="E18" s="11"/>
      <c r="F18" s="11">
        <v>5482906</v>
      </c>
    </row>
    <row r="19" spans="1:6" ht="63">
      <c r="A19" s="19" t="s">
        <v>23</v>
      </c>
      <c r="B19" s="11">
        <v>1162766</v>
      </c>
      <c r="C19" s="11">
        <v>19801</v>
      </c>
      <c r="D19" s="11"/>
      <c r="E19" s="11"/>
      <c r="F19" s="11">
        <v>1182567</v>
      </c>
    </row>
    <row r="20" spans="1:6" ht="31.5">
      <c r="A20" s="19" t="s">
        <v>24</v>
      </c>
      <c r="B20" s="11"/>
      <c r="C20" s="11"/>
      <c r="D20" s="11"/>
      <c r="E20" s="11"/>
      <c r="F20" s="11"/>
    </row>
    <row r="21" spans="1:6" ht="15.75">
      <c r="A21" s="17" t="s">
        <v>25</v>
      </c>
      <c r="B21" s="11"/>
      <c r="C21" s="11"/>
      <c r="D21" s="11"/>
      <c r="E21" s="11"/>
      <c r="F21" s="11"/>
    </row>
    <row r="22" spans="1:6" ht="15.75">
      <c r="A22" s="17" t="s">
        <v>26</v>
      </c>
      <c r="B22" s="11">
        <v>6198276</v>
      </c>
      <c r="C22" s="11">
        <v>467197</v>
      </c>
      <c r="D22" s="11"/>
      <c r="E22" s="11"/>
      <c r="F22" s="11">
        <v>6665473</v>
      </c>
    </row>
    <row r="23" spans="1:6" ht="15.75">
      <c r="A23" s="5"/>
      <c r="B23" s="5"/>
      <c r="C23" s="5"/>
      <c r="D23" s="5"/>
      <c r="E23" s="5"/>
      <c r="F23" s="5"/>
    </row>
    <row r="24" spans="1:6" ht="15.75">
      <c r="A24" s="5"/>
      <c r="B24" s="5"/>
      <c r="C24" s="5"/>
      <c r="D24" s="5"/>
      <c r="E24" s="5"/>
      <c r="F24" s="5"/>
    </row>
    <row r="25" spans="1:6" s="2" customFormat="1" ht="15.75">
      <c r="A25" s="1" t="s">
        <v>31</v>
      </c>
      <c r="B25" s="1"/>
      <c r="C25" s="1"/>
      <c r="D25" s="1"/>
      <c r="E25" s="1"/>
      <c r="F25" s="1"/>
    </row>
    <row r="26" spans="1:6" ht="15.75">
      <c r="A26" s="5"/>
      <c r="B26" s="5"/>
      <c r="C26" s="5"/>
      <c r="D26" s="5"/>
      <c r="E26" s="5"/>
      <c r="F26" s="5"/>
    </row>
    <row r="27" spans="1:6" ht="15.75">
      <c r="A27" s="5"/>
      <c r="B27" s="5"/>
      <c r="C27" s="5"/>
      <c r="D27" s="5"/>
      <c r="E27" s="5"/>
      <c r="F27" s="5"/>
    </row>
    <row r="28" spans="1:6" ht="15.75">
      <c r="A28" s="20" t="s">
        <v>32</v>
      </c>
      <c r="B28" s="21"/>
      <c r="C28" s="22"/>
      <c r="D28" s="23" t="s">
        <v>39</v>
      </c>
      <c r="E28" s="5"/>
      <c r="F28" s="5"/>
    </row>
    <row r="29" spans="1:6" ht="15.75">
      <c r="A29" s="12" t="s">
        <v>33</v>
      </c>
      <c r="B29" s="13"/>
      <c r="C29" s="14"/>
      <c r="D29" s="11">
        <v>12303</v>
      </c>
      <c r="E29" s="5"/>
      <c r="F29" s="5"/>
    </row>
    <row r="30" spans="1:6" ht="15.75">
      <c r="A30" s="12" t="s">
        <v>34</v>
      </c>
      <c r="B30" s="13"/>
      <c r="C30" s="14"/>
      <c r="D30" s="11">
        <v>16012</v>
      </c>
      <c r="E30" s="5"/>
      <c r="F30" s="5"/>
    </row>
    <row r="31" spans="1:6" ht="15.75">
      <c r="A31" s="12" t="s">
        <v>35</v>
      </c>
      <c r="B31" s="13"/>
      <c r="C31" s="14"/>
      <c r="D31" s="11">
        <v>991</v>
      </c>
      <c r="E31" s="5"/>
      <c r="F31" s="5"/>
    </row>
    <row r="32" spans="1:6" ht="15.75">
      <c r="A32" s="12" t="s">
        <v>36</v>
      </c>
      <c r="B32" s="13"/>
      <c r="C32" s="14"/>
      <c r="D32" s="11"/>
      <c r="E32" s="5"/>
      <c r="F32" s="5"/>
    </row>
    <row r="33" spans="1:6" ht="15.75">
      <c r="A33" s="12" t="s">
        <v>38</v>
      </c>
      <c r="B33" s="13"/>
      <c r="C33" s="14"/>
      <c r="D33" s="11"/>
      <c r="E33" s="5"/>
      <c r="F33" s="5"/>
    </row>
    <row r="34" spans="1:6" ht="15.75">
      <c r="A34" s="8" t="s">
        <v>37</v>
      </c>
      <c r="B34" s="9"/>
      <c r="C34" s="10"/>
      <c r="D34" s="11">
        <v>29306</v>
      </c>
      <c r="E34" s="5"/>
      <c r="F34" s="5"/>
    </row>
    <row r="35" spans="1:6" ht="15.75">
      <c r="A35" s="5"/>
      <c r="B35" s="5"/>
      <c r="C35" s="5"/>
      <c r="D35" s="5"/>
      <c r="E35" s="5"/>
      <c r="F35" s="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F30"/>
  <sheetViews>
    <sheetView workbookViewId="0">
      <selection activeCell="C20" sqref="C20"/>
    </sheetView>
  </sheetViews>
  <sheetFormatPr defaultRowHeight="15"/>
  <cols>
    <col min="1" max="1" width="33.5703125" customWidth="1"/>
    <col min="2" max="2" width="12.28515625" customWidth="1"/>
    <col min="3" max="3" width="10.5703125" customWidth="1"/>
    <col min="4" max="4" width="10.85546875" customWidth="1"/>
    <col min="5" max="5" width="11.5703125" customWidth="1"/>
  </cols>
  <sheetData>
    <row r="3" spans="1:6" s="2" customFormat="1" ht="15.75">
      <c r="A3" s="1" t="s">
        <v>40</v>
      </c>
      <c r="B3" s="1"/>
      <c r="C3" s="1"/>
      <c r="D3" s="1"/>
      <c r="E3" s="1"/>
    </row>
    <row r="4" spans="1:6" ht="15.75">
      <c r="A4" s="5"/>
      <c r="B4" s="5"/>
      <c r="C4" s="5"/>
      <c r="D4" s="5"/>
      <c r="E4" s="5"/>
    </row>
    <row r="5" spans="1:6" ht="15.75">
      <c r="A5" s="5"/>
      <c r="B5" s="5"/>
      <c r="C5" s="5"/>
      <c r="D5" s="5"/>
      <c r="E5" s="5"/>
    </row>
    <row r="6" spans="1:6" ht="47.25">
      <c r="A6" s="25" t="s">
        <v>41</v>
      </c>
      <c r="B6" s="26" t="s">
        <v>43</v>
      </c>
      <c r="C6" s="27" t="s">
        <v>44</v>
      </c>
      <c r="D6" s="27" t="s">
        <v>45</v>
      </c>
      <c r="E6" s="28" t="s">
        <v>46</v>
      </c>
    </row>
    <row r="7" spans="1:6" ht="15.75">
      <c r="A7" s="17" t="s">
        <v>42</v>
      </c>
      <c r="B7" s="11">
        <v>1360951</v>
      </c>
      <c r="C7" s="11"/>
      <c r="D7" s="11"/>
      <c r="E7" s="11">
        <v>1360951</v>
      </c>
      <c r="F7" s="3"/>
    </row>
    <row r="8" spans="1:6" ht="15.75">
      <c r="A8" s="17" t="s">
        <v>126</v>
      </c>
      <c r="B8" s="11"/>
      <c r="C8" s="11"/>
      <c r="D8" s="11"/>
      <c r="E8" s="11"/>
      <c r="F8" s="3"/>
    </row>
    <row r="9" spans="1:6" ht="15.75">
      <c r="A9" s="17" t="s">
        <v>47</v>
      </c>
      <c r="B9" s="11"/>
      <c r="C9" s="11"/>
      <c r="D9" s="11"/>
      <c r="E9" s="11"/>
      <c r="F9" s="3"/>
    </row>
    <row r="10" spans="1:6" ht="15.75">
      <c r="A10" s="17" t="s">
        <v>127</v>
      </c>
      <c r="B10" s="11">
        <v>47684</v>
      </c>
      <c r="C10" s="11">
        <v>10836</v>
      </c>
      <c r="D10" s="11"/>
      <c r="E10" s="11">
        <v>58520</v>
      </c>
      <c r="F10" s="3"/>
    </row>
    <row r="11" spans="1:6" ht="15.75">
      <c r="A11" s="17" t="s">
        <v>128</v>
      </c>
      <c r="B11" s="11"/>
      <c r="C11" s="11"/>
      <c r="D11" s="11"/>
      <c r="E11" s="11"/>
      <c r="F11" s="3"/>
    </row>
    <row r="12" spans="1:6" ht="15.75">
      <c r="A12" s="19" t="s">
        <v>129</v>
      </c>
      <c r="B12" s="11"/>
      <c r="C12" s="11"/>
      <c r="D12" s="11"/>
      <c r="E12" s="11"/>
      <c r="F12" s="3"/>
    </row>
    <row r="13" spans="1:6" ht="15.75">
      <c r="A13" s="19" t="s">
        <v>48</v>
      </c>
      <c r="B13" s="11">
        <v>330817</v>
      </c>
      <c r="C13" s="11">
        <v>97530</v>
      </c>
      <c r="D13" s="11"/>
      <c r="E13" s="11">
        <v>428347</v>
      </c>
      <c r="F13" s="3"/>
    </row>
    <row r="14" spans="1:6" ht="15.75">
      <c r="A14" s="19" t="s">
        <v>49</v>
      </c>
      <c r="B14" s="11">
        <v>-208571</v>
      </c>
      <c r="C14" s="11"/>
      <c r="D14" s="11"/>
      <c r="E14" s="11">
        <v>-208571</v>
      </c>
      <c r="F14" s="3"/>
    </row>
    <row r="15" spans="1:6" ht="31.5">
      <c r="A15" s="19" t="s">
        <v>50</v>
      </c>
      <c r="B15" s="11"/>
      <c r="C15" s="11">
        <v>36839</v>
      </c>
      <c r="D15" s="11"/>
      <c r="E15" s="11">
        <v>36839</v>
      </c>
      <c r="F15" s="3"/>
    </row>
    <row r="16" spans="1:6" s="2" customFormat="1" ht="15.75">
      <c r="A16" s="29" t="s">
        <v>51</v>
      </c>
      <c r="B16" s="31">
        <v>1530881</v>
      </c>
      <c r="C16" s="31">
        <v>145205</v>
      </c>
      <c r="D16" s="31"/>
      <c r="E16" s="31">
        <v>1676086</v>
      </c>
      <c r="F16" s="4"/>
    </row>
    <row r="17" spans="1:6" ht="15.75">
      <c r="A17" s="5"/>
      <c r="B17" s="32"/>
      <c r="C17" s="32"/>
      <c r="D17" s="32"/>
      <c r="E17" s="32"/>
      <c r="F17" s="3"/>
    </row>
    <row r="18" spans="1:6" ht="15.75">
      <c r="A18" s="5"/>
      <c r="B18" s="32"/>
      <c r="C18" s="32"/>
      <c r="D18" s="32"/>
      <c r="E18" s="32"/>
      <c r="F18" s="3"/>
    </row>
    <row r="19" spans="1:6" s="2" customFormat="1" ht="15.75">
      <c r="A19" s="1" t="s">
        <v>52</v>
      </c>
      <c r="B19" s="33"/>
      <c r="C19" s="33"/>
      <c r="D19" s="33"/>
      <c r="E19" s="33"/>
      <c r="F19" s="4"/>
    </row>
    <row r="20" spans="1:6" s="2" customFormat="1" ht="15.75">
      <c r="A20" s="1"/>
      <c r="B20" s="33"/>
      <c r="C20" s="33"/>
      <c r="D20" s="33"/>
      <c r="E20" s="33"/>
      <c r="F20" s="4"/>
    </row>
    <row r="21" spans="1:6" ht="15.75">
      <c r="A21" s="5"/>
      <c r="B21" s="32"/>
      <c r="C21" s="32"/>
      <c r="D21" s="32"/>
      <c r="E21" s="32"/>
      <c r="F21" s="3"/>
    </row>
    <row r="22" spans="1:6" s="2" customFormat="1" ht="15.75">
      <c r="A22" s="20" t="s">
        <v>11</v>
      </c>
      <c r="B22" s="34"/>
      <c r="C22" s="30" t="s">
        <v>57</v>
      </c>
      <c r="D22" s="33"/>
      <c r="E22" s="33"/>
      <c r="F22" s="4"/>
    </row>
    <row r="23" spans="1:6" ht="15.75">
      <c r="A23" s="119" t="s">
        <v>53</v>
      </c>
      <c r="B23" s="121"/>
      <c r="C23" s="125">
        <v>20791</v>
      </c>
      <c r="D23" s="5"/>
      <c r="E23" s="5"/>
    </row>
    <row r="24" spans="1:6" ht="15.75">
      <c r="A24" s="122"/>
      <c r="B24" s="124"/>
      <c r="C24" s="125"/>
      <c r="D24" s="5"/>
      <c r="E24" s="5"/>
    </row>
    <row r="25" spans="1:6" ht="15.75">
      <c r="A25" s="12" t="s">
        <v>54</v>
      </c>
      <c r="B25" s="14"/>
      <c r="C25" s="11">
        <v>537657</v>
      </c>
      <c r="D25" s="5"/>
      <c r="E25" s="5"/>
    </row>
    <row r="26" spans="1:6" ht="15.75">
      <c r="A26" s="116" t="s">
        <v>55</v>
      </c>
      <c r="B26" s="118"/>
      <c r="C26" s="11">
        <v>-516866</v>
      </c>
      <c r="D26" s="5"/>
      <c r="E26" s="5"/>
    </row>
    <row r="27" spans="1:6" ht="15.75">
      <c r="A27" s="116" t="s">
        <v>56</v>
      </c>
      <c r="B27" s="118"/>
      <c r="C27" s="11">
        <v>0</v>
      </c>
      <c r="D27" s="5"/>
      <c r="E27" s="5"/>
    </row>
    <row r="28" spans="1:6" ht="15.75">
      <c r="A28" s="5"/>
      <c r="B28" s="5"/>
      <c r="C28" s="5"/>
      <c r="D28" s="5"/>
      <c r="E28" s="5"/>
    </row>
    <row r="29" spans="1:6" ht="15.75">
      <c r="A29" s="5"/>
      <c r="B29" s="5"/>
      <c r="C29" s="5"/>
      <c r="D29" s="5"/>
      <c r="E29" s="5"/>
    </row>
    <row r="30" spans="1:6">
      <c r="E30" t="s">
        <v>58</v>
      </c>
    </row>
  </sheetData>
  <mergeCells count="4">
    <mergeCell ref="A23:B24"/>
    <mergeCell ref="C23:C24"/>
    <mergeCell ref="A26:B26"/>
    <mergeCell ref="A27:B2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E49"/>
  <sheetViews>
    <sheetView topLeftCell="A16" workbookViewId="0">
      <selection activeCell="H51" sqref="H51"/>
    </sheetView>
  </sheetViews>
  <sheetFormatPr defaultRowHeight="15"/>
  <cols>
    <col min="1" max="1" width="21.140625" customWidth="1"/>
    <col min="2" max="3" width="12.7109375" customWidth="1"/>
    <col min="4" max="4" width="13" customWidth="1"/>
    <col min="5" max="5" width="10.140625" customWidth="1"/>
  </cols>
  <sheetData>
    <row r="2" spans="1:5">
      <c r="C2" s="35"/>
    </row>
    <row r="3" spans="1:5">
      <c r="A3" s="36" t="s">
        <v>64</v>
      </c>
      <c r="B3" s="36"/>
      <c r="C3" s="36"/>
      <c r="D3" s="37"/>
      <c r="E3" s="37"/>
    </row>
    <row r="4" spans="1:5">
      <c r="A4" s="37"/>
      <c r="B4" s="37"/>
      <c r="C4" s="37"/>
      <c r="D4" s="37"/>
      <c r="E4" s="37"/>
    </row>
    <row r="5" spans="1:5">
      <c r="A5" s="38" t="s">
        <v>60</v>
      </c>
      <c r="B5" s="126" t="s">
        <v>65</v>
      </c>
      <c r="C5" s="127"/>
      <c r="D5" s="39"/>
      <c r="E5" s="40" t="s">
        <v>66</v>
      </c>
    </row>
    <row r="6" spans="1:5">
      <c r="A6" s="41"/>
      <c r="B6" s="42">
        <v>2014</v>
      </c>
      <c r="C6" s="42">
        <v>2015</v>
      </c>
      <c r="D6" s="42">
        <v>2016</v>
      </c>
      <c r="E6" s="43" t="s">
        <v>198</v>
      </c>
    </row>
    <row r="7" spans="1:5">
      <c r="A7" s="37"/>
      <c r="B7" s="37"/>
      <c r="C7" s="37"/>
      <c r="D7" s="37"/>
      <c r="E7" s="37"/>
    </row>
    <row r="8" spans="1:5">
      <c r="A8" s="36" t="s">
        <v>130</v>
      </c>
      <c r="B8" s="37"/>
      <c r="C8" s="37"/>
      <c r="D8" s="37"/>
      <c r="E8" s="37"/>
    </row>
    <row r="9" spans="1:5">
      <c r="A9" s="37"/>
      <c r="B9" s="37"/>
      <c r="C9" s="37"/>
      <c r="D9" s="37"/>
      <c r="E9" s="37"/>
    </row>
    <row r="10" spans="1:5">
      <c r="A10" s="44" t="s">
        <v>67</v>
      </c>
      <c r="B10" s="45">
        <v>24161266</v>
      </c>
      <c r="C10" s="45">
        <v>24036254</v>
      </c>
      <c r="D10" s="45">
        <v>24823108</v>
      </c>
      <c r="E10" s="46">
        <f>D10/C10*100</f>
        <v>103.27361326769137</v>
      </c>
    </row>
    <row r="11" spans="1:5">
      <c r="A11" s="44" t="s">
        <v>68</v>
      </c>
      <c r="B11" s="45">
        <v>17209361</v>
      </c>
      <c r="C11" s="45">
        <v>16339052</v>
      </c>
      <c r="D11" s="45">
        <v>15800630</v>
      </c>
      <c r="E11" s="46">
        <f>D11/C11*100</f>
        <v>96.704692536629423</v>
      </c>
    </row>
    <row r="12" spans="1:5">
      <c r="A12" s="44" t="s">
        <v>69</v>
      </c>
      <c r="B12" s="45">
        <v>318760</v>
      </c>
      <c r="C12" s="45">
        <v>453969</v>
      </c>
      <c r="D12" s="45">
        <v>643908</v>
      </c>
      <c r="E12" s="46">
        <f>D12/C12*100</f>
        <v>141.83964103275775</v>
      </c>
    </row>
    <row r="13" spans="1:5">
      <c r="A13" s="47" t="s">
        <v>26</v>
      </c>
      <c r="B13" s="45">
        <f>SUM(B10:B12)</f>
        <v>41689387</v>
      </c>
      <c r="C13" s="45">
        <v>40829275</v>
      </c>
      <c r="D13" s="45">
        <f>SUM(D10:D12)</f>
        <v>41267646</v>
      </c>
      <c r="E13" s="46">
        <f>D13/C13*100</f>
        <v>101.07366834213931</v>
      </c>
    </row>
    <row r="14" spans="1:5">
      <c r="A14" s="49"/>
      <c r="B14" s="49"/>
      <c r="C14" s="49"/>
      <c r="D14" s="50"/>
      <c r="E14" s="51"/>
    </row>
    <row r="15" spans="1:5">
      <c r="A15" s="52" t="s">
        <v>70</v>
      </c>
      <c r="B15" s="53"/>
      <c r="C15" s="53"/>
      <c r="D15" s="53"/>
      <c r="E15" s="54"/>
    </row>
    <row r="16" spans="1:5">
      <c r="A16" s="55"/>
      <c r="B16" s="55"/>
      <c r="C16" s="55"/>
      <c r="D16" s="55"/>
      <c r="E16" s="56"/>
    </row>
    <row r="17" spans="1:5">
      <c r="A17" s="41" t="s">
        <v>67</v>
      </c>
      <c r="B17" s="57">
        <v>4472573</v>
      </c>
      <c r="C17" s="57">
        <v>4179711</v>
      </c>
      <c r="D17" s="57">
        <v>4245981</v>
      </c>
      <c r="E17" s="58">
        <f>D17/C17*100</f>
        <v>101.58551631919049</v>
      </c>
    </row>
    <row r="18" spans="1:5">
      <c r="A18" s="44" t="s">
        <v>68</v>
      </c>
      <c r="B18" s="57">
        <v>3642594</v>
      </c>
      <c r="C18" s="57">
        <v>3288670</v>
      </c>
      <c r="D18" s="57">
        <v>3106124</v>
      </c>
      <c r="E18" s="58">
        <f>D18/C18*100</f>
        <v>94.449245439645807</v>
      </c>
    </row>
    <row r="19" spans="1:5">
      <c r="A19" s="44" t="s">
        <v>69</v>
      </c>
      <c r="B19" s="57">
        <v>18304</v>
      </c>
      <c r="C19" s="57">
        <v>14387</v>
      </c>
      <c r="D19" s="57">
        <v>8375</v>
      </c>
      <c r="E19" s="58">
        <f>D19/C19*100</f>
        <v>58.212274970459447</v>
      </c>
    </row>
    <row r="20" spans="1:5">
      <c r="A20" s="44" t="s">
        <v>26</v>
      </c>
      <c r="B20" s="57">
        <f>SUM(B17:B19)</f>
        <v>8133471</v>
      </c>
      <c r="C20" s="57">
        <v>7482768</v>
      </c>
      <c r="D20" s="57">
        <f>SUM(D17:D19)</f>
        <v>7360480</v>
      </c>
      <c r="E20" s="58">
        <f>D20/C20*100</f>
        <v>98.365738454005253</v>
      </c>
    </row>
    <row r="21" spans="1:5">
      <c r="A21" s="53"/>
      <c r="B21" s="59"/>
      <c r="C21" s="59"/>
      <c r="D21" s="59"/>
      <c r="E21" s="60"/>
    </row>
    <row r="22" spans="1:5">
      <c r="A22" s="52" t="s">
        <v>71</v>
      </c>
      <c r="B22" s="59"/>
      <c r="C22" s="59"/>
      <c r="D22" s="59"/>
      <c r="E22" s="60"/>
    </row>
    <row r="23" spans="1:5">
      <c r="A23" s="53"/>
      <c r="B23" s="59"/>
      <c r="C23" s="59"/>
      <c r="D23" s="59"/>
      <c r="E23" s="60"/>
    </row>
    <row r="24" spans="1:5">
      <c r="A24" s="44" t="s">
        <v>67</v>
      </c>
      <c r="B24" s="45">
        <v>280855</v>
      </c>
      <c r="C24" s="45">
        <v>294297</v>
      </c>
      <c r="D24" s="45">
        <v>240554</v>
      </c>
      <c r="E24" s="46">
        <f>D24/C24*100</f>
        <v>81.738515853032823</v>
      </c>
    </row>
    <row r="25" spans="1:5">
      <c r="A25" s="44" t="s">
        <v>72</v>
      </c>
      <c r="B25" s="45">
        <v>156788</v>
      </c>
      <c r="C25" s="45">
        <v>224148</v>
      </c>
      <c r="D25" s="45">
        <v>168276</v>
      </c>
      <c r="E25" s="46">
        <f>D25/C25*100</f>
        <v>75.073612077734353</v>
      </c>
    </row>
    <row r="26" spans="1:5">
      <c r="A26" s="44" t="s">
        <v>69</v>
      </c>
      <c r="B26" s="45">
        <v>116</v>
      </c>
      <c r="C26" s="45">
        <v>61</v>
      </c>
      <c r="D26" s="45">
        <v>0</v>
      </c>
      <c r="E26" s="46">
        <f>D26/C26*100</f>
        <v>0</v>
      </c>
    </row>
    <row r="27" spans="1:5">
      <c r="A27" s="44" t="s">
        <v>26</v>
      </c>
      <c r="B27" s="45">
        <f>SUM(B24:B26)</f>
        <v>437759</v>
      </c>
      <c r="C27" s="45">
        <v>518506</v>
      </c>
      <c r="D27" s="45">
        <f>SUM(D24:D26)</f>
        <v>408830</v>
      </c>
      <c r="E27" s="46">
        <f>D27/C27*100</f>
        <v>78.847689322785072</v>
      </c>
    </row>
    <row r="28" spans="1:5">
      <c r="A28" s="37"/>
      <c r="B28" s="37"/>
      <c r="C28" s="37"/>
      <c r="D28" s="37"/>
      <c r="E28" s="61"/>
    </row>
    <row r="29" spans="1:5">
      <c r="A29" s="52" t="s">
        <v>73</v>
      </c>
      <c r="B29" s="59"/>
      <c r="C29" s="59"/>
      <c r="D29" s="59"/>
      <c r="E29" s="60"/>
    </row>
    <row r="30" spans="1:5">
      <c r="A30" s="52"/>
      <c r="B30" s="59"/>
      <c r="C30" s="59"/>
      <c r="D30" s="59"/>
      <c r="E30" s="60"/>
    </row>
    <row r="31" spans="1:5">
      <c r="A31" s="62"/>
      <c r="B31" s="48">
        <v>406554</v>
      </c>
      <c r="C31" s="48">
        <v>371155</v>
      </c>
      <c r="D31" s="48">
        <v>277821</v>
      </c>
      <c r="E31" s="46">
        <f>D31/C31*100</f>
        <v>74.85309372095216</v>
      </c>
    </row>
    <row r="32" spans="1:5">
      <c r="A32" s="49"/>
      <c r="B32" s="49"/>
      <c r="C32" s="49"/>
      <c r="D32" s="49"/>
      <c r="E32" s="63"/>
    </row>
    <row r="33" spans="1:5">
      <c r="A33" s="52" t="s">
        <v>74</v>
      </c>
      <c r="B33" s="53"/>
      <c r="C33" s="53"/>
      <c r="D33" s="53"/>
      <c r="E33" s="61"/>
    </row>
    <row r="34" spans="1:5">
      <c r="A34" s="55"/>
      <c r="B34" s="55"/>
      <c r="C34" s="55"/>
      <c r="D34" s="55"/>
      <c r="E34" s="64"/>
    </row>
    <row r="35" spans="1:5">
      <c r="A35" s="41" t="s">
        <v>67</v>
      </c>
      <c r="B35" s="57">
        <v>28914694</v>
      </c>
      <c r="C35" s="57">
        <v>28510262</v>
      </c>
      <c r="D35" s="57">
        <v>29309643</v>
      </c>
      <c r="E35" s="58">
        <f>D35/C35*100</f>
        <v>102.80383603630159</v>
      </c>
    </row>
    <row r="36" spans="1:5">
      <c r="A36" s="44" t="s">
        <v>68</v>
      </c>
      <c r="B36" s="57">
        <v>21008743</v>
      </c>
      <c r="C36" s="57">
        <v>19851870</v>
      </c>
      <c r="D36" s="57">
        <v>19075030</v>
      </c>
      <c r="E36" s="58">
        <f t="shared" ref="E36:E41" si="0">D36/C36*100</f>
        <v>96.086817010185939</v>
      </c>
    </row>
    <row r="37" spans="1:5">
      <c r="A37" s="44" t="s">
        <v>69</v>
      </c>
      <c r="B37" s="57">
        <v>337180</v>
      </c>
      <c r="C37" s="57">
        <v>468417</v>
      </c>
      <c r="D37" s="57">
        <v>652283</v>
      </c>
      <c r="E37" s="58">
        <f t="shared" si="0"/>
        <v>139.25263173625211</v>
      </c>
    </row>
    <row r="38" spans="1:5">
      <c r="A38" s="44" t="s">
        <v>75</v>
      </c>
      <c r="B38" s="57">
        <v>406554</v>
      </c>
      <c r="C38" s="57">
        <v>371155</v>
      </c>
      <c r="D38" s="57">
        <v>277821</v>
      </c>
      <c r="E38" s="58">
        <f t="shared" si="0"/>
        <v>74.85309372095216</v>
      </c>
    </row>
    <row r="39" spans="1:5" s="2" customFormat="1">
      <c r="A39" s="62" t="s">
        <v>76</v>
      </c>
      <c r="B39" s="65">
        <f>SUM(B35:B38)</f>
        <v>50667171</v>
      </c>
      <c r="C39" s="65">
        <v>49201704</v>
      </c>
      <c r="D39" s="65">
        <f>SUM(D35:D38)</f>
        <v>49314777</v>
      </c>
      <c r="E39" s="66">
        <f t="shared" si="0"/>
        <v>100.22981521127805</v>
      </c>
    </row>
    <row r="40" spans="1:5" s="92" customFormat="1">
      <c r="A40" s="44" t="s">
        <v>187</v>
      </c>
      <c r="B40" s="45">
        <v>2980603</v>
      </c>
      <c r="C40" s="45">
        <v>701278</v>
      </c>
      <c r="D40" s="45">
        <v>0</v>
      </c>
      <c r="E40" s="58">
        <f t="shared" si="0"/>
        <v>0</v>
      </c>
    </row>
    <row r="41" spans="1:5" s="2" customFormat="1">
      <c r="A41" s="62" t="s">
        <v>188</v>
      </c>
      <c r="B41" s="65">
        <f>B39-B40</f>
        <v>47686568</v>
      </c>
      <c r="C41" s="65">
        <v>48500426</v>
      </c>
      <c r="D41" s="65">
        <f>SUM(D39:D40)</f>
        <v>49314777</v>
      </c>
      <c r="E41" s="66">
        <f t="shared" si="0"/>
        <v>101.67905947877654</v>
      </c>
    </row>
    <row r="42" spans="1:5" ht="15.75">
      <c r="A42" s="67"/>
      <c r="B42" s="68"/>
      <c r="C42" s="68"/>
      <c r="D42" s="69"/>
      <c r="E42" s="70"/>
    </row>
    <row r="43" spans="1:5">
      <c r="A43" s="67" t="s">
        <v>77</v>
      </c>
      <c r="B43" s="2"/>
    </row>
    <row r="44" spans="1:5">
      <c r="A44" s="71"/>
    </row>
    <row r="45" spans="1:5">
      <c r="A45" s="72" t="s">
        <v>11</v>
      </c>
      <c r="B45" s="73"/>
      <c r="C45" s="74" t="s">
        <v>77</v>
      </c>
      <c r="D45" s="75"/>
      <c r="E45" s="76" t="s">
        <v>66</v>
      </c>
    </row>
    <row r="46" spans="1:5">
      <c r="A46" s="77"/>
      <c r="B46" s="78">
        <v>2014</v>
      </c>
      <c r="C46" s="78">
        <v>2015</v>
      </c>
      <c r="D46" s="78">
        <v>2016</v>
      </c>
      <c r="E46" s="79" t="s">
        <v>198</v>
      </c>
    </row>
    <row r="47" spans="1:5">
      <c r="A47" s="44" t="s">
        <v>188</v>
      </c>
      <c r="B47" s="45">
        <v>47686568</v>
      </c>
      <c r="C47" s="81">
        <v>48500426</v>
      </c>
      <c r="D47" s="81">
        <v>49314777</v>
      </c>
      <c r="E47" s="82">
        <f>D47/C47*100</f>
        <v>101.67905947877654</v>
      </c>
    </row>
    <row r="48" spans="1:5">
      <c r="A48" s="80" t="s">
        <v>78</v>
      </c>
      <c r="B48" s="83">
        <v>91</v>
      </c>
      <c r="C48" s="83">
        <v>90</v>
      </c>
      <c r="D48" s="83">
        <v>96</v>
      </c>
      <c r="E48" s="82">
        <f>D48/C48*100</f>
        <v>106.66666666666667</v>
      </c>
    </row>
    <row r="49" spans="1:5" s="2" customFormat="1">
      <c r="A49" s="84" t="s">
        <v>77</v>
      </c>
      <c r="B49" s="85">
        <f>B47/B48</f>
        <v>524028.21978021978</v>
      </c>
      <c r="C49" s="85">
        <f>C47/C48</f>
        <v>538893.62222222227</v>
      </c>
      <c r="D49" s="85">
        <f>D47/D48</f>
        <v>513695.59375</v>
      </c>
      <c r="E49" s="86">
        <f>D49/C49*100</f>
        <v>95.324118261352993</v>
      </c>
    </row>
  </sheetData>
  <mergeCells count="1">
    <mergeCell ref="B5:C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E48"/>
  <sheetViews>
    <sheetView workbookViewId="0">
      <selection activeCell="J20" sqref="J20"/>
    </sheetView>
  </sheetViews>
  <sheetFormatPr defaultRowHeight="15"/>
  <cols>
    <col min="1" max="1" width="40.85546875" customWidth="1"/>
    <col min="2" max="3" width="13.140625" bestFit="1" customWidth="1"/>
    <col min="4" max="4" width="10.85546875" style="92" bestFit="1" customWidth="1"/>
    <col min="5" max="5" width="9.140625" style="92"/>
  </cols>
  <sheetData>
    <row r="2" spans="1:5" ht="15.75">
      <c r="A2" s="1" t="s">
        <v>197</v>
      </c>
      <c r="B2" s="5"/>
      <c r="C2" s="5"/>
      <c r="D2" s="5"/>
      <c r="E2" s="5"/>
    </row>
    <row r="3" spans="1:5" ht="15.75">
      <c r="A3" s="5"/>
      <c r="B3" s="87"/>
      <c r="C3" s="87"/>
      <c r="D3" s="5"/>
      <c r="E3" s="5"/>
    </row>
    <row r="4" spans="1:5" ht="15.75">
      <c r="A4" s="88" t="s">
        <v>11</v>
      </c>
      <c r="B4" s="88" t="s">
        <v>191</v>
      </c>
      <c r="C4" s="88" t="s">
        <v>195</v>
      </c>
      <c r="D4" s="88" t="s">
        <v>79</v>
      </c>
      <c r="E4" s="88" t="s">
        <v>66</v>
      </c>
    </row>
    <row r="5" spans="1:5" s="2" customFormat="1" ht="15.75">
      <c r="A5" s="18" t="s">
        <v>131</v>
      </c>
      <c r="B5" s="31">
        <v>48609369</v>
      </c>
      <c r="C5" s="31">
        <v>50556094</v>
      </c>
      <c r="D5" s="31">
        <f>C5-B5</f>
        <v>1946725</v>
      </c>
      <c r="E5" s="90">
        <f>C5/B5*100</f>
        <v>104.00483495270223</v>
      </c>
    </row>
    <row r="6" spans="1:5" s="2" customFormat="1" ht="15.75">
      <c r="A6" s="18" t="s">
        <v>132</v>
      </c>
      <c r="B6" s="31">
        <v>48633667</v>
      </c>
      <c r="C6" s="31">
        <v>50577935</v>
      </c>
      <c r="D6" s="31">
        <f t="shared" ref="D6:D48" si="0">C6-B6</f>
        <v>1944268</v>
      </c>
      <c r="E6" s="90">
        <f t="shared" ref="E6:E48" si="1">C6/B6*100</f>
        <v>103.99778203029601</v>
      </c>
    </row>
    <row r="7" spans="1:5" ht="15.75">
      <c r="A7" s="17" t="s">
        <v>80</v>
      </c>
      <c r="B7" s="11">
        <v>48449363</v>
      </c>
      <c r="C7" s="11">
        <v>48678975</v>
      </c>
      <c r="D7" s="11">
        <f t="shared" si="0"/>
        <v>229612</v>
      </c>
      <c r="E7" s="89">
        <f t="shared" si="1"/>
        <v>100.47392160759678</v>
      </c>
    </row>
    <row r="8" spans="1:5" ht="15.75">
      <c r="A8" s="17" t="s">
        <v>133</v>
      </c>
      <c r="B8" s="11">
        <v>0</v>
      </c>
      <c r="C8" s="11">
        <v>0</v>
      </c>
      <c r="D8" s="11">
        <f t="shared" si="0"/>
        <v>0</v>
      </c>
      <c r="E8" s="90"/>
    </row>
    <row r="9" spans="1:5" ht="15.75">
      <c r="A9" s="17" t="s">
        <v>134</v>
      </c>
      <c r="B9" s="11">
        <v>160006</v>
      </c>
      <c r="C9" s="11">
        <v>1877119</v>
      </c>
      <c r="D9" s="11">
        <f t="shared" si="0"/>
        <v>1717113</v>
      </c>
      <c r="E9" s="89">
        <f t="shared" si="1"/>
        <v>1173.1553816731873</v>
      </c>
    </row>
    <row r="10" spans="1:5" ht="15.75">
      <c r="A10" s="17" t="s">
        <v>135</v>
      </c>
      <c r="B10" s="11">
        <v>0</v>
      </c>
      <c r="C10" s="11">
        <v>0</v>
      </c>
      <c r="D10" s="11">
        <f t="shared" si="0"/>
        <v>0</v>
      </c>
      <c r="E10" s="89"/>
    </row>
    <row r="11" spans="1:5" ht="15.75">
      <c r="A11" s="17" t="s">
        <v>82</v>
      </c>
      <c r="B11" s="11">
        <v>0</v>
      </c>
      <c r="C11" s="11">
        <v>0</v>
      </c>
      <c r="D11" s="11">
        <f t="shared" si="0"/>
        <v>0</v>
      </c>
      <c r="E11" s="89"/>
    </row>
    <row r="12" spans="1:5" ht="15.75">
      <c r="A12" s="17" t="s">
        <v>136</v>
      </c>
      <c r="B12" s="11">
        <v>0</v>
      </c>
      <c r="C12" s="11">
        <v>0</v>
      </c>
      <c r="D12" s="11">
        <f t="shared" si="0"/>
        <v>0</v>
      </c>
      <c r="E12" s="89"/>
    </row>
    <row r="13" spans="1:5" ht="15.75">
      <c r="A13" s="17" t="s">
        <v>137</v>
      </c>
      <c r="B13" s="11">
        <v>24298</v>
      </c>
      <c r="C13" s="11">
        <v>21841</v>
      </c>
      <c r="D13" s="11">
        <f t="shared" si="0"/>
        <v>-2457</v>
      </c>
      <c r="E13" s="89">
        <f t="shared" si="1"/>
        <v>89.888056630175328</v>
      </c>
    </row>
    <row r="14" spans="1:5" s="2" customFormat="1" ht="15.75">
      <c r="A14" s="18" t="s">
        <v>138</v>
      </c>
      <c r="B14" s="31">
        <v>48315568</v>
      </c>
      <c r="C14" s="31">
        <v>50385143</v>
      </c>
      <c r="D14" s="31">
        <f t="shared" si="0"/>
        <v>2069575</v>
      </c>
      <c r="E14" s="90">
        <f t="shared" si="1"/>
        <v>104.28345373068989</v>
      </c>
    </row>
    <row r="15" spans="1:5" ht="15.75">
      <c r="A15" s="17" t="s">
        <v>81</v>
      </c>
      <c r="B15" s="11">
        <v>44730556</v>
      </c>
      <c r="C15" s="11">
        <v>46607346</v>
      </c>
      <c r="D15" s="11">
        <f t="shared" si="0"/>
        <v>1876790</v>
      </c>
      <c r="E15" s="89">
        <f t="shared" si="1"/>
        <v>104.19576720664952</v>
      </c>
    </row>
    <row r="16" spans="1:5" ht="15.75">
      <c r="A16" s="17" t="s">
        <v>139</v>
      </c>
      <c r="B16" s="11">
        <v>183080</v>
      </c>
      <c r="C16" s="11">
        <v>173753</v>
      </c>
      <c r="D16" s="11">
        <f t="shared" si="0"/>
        <v>-9327</v>
      </c>
      <c r="E16" s="89">
        <f t="shared" si="1"/>
        <v>94.905505789818662</v>
      </c>
    </row>
    <row r="17" spans="1:5" ht="15.75">
      <c r="A17" s="17" t="s">
        <v>83</v>
      </c>
      <c r="B17" s="11">
        <v>1260155</v>
      </c>
      <c r="C17" s="11">
        <v>1243997</v>
      </c>
      <c r="D17" s="11">
        <f t="shared" si="0"/>
        <v>-16158</v>
      </c>
      <c r="E17" s="89">
        <f t="shared" si="1"/>
        <v>98.717776781427673</v>
      </c>
    </row>
    <row r="18" spans="1:5" ht="15.75">
      <c r="A18" s="17" t="s">
        <v>85</v>
      </c>
      <c r="B18" s="11">
        <v>1630871</v>
      </c>
      <c r="C18" s="11">
        <v>1849739</v>
      </c>
      <c r="D18" s="11">
        <f t="shared" si="0"/>
        <v>218868</v>
      </c>
      <c r="E18" s="89">
        <f t="shared" si="1"/>
        <v>113.42031343987354</v>
      </c>
    </row>
    <row r="19" spans="1:5" ht="15.75">
      <c r="A19" s="17" t="s">
        <v>140</v>
      </c>
      <c r="B19" s="11">
        <v>997970</v>
      </c>
      <c r="C19" s="11">
        <v>1110618</v>
      </c>
      <c r="D19" s="11">
        <f t="shared" si="0"/>
        <v>112648</v>
      </c>
      <c r="E19" s="89">
        <f t="shared" si="1"/>
        <v>111.28771405954087</v>
      </c>
    </row>
    <row r="20" spans="1:5" ht="15.75">
      <c r="A20" s="17" t="s">
        <v>141</v>
      </c>
      <c r="B20" s="11">
        <v>160000</v>
      </c>
      <c r="C20" s="11">
        <v>214000</v>
      </c>
      <c r="D20" s="11">
        <f t="shared" si="0"/>
        <v>54000</v>
      </c>
      <c r="E20" s="89">
        <f t="shared" si="1"/>
        <v>133.75</v>
      </c>
    </row>
    <row r="21" spans="1:5" ht="15.75">
      <c r="A21" s="17" t="s">
        <v>142</v>
      </c>
      <c r="B21" s="11">
        <v>399603</v>
      </c>
      <c r="C21" s="11">
        <v>445494</v>
      </c>
      <c r="D21" s="11">
        <f t="shared" si="0"/>
        <v>45891</v>
      </c>
      <c r="E21" s="89">
        <f t="shared" si="1"/>
        <v>111.48414801690679</v>
      </c>
    </row>
    <row r="22" spans="1:5" ht="15.75">
      <c r="A22" s="17" t="s">
        <v>143</v>
      </c>
      <c r="B22" s="11">
        <v>73298</v>
      </c>
      <c r="C22" s="11">
        <v>79627</v>
      </c>
      <c r="D22" s="11">
        <f t="shared" si="0"/>
        <v>6329</v>
      </c>
      <c r="E22" s="89">
        <f t="shared" si="1"/>
        <v>108.63461485988704</v>
      </c>
    </row>
    <row r="23" spans="1:5" ht="15.75">
      <c r="A23" s="17" t="s">
        <v>86</v>
      </c>
      <c r="B23" s="11">
        <v>11918</v>
      </c>
      <c r="C23" s="11">
        <v>13013</v>
      </c>
      <c r="D23" s="11">
        <f t="shared" si="0"/>
        <v>1095</v>
      </c>
      <c r="E23" s="89">
        <f t="shared" si="1"/>
        <v>109.18778318509817</v>
      </c>
    </row>
    <row r="24" spans="1:5" ht="15.75">
      <c r="A24" s="17" t="s">
        <v>144</v>
      </c>
      <c r="B24" s="11">
        <v>468890</v>
      </c>
      <c r="C24" s="11">
        <v>467197</v>
      </c>
      <c r="D24" s="11">
        <f t="shared" si="0"/>
        <v>-1693</v>
      </c>
      <c r="E24" s="89">
        <f t="shared" si="1"/>
        <v>99.638934504894536</v>
      </c>
    </row>
    <row r="25" spans="1:5" ht="15.75">
      <c r="A25" s="17" t="s">
        <v>145</v>
      </c>
      <c r="B25" s="11">
        <v>-1214</v>
      </c>
      <c r="C25" s="11">
        <v>0</v>
      </c>
      <c r="D25" s="11">
        <f t="shared" si="0"/>
        <v>1214</v>
      </c>
      <c r="E25" s="89">
        <f t="shared" si="1"/>
        <v>0</v>
      </c>
    </row>
    <row r="26" spans="1:5" ht="15.75">
      <c r="A26" s="17" t="s">
        <v>146</v>
      </c>
      <c r="B26" s="11">
        <v>31312</v>
      </c>
      <c r="C26" s="11">
        <v>30098</v>
      </c>
      <c r="D26" s="11">
        <f t="shared" si="0"/>
        <v>-1214</v>
      </c>
      <c r="E26" s="89">
        <f t="shared" si="1"/>
        <v>96.122892181911084</v>
      </c>
    </row>
    <row r="27" spans="1:5" s="2" customFormat="1" ht="15.75">
      <c r="A27" s="18" t="s">
        <v>192</v>
      </c>
      <c r="B27" s="31">
        <v>318099</v>
      </c>
      <c r="C27" s="31">
        <v>192792</v>
      </c>
      <c r="D27" s="31">
        <f t="shared" si="0"/>
        <v>-125307</v>
      </c>
      <c r="E27" s="90">
        <f t="shared" si="1"/>
        <v>60.607546707157198</v>
      </c>
    </row>
    <row r="28" spans="1:5" s="2" customFormat="1" ht="15.75">
      <c r="A28" s="18" t="s">
        <v>84</v>
      </c>
      <c r="B28" s="31">
        <v>2435578</v>
      </c>
      <c r="C28" s="31">
        <v>2530998</v>
      </c>
      <c r="D28" s="31">
        <f t="shared" si="0"/>
        <v>95420</v>
      </c>
      <c r="E28" s="90">
        <f t="shared" si="1"/>
        <v>103.91775586739575</v>
      </c>
    </row>
    <row r="29" spans="1:5" s="2" customFormat="1" ht="15.75">
      <c r="A29" s="18" t="s">
        <v>147</v>
      </c>
      <c r="B29" s="31">
        <v>97</v>
      </c>
      <c r="C29" s="31">
        <v>7</v>
      </c>
      <c r="D29" s="31">
        <f t="shared" si="0"/>
        <v>-90</v>
      </c>
      <c r="E29" s="90">
        <f t="shared" si="1"/>
        <v>7.216494845360824</v>
      </c>
    </row>
    <row r="30" spans="1:5" ht="15.75">
      <c r="A30" s="17" t="s">
        <v>193</v>
      </c>
      <c r="B30" s="11">
        <v>0</v>
      </c>
      <c r="C30" s="11">
        <v>0</v>
      </c>
      <c r="D30" s="11">
        <f t="shared" si="0"/>
        <v>0</v>
      </c>
      <c r="E30" s="89"/>
    </row>
    <row r="31" spans="1:5" ht="15.75">
      <c r="A31" s="17" t="s">
        <v>148</v>
      </c>
      <c r="B31" s="11">
        <v>0</v>
      </c>
      <c r="C31" s="11">
        <v>0</v>
      </c>
      <c r="D31" s="11">
        <f t="shared" si="0"/>
        <v>0</v>
      </c>
      <c r="E31" s="89"/>
    </row>
    <row r="32" spans="1:5" ht="15.75">
      <c r="A32" s="17" t="s">
        <v>149</v>
      </c>
      <c r="B32" s="11">
        <v>0</v>
      </c>
      <c r="C32" s="11">
        <v>0</v>
      </c>
      <c r="D32" s="11">
        <f t="shared" si="0"/>
        <v>0</v>
      </c>
      <c r="E32" s="89"/>
    </row>
    <row r="33" spans="1:5" ht="15.75">
      <c r="A33" s="17" t="s">
        <v>87</v>
      </c>
      <c r="B33" s="11">
        <v>10</v>
      </c>
      <c r="C33" s="11">
        <v>7</v>
      </c>
      <c r="D33" s="11">
        <f t="shared" si="0"/>
        <v>-3</v>
      </c>
      <c r="E33" s="89">
        <f t="shared" si="1"/>
        <v>70</v>
      </c>
    </row>
    <row r="34" spans="1:5" ht="15.75">
      <c r="A34" s="17" t="s">
        <v>89</v>
      </c>
      <c r="B34" s="11">
        <v>0</v>
      </c>
      <c r="C34" s="11">
        <v>0</v>
      </c>
      <c r="D34" s="11">
        <f t="shared" si="0"/>
        <v>0</v>
      </c>
      <c r="E34" s="89"/>
    </row>
    <row r="35" spans="1:5" ht="15.75">
      <c r="A35" s="17" t="s">
        <v>150</v>
      </c>
      <c r="B35" s="11">
        <v>0</v>
      </c>
      <c r="C35" s="11">
        <v>0</v>
      </c>
      <c r="D35" s="11">
        <f t="shared" si="0"/>
        <v>0</v>
      </c>
      <c r="E35" s="89"/>
    </row>
    <row r="36" spans="1:5" ht="15.75">
      <c r="A36" s="17" t="s">
        <v>91</v>
      </c>
      <c r="B36" s="11">
        <v>87</v>
      </c>
      <c r="C36" s="11">
        <v>0</v>
      </c>
      <c r="D36" s="11">
        <f t="shared" si="0"/>
        <v>-87</v>
      </c>
      <c r="E36" s="89">
        <f t="shared" si="1"/>
        <v>0</v>
      </c>
    </row>
    <row r="37" spans="1:5" s="2" customFormat="1" ht="15.75">
      <c r="A37" s="18" t="s">
        <v>151</v>
      </c>
      <c r="B37" s="31">
        <v>170992</v>
      </c>
      <c r="C37" s="31">
        <v>135482</v>
      </c>
      <c r="D37" s="31">
        <f t="shared" si="0"/>
        <v>-35510</v>
      </c>
      <c r="E37" s="90">
        <f t="shared" si="1"/>
        <v>79.232946570599793</v>
      </c>
    </row>
    <row r="38" spans="1:5" ht="15.75">
      <c r="A38" s="17" t="s">
        <v>152</v>
      </c>
      <c r="B38" s="11">
        <v>0</v>
      </c>
      <c r="C38" s="11">
        <v>0</v>
      </c>
      <c r="D38" s="11">
        <f t="shared" si="0"/>
        <v>0</v>
      </c>
      <c r="E38" s="89"/>
    </row>
    <row r="39" spans="1:5" ht="15.75">
      <c r="A39" s="17" t="s">
        <v>153</v>
      </c>
      <c r="B39" s="11">
        <v>0</v>
      </c>
      <c r="C39" s="11">
        <v>0</v>
      </c>
      <c r="D39" s="11">
        <f t="shared" si="0"/>
        <v>0</v>
      </c>
      <c r="E39" s="89"/>
    </row>
    <row r="40" spans="1:5" ht="15.75">
      <c r="A40" s="17" t="s">
        <v>154</v>
      </c>
      <c r="B40" s="11">
        <v>0</v>
      </c>
      <c r="C40" s="11">
        <v>0</v>
      </c>
      <c r="D40" s="11">
        <f t="shared" si="0"/>
        <v>0</v>
      </c>
      <c r="E40" s="89"/>
    </row>
    <row r="41" spans="1:5" ht="15.75">
      <c r="A41" s="17" t="s">
        <v>88</v>
      </c>
      <c r="B41" s="11">
        <v>160357</v>
      </c>
      <c r="C41" s="11">
        <v>124971</v>
      </c>
      <c r="D41" s="11">
        <f t="shared" si="0"/>
        <v>-35386</v>
      </c>
      <c r="E41" s="89">
        <f t="shared" si="1"/>
        <v>77.932987022705589</v>
      </c>
    </row>
    <row r="42" spans="1:5" ht="15.75">
      <c r="A42" s="17" t="s">
        <v>90</v>
      </c>
      <c r="B42" s="11">
        <v>21</v>
      </c>
      <c r="C42" s="11">
        <v>0</v>
      </c>
      <c r="D42" s="11">
        <f t="shared" si="0"/>
        <v>-21</v>
      </c>
      <c r="E42" s="89">
        <f t="shared" si="1"/>
        <v>0</v>
      </c>
    </row>
    <row r="43" spans="1:5" ht="15.75">
      <c r="A43" s="17" t="s">
        <v>155</v>
      </c>
      <c r="B43" s="11">
        <v>0</v>
      </c>
      <c r="C43" s="11">
        <v>0</v>
      </c>
      <c r="D43" s="11">
        <f t="shared" si="0"/>
        <v>0</v>
      </c>
      <c r="E43" s="89"/>
    </row>
    <row r="44" spans="1:5" ht="15.75">
      <c r="A44" s="17" t="s">
        <v>92</v>
      </c>
      <c r="B44" s="11">
        <v>10614</v>
      </c>
      <c r="C44" s="11">
        <v>10511</v>
      </c>
      <c r="D44" s="11">
        <f t="shared" si="0"/>
        <v>-103</v>
      </c>
      <c r="E44" s="89">
        <f t="shared" si="1"/>
        <v>99.029583568871303</v>
      </c>
    </row>
    <row r="45" spans="1:5" s="2" customFormat="1" ht="15.75">
      <c r="A45" s="18" t="s">
        <v>189</v>
      </c>
      <c r="B45" s="31">
        <v>-170895</v>
      </c>
      <c r="C45" s="31">
        <v>-135475</v>
      </c>
      <c r="D45" s="31">
        <f t="shared" si="0"/>
        <v>35420</v>
      </c>
      <c r="E45" s="90">
        <f t="shared" si="1"/>
        <v>79.273823107756229</v>
      </c>
    </row>
    <row r="46" spans="1:5" s="2" customFormat="1" ht="15.75">
      <c r="A46" s="18" t="s">
        <v>190</v>
      </c>
      <c r="B46" s="31">
        <v>147204</v>
      </c>
      <c r="C46" s="31">
        <v>57317</v>
      </c>
      <c r="D46" s="31">
        <f t="shared" si="0"/>
        <v>-89887</v>
      </c>
      <c r="E46" s="90">
        <f t="shared" si="1"/>
        <v>38.937121273878425</v>
      </c>
    </row>
    <row r="47" spans="1:5" ht="15.75">
      <c r="A47" s="17" t="s">
        <v>156</v>
      </c>
      <c r="B47" s="11">
        <v>38837</v>
      </c>
      <c r="C47" s="11">
        <v>20478</v>
      </c>
      <c r="D47" s="11">
        <f t="shared" si="0"/>
        <v>-18359</v>
      </c>
      <c r="E47" s="89">
        <f t="shared" si="1"/>
        <v>52.728068594381647</v>
      </c>
    </row>
    <row r="48" spans="1:5" s="2" customFormat="1" ht="15.75">
      <c r="A48" s="18" t="s">
        <v>157</v>
      </c>
      <c r="B48" s="31">
        <v>108367</v>
      </c>
      <c r="C48" s="31">
        <v>36839</v>
      </c>
      <c r="D48" s="31">
        <f t="shared" si="0"/>
        <v>-71528</v>
      </c>
      <c r="E48" s="90">
        <f t="shared" si="1"/>
        <v>33.994666272942872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F48"/>
  <sheetViews>
    <sheetView topLeftCell="A19" workbookViewId="0">
      <selection activeCell="F55" sqref="F55"/>
    </sheetView>
  </sheetViews>
  <sheetFormatPr defaultRowHeight="15"/>
  <cols>
    <col min="1" max="1" width="6.5703125" customWidth="1"/>
    <col min="2" max="2" width="33.5703125" customWidth="1"/>
    <col min="3" max="4" width="13.140625" bestFit="1" customWidth="1"/>
    <col min="5" max="5" width="10.85546875" style="92" bestFit="1" customWidth="1"/>
    <col min="6" max="6" width="9.140625" style="92"/>
  </cols>
  <sheetData>
    <row r="2" spans="1:6" ht="15.75">
      <c r="A2" s="128" t="s">
        <v>196</v>
      </c>
      <c r="B2" s="129"/>
      <c r="C2" s="129"/>
      <c r="D2" s="129"/>
      <c r="E2" s="129"/>
      <c r="F2" s="129"/>
    </row>
    <row r="3" spans="1:6" ht="15.75">
      <c r="A3" s="5"/>
      <c r="B3" s="87"/>
      <c r="C3" s="91"/>
      <c r="D3" s="91"/>
      <c r="E3" s="5"/>
      <c r="F3" s="5"/>
    </row>
    <row r="4" spans="1:6" s="2" customFormat="1" ht="15.75">
      <c r="A4" s="88"/>
      <c r="B4" s="88" t="s">
        <v>11</v>
      </c>
      <c r="C4" s="88" t="s">
        <v>191</v>
      </c>
      <c r="D4" s="88" t="s">
        <v>195</v>
      </c>
      <c r="E4" s="88" t="s">
        <v>79</v>
      </c>
      <c r="F4" s="88" t="s">
        <v>66</v>
      </c>
    </row>
    <row r="5" spans="1:6" s="2" customFormat="1" ht="15.75">
      <c r="A5" s="18"/>
      <c r="B5" s="31" t="s">
        <v>93</v>
      </c>
      <c r="C5" s="31">
        <v>13171174</v>
      </c>
      <c r="D5" s="31">
        <v>12897641</v>
      </c>
      <c r="E5" s="31">
        <f>D5-C5</f>
        <v>-273533</v>
      </c>
      <c r="F5" s="90">
        <f>D5/C5*100</f>
        <v>97.923245110876223</v>
      </c>
    </row>
    <row r="6" spans="1:6" s="2" customFormat="1" ht="15.75">
      <c r="A6" s="18" t="s">
        <v>94</v>
      </c>
      <c r="B6" s="31" t="s">
        <v>95</v>
      </c>
      <c r="C6" s="31">
        <v>4718424</v>
      </c>
      <c r="D6" s="31">
        <v>4729258</v>
      </c>
      <c r="E6" s="31">
        <f t="shared" ref="E6:E48" si="0">D6-C6</f>
        <v>10834</v>
      </c>
      <c r="F6" s="90">
        <f t="shared" ref="F6:F48" si="1">D6/C6*100</f>
        <v>100.22961056488353</v>
      </c>
    </row>
    <row r="7" spans="1:6" ht="15.75">
      <c r="A7" s="17" t="s">
        <v>96</v>
      </c>
      <c r="B7" s="11" t="s">
        <v>97</v>
      </c>
      <c r="C7" s="11">
        <v>30714</v>
      </c>
      <c r="D7" s="11">
        <v>57296</v>
      </c>
      <c r="E7" s="11">
        <f t="shared" si="0"/>
        <v>26582</v>
      </c>
      <c r="F7" s="89">
        <f t="shared" si="1"/>
        <v>186.54685159861953</v>
      </c>
    </row>
    <row r="8" spans="1:6" ht="15.75">
      <c r="A8" s="17"/>
      <c r="B8" s="11" t="s">
        <v>158</v>
      </c>
      <c r="C8" s="11">
        <v>0</v>
      </c>
      <c r="D8" s="11">
        <v>0</v>
      </c>
      <c r="E8" s="11">
        <f t="shared" si="0"/>
        <v>0</v>
      </c>
      <c r="F8" s="89"/>
    </row>
    <row r="9" spans="1:6" ht="15.75">
      <c r="A9" s="17"/>
      <c r="B9" s="11" t="s">
        <v>194</v>
      </c>
      <c r="C9" s="11">
        <v>30714</v>
      </c>
      <c r="D9" s="11">
        <v>57296</v>
      </c>
      <c r="E9" s="11">
        <f t="shared" si="0"/>
        <v>26582</v>
      </c>
      <c r="F9" s="89">
        <f t="shared" si="1"/>
        <v>186.54685159861953</v>
      </c>
    </row>
    <row r="10" spans="1:6" ht="15.75">
      <c r="A10" s="17" t="s">
        <v>98</v>
      </c>
      <c r="B10" s="11" t="s">
        <v>99</v>
      </c>
      <c r="C10" s="11">
        <v>4687710</v>
      </c>
      <c r="D10" s="11">
        <v>4671962</v>
      </c>
      <c r="E10" s="11">
        <f t="shared" si="0"/>
        <v>-15748</v>
      </c>
      <c r="F10" s="89">
        <f t="shared" si="1"/>
        <v>99.664057716880947</v>
      </c>
    </row>
    <row r="11" spans="1:6" ht="15.75">
      <c r="A11" s="17"/>
      <c r="B11" s="11" t="s">
        <v>159</v>
      </c>
      <c r="C11" s="11">
        <v>795835</v>
      </c>
      <c r="D11" s="11">
        <v>1216655</v>
      </c>
      <c r="E11" s="11">
        <f t="shared" si="0"/>
        <v>420820</v>
      </c>
      <c r="F11" s="89">
        <f t="shared" si="1"/>
        <v>152.87779502032458</v>
      </c>
    </row>
    <row r="12" spans="1:6" ht="15.75">
      <c r="A12" s="17"/>
      <c r="B12" s="11" t="s">
        <v>160</v>
      </c>
      <c r="C12" s="11">
        <v>3822892</v>
      </c>
      <c r="D12" s="11">
        <v>3375496</v>
      </c>
      <c r="E12" s="11">
        <f t="shared" si="0"/>
        <v>-447396</v>
      </c>
      <c r="F12" s="89">
        <f t="shared" si="1"/>
        <v>88.296922853169804</v>
      </c>
    </row>
    <row r="13" spans="1:6" ht="15.75">
      <c r="A13" s="17"/>
      <c r="B13" s="11" t="s">
        <v>161</v>
      </c>
      <c r="C13" s="11">
        <v>68983</v>
      </c>
      <c r="D13" s="11">
        <v>79811</v>
      </c>
      <c r="E13" s="11">
        <f t="shared" si="0"/>
        <v>10828</v>
      </c>
      <c r="F13" s="89">
        <f t="shared" si="1"/>
        <v>115.69662090660017</v>
      </c>
    </row>
    <row r="14" spans="1:6" ht="15.75">
      <c r="A14" s="17" t="s">
        <v>100</v>
      </c>
      <c r="B14" s="11" t="s">
        <v>101</v>
      </c>
      <c r="C14" s="11">
        <v>0</v>
      </c>
      <c r="D14" s="11">
        <v>0</v>
      </c>
      <c r="E14" s="11">
        <f t="shared" si="0"/>
        <v>0</v>
      </c>
      <c r="F14" s="89"/>
    </row>
    <row r="15" spans="1:6" s="2" customFormat="1" ht="15.75">
      <c r="A15" s="18" t="s">
        <v>102</v>
      </c>
      <c r="B15" s="31" t="s">
        <v>103</v>
      </c>
      <c r="C15" s="31">
        <v>8440038</v>
      </c>
      <c r="D15" s="31">
        <v>8130020</v>
      </c>
      <c r="E15" s="31">
        <f t="shared" si="0"/>
        <v>-310018</v>
      </c>
      <c r="F15" s="90">
        <f t="shared" si="1"/>
        <v>96.326817485892832</v>
      </c>
    </row>
    <row r="16" spans="1:6" ht="15.75">
      <c r="A16" s="17" t="s">
        <v>104</v>
      </c>
      <c r="B16" s="11" t="s">
        <v>105</v>
      </c>
      <c r="C16" s="11">
        <v>2163999</v>
      </c>
      <c r="D16" s="11">
        <v>1949243</v>
      </c>
      <c r="E16" s="11">
        <f t="shared" si="0"/>
        <v>-214756</v>
      </c>
      <c r="F16" s="89">
        <f t="shared" si="1"/>
        <v>90.075965839170905</v>
      </c>
    </row>
    <row r="17" spans="1:6" ht="15.75">
      <c r="A17" s="17"/>
      <c r="B17" s="11" t="s">
        <v>162</v>
      </c>
      <c r="C17" s="11">
        <v>2163999</v>
      </c>
      <c r="D17" s="11">
        <v>1949243</v>
      </c>
      <c r="E17" s="11">
        <f t="shared" si="0"/>
        <v>-214756</v>
      </c>
      <c r="F17" s="89">
        <f t="shared" si="1"/>
        <v>90.075965839170905</v>
      </c>
    </row>
    <row r="18" spans="1:6" ht="15.75">
      <c r="A18" s="17" t="s">
        <v>106</v>
      </c>
      <c r="B18" s="11" t="s">
        <v>107</v>
      </c>
      <c r="C18" s="11">
        <v>0</v>
      </c>
      <c r="D18" s="11">
        <v>0</v>
      </c>
      <c r="E18" s="11">
        <f t="shared" si="0"/>
        <v>0</v>
      </c>
      <c r="F18" s="89"/>
    </row>
    <row r="19" spans="1:6" ht="15.75">
      <c r="A19" s="17" t="s">
        <v>108</v>
      </c>
      <c r="B19" s="11" t="s">
        <v>109</v>
      </c>
      <c r="C19" s="11">
        <v>6267524</v>
      </c>
      <c r="D19" s="11">
        <v>6151471</v>
      </c>
      <c r="E19" s="11">
        <f t="shared" si="0"/>
        <v>-116053</v>
      </c>
      <c r="F19" s="89">
        <f t="shared" si="1"/>
        <v>98.148343747865979</v>
      </c>
    </row>
    <row r="20" spans="1:6" ht="15.75">
      <c r="A20" s="17"/>
      <c r="B20" s="11" t="s">
        <v>163</v>
      </c>
      <c r="C20" s="11">
        <v>6267524</v>
      </c>
      <c r="D20" s="11">
        <v>6133113</v>
      </c>
      <c r="E20" s="11">
        <f t="shared" si="0"/>
        <v>-134411</v>
      </c>
      <c r="F20" s="89">
        <f t="shared" si="1"/>
        <v>97.855437011489713</v>
      </c>
    </row>
    <row r="21" spans="1:6" ht="15.75">
      <c r="A21" s="17"/>
      <c r="B21" s="11" t="s">
        <v>164</v>
      </c>
      <c r="C21" s="11">
        <v>0</v>
      </c>
      <c r="D21" s="11">
        <v>18358</v>
      </c>
      <c r="E21" s="11">
        <f t="shared" si="0"/>
        <v>18358</v>
      </c>
      <c r="F21" s="89"/>
    </row>
    <row r="22" spans="1:6" ht="15.75">
      <c r="A22" s="17" t="s">
        <v>110</v>
      </c>
      <c r="B22" s="11" t="s">
        <v>165</v>
      </c>
      <c r="C22" s="11">
        <v>0</v>
      </c>
      <c r="D22" s="11">
        <v>0</v>
      </c>
      <c r="E22" s="11">
        <f t="shared" si="0"/>
        <v>0</v>
      </c>
      <c r="F22" s="89"/>
    </row>
    <row r="23" spans="1:6" ht="15.75">
      <c r="A23" s="17" t="s">
        <v>122</v>
      </c>
      <c r="B23" s="11" t="s">
        <v>111</v>
      </c>
      <c r="C23" s="11">
        <v>8515</v>
      </c>
      <c r="D23" s="11">
        <v>29306</v>
      </c>
      <c r="E23" s="11">
        <f t="shared" si="0"/>
        <v>20791</v>
      </c>
      <c r="F23" s="89">
        <f t="shared" si="1"/>
        <v>344.16911332941868</v>
      </c>
    </row>
    <row r="24" spans="1:6" s="2" customFormat="1" ht="15.75">
      <c r="A24" s="18" t="s">
        <v>112</v>
      </c>
      <c r="B24" s="31" t="s">
        <v>113</v>
      </c>
      <c r="C24" s="31">
        <v>12712</v>
      </c>
      <c r="D24" s="31">
        <v>38363</v>
      </c>
      <c r="E24" s="31">
        <f t="shared" si="0"/>
        <v>25651</v>
      </c>
      <c r="F24" s="90">
        <f t="shared" si="1"/>
        <v>301.78571428571428</v>
      </c>
    </row>
    <row r="25" spans="1:6" s="2" customFormat="1" ht="15.75">
      <c r="A25" s="18"/>
      <c r="B25" s="31" t="s">
        <v>114</v>
      </c>
      <c r="C25" s="31">
        <v>13171174</v>
      </c>
      <c r="D25" s="31">
        <f>D6+D15+D24</f>
        <v>12897641</v>
      </c>
      <c r="E25" s="31">
        <f t="shared" si="0"/>
        <v>-273533</v>
      </c>
      <c r="F25" s="90">
        <f t="shared" si="1"/>
        <v>97.923245110876223</v>
      </c>
    </row>
    <row r="26" spans="1:6" s="2" customFormat="1" ht="15.75">
      <c r="A26" s="18" t="s">
        <v>94</v>
      </c>
      <c r="B26" s="31" t="s">
        <v>115</v>
      </c>
      <c r="C26" s="31">
        <v>1639248</v>
      </c>
      <c r="D26" s="31">
        <v>1676086</v>
      </c>
      <c r="E26" s="31">
        <f t="shared" si="0"/>
        <v>36838</v>
      </c>
      <c r="F26" s="90">
        <f t="shared" si="1"/>
        <v>102.24724995851757</v>
      </c>
    </row>
    <row r="27" spans="1:6" ht="15.75">
      <c r="A27" s="17" t="s">
        <v>96</v>
      </c>
      <c r="B27" s="11" t="s">
        <v>42</v>
      </c>
      <c r="C27" s="11">
        <v>1360951</v>
      </c>
      <c r="D27" s="11">
        <v>1360951</v>
      </c>
      <c r="E27" s="11">
        <f t="shared" si="0"/>
        <v>0</v>
      </c>
      <c r="F27" s="89">
        <f t="shared" si="1"/>
        <v>100</v>
      </c>
    </row>
    <row r="28" spans="1:6" ht="15.75">
      <c r="A28" s="17" t="s">
        <v>98</v>
      </c>
      <c r="B28" s="11" t="s">
        <v>126</v>
      </c>
      <c r="C28" s="11">
        <v>0</v>
      </c>
      <c r="D28" s="11">
        <v>0</v>
      </c>
      <c r="E28" s="11">
        <f t="shared" si="0"/>
        <v>0</v>
      </c>
      <c r="F28" s="89"/>
    </row>
    <row r="29" spans="1:6" ht="15.75">
      <c r="A29" s="17" t="s">
        <v>100</v>
      </c>
      <c r="B29" s="11" t="s">
        <v>47</v>
      </c>
      <c r="C29" s="11">
        <v>0</v>
      </c>
      <c r="D29" s="11">
        <v>0</v>
      </c>
      <c r="E29" s="11">
        <f t="shared" si="0"/>
        <v>0</v>
      </c>
      <c r="F29" s="89"/>
    </row>
    <row r="30" spans="1:6" ht="15.75">
      <c r="A30" s="17" t="s">
        <v>116</v>
      </c>
      <c r="B30" s="11" t="s">
        <v>127</v>
      </c>
      <c r="C30" s="11">
        <v>47684</v>
      </c>
      <c r="D30" s="11">
        <v>58520</v>
      </c>
      <c r="E30" s="11">
        <f t="shared" si="0"/>
        <v>10836</v>
      </c>
      <c r="F30" s="89">
        <f t="shared" si="1"/>
        <v>122.72460364063417</v>
      </c>
    </row>
    <row r="31" spans="1:6" ht="15.75">
      <c r="A31" s="17" t="s">
        <v>117</v>
      </c>
      <c r="B31" s="11" t="s">
        <v>128</v>
      </c>
      <c r="C31" s="11">
        <v>0</v>
      </c>
      <c r="D31" s="11">
        <v>0</v>
      </c>
      <c r="E31" s="11">
        <f t="shared" si="0"/>
        <v>0</v>
      </c>
      <c r="F31" s="89"/>
    </row>
    <row r="32" spans="1:6" ht="15.75">
      <c r="A32" s="17" t="s">
        <v>166</v>
      </c>
      <c r="B32" s="11" t="s">
        <v>129</v>
      </c>
      <c r="C32" s="11">
        <v>0</v>
      </c>
      <c r="D32" s="11">
        <v>0</v>
      </c>
      <c r="E32" s="11">
        <f t="shared" si="0"/>
        <v>0</v>
      </c>
      <c r="F32" s="89"/>
    </row>
    <row r="33" spans="1:6" ht="15.75">
      <c r="A33" s="17" t="s">
        <v>167</v>
      </c>
      <c r="B33" s="11" t="s">
        <v>168</v>
      </c>
      <c r="C33" s="11">
        <v>122246</v>
      </c>
      <c r="D33" s="11">
        <v>219776</v>
      </c>
      <c r="E33" s="11">
        <f t="shared" si="0"/>
        <v>97530</v>
      </c>
      <c r="F33" s="89">
        <f t="shared" si="1"/>
        <v>179.78175155015296</v>
      </c>
    </row>
    <row r="34" spans="1:6" ht="15.75">
      <c r="A34" s="17" t="s">
        <v>169</v>
      </c>
      <c r="B34" s="11" t="s">
        <v>170</v>
      </c>
      <c r="C34" s="11">
        <v>108367</v>
      </c>
      <c r="D34" s="11">
        <v>36839</v>
      </c>
      <c r="E34" s="11">
        <f t="shared" si="0"/>
        <v>-71528</v>
      </c>
      <c r="F34" s="89">
        <f t="shared" si="1"/>
        <v>33.994666272942872</v>
      </c>
    </row>
    <row r="35" spans="1:6" s="2" customFormat="1" ht="15.75">
      <c r="A35" s="18" t="s">
        <v>102</v>
      </c>
      <c r="B35" s="31" t="s">
        <v>118</v>
      </c>
      <c r="C35" s="31">
        <v>11511602</v>
      </c>
      <c r="D35" s="31">
        <v>11193505</v>
      </c>
      <c r="E35" s="31">
        <f t="shared" si="0"/>
        <v>-318097</v>
      </c>
      <c r="F35" s="90">
        <f t="shared" si="1"/>
        <v>97.236726912553095</v>
      </c>
    </row>
    <row r="36" spans="1:6" ht="15.75">
      <c r="A36" s="17" t="s">
        <v>104</v>
      </c>
      <c r="B36" s="11" t="s">
        <v>119</v>
      </c>
      <c r="C36" s="11">
        <v>2688979</v>
      </c>
      <c r="D36" s="11">
        <v>1940047</v>
      </c>
      <c r="E36" s="11">
        <f t="shared" si="0"/>
        <v>-748932</v>
      </c>
      <c r="F36" s="89">
        <f t="shared" si="1"/>
        <v>72.148090409036286</v>
      </c>
    </row>
    <row r="37" spans="1:6" ht="15.75">
      <c r="A37" s="17"/>
      <c r="B37" s="11" t="s">
        <v>171</v>
      </c>
      <c r="C37" s="11">
        <v>2965</v>
      </c>
      <c r="D37" s="11">
        <v>3653</v>
      </c>
      <c r="E37" s="11">
        <f t="shared" si="0"/>
        <v>688</v>
      </c>
      <c r="F37" s="89">
        <f t="shared" si="1"/>
        <v>123.20404721753795</v>
      </c>
    </row>
    <row r="38" spans="1:6" ht="15.75">
      <c r="A38" s="17"/>
      <c r="B38" s="11" t="s">
        <v>172</v>
      </c>
      <c r="C38" s="11">
        <v>2686014</v>
      </c>
      <c r="D38" s="11">
        <v>1936394</v>
      </c>
      <c r="E38" s="11">
        <f t="shared" si="0"/>
        <v>-749620</v>
      </c>
      <c r="F38" s="89">
        <f t="shared" si="1"/>
        <v>72.091731465286486</v>
      </c>
    </row>
    <row r="39" spans="1:6" ht="15.75">
      <c r="A39" s="17" t="s">
        <v>106</v>
      </c>
      <c r="B39" s="11" t="s">
        <v>173</v>
      </c>
      <c r="C39" s="11">
        <v>0</v>
      </c>
      <c r="D39" s="11">
        <v>0</v>
      </c>
      <c r="E39" s="11">
        <f t="shared" si="0"/>
        <v>0</v>
      </c>
      <c r="F39" s="89"/>
    </row>
    <row r="40" spans="1:6" ht="15.75">
      <c r="A40" s="17" t="s">
        <v>108</v>
      </c>
      <c r="B40" s="11" t="s">
        <v>174</v>
      </c>
      <c r="C40" s="11">
        <v>0</v>
      </c>
      <c r="D40" s="11">
        <v>0</v>
      </c>
      <c r="E40" s="11">
        <f t="shared" si="0"/>
        <v>0</v>
      </c>
      <c r="F40" s="89"/>
    </row>
    <row r="41" spans="1:6" ht="15.75">
      <c r="A41" s="17" t="s">
        <v>110</v>
      </c>
      <c r="B41" s="11" t="s">
        <v>120</v>
      </c>
      <c r="C41" s="11">
        <v>6262479</v>
      </c>
      <c r="D41" s="11">
        <v>6683180</v>
      </c>
      <c r="E41" s="11">
        <f t="shared" si="0"/>
        <v>420701</v>
      </c>
      <c r="F41" s="89">
        <f t="shared" si="1"/>
        <v>106.71780296588619</v>
      </c>
    </row>
    <row r="42" spans="1:6" ht="15.75">
      <c r="A42" s="17"/>
      <c r="B42" s="11" t="s">
        <v>175</v>
      </c>
      <c r="C42" s="11">
        <v>5279382</v>
      </c>
      <c r="D42" s="11">
        <v>5601040</v>
      </c>
      <c r="E42" s="11">
        <f t="shared" si="0"/>
        <v>321658</v>
      </c>
      <c r="F42" s="89">
        <f t="shared" si="1"/>
        <v>106.09272070102145</v>
      </c>
    </row>
    <row r="43" spans="1:6" ht="15.75">
      <c r="A43" s="17"/>
      <c r="B43" s="11" t="s">
        <v>176</v>
      </c>
      <c r="C43" s="11">
        <v>81114</v>
      </c>
      <c r="D43" s="11">
        <v>131397</v>
      </c>
      <c r="E43" s="11">
        <f t="shared" si="0"/>
        <v>50283</v>
      </c>
      <c r="F43" s="89">
        <f t="shared" si="1"/>
        <v>161.99053184407131</v>
      </c>
    </row>
    <row r="44" spans="1:6" ht="15.75">
      <c r="A44" s="17"/>
      <c r="B44" s="11" t="s">
        <v>177</v>
      </c>
      <c r="C44" s="11">
        <v>901983</v>
      </c>
      <c r="D44" s="11">
        <v>950743</v>
      </c>
      <c r="E44" s="11">
        <f t="shared" si="0"/>
        <v>48760</v>
      </c>
      <c r="F44" s="89">
        <f t="shared" si="1"/>
        <v>105.40586685114907</v>
      </c>
    </row>
    <row r="45" spans="1:6" ht="15.75">
      <c r="A45" s="17" t="s">
        <v>122</v>
      </c>
      <c r="B45" s="11" t="s">
        <v>178</v>
      </c>
      <c r="C45" s="11">
        <v>64695</v>
      </c>
      <c r="D45" s="11">
        <v>71427</v>
      </c>
      <c r="E45" s="11">
        <f t="shared" si="0"/>
        <v>6732</v>
      </c>
      <c r="F45" s="89">
        <f t="shared" si="1"/>
        <v>110.4057500579643</v>
      </c>
    </row>
    <row r="46" spans="1:6" ht="15.75">
      <c r="A46" s="17" t="s">
        <v>179</v>
      </c>
      <c r="B46" s="11" t="s">
        <v>180</v>
      </c>
      <c r="C46" s="11">
        <v>2495449</v>
      </c>
      <c r="D46" s="11">
        <v>2498851</v>
      </c>
      <c r="E46" s="11">
        <f t="shared" si="0"/>
        <v>3402</v>
      </c>
      <c r="F46" s="89">
        <f t="shared" si="1"/>
        <v>100.13632817180395</v>
      </c>
    </row>
    <row r="47" spans="1:6" ht="15.75">
      <c r="A47" s="17" t="s">
        <v>181</v>
      </c>
      <c r="B47" s="11" t="s">
        <v>121</v>
      </c>
      <c r="C47" s="11">
        <v>0</v>
      </c>
      <c r="D47" s="11">
        <v>0</v>
      </c>
      <c r="E47" s="11">
        <f t="shared" si="0"/>
        <v>0</v>
      </c>
      <c r="F47" s="89"/>
    </row>
    <row r="48" spans="1:6" s="2" customFormat="1" ht="15.75">
      <c r="A48" s="18" t="s">
        <v>112</v>
      </c>
      <c r="B48" s="31" t="s">
        <v>113</v>
      </c>
      <c r="C48" s="31">
        <v>20324</v>
      </c>
      <c r="D48" s="31">
        <v>28050</v>
      </c>
      <c r="E48" s="31">
        <f t="shared" si="0"/>
        <v>7726</v>
      </c>
      <c r="F48" s="90">
        <f t="shared" si="1"/>
        <v>138.01417043888998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7</vt:i4>
      </vt:variant>
    </vt:vector>
  </HeadingPairs>
  <TitlesOfParts>
    <vt:vector size="7" baseType="lpstr">
      <vt:lpstr>Hárok1 (2)</vt:lpstr>
      <vt:lpstr>Hárok2 (2)</vt:lpstr>
      <vt:lpstr>Hárok3 (2)</vt:lpstr>
      <vt:lpstr>Hárok4 (2)</vt:lpstr>
      <vt:lpstr>Hárok5 (2)</vt:lpstr>
      <vt:lpstr>Hárok6 (2)</vt:lpstr>
      <vt:lpstr>Hárok8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financie</cp:lastModifiedBy>
  <cp:lastPrinted>2017-04-11T08:10:02Z</cp:lastPrinted>
  <dcterms:created xsi:type="dcterms:W3CDTF">2014-05-26T11:38:08Z</dcterms:created>
  <dcterms:modified xsi:type="dcterms:W3CDTF">2017-06-16T08:07:24Z</dcterms:modified>
</cp:coreProperties>
</file>