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poznámky\"/>
    </mc:Choice>
  </mc:AlternateContent>
  <workbookProtection lockStructure="1"/>
  <bookViews>
    <workbookView xWindow="0" yWindow="0" windowWidth="13800" windowHeight="3528" firstSheet="1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ÚJ'!$A$1:$J$1401</definedName>
    <definedName name="OLE_LINK1" localSheetId="1">'Poznámky ÚJ'!$A$212</definedName>
  </definedNames>
  <calcPr calcId="152511"/>
</workbook>
</file>

<file path=xl/calcChain.xml><?xml version="1.0" encoding="utf-8"?>
<calcChain xmlns="http://schemas.openxmlformats.org/spreadsheetml/2006/main">
  <c r="E1086" i="1" l="1"/>
  <c r="F1116" i="1" l="1"/>
  <c r="E1039" i="1" l="1"/>
  <c r="E1036" i="1"/>
  <c r="J1011" i="1"/>
  <c r="J1012" i="1"/>
  <c r="E864" i="1"/>
  <c r="E866" i="1" s="1"/>
  <c r="H864" i="1"/>
  <c r="H694" i="1"/>
  <c r="E578" i="1" l="1"/>
  <c r="E572" i="1"/>
  <c r="G572" i="1"/>
  <c r="E813" i="1" l="1"/>
  <c r="F1117" i="1"/>
  <c r="H1086" i="1" l="1"/>
  <c r="E848" i="1" l="1"/>
  <c r="E810" i="1" l="1"/>
  <c r="F1118" i="1" l="1"/>
  <c r="F1123" i="1" s="1"/>
  <c r="E1079" i="1"/>
  <c r="E1030" i="1"/>
  <c r="I1317" i="1" l="1"/>
  <c r="I1331" i="1"/>
  <c r="E1070" i="1"/>
  <c r="H1070" i="1"/>
  <c r="E1094" i="1" l="1"/>
  <c r="E1064" i="1"/>
  <c r="H1012" i="1"/>
  <c r="H1011" i="1"/>
  <c r="E594" i="1"/>
  <c r="E258" i="1" l="1"/>
  <c r="I1290" i="1" l="1"/>
  <c r="H1123" i="1"/>
  <c r="H1064" i="1"/>
  <c r="I258" i="1" l="1"/>
  <c r="J238" i="1"/>
  <c r="J225" i="1"/>
  <c r="J226" i="1"/>
  <c r="J239" i="1"/>
  <c r="J237" i="1"/>
  <c r="J233" i="1"/>
  <c r="J232" i="1"/>
  <c r="J231" i="1"/>
  <c r="J227" i="1"/>
  <c r="B272" i="1"/>
  <c r="B270" i="1"/>
  <c r="B236" i="1" s="1"/>
  <c r="B240" i="1" s="1"/>
  <c r="J269" i="1"/>
  <c r="J268" i="1"/>
  <c r="J267" i="1"/>
  <c r="J266" i="1"/>
  <c r="J260" i="1"/>
  <c r="B264" i="1"/>
  <c r="J263" i="1"/>
  <c r="J262" i="1"/>
  <c r="J261" i="1"/>
  <c r="D258" i="1"/>
  <c r="D224" i="1" s="1"/>
  <c r="B258" i="1"/>
  <c r="B224" i="1" s="1"/>
  <c r="B228" i="1" s="1"/>
  <c r="J255" i="1"/>
  <c r="J254" i="1"/>
  <c r="J257" i="1"/>
  <c r="J256" i="1"/>
  <c r="G1378" i="1"/>
  <c r="I1378" i="1"/>
  <c r="G1369" i="1"/>
  <c r="I1369" i="1"/>
  <c r="I1367" i="1"/>
  <c r="G1367" i="1"/>
  <c r="G1331" i="1"/>
  <c r="G1317" i="1"/>
  <c r="H866" i="1"/>
  <c r="G570" i="1"/>
  <c r="G579" i="1"/>
  <c r="I576" i="1"/>
  <c r="I578" i="1"/>
  <c r="I577" i="1"/>
  <c r="I575" i="1"/>
  <c r="I574" i="1"/>
  <c r="I573" i="1"/>
  <c r="I572" i="1"/>
  <c r="I567" i="1"/>
  <c r="E570" i="1"/>
  <c r="I565" i="1"/>
  <c r="I569" i="1"/>
  <c r="I568" i="1"/>
  <c r="I566" i="1"/>
  <c r="I338" i="1"/>
  <c r="I340" i="1"/>
  <c r="I339" i="1"/>
  <c r="I1285" i="1"/>
  <c r="I1295" i="1"/>
  <c r="I1294" i="1"/>
  <c r="I1293" i="1"/>
  <c r="I1292" i="1"/>
  <c r="I1291" i="1"/>
  <c r="I1289" i="1"/>
  <c r="I1288" i="1"/>
  <c r="I1287" i="1"/>
  <c r="I1286" i="1"/>
  <c r="I1284" i="1"/>
  <c r="I1283" i="1"/>
  <c r="I1282" i="1"/>
  <c r="I1281" i="1"/>
  <c r="I1261" i="1"/>
  <c r="I112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E1123" i="1"/>
  <c r="F1126" i="1"/>
  <c r="H1094" i="1"/>
  <c r="H1090" i="1"/>
  <c r="H1079" i="1"/>
  <c r="H1058" i="1"/>
  <c r="E1058" i="1"/>
  <c r="H1038" i="1"/>
  <c r="H1035" i="1" s="1"/>
  <c r="E1038" i="1"/>
  <c r="E1035" i="1" s="1"/>
  <c r="H1040" i="1"/>
  <c r="E1040" i="1"/>
  <c r="H1030" i="1"/>
  <c r="H1025" i="1"/>
  <c r="E1025" i="1"/>
  <c r="E1014" i="1"/>
  <c r="F1014" i="1"/>
  <c r="G1014" i="1"/>
  <c r="H1014" i="1"/>
  <c r="H1018" i="1" s="1"/>
  <c r="J1014" i="1"/>
  <c r="J1018" i="1" s="1"/>
  <c r="J1002" i="1"/>
  <c r="I1002" i="1"/>
  <c r="H1002" i="1"/>
  <c r="G1002" i="1"/>
  <c r="F1002" i="1"/>
  <c r="E1002" i="1"/>
  <c r="D1002" i="1"/>
  <c r="C1002" i="1"/>
  <c r="J985" i="1"/>
  <c r="I985" i="1"/>
  <c r="H985" i="1"/>
  <c r="G985" i="1"/>
  <c r="F985" i="1"/>
  <c r="E985" i="1"/>
  <c r="H971" i="1"/>
  <c r="E971" i="1"/>
  <c r="C957" i="1"/>
  <c r="I957" i="1"/>
  <c r="G957" i="1"/>
  <c r="E957" i="1"/>
  <c r="I955" i="1"/>
  <c r="G955" i="1"/>
  <c r="E955" i="1"/>
  <c r="C955" i="1"/>
  <c r="D947" i="1"/>
  <c r="H947" i="1"/>
  <c r="F947" i="1"/>
  <c r="H945" i="1"/>
  <c r="F945" i="1"/>
  <c r="D945" i="1"/>
  <c r="H930" i="1"/>
  <c r="E930" i="1"/>
  <c r="H927" i="1"/>
  <c r="E927" i="1"/>
  <c r="E924" i="1"/>
  <c r="E921" i="1"/>
  <c r="H924" i="1"/>
  <c r="H921" i="1"/>
  <c r="H848" i="1"/>
  <c r="H844" i="1"/>
  <c r="E844" i="1"/>
  <c r="H837" i="1"/>
  <c r="E837" i="1"/>
  <c r="H834" i="1"/>
  <c r="E834" i="1"/>
  <c r="H810" i="1"/>
  <c r="H813" i="1"/>
  <c r="I802" i="1"/>
  <c r="I801" i="1"/>
  <c r="I800" i="1"/>
  <c r="I799" i="1"/>
  <c r="H798" i="1"/>
  <c r="G798" i="1"/>
  <c r="F798" i="1"/>
  <c r="D798" i="1"/>
  <c r="I797" i="1"/>
  <c r="H796" i="1"/>
  <c r="G796" i="1"/>
  <c r="F796" i="1"/>
  <c r="D796" i="1"/>
  <c r="D784" i="1"/>
  <c r="F787" i="1"/>
  <c r="I788" i="1"/>
  <c r="D787" i="1"/>
  <c r="I791" i="1"/>
  <c r="I790" i="1"/>
  <c r="I789" i="1"/>
  <c r="H787" i="1"/>
  <c r="G787" i="1"/>
  <c r="I786" i="1"/>
  <c r="I785" i="1"/>
  <c r="H784" i="1"/>
  <c r="G784" i="1"/>
  <c r="F784" i="1"/>
  <c r="H766" i="1"/>
  <c r="H753" i="1"/>
  <c r="I737" i="1"/>
  <c r="G737" i="1"/>
  <c r="J707" i="1"/>
  <c r="I707" i="1"/>
  <c r="H707" i="1"/>
  <c r="G707" i="1"/>
  <c r="F707" i="1"/>
  <c r="E707" i="1"/>
  <c r="H685" i="1"/>
  <c r="E685" i="1"/>
  <c r="E694" i="1"/>
  <c r="H688" i="1"/>
  <c r="E688" i="1"/>
  <c r="I669" i="1"/>
  <c r="F669" i="1"/>
  <c r="D669" i="1"/>
  <c r="H643" i="1"/>
  <c r="G643" i="1"/>
  <c r="I642" i="1"/>
  <c r="I641" i="1"/>
  <c r="F633" i="1"/>
  <c r="H633" i="1"/>
  <c r="G633" i="1"/>
  <c r="I547" i="1"/>
  <c r="H551" i="1"/>
  <c r="G551" i="1"/>
  <c r="I486" i="1"/>
  <c r="I480" i="1"/>
  <c r="I481" i="1"/>
  <c r="I485" i="1"/>
  <c r="I484" i="1"/>
  <c r="I483" i="1"/>
  <c r="I482" i="1"/>
  <c r="H487" i="1"/>
  <c r="G487" i="1"/>
  <c r="E487" i="1"/>
  <c r="C487" i="1"/>
  <c r="I469" i="1"/>
  <c r="I467" i="1"/>
  <c r="G471" i="1"/>
  <c r="F471" i="1"/>
  <c r="E471" i="1"/>
  <c r="D471" i="1"/>
  <c r="I470" i="1"/>
  <c r="I468" i="1"/>
  <c r="I456" i="1"/>
  <c r="I455" i="1"/>
  <c r="I458" i="1"/>
  <c r="I457" i="1"/>
  <c r="G459" i="1"/>
  <c r="F459" i="1"/>
  <c r="E459" i="1"/>
  <c r="D459" i="1"/>
  <c r="E643" i="1"/>
  <c r="C643" i="1"/>
  <c r="I632" i="1"/>
  <c r="I631" i="1"/>
  <c r="I630" i="1"/>
  <c r="I629" i="1"/>
  <c r="I628" i="1"/>
  <c r="I627" i="1"/>
  <c r="D633" i="1"/>
  <c r="H617" i="1"/>
  <c r="E617" i="1"/>
  <c r="H597" i="1"/>
  <c r="E597" i="1"/>
  <c r="H594" i="1"/>
  <c r="E579" i="1"/>
  <c r="I550" i="1"/>
  <c r="I549" i="1"/>
  <c r="I548" i="1"/>
  <c r="I546" i="1"/>
  <c r="C551" i="1"/>
  <c r="E551" i="1"/>
  <c r="D524" i="1"/>
  <c r="F524" i="1"/>
  <c r="H523" i="1"/>
  <c r="H522" i="1"/>
  <c r="H505" i="1"/>
  <c r="H504" i="1"/>
  <c r="F506" i="1"/>
  <c r="D506" i="1"/>
  <c r="J395" i="1"/>
  <c r="J394" i="1"/>
  <c r="J393" i="1"/>
  <c r="J387" i="1"/>
  <c r="J389" i="1"/>
  <c r="J388" i="1"/>
  <c r="B416" i="1"/>
  <c r="B386" i="1" s="1"/>
  <c r="B424" i="1"/>
  <c r="I424" i="1"/>
  <c r="H424" i="1"/>
  <c r="G424" i="1"/>
  <c r="F424" i="1"/>
  <c r="E424" i="1"/>
  <c r="D424" i="1"/>
  <c r="C424" i="1"/>
  <c r="I422" i="1"/>
  <c r="I392" i="1" s="1"/>
  <c r="I396" i="1" s="1"/>
  <c r="H422" i="1"/>
  <c r="H392" i="1" s="1"/>
  <c r="H396" i="1" s="1"/>
  <c r="G422" i="1"/>
  <c r="F422" i="1"/>
  <c r="F392" i="1" s="1"/>
  <c r="F396" i="1" s="1"/>
  <c r="E422" i="1"/>
  <c r="E392" i="1" s="1"/>
  <c r="E396" i="1" s="1"/>
  <c r="D422" i="1"/>
  <c r="D392" i="1" s="1"/>
  <c r="D396" i="1" s="1"/>
  <c r="C422" i="1"/>
  <c r="C392" i="1" s="1"/>
  <c r="B422" i="1"/>
  <c r="B392" i="1" s="1"/>
  <c r="B396" i="1" s="1"/>
  <c r="J421" i="1"/>
  <c r="J420" i="1"/>
  <c r="J419" i="1"/>
  <c r="J418" i="1"/>
  <c r="J415" i="1"/>
  <c r="J414" i="1"/>
  <c r="J413" i="1"/>
  <c r="J412" i="1"/>
  <c r="I416" i="1"/>
  <c r="H416" i="1"/>
  <c r="G416" i="1"/>
  <c r="G386" i="1" s="1"/>
  <c r="F416" i="1"/>
  <c r="F386" i="1" s="1"/>
  <c r="E416" i="1"/>
  <c r="E386" i="1" s="1"/>
  <c r="D416" i="1"/>
  <c r="C416" i="1"/>
  <c r="C386" i="1" s="1"/>
  <c r="C390" i="1" s="1"/>
  <c r="I376" i="1"/>
  <c r="I272" i="1"/>
  <c r="H272" i="1"/>
  <c r="G272" i="1"/>
  <c r="F272" i="1"/>
  <c r="E272" i="1"/>
  <c r="D272" i="1"/>
  <c r="C272" i="1"/>
  <c r="I270" i="1"/>
  <c r="I236" i="1" s="1"/>
  <c r="I240" i="1" s="1"/>
  <c r="H270" i="1"/>
  <c r="H236" i="1" s="1"/>
  <c r="H240" i="1" s="1"/>
  <c r="G270" i="1"/>
  <c r="G236" i="1" s="1"/>
  <c r="G240" i="1" s="1"/>
  <c r="F270" i="1"/>
  <c r="F236" i="1" s="1"/>
  <c r="F240" i="1" s="1"/>
  <c r="E270" i="1"/>
  <c r="E236" i="1" s="1"/>
  <c r="E240" i="1" s="1"/>
  <c r="D270" i="1"/>
  <c r="C270" i="1"/>
  <c r="C236" i="1" s="1"/>
  <c r="C240" i="1" s="1"/>
  <c r="I264" i="1"/>
  <c r="I230" i="1" s="1"/>
  <c r="I234" i="1" s="1"/>
  <c r="H264" i="1"/>
  <c r="H230" i="1" s="1"/>
  <c r="H234" i="1" s="1"/>
  <c r="G264" i="1"/>
  <c r="G230" i="1" s="1"/>
  <c r="G234" i="1" s="1"/>
  <c r="F264" i="1"/>
  <c r="F230" i="1" s="1"/>
  <c r="F234" i="1" s="1"/>
  <c r="E264" i="1"/>
  <c r="E230" i="1" s="1"/>
  <c r="E234" i="1" s="1"/>
  <c r="D264" i="1"/>
  <c r="D230" i="1" s="1"/>
  <c r="D234" i="1" s="1"/>
  <c r="C264" i="1"/>
  <c r="H258" i="1"/>
  <c r="H224" i="1" s="1"/>
  <c r="G258" i="1"/>
  <c r="G224" i="1" s="1"/>
  <c r="G228" i="1" s="1"/>
  <c r="F258" i="1"/>
  <c r="E224" i="1"/>
  <c r="E228" i="1" s="1"/>
  <c r="C258" i="1"/>
  <c r="I203" i="1"/>
  <c r="I168" i="1" s="1"/>
  <c r="I172" i="1" s="1"/>
  <c r="H203" i="1"/>
  <c r="H168" i="1" s="1"/>
  <c r="H172" i="1" s="1"/>
  <c r="G203" i="1"/>
  <c r="G168" i="1" s="1"/>
  <c r="G172" i="1" s="1"/>
  <c r="F203" i="1"/>
  <c r="F168" i="1" s="1"/>
  <c r="F172" i="1" s="1"/>
  <c r="E203" i="1"/>
  <c r="E168" i="1" s="1"/>
  <c r="E172" i="1" s="1"/>
  <c r="D203" i="1"/>
  <c r="D168" i="1" s="1"/>
  <c r="D172" i="1" s="1"/>
  <c r="C203" i="1"/>
  <c r="C168" i="1" s="1"/>
  <c r="C172" i="1" s="1"/>
  <c r="I195" i="1"/>
  <c r="I162" i="1" s="1"/>
  <c r="I166" i="1" s="1"/>
  <c r="H195" i="1"/>
  <c r="H162" i="1" s="1"/>
  <c r="H166" i="1" s="1"/>
  <c r="G195" i="1"/>
  <c r="G162" i="1" s="1"/>
  <c r="G166" i="1" s="1"/>
  <c r="F195" i="1"/>
  <c r="F162" i="1" s="1"/>
  <c r="F166" i="1" s="1"/>
  <c r="E195" i="1"/>
  <c r="E162" i="1" s="1"/>
  <c r="E166" i="1" s="1"/>
  <c r="D195" i="1"/>
  <c r="D162" i="1" s="1"/>
  <c r="D166" i="1" s="1"/>
  <c r="C195" i="1"/>
  <c r="C162" i="1" s="1"/>
  <c r="C166" i="1" s="1"/>
  <c r="I189" i="1"/>
  <c r="I156" i="1" s="1"/>
  <c r="H189" i="1"/>
  <c r="H156" i="1" s="1"/>
  <c r="G189" i="1"/>
  <c r="G156" i="1" s="1"/>
  <c r="G160" i="1" s="1"/>
  <c r="F189" i="1"/>
  <c r="F156" i="1" s="1"/>
  <c r="E189" i="1"/>
  <c r="E156" i="1" s="1"/>
  <c r="D189" i="1"/>
  <c r="C189" i="1"/>
  <c r="C156" i="1" s="1"/>
  <c r="C160" i="1" s="1"/>
  <c r="J170" i="1"/>
  <c r="J164" i="1"/>
  <c r="J159" i="1"/>
  <c r="J202" i="1"/>
  <c r="J201" i="1"/>
  <c r="J200" i="1"/>
  <c r="J194" i="1"/>
  <c r="J193" i="1"/>
  <c r="J192" i="1"/>
  <c r="J188" i="1"/>
  <c r="J187" i="1"/>
  <c r="J186" i="1"/>
  <c r="I205" i="1"/>
  <c r="H205" i="1"/>
  <c r="G205" i="1"/>
  <c r="F205" i="1"/>
  <c r="E205" i="1"/>
  <c r="D205" i="1"/>
  <c r="C205" i="1"/>
  <c r="J171" i="1"/>
  <c r="J169" i="1"/>
  <c r="J165" i="1"/>
  <c r="J163" i="1"/>
  <c r="J158" i="1"/>
  <c r="J157" i="1"/>
  <c r="J191" i="1"/>
  <c r="J185" i="1"/>
  <c r="J199" i="1"/>
  <c r="C230" i="1" l="1"/>
  <c r="C234" i="1" s="1"/>
  <c r="C425" i="1"/>
  <c r="I643" i="1"/>
  <c r="H506" i="1"/>
  <c r="D425" i="1"/>
  <c r="C273" i="1"/>
  <c r="I425" i="1"/>
  <c r="H425" i="1"/>
  <c r="F206" i="1"/>
  <c r="H1063" i="1"/>
  <c r="B273" i="1"/>
  <c r="D206" i="1"/>
  <c r="I796" i="1"/>
  <c r="C398" i="1"/>
  <c r="G273" i="1"/>
  <c r="C224" i="1"/>
  <c r="F273" i="1"/>
  <c r="J270" i="1"/>
  <c r="H524" i="1"/>
  <c r="I570" i="1"/>
  <c r="I1395" i="1"/>
  <c r="I487" i="1"/>
  <c r="F224" i="1"/>
  <c r="F242" i="1" s="1"/>
  <c r="G425" i="1"/>
  <c r="I633" i="1"/>
  <c r="I784" i="1"/>
  <c r="I1336" i="1"/>
  <c r="I1342" i="1" s="1"/>
  <c r="I1346" i="1" s="1"/>
  <c r="G1336" i="1"/>
  <c r="I798" i="1"/>
  <c r="G174" i="1"/>
  <c r="G390" i="1"/>
  <c r="G206" i="1"/>
  <c r="C396" i="1"/>
  <c r="C399" i="1" s="1"/>
  <c r="G243" i="1"/>
  <c r="I206" i="1"/>
  <c r="D236" i="1"/>
  <c r="D240" i="1" s="1"/>
  <c r="J240" i="1" s="1"/>
  <c r="D386" i="1"/>
  <c r="I386" i="1"/>
  <c r="I390" i="1" s="1"/>
  <c r="I399" i="1" s="1"/>
  <c r="G392" i="1"/>
  <c r="G396" i="1" s="1"/>
  <c r="J424" i="1"/>
  <c r="I787" i="1"/>
  <c r="I579" i="1"/>
  <c r="J203" i="1"/>
  <c r="I551" i="1"/>
  <c r="I459" i="1"/>
  <c r="J272" i="1"/>
  <c r="G242" i="1"/>
  <c r="J422" i="1"/>
  <c r="I471" i="1"/>
  <c r="G1395" i="1"/>
  <c r="I273" i="1"/>
  <c r="E273" i="1"/>
  <c r="E243" i="1"/>
  <c r="H273" i="1"/>
  <c r="H242" i="1"/>
  <c r="H228" i="1"/>
  <c r="H243" i="1" s="1"/>
  <c r="J205" i="1"/>
  <c r="F174" i="1"/>
  <c r="F160" i="1"/>
  <c r="F175" i="1" s="1"/>
  <c r="J166" i="1"/>
  <c r="B398" i="1"/>
  <c r="B390" i="1"/>
  <c r="J162" i="1"/>
  <c r="G175" i="1"/>
  <c r="H160" i="1"/>
  <c r="H175" i="1" s="1"/>
  <c r="H174" i="1"/>
  <c r="J168" i="1"/>
  <c r="D228" i="1"/>
  <c r="J172" i="1"/>
  <c r="F390" i="1"/>
  <c r="F399" i="1" s="1"/>
  <c r="F398" i="1"/>
  <c r="E160" i="1"/>
  <c r="E175" i="1" s="1"/>
  <c r="E174" i="1"/>
  <c r="I174" i="1"/>
  <c r="I160" i="1"/>
  <c r="I175" i="1" s="1"/>
  <c r="E398" i="1"/>
  <c r="E390" i="1"/>
  <c r="E399" i="1" s="1"/>
  <c r="J195" i="1"/>
  <c r="C174" i="1"/>
  <c r="J258" i="1"/>
  <c r="E425" i="1"/>
  <c r="C175" i="1"/>
  <c r="C206" i="1"/>
  <c r="E206" i="1"/>
  <c r="J189" i="1"/>
  <c r="B230" i="1"/>
  <c r="H386" i="1"/>
  <c r="D156" i="1"/>
  <c r="H206" i="1"/>
  <c r="B425" i="1"/>
  <c r="J416" i="1"/>
  <c r="I224" i="1"/>
  <c r="J264" i="1"/>
  <c r="D273" i="1"/>
  <c r="E242" i="1"/>
  <c r="F425" i="1"/>
  <c r="C242" i="1" l="1"/>
  <c r="D242" i="1"/>
  <c r="G1342" i="1"/>
  <c r="G1346" i="1" s="1"/>
  <c r="G1396" i="1" s="1"/>
  <c r="G399" i="1"/>
  <c r="J386" i="1"/>
  <c r="J236" i="1"/>
  <c r="I1396" i="1"/>
  <c r="D243" i="1"/>
  <c r="J206" i="1"/>
  <c r="J224" i="1"/>
  <c r="C228" i="1"/>
  <c r="C243" i="1" s="1"/>
  <c r="I398" i="1"/>
  <c r="F228" i="1"/>
  <c r="F243" i="1" s="1"/>
  <c r="J396" i="1"/>
  <c r="J392" i="1"/>
  <c r="D390" i="1"/>
  <c r="D399" i="1" s="1"/>
  <c r="D398" i="1"/>
  <c r="G398" i="1"/>
  <c r="J425" i="1"/>
  <c r="J230" i="1"/>
  <c r="B234" i="1"/>
  <c r="I228" i="1"/>
  <c r="I243" i="1" s="1"/>
  <c r="I242" i="1"/>
  <c r="D174" i="1"/>
  <c r="J156" i="1"/>
  <c r="J174" i="1" s="1"/>
  <c r="D160" i="1"/>
  <c r="H398" i="1"/>
  <c r="H390" i="1"/>
  <c r="H399" i="1" s="1"/>
  <c r="J273" i="1"/>
  <c r="B399" i="1"/>
  <c r="B242" i="1"/>
  <c r="J242" i="1" l="1"/>
  <c r="J398" i="1"/>
  <c r="J228" i="1"/>
  <c r="J390" i="1"/>
  <c r="J234" i="1"/>
  <c r="B243" i="1"/>
  <c r="J399" i="1"/>
  <c r="D175" i="1"/>
  <c r="J160" i="1"/>
  <c r="J175" i="1" s="1"/>
  <c r="J243" i="1" l="1"/>
  <c r="E1090" i="1"/>
  <c r="E1063" i="1" s="1"/>
</calcChain>
</file>

<file path=xl/comments1.xml><?xml version="1.0" encoding="utf-8"?>
<comments xmlns="http://schemas.openxmlformats.org/spreadsheetml/2006/main">
  <authors>
    <author>Your User Name</author>
  </authors>
  <commentList>
    <comment ref="E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8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9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<sst xmlns="http://schemas.openxmlformats.org/spreadsheetml/2006/main" count="1713" uniqueCount="1020">
  <si>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</si>
  <si>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</si>
  <si>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</si>
  <si>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</si>
  <si>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</si>
  <si>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</si>
  <si>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</si>
  <si>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</si>
  <si>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</si>
  <si>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</si>
  <si>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</si>
  <si>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</si>
  <si>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</si>
  <si>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</si>
  <si>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</si>
  <si>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</si>
  <si>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</si>
  <si>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</si>
  <si>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</si>
  <si>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</si>
  <si>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</si>
  <si>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</si>
  <si>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</si>
  <si>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</si>
  <si>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</si>
  <si>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</si>
  <si>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</si>
  <si>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</si>
  <si>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</si>
  <si>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</si>
  <si>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</si>
  <si>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</si>
  <si>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</si>
  <si>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</si>
  <si>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</si>
  <si>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</si>
  <si>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</si>
  <si>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</si>
  <si>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</si>
  <si>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</si>
  <si>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</si>
  <si>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</si>
  <si>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</si>
  <si>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</si>
  <si>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</si>
  <si>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</si>
  <si>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</si>
  <si>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</si>
  <si>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</si>
  <si>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</si>
  <si>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</si>
  <si>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</si>
  <si>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</si>
  <si>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</si>
  <si>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</si>
  <si>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</si>
  <si>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</si>
  <si>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</si>
  <si>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</si>
  <si>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</si>
  <si>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</si>
  <si>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</si>
  <si>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</si>
  <si>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</si>
  <si>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</si>
  <si>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</si>
  <si>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</si>
  <si>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</si>
  <si>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</si>
  <si>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</si>
  <si>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</si>
  <si>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</si>
  <si>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</si>
  <si>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</si>
  <si>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</si>
  <si>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</si>
  <si>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</si>
  <si>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</si>
  <si>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</si>
  <si>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</si>
  <si>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</si>
  <si>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</si>
  <si>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</si>
  <si>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</si>
  <si>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</si>
  <si>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</si>
  <si>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</si>
  <si>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</si>
  <si>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</si>
  <si>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</si>
  <si>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</si>
  <si>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</si>
  <si>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</si>
  <si>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</si>
  <si>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</si>
  <si>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</si>
  <si>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</si>
  <si>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</si>
  <si>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</si>
  <si>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</si>
  <si>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</si>
  <si>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</si>
  <si>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</si>
  <si>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</si>
  <si>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</si>
  <si>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</si>
  <si>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</si>
  <si>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</si>
  <si>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</si>
  <si>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</si>
  <si>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</si>
  <si>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</si>
  <si>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</si>
  <si>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</si>
  <si>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</si>
  <si>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</si>
  <si>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</si>
  <si>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</si>
  <si>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</si>
  <si>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</si>
  <si>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</si>
  <si>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</si>
  <si>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</si>
  <si>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</si>
  <si>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</si>
  <si>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</si>
  <si>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</si>
  <si>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</si>
  <si>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</si>
  <si>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</si>
  <si>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</si>
  <si>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</si>
  <si>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</si>
  <si>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</si>
  <si>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</si>
  <si>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</si>
  <si>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</si>
  <si>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</si>
  <si>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</si>
  <si>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</si>
  <si>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</si>
  <si>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</si>
  <si>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</si>
  <si>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</si>
  <si>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</si>
  <si>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</si>
  <si>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</si>
  <si>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</si>
  <si>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</si>
  <si>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</si>
  <si>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</si>
  <si>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</si>
  <si>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</si>
  <si>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</si>
  <si>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</si>
  <si>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</si>
  <si>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</si>
  <si>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</si>
  <si>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</si>
  <si>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</si>
  <si>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</si>
  <si>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</si>
  <si>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</si>
  <si>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</si>
  <si>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</si>
  <si>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</si>
  <si>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</si>
  <si>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</si>
  <si>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</si>
  <si>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</si>
  <si>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</si>
  <si>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</si>
  <si>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</si>
  <si>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</si>
  <si>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</si>
  <si>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</si>
  <si>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</si>
  <si>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</si>
  <si>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</si>
  <si>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</si>
  <si>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</si>
  <si>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</si>
  <si>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</si>
  <si>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</si>
  <si>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</si>
  <si>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</si>
  <si>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</si>
  <si>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</si>
  <si>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</si>
  <si>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</si>
  <si>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</si>
  <si>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</si>
  <si>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</si>
  <si>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</si>
  <si>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</si>
  <si>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</si>
  <si>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</si>
  <si>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</si>
  <si>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</si>
  <si>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</si>
  <si>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</si>
  <si>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</si>
  <si>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</si>
  <si>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</si>
  <si>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</si>
  <si>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</si>
  <si>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</si>
  <si>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</si>
  <si>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</si>
  <si>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</si>
  <si>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</si>
  <si>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</si>
  <si>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</si>
  <si>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</si>
  <si>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</si>
  <si>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</si>
  <si>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</si>
  <si>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</si>
  <si>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</si>
  <si>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</si>
  <si>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</si>
  <si>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</si>
  <si>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</si>
  <si>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</si>
  <si>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</si>
  <si>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</si>
  <si>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</si>
  <si>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</si>
  <si>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</si>
  <si>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</si>
  <si>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</si>
  <si>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</si>
  <si>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</si>
  <si>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</si>
  <si>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</si>
  <si>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</si>
  <si>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</si>
  <si>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</si>
  <si>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</si>
  <si>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</si>
  <si>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</si>
  <si>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</si>
  <si>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</si>
  <si>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</si>
  <si>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</si>
  <si>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</si>
  <si>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</si>
  <si>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</si>
  <si>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</si>
  <si>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</si>
  <si>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</si>
  <si>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</si>
  <si>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</si>
  <si>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</si>
  <si>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</si>
  <si>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</si>
  <si>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</si>
  <si>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</si>
  <si>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</si>
  <si>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</si>
  <si>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</si>
  <si>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</si>
  <si>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</si>
  <si>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</si>
  <si>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</si>
  <si>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</si>
  <si>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</si>
  <si>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</si>
  <si>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</si>
  <si>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</si>
  <si>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</si>
  <si>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</si>
  <si>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</si>
  <si>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</si>
  <si>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</si>
  <si>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</si>
  <si>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</si>
  <si>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</si>
  <si>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</si>
  <si>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</si>
  <si>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</si>
  <si>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</si>
  <si>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</si>
  <si>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</si>
  <si>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</si>
  <si>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</si>
  <si>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</si>
  <si>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</si>
  <si>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</si>
  <si>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</si>
  <si>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</si>
  <si>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</si>
  <si>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</si>
  <si>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</si>
  <si>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</si>
  <si>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</si>
  <si>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</si>
  <si>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</si>
  <si>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</si>
  <si>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</si>
  <si>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</si>
  <si>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</si>
  <si>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</si>
  <si>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</si>
  <si>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</si>
  <si>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</si>
  <si>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</si>
  <si>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</si>
  <si>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</si>
  <si>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</si>
  <si>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</si>
  <si>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</si>
  <si>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</si>
  <si>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</si>
  <si>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</si>
  <si>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</si>
  <si>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</si>
  <si>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</si>
  <si>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</si>
  <si>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</si>
  <si>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</si>
  <si>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</si>
  <si>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</si>
  <si>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</si>
  <si>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</si>
  <si>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</si>
  <si>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</si>
  <si>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</si>
  <si>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</si>
  <si>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</si>
  <si>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</si>
  <si>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</si>
  <si>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</si>
  <si>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</si>
  <si>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</si>
  <si>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</si>
  <si>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</si>
  <si>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</si>
  <si>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</si>
  <si>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</si>
  <si>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</si>
  <si>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</si>
  <si>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</si>
  <si>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</si>
  <si>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</si>
  <si>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</si>
  <si>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</si>
  <si>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</si>
  <si>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</si>
  <si>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</si>
  <si>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</si>
  <si>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</si>
  <si>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</si>
  <si>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</si>
  <si>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</si>
  <si>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</si>
  <si>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</si>
  <si>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</si>
  <si>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</si>
  <si>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</si>
  <si>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</si>
  <si>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</si>
  <si>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</si>
  <si>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</si>
  <si>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</si>
  <si>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</si>
  <si>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</si>
  <si>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</si>
  <si>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</si>
  <si>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</si>
  <si>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</si>
  <si>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</si>
  <si>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</si>
  <si>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</si>
  <si>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</si>
  <si>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</si>
  <si>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</si>
  <si>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</si>
  <si>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</si>
  <si>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</si>
  <si>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</si>
  <si>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</si>
  <si>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</si>
  <si>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</si>
  <si>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</si>
  <si>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</si>
  <si>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</si>
  <si>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</si>
  <si>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</si>
  <si>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</si>
  <si>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</si>
  <si>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</si>
  <si>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Kurzové straty, z toho: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</si>
  <si>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</si>
  <si>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</si>
  <si>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</si>
  <si>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</si>
  <si>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</si>
  <si>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</si>
  <si>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</si>
  <si>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</si>
  <si>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</si>
  <si>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</si>
  <si>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</si>
  <si>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</si>
  <si>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</si>
  <si>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</si>
  <si>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</si>
  <si>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</si>
  <si>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</si>
  <si>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</si>
  <si>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</si>
  <si>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</si>
  <si>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</si>
  <si>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</si>
  <si>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</si>
  <si>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</si>
  <si>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</si>
  <si>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</si>
  <si>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</si>
  <si>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</si>
  <si>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</si>
  <si>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</si>
  <si>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</si>
  <si>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</si>
  <si>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</si>
  <si>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</si>
  <si>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</si>
  <si>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</si>
  <si>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</si>
  <si>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</si>
  <si>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</si>
  <si>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</si>
  <si>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</si>
  <si>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</si>
  <si>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</si>
  <si>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</si>
  <si>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</si>
  <si>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</si>
  <si>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</si>
  <si>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</si>
  <si>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</si>
  <si>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</si>
  <si>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</si>
  <si>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</si>
  <si>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</si>
  <si>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</si>
  <si>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</si>
  <si>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</si>
  <si>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</si>
  <si>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</si>
  <si>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</si>
  <si>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</si>
  <si>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</si>
  <si>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</si>
  <si>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</si>
  <si>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</si>
  <si>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</si>
  <si>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</si>
  <si>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</si>
  <si>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</si>
  <si>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</si>
  <si>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</si>
  <si>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</si>
  <si>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</si>
  <si>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</si>
  <si>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</si>
  <si>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</si>
  <si>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</si>
  <si>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</si>
  <si>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</si>
  <si>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</si>
  <si>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</si>
  <si>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</si>
  <si>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</si>
  <si>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A. 1.</t>
  </si>
  <si>
    <t>A. 1. 2.</t>
  </si>
  <si>
    <t>Označenie položky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</si>
  <si>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</si>
  <si>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</si>
  <si>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</si>
  <si>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</si>
  <si>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</si>
  <si>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</si>
  <si>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</si>
  <si>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</si>
  <si>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</si>
  <si>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</si>
  <si>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</si>
  <si>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</si>
  <si>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</si>
  <si>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</si>
  <si>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</si>
  <si>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</si>
  <si>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</si>
  <si>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</si>
  <si>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</si>
  <si>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</si>
  <si>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</si>
  <si>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</si>
  <si>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</si>
  <si>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</si>
  <si>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</si>
  <si>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</si>
  <si>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</si>
  <si>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</si>
  <si>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výnimočného rozsahu alebo výskytu vzťahujúce sa na investičnú činnosť (-)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</si>
  <si>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</si>
  <si>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</si>
  <si>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</si>
  <si>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</si>
  <si>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</si>
  <si>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</si>
  <si>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</si>
  <si>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</si>
  <si>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</si>
  <si>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</si>
  <si>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</si>
  <si>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</si>
  <si>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</si>
  <si>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</si>
  <si>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</si>
  <si>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</si>
  <si>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</si>
  <si>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</si>
  <si>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</si>
  <si>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</si>
  <si>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</si>
  <si>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</si>
  <si>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</si>
  <si>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</si>
  <si>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</si>
  <si>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</si>
  <si>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</si>
  <si>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</si>
  <si>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</si>
  <si>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</si>
  <si>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</si>
  <si>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</si>
  <si>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</si>
  <si>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</si>
  <si>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</si>
  <si>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</si>
  <si>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</si>
  <si>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</si>
  <si>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</si>
  <si>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</si>
  <si>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</si>
  <si>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</si>
  <si>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</si>
  <si>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</si>
  <si>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</si>
  <si>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</si>
  <si>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</si>
  <si>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</si>
  <si>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</si>
  <si>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</si>
  <si>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</si>
  <si>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</si>
  <si>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Zmena stavu dlhodobých rezerv (+/-)</t>
  </si>
  <si>
    <t>Zmena stavu opravných položiek (+/-)</t>
  </si>
  <si>
    <t>Zmena stavu položiek časového rozlíšenia nákladov a výnosov (+/-)</t>
  </si>
  <si>
    <t>Úroky účtované do nákladov (+)</t>
  </si>
  <si>
    <t>A. 1. 9.</t>
  </si>
  <si>
    <t>A. 1. 10.</t>
  </si>
  <si>
    <t>A. 1. 11.</t>
  </si>
  <si>
    <t>A. 1. 12.</t>
  </si>
  <si>
    <t>A. 1. 13.</t>
  </si>
  <si>
    <t>Kurzový zisk vyčíslený k peňažným prostriedkom a peňažným ekvivalentom ku dňu, ku ktorému sa zostavuje účtovná závierka (-)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</si>
  <si>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</si>
  <si>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</si>
  <si>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</si>
  <si>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</si>
  <si>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</si>
  <si>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</si>
  <si>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</si>
  <si>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</si>
  <si>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</si>
  <si>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</si>
  <si>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</si>
  <si>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</si>
  <si>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</si>
  <si>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</si>
  <si>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</si>
  <si>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</si>
  <si>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</si>
  <si>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</si>
  <si>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</si>
  <si>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</si>
  <si>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</si>
  <si>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</si>
  <si>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</si>
  <si>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</si>
  <si>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</si>
  <si>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</si>
  <si>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na daň z príjmov účtovnej jednotky, ak je ju možné začleniť do investičných činností (-)</t>
  </si>
  <si>
    <t>B.</t>
  </si>
  <si>
    <t>Čisté peňažné toky z investičnej činnosti (súčet B. 1. až B. 19.)</t>
  </si>
  <si>
    <t>Peňažné toky vo vlastnom imaní (súčet C. 1. 1. až C. 1. 8.)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</si>
  <si>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</si>
  <si>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</si>
  <si>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</si>
  <si>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</si>
  <si>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</si>
  <si>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</si>
  <si>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</si>
  <si>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</si>
  <si>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</si>
  <si>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</si>
  <si>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</si>
  <si>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Kurzové rozdiely vyčíslené k peňažným prostriedkom a peňažným ekvivalentom ku dňu, ku ktorému sa zostavuje účtovná závierka (+/-)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</si>
  <si>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</si>
  <si>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</si>
  <si>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</si>
  <si>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</si>
  <si>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</si>
  <si>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</si>
  <si>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</si>
  <si>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</si>
  <si>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</si>
  <si>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</si>
  <si>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</si>
  <si>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</si>
  <si>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</si>
  <si>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</si>
  <si>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</si>
  <si>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</si>
  <si>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</si>
  <si>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</si>
  <si>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</si>
  <si>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</si>
  <si>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t>Ďalšie doležité informácie o goodwille:</t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</si>
  <si>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</si>
  <si>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</si>
  <si>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</si>
  <si>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</si>
  <si>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</si>
  <si>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</si>
  <si>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</si>
  <si>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</si>
  <si>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</si>
  <si>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</si>
  <si>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</si>
  <si>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</si>
  <si>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</si>
  <si>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</si>
  <si>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</si>
  <si>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</si>
  <si>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</si>
  <si>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</si>
  <si>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</si>
  <si>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</si>
  <si>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</si>
  <si>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</si>
  <si>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</si>
  <si>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</si>
  <si>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>Stav 
na konci účtovného obdobia</t>
  </si>
  <si>
    <t>Zúčtovanie OP</t>
  </si>
  <si>
    <t>F. j) a l)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</si>
  <si>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</si>
  <si>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</si>
  <si>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</si>
  <si>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</si>
  <si>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</si>
  <si>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</si>
  <si>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</si>
  <si>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</si>
  <si>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</si>
  <si>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</si>
  <si>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</si>
  <si>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>F. q)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</si>
  <si>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</si>
  <si>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</si>
  <si>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</si>
  <si>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</si>
  <si>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</si>
  <si>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</si>
  <si>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</si>
  <si>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</si>
  <si>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</si>
  <si>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</si>
  <si>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</si>
  <si>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</si>
  <si>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</si>
  <si>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</si>
  <si>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</si>
  <si>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</si>
  <si>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</si>
  <si>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</si>
  <si>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</si>
  <si>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</si>
  <si>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</si>
  <si>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</si>
  <si>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</si>
  <si>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</si>
  <si>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</si>
  <si>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</si>
  <si>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</si>
  <si>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</si>
  <si>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</si>
  <si>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</si>
  <si>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</si>
  <si>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</si>
  <si>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</si>
  <si>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</si>
  <si>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</si>
  <si>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>Ďalšie doležité informácie o KFM, na ktorý bolo zriadené záložné právo:</t>
  </si>
  <si>
    <t>F. za)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</si>
  <si>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</si>
  <si>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</si>
  <si>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</si>
  <si>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</si>
  <si>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</si>
  <si>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</si>
  <si>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</si>
  <si>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</si>
  <si>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</si>
  <si>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</si>
  <si>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</si>
  <si>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</si>
  <si>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</si>
  <si>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</si>
  <si>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</si>
  <si>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</si>
  <si>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</si>
  <si>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</si>
  <si>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</si>
  <si>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</si>
  <si>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</si>
  <si>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</si>
  <si>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</si>
  <si>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</si>
  <si>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</si>
  <si>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</si>
  <si>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</si>
  <si>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</si>
  <si>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</si>
  <si>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</si>
  <si>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</si>
  <si>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</si>
  <si>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</si>
  <si>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</si>
  <si>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</si>
  <si>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</si>
  <si>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</si>
  <si>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</si>
  <si>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</si>
  <si>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</si>
  <si>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</si>
  <si>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</si>
  <si>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</si>
  <si>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</si>
  <si>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</si>
  <si>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 príslušnej mene za PO</t>
  </si>
  <si>
    <t>Ďalšie doležité informácie týkajúce sa dlhopisov: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</si>
  <si>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</si>
  <si>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</si>
  <si>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</si>
  <si>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</si>
  <si>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</si>
  <si>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</si>
  <si>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</si>
  <si>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>G. k)</t>
  </si>
  <si>
    <t>Zmena reálnej hodn. (+/-) s vplyvom na</t>
  </si>
  <si>
    <t>Ďalšie doležité informácie o významných položkách derivátov za bežné účtovné obdobie: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</si>
  <si>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</si>
  <si>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</si>
  <si>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</si>
  <si>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</si>
  <si>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</si>
  <si>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</si>
  <si>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</si>
  <si>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</si>
  <si>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</si>
  <si>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</si>
  <si>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</si>
  <si>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</si>
  <si>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</si>
  <si>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</si>
  <si>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</si>
  <si>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</si>
  <si>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Informácie o čistom obrate</t>
  </si>
  <si>
    <t>H. g)</t>
  </si>
  <si>
    <t>Náklady voči audítorovi / audítorskej spoločnosti, z toho: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</si>
  <si>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</si>
  <si>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</si>
  <si>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</si>
  <si>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</si>
  <si>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</si>
  <si>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Spriaznené osoby</t>
  </si>
  <si>
    <t>Ďalšie doležité informácie o podmienených záväzkov:</t>
  </si>
  <si>
    <t>L. a) a b)</t>
  </si>
  <si>
    <t>L. c)</t>
  </si>
  <si>
    <t>Ďalšie doležité informácie o podmienenom majetku:</t>
  </si>
  <si>
    <t xml:space="preserve"> Časť 1 - BO</t>
  </si>
  <si>
    <t>Časť 2 - PO</t>
  </si>
  <si>
    <t>Časť 1 - BO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</si>
  <si>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</si>
  <si>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</si>
  <si>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</si>
  <si>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</si>
  <si>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</si>
  <si>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</si>
  <si>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</si>
  <si>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</si>
  <si>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</si>
  <si>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</si>
  <si>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</si>
  <si>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</si>
  <si>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</si>
  <si>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</si>
  <si>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</si>
  <si>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</si>
  <si>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</si>
  <si>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</si>
  <si>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V.</t>
  </si>
  <si>
    <t>W.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</si>
  <si>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</si>
  <si>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</si>
  <si>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</si>
  <si>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</si>
  <si>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</si>
  <si>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</si>
  <si>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</si>
  <si>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</si>
  <si>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</si>
  <si>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</si>
  <si>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</si>
  <si>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</si>
  <si>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</si>
  <si>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</si>
  <si>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</si>
  <si>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</si>
  <si>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</si>
  <si>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</si>
  <si>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</si>
  <si>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</si>
  <si>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</si>
  <si>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</si>
  <si>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</si>
  <si>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</si>
  <si>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</si>
  <si>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Zvolenská cesta 14, 975 04 Banská Bystrica</t>
  </si>
  <si>
    <t>31.1.2007</t>
  </si>
  <si>
    <t>3.2.2009</t>
  </si>
  <si>
    <t>bez náplne</t>
  </si>
  <si>
    <t>obstarávacia cena</t>
  </si>
  <si>
    <t>vlastné náklady výroby</t>
  </si>
  <si>
    <t>menovitá hodnota</t>
  </si>
  <si>
    <t>25</t>
  </si>
  <si>
    <t>R</t>
  </si>
  <si>
    <t>Budovy a stavby</t>
  </si>
  <si>
    <t>Dopravné prostriedky</t>
  </si>
  <si>
    <t>Inventár</t>
  </si>
  <si>
    <t>5</t>
  </si>
  <si>
    <t>16,67</t>
  </si>
  <si>
    <t>na mzdy a soc. poistenie</t>
  </si>
  <si>
    <t>na služby a energie</t>
  </si>
  <si>
    <t>audit</t>
  </si>
  <si>
    <t>prepravné</t>
  </si>
  <si>
    <t>1.-6.2012-neurčito</t>
  </si>
  <si>
    <t>Ďalšie doležité informácie o výskumnej a vývojovej činnosti v bežnom období</t>
  </si>
  <si>
    <r>
      <t xml:space="preserve">Dôvod na zostavenie </t>
    </r>
    <r>
      <rPr>
        <sz val="8"/>
        <color indexed="8"/>
        <rFont val="Verdana"/>
        <family val="2"/>
        <charset val="238"/>
      </rPr>
      <t>mimoriadnej účtovnej závierky:</t>
    </r>
  </si>
  <si>
    <r>
      <t>C. d)</t>
    </r>
    <r>
      <rPr>
        <b/>
        <sz val="8"/>
        <color indexed="8"/>
        <rFont val="Verdana"/>
        <family val="2"/>
        <charset val="238"/>
      </rPr>
      <t xml:space="preserve"> 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</si>
  <si>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nehmotného majetku</t>
    </r>
    <r>
      <rPr>
        <sz val="8"/>
        <color indexed="8"/>
        <rFont val="Verdana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</si>
  <si>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8"/>
        <color indexed="8"/>
        <rFont val="Verdana"/>
        <family val="2"/>
        <charset val="238"/>
      </rPr>
      <t>nerovnajú</t>
    </r>
    <r>
      <rPr>
        <sz val="8"/>
        <color indexed="8"/>
        <rFont val="Verdana"/>
        <family val="2"/>
        <charset val="238"/>
      </rPr>
      <t xml:space="preserve">.
</t>
    </r>
  </si>
  <si>
    <r>
      <t>Dotácie poskytnuté na obstaranie majetku 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</si>
  <si>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Oprava významných a nevýznamných chýb minulých účtovných období vykonaných        v bežnom účtovnom období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</si>
  <si>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</si>
  <si>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nevýznamných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</si>
  <si>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>Ďalšie doležité informácie o prírastkoch, úbytkoch a presunoch dlhodobého nehmotného majetku: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</si>
  <si>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dlhodobom nehmotnom a hmotnom majetku, pri ktorom vlastnícke práva nadobudol veriteľ zmluvou o zabezpečovacom prevode práva, alebo ktorý užíva účtovná jednotka na základe zmluvy o výpožičke: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</si>
  <si>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Prehľad o dlhodobom nehnuteľnom majetku, pri ktorom nebolo vlastnícke právo zapísané vkladom do katastra nehnuteľností ku dňu zostavenia účtovnej závierky a táto ho užíva: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</si>
  <si>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>Charakteristika Goodwilu: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</si>
  <si>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položkách účtovaných na účte 097 - Opravná položka k nadobudnutému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</si>
  <si>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štruktúre dlhodobého finančného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</si>
  <si>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 dlhodobom finančnom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</si>
  <si>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dlhových CP držaných do splatnosti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</si>
  <si>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poskytnutých dlhodobých pôžičkách: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</si>
  <si>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opravných položkách (OP) k zásobám: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</si>
  <si>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zásobách s obmedzeným právom nakladania a na ktoré je zriadené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</si>
  <si>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zákazkovej výrobe a o zákazkovej výstavbe nehnuteľnosti určenej na predaj: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</si>
  <si>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vlastných akciách: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</si>
  <si>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vydaných dlhopisoch: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</si>
  <si>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významných položkách derivátov za bežné účtovné obdobie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</si>
  <si>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položkách zabezpečených derivátmi: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</si>
  <si>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Ďalšie doležité informácie o príjmoch a výhodách členov štatutárnych orgánov, dozorných orgánov a iného orgánu účtovnej jednotky </t>
    </r>
    <r>
      <rPr>
        <sz val="8"/>
        <color indexed="8"/>
        <rFont val="Verdana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8"/>
        <color indexed="8"/>
        <rFont val="Verdana"/>
        <family val="2"/>
        <charset val="238"/>
      </rPr>
      <t>:</t>
    </r>
  </si>
  <si>
    <t>Poskyt. pred. na DNM</t>
  </si>
  <si>
    <t xml:space="preserve"> V zmysle § 22 ods. 8 ZoÚ (oslobodenie od konsolidácie na medzistupni):  Obchodné meno a sídlo materskej účtovnej jednotky zostavujúcej konsolidovanú účtovnú závierku podľa IFRS EÚ, do ktorej je zahrnovaná účtovná jednotka a všetky jej dcérske účtovné jednotky:
</t>
  </si>
  <si>
    <t>SLOVENKA-Silver, s.r.o.</t>
  </si>
  <si>
    <r>
      <t xml:space="preserve">Prehľad o výskumnej a vývojovej činnosti v bežnom období: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</si>
  <si>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pohľadávkach zabezpečených záložným právom alebo inou formou zabezpečenia a o pohľadávkach, na ktoré sa zriadilo záložné právo: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</si>
  <si>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vývoji opravnej položky (OP) ku krátkodobému finančnému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</si>
  <si>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krátkodobom finančnom majetku (KFM), na ktorý bolo zriad.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</si>
  <si>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ocenení krátkodobého finančného  majetku, ku dňu ku ktorému sa zostavuje účtovná závierka reálnou hodnotou: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</si>
  <si>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Nájomné</t>
  </si>
  <si>
    <t>Internetový prístup</t>
  </si>
  <si>
    <t>Telefónne poplatky</t>
  </si>
  <si>
    <t>Zmena oceňovania zásob na predajniach</t>
  </si>
  <si>
    <t>Predplatné časopisov</t>
  </si>
  <si>
    <r>
      <t xml:space="preserve">Informácie o majetku prenajatom formou finančného prenájmu: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</si>
  <si>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DITURIA, a.s.</t>
  </si>
  <si>
    <r>
      <t xml:space="preserve">Tabuľka č. 2 </t>
    </r>
    <r>
      <rPr>
        <sz val="8"/>
        <color theme="4" tint="-0.249977111117893"/>
        <rFont val="Verdana"/>
        <family val="2"/>
        <charset val="238"/>
      </rPr>
      <t>bez náplne</t>
    </r>
  </si>
  <si>
    <t>Suma istiny v príslušnej mene
 za BO</t>
  </si>
  <si>
    <r>
      <t xml:space="preserve">Hodnota záväzkov zabezpečená záložným právom. </t>
    </r>
    <r>
      <rPr>
        <b/>
        <sz val="8"/>
        <color theme="4" tint="-0.249977111117893"/>
        <rFont val="Verdana"/>
        <family val="2"/>
        <charset val="238"/>
      </rPr>
      <t>bez náplne</t>
    </r>
  </si>
  <si>
    <t>Husniriza Kukuli</t>
  </si>
  <si>
    <t>€</t>
  </si>
  <si>
    <t>Tržby za vlastné výrobky</t>
  </si>
  <si>
    <t>Tržby za tovar</t>
  </si>
  <si>
    <t>Tržby z predaja služieb</t>
  </si>
  <si>
    <t>Ostatné</t>
  </si>
  <si>
    <t>Tuzemsko</t>
  </si>
  <si>
    <t>Export</t>
  </si>
  <si>
    <t>Predaný majetok</t>
  </si>
  <si>
    <t>Inzercia, reklama</t>
  </si>
  <si>
    <t>Opravy a udržiavanie</t>
  </si>
  <si>
    <t>Cestovné</t>
  </si>
  <si>
    <t>Predaný materiál</t>
  </si>
  <si>
    <t>Kurzové straty pri platbe</t>
  </si>
  <si>
    <t>Kurzové rozdiely ku dňu uzavierky</t>
  </si>
  <si>
    <t>Platobná karta</t>
  </si>
  <si>
    <r>
      <t xml:space="preserve">Informácie o podmienených záväzkoch: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</si>
  <si>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podmienenom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</si>
  <si>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príjmoch a výhodách členov štatutárnych orgánov, dozorných orgánov a iného orgánu účtovnej jednotky: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</si>
  <si>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skutočnostiach, ktoré nastali po dni, ku ktorému sa zostavuje účtovná závierka do dňa zostavenia účtovnej závierky: </t>
    </r>
    <r>
      <rPr>
        <b/>
        <sz val="8"/>
        <color theme="4" tint="-0.249977111117893"/>
        <rFont val="Verdana"/>
        <family val="2"/>
        <charset val="238"/>
      </rPr>
      <t>bez náplne</t>
    </r>
  </si>
  <si>
    <t>Ďalšie informácie týkajúce sa účtovnej jednotky, ktorej činnosť je zaradená do kategórie priemyselnej výroby a jej čistý obrat za bezprostredne predchádzajúce účtovné obdobie bol väčší ako 250 000 000 €:</t>
  </si>
  <si>
    <t>Ďalšie informácie týkajúce sa účtovnej jednotky, ktorej činnosť je zaradená do kategórie priemyselnej výroby a jej čistý obrat za bezprostredne predchádzajúce účtovné obdobie bol väčší ako 250 000 000 € o finančných vzťahoch medzi orgánom verejnej moci a účtovnou jednotkou:</t>
  </si>
  <si>
    <r>
      <t xml:space="preserve">Informácie účtovnej jednotky podľa § 23d ods. 6 ZoÚ: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</si>
  <si>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účtovnej jednotky podľa § 23d ods. 6 ZoÚ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</si>
  <si>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výlučných právach alebo osobitných právach udelených účtovnej jednotke: </t>
    </r>
    <r>
      <rPr>
        <b/>
        <sz val="8"/>
        <color theme="4" tint="-0.249977111117893"/>
        <rFont val="Verdana"/>
        <family val="2"/>
        <charset val="238"/>
      </rPr>
      <t>bez náplne</t>
    </r>
  </si>
  <si>
    <t>cena obstarania</t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</si>
  <si>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Verdana"/>
        <family val="2"/>
        <charset val="238"/>
      </rPr>
      <t>rovnajú</t>
    </r>
    <r>
      <rPr>
        <sz val="8"/>
        <color indexed="8"/>
        <rFont val="Verdana"/>
        <family val="2"/>
        <charset val="238"/>
      </rPr>
      <t xml:space="preserve">. Rozdiel je z dôvodu doodpisovania majetku v poslednom roku .
</t>
    </r>
  </si>
  <si>
    <t>Náklady , z toho:</t>
  </si>
  <si>
    <t>Odpisy pohľadávok</t>
  </si>
  <si>
    <t>Tvorba OP k pohľadávkam</t>
  </si>
  <si>
    <t>krátkodobá pôžička</t>
  </si>
  <si>
    <t>Dituria</t>
  </si>
  <si>
    <t>nájom</t>
  </si>
  <si>
    <r>
      <t xml:space="preserve">Účtovné metódy a zásady boli aplikované v rámci platného zákona o účtovníctve, s osobitosťami: </t>
    </r>
    <r>
      <rPr>
        <sz val="8"/>
        <color theme="4" tint="-0.249977111117893"/>
        <rFont val="Verdana"/>
        <family val="2"/>
        <charset val="238"/>
      </rPr>
      <t>bez náplne</t>
    </r>
  </si>
  <si>
    <t>Zmena stavu pohľadávok z prevádz. činnosti (-/+)</t>
  </si>
  <si>
    <t>Zmena stavu záväzkov z prevádz. činnosti (+/-)</t>
  </si>
  <si>
    <t>Príjmy z predaja dlhod. nehmotného majetku (+)</t>
  </si>
  <si>
    <t>Príjmy z predaja dlhod. hmotného majetku (+)</t>
  </si>
  <si>
    <t>Príjmy zo splácania dlhodobých pôžičiek poskytnutých účtovnou jednotkou inej účtovnej jednotke, ktorá je súčasťou konsolid. celku (+)</t>
  </si>
  <si>
    <t>Príjmy zo splácania pôžičiek poskytnutých účtovnou jednotkou tretím osobám, s výnimkou pôžičiek poskytnutých účtovnej jednotke, ktorá je súčasťou konsolidovaného celku (+)</t>
  </si>
  <si>
    <t>Výdavky na obstaranie alebo spätné odkúpenie vlastných akcií a vlastných obchod. podielov (-)</t>
  </si>
  <si>
    <t>Výdavky súvisiace s derivátmi, s výnimkou, ak sú určené na predaj alebo na obchod., alebo ak sa považujú za peňaž. toky z investičnej činnosti (-)</t>
  </si>
  <si>
    <t>Stav peňažných prostriedkov a peňažných ekvivalentov na začiatku účt. obdobia (+/-)</t>
  </si>
  <si>
    <t>Stav peňažných prostriedkov a peňažných ekvivalentov na konci účt. obdobia pred zohľadnením kurzových rozdielov vyčíslených ku dňu, ku ktorému sa zostavuje účtovná závierka (+/-)</t>
  </si>
  <si>
    <t>Čisté zvýšenie alebo čisté zníženie peňa. prostriedkov (+/-), (súčet A + B + C)</t>
  </si>
  <si>
    <t>Príjmy súvisiace s derivátmi, s výnimkou, ak sú určené na predaj alebo na obchod., alebo ak sa považujú za peňaž. toky z investičnej činnosti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</si>
  <si>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</si>
  <si>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Príjmy z úverov, ktoré účtovnej jednotke poskytla banka alebo pobočka zahraničnej banky, s výnimkou úverov, ktoré boli poskytnuté na zabezpečenie hlavného predmetu činnosti (+)</t>
  </si>
  <si>
    <t>Príjmy súvisiace s derivátmi s výnimkou, ak sú určené na predaj alebo na obchod., alebo ak sa tieto výdavky považujú za peňažné toky z finančnej  činnosti (+)</t>
  </si>
  <si>
    <t>Výdavky súvisiace s derivátmi s výnimkou, ak sú určené na predaj alebo na obchod., alebo ak sa tieto výdavky považujú za peňažné toky z finančnej  činnosti (-)</t>
  </si>
  <si>
    <t>Výsledok z predaja dlhodobého majetku, s výnimkou majetku, ktorý sa považ. za peňažný ekvivalent (+/-)</t>
  </si>
  <si>
    <t>Dividendy a iné podiely na zisku účtov. do výnosov (-)</t>
  </si>
  <si>
    <t>Nepeňažné operácie ovplyvňujúce výsledok hospod. z bežnej činnosti pred zdanením daňou z príjmov (+/-), (súčet A. 1. 1. až A. 1. 13.)</t>
  </si>
  <si>
    <t>Úroky účtované do výnosov (-)</t>
  </si>
  <si>
    <t>Aktivácia výrobkov</t>
  </si>
  <si>
    <t>Aktivácia materiálu</t>
  </si>
  <si>
    <t>Aktivácia DHM</t>
  </si>
  <si>
    <t>Tržby z predaja materiálu a DHM</t>
  </si>
  <si>
    <t>Nákladové úroky</t>
  </si>
  <si>
    <t>Ostatné príjmy vzťahujúce sa na inv. činnosť  (+)</t>
  </si>
  <si>
    <t>Ostatné výdavky vzťahujúce sa na inv. činnosť (-)</t>
  </si>
  <si>
    <t>Príjmy z upísaných akcií a obchod. podielov (+)</t>
  </si>
  <si>
    <t>Odpis opravnej položky k nadobud. majetku (+/-)</t>
  </si>
  <si>
    <t>Stroje a zariadenia</t>
  </si>
  <si>
    <t>Leasing auta</t>
  </si>
  <si>
    <t>Reprezentačné, pracovné odevy</t>
  </si>
  <si>
    <r>
      <t xml:space="preserve"> Informácie o daniach z príjmov: </t>
    </r>
    <r>
      <rPr>
        <sz val="8"/>
        <color theme="1"/>
        <rFont val="Verdana"/>
        <family val="2"/>
        <charset val="238"/>
      </rPr>
      <t>bez náplne</t>
    </r>
  </si>
  <si>
    <r>
      <t xml:space="preserve">Informácie o údajoch na podsúvahových účtoch: </t>
    </r>
    <r>
      <rPr>
        <sz val="8"/>
        <color theme="9"/>
        <rFont val="Verdana"/>
        <family val="2"/>
        <charset val="238"/>
      </rPr>
      <t>bez náplne</t>
    </r>
  </si>
  <si>
    <t>ku koncu roka</t>
  </si>
  <si>
    <t xml:space="preserve">Ďalšie dôležité informácie o výnosoch pri aktivácii nákladov, o výnosoch z hospodárskej činnosti, finančných výnosov a výnosov, ktoré majú výnimočný rozsah alebo výskyt: bez náplne </t>
  </si>
  <si>
    <t>Ďalšie doležité informácie o skutočnostiach, ktoré nastali po dni, ku ktorému sa zostavuje účtovná závierka do dňa zostavenia účtovnej závierky: bez náplne</t>
  </si>
  <si>
    <t xml:space="preserve">Informácie o významných položkách časového rozlíšenia na strane pasív: </t>
  </si>
  <si>
    <t>Kurzové zisky, úroky</t>
  </si>
  <si>
    <t>Rozpustenie zmeny metódy ocenenia tovaru</t>
  </si>
  <si>
    <t>6.3.2015-neurčito</t>
  </si>
  <si>
    <t>25.12.2015-neurčito</t>
  </si>
  <si>
    <t xml:space="preserve">Informácie o majetku prenajatom formou finančného prenájmu: </t>
  </si>
  <si>
    <t>6.3.2015- neurčito</t>
  </si>
  <si>
    <t>4.4.2015-4.6.2018</t>
  </si>
  <si>
    <t xml:space="preserve">Ďalšie doležité informácie o ekonomických vzťahoch účtovnej jednotky a spriaznených osôb: </t>
  </si>
  <si>
    <t>27.6.2016</t>
  </si>
  <si>
    <t>Ďalšie doležité informácie o dlhodobom finančnom majetku: bez náplne</t>
  </si>
  <si>
    <t>Ocenenie dlhodobého finančného majetku ku dňu zostavenia účtovnej závierky: bez náplne</t>
  </si>
  <si>
    <t>DNM-ochranná známka</t>
  </si>
  <si>
    <t>6.3.2016-neurčito</t>
  </si>
  <si>
    <t>27.6.2016-neurčito</t>
  </si>
  <si>
    <t>23.3.2016-neurčito</t>
  </si>
  <si>
    <t xml:space="preserve">   Poistenie </t>
  </si>
  <si>
    <t>Služby</t>
  </si>
  <si>
    <t>Príjmny</t>
  </si>
  <si>
    <t>Začiatočný stav a tvorba sociálneho fondu spolu</t>
  </si>
  <si>
    <t>Bónusy - terminál, predpis manka</t>
  </si>
  <si>
    <t xml:space="preserve">   Odpis záväzku</t>
  </si>
  <si>
    <t xml:space="preserve">   Nárok na úhr.manka a škody,prebytok na HV</t>
  </si>
  <si>
    <t>Penále, manká a škody</t>
  </si>
  <si>
    <t xml:space="preserve">Dituria </t>
  </si>
  <si>
    <t>Ostatné výnosy</t>
  </si>
  <si>
    <t xml:space="preserve">   Provízie</t>
  </si>
  <si>
    <t>Finančné náklady</t>
  </si>
  <si>
    <t>Výroba pletených výrobkov</t>
  </si>
  <si>
    <t>kúpa tovaru na účely jeho predaja konečnému spotrebiteľovi /maloobchod/ v rozsahu voľných živností</t>
  </si>
  <si>
    <t>kúpa tovaru na účely jeho predaja iným prevádzkovateľom živností /veľkoobchod/ v rozsahu voľných živností</t>
  </si>
  <si>
    <t xml:space="preserve"> Fiat  BB417FB</t>
  </si>
  <si>
    <t xml:space="preserve"> CITROEN BB778FM</t>
  </si>
  <si>
    <t xml:space="preserve">    CITROEN BB502DR</t>
  </si>
  <si>
    <t xml:space="preserve"> MERCEDES BB223FA</t>
  </si>
  <si>
    <t xml:space="preserve">    MERCEDES BB275EB</t>
  </si>
  <si>
    <t xml:space="preserve"> PEQUET BBBB876EE</t>
  </si>
  <si>
    <t xml:space="preserve"> Škoda Fábia BB854ED</t>
  </si>
  <si>
    <t xml:space="preserve">    Kia Ceed BB103FI</t>
  </si>
  <si>
    <t xml:space="preserve"> Škoda Fábia BB399EP</t>
  </si>
  <si>
    <t>zákonné poistenie</t>
  </si>
  <si>
    <t>havarijné poistenie</t>
  </si>
  <si>
    <t>provízia</t>
  </si>
  <si>
    <t>materiál, 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</si>
</sst>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4" tint="-0.249977111117893"/>
      <name val="Verdana"/>
      <family val="2"/>
      <charset val="238"/>
    </font>
    <font>
      <b/>
      <sz val="8"/>
      <color theme="4"/>
      <name val="Verdana"/>
      <family val="2"/>
      <charset val="238"/>
    </font>
    <font>
      <sz val="8"/>
      <color theme="4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color rgb="FF00B050"/>
      <name val="Verdana"/>
      <family val="2"/>
      <charset val="238"/>
    </font>
    <font>
      <b/>
      <sz val="8"/>
      <color theme="9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theme="4" tint="-0.249977111117893"/>
      <name val="Verdana"/>
      <family val="2"/>
      <charset val="238"/>
    </font>
    <font>
      <b/>
      <sz val="7"/>
      <color theme="4" tint="-0.249977111117893"/>
      <name val="Verdana"/>
      <family val="2"/>
      <charset val="238"/>
    </font>
    <font>
      <sz val="8"/>
      <color theme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9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/>
      <top style="medium">
        <color indexed="64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38">
    <xf numFmtId="0" fontId="0" fillId="0" borderId="0" xfId="0"/>
    <xf numFmtId="0" fontId="0" fillId="2" borderId="0" xfId="0" applyFill="1"/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5" xfId="0" applyNumberFormat="1" applyFont="1" applyBorder="1" applyAlignment="1" applyProtection="1">
      <alignment horizontal="right" vertical="center" wrapText="1" indent="1"/>
      <protection hidden="1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7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7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86" xfId="0" applyNumberFormat="1" applyFont="1" applyBorder="1" applyAlignment="1" applyProtection="1">
      <alignment horizontal="right" vertical="center" wrapText="1" indent="1"/>
      <protection locked="0"/>
    </xf>
    <xf numFmtId="3" fontId="9" fillId="0" borderId="55" xfId="0" applyNumberFormat="1" applyFont="1" applyBorder="1" applyAlignment="1" applyProtection="1">
      <alignment horizontal="right" vertical="center" wrapText="1" indent="1"/>
      <protection locked="0"/>
    </xf>
    <xf numFmtId="3" fontId="7" fillId="0" borderId="58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horizontal="left" vertical="center" wrapTex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90" xfId="0" applyFont="1" applyBorder="1" applyAlignment="1" applyProtection="1">
      <alignment vertical="center" wrapText="1"/>
      <protection locked="0"/>
    </xf>
    <xf numFmtId="3" fontId="9" fillId="0" borderId="46" xfId="0" applyNumberFormat="1" applyFont="1" applyBorder="1" applyAlignment="1" applyProtection="1">
      <alignment horizontal="right" vertical="center" wrapText="1" indent="1"/>
      <protection locked="0"/>
    </xf>
    <xf numFmtId="3" fontId="9" fillId="0" borderId="21" xfId="0" applyNumberFormat="1" applyFont="1" applyBorder="1" applyAlignment="1" applyProtection="1">
      <alignment horizontal="right" vertical="center" wrapText="1" indent="1"/>
      <protection locked="0"/>
    </xf>
    <xf numFmtId="0" fontId="8" fillId="0" borderId="91" xfId="0" applyFont="1" applyBorder="1" applyAlignment="1" applyProtection="1">
      <alignment vertical="center" wrapText="1"/>
      <protection locked="0"/>
    </xf>
    <xf numFmtId="3" fontId="9" fillId="0" borderId="73" xfId="0" applyNumberFormat="1" applyFont="1" applyBorder="1" applyAlignment="1" applyProtection="1">
      <alignment horizontal="right" vertical="center" wrapText="1" indent="1"/>
      <protection locked="0"/>
    </xf>
    <xf numFmtId="3" fontId="9" fillId="0" borderId="36" xfId="0" applyNumberFormat="1" applyFont="1" applyBorder="1" applyAlignment="1" applyProtection="1">
      <alignment horizontal="right" vertical="center" wrapText="1" indent="1"/>
      <protection locked="0"/>
    </xf>
    <xf numFmtId="0" fontId="8" fillId="0" borderId="92" xfId="0" applyFont="1" applyBorder="1" applyAlignment="1" applyProtection="1">
      <alignment vertical="center" wrapText="1"/>
      <protection locked="0"/>
    </xf>
    <xf numFmtId="3" fontId="9" fillId="0" borderId="72" xfId="0" applyNumberFormat="1" applyFont="1" applyBorder="1" applyAlignment="1" applyProtection="1">
      <alignment horizontal="right" vertical="center" wrapText="1" indent="1"/>
      <protection locked="0"/>
    </xf>
    <xf numFmtId="3" fontId="9" fillId="0" borderId="5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vertical="center" wrapText="1"/>
      <protection locked="0"/>
    </xf>
    <xf numFmtId="0" fontId="6" fillId="0" borderId="93" xfId="0" applyFont="1" applyBorder="1" applyAlignment="1" applyProtection="1">
      <alignment vertical="center" wrapText="1"/>
      <protection locked="0"/>
    </xf>
    <xf numFmtId="3" fontId="7" fillId="0" borderId="44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7" fillId="0" borderId="94" xfId="0" applyNumberFormat="1" applyFont="1" applyBorder="1" applyAlignment="1" applyProtection="1">
      <alignment horizontal="right" vertical="center" wrapText="1" indent="1"/>
      <protection locked="0"/>
    </xf>
    <xf numFmtId="3" fontId="7" fillId="0" borderId="35" xfId="0" applyNumberFormat="1" applyFont="1" applyBorder="1" applyAlignment="1" applyProtection="1">
      <alignment horizontal="right" vertical="center" wrapText="1" indent="1"/>
      <protection locked="0"/>
    </xf>
    <xf numFmtId="3" fontId="9" fillId="0" borderId="74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" xfId="0" applyNumberFormat="1" applyFont="1" applyBorder="1" applyAlignment="1" applyProtection="1">
      <alignment horizontal="right" vertical="center" wrapText="1" indent="1"/>
      <protection locked="0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6" xfId="0" applyNumberFormat="1" applyFont="1" applyBorder="1" applyAlignment="1" applyProtection="1">
      <alignment horizontal="right" vertical="center" wrapText="1" indent="1"/>
      <protection locked="0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Border="1" applyAlignment="1" applyProtection="1">
      <alignment horizontal="right" vertical="center" wrapText="1" indent="1"/>
      <protection locked="0"/>
    </xf>
    <xf numFmtId="3" fontId="10" fillId="0" borderId="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right" vertical="center" wrapText="1" indent="1"/>
      <protection locked="0"/>
    </xf>
    <xf numFmtId="3" fontId="10" fillId="0" borderId="4" xfId="0" applyNumberFormat="1" applyFont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hidden="1"/>
    </xf>
    <xf numFmtId="3" fontId="11" fillId="0" borderId="38" xfId="0" applyNumberFormat="1" applyFont="1" applyBorder="1" applyAlignment="1" applyProtection="1">
      <alignment horizontal="right" vertical="center" wrapText="1" indent="1"/>
      <protection hidden="1"/>
    </xf>
    <xf numFmtId="3" fontId="11" fillId="0" borderId="39" xfId="0" applyNumberFormat="1" applyFont="1" applyBorder="1" applyAlignment="1" applyProtection="1">
      <alignment horizontal="right" vertical="center" wrapText="1" indent="1"/>
      <protection hidden="1"/>
    </xf>
    <xf numFmtId="0" fontId="9" fillId="0" borderId="56" xfId="0" applyFont="1" applyBorder="1" applyAlignment="1" applyProtection="1">
      <alignment horizontal="lef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0" fontId="9" fillId="0" borderId="63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wrapText="1" inden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45" xfId="0" applyNumberFormat="1" applyFont="1" applyBorder="1" applyAlignment="1" applyProtection="1">
      <alignment horizontal="right" vertical="center" wrapText="1" indent="1"/>
      <protection locked="0"/>
    </xf>
    <xf numFmtId="3" fontId="9" fillId="0" borderId="47" xfId="0" applyNumberFormat="1" applyFont="1" applyBorder="1" applyAlignment="1" applyProtection="1">
      <alignment horizontal="right" vertical="center" wrapText="1" inden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22" xfId="0" applyNumberFormat="1" applyFont="1" applyBorder="1" applyAlignment="1" applyProtection="1">
      <alignment horizontal="right" vertical="center" wrapText="1" inden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locked="0"/>
    </xf>
    <xf numFmtId="0" fontId="9" fillId="0" borderId="16" xfId="0" applyFont="1" applyBorder="1" applyAlignment="1" applyProtection="1">
      <alignment horizontal="right" vertical="center" indent="1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locked="0"/>
    </xf>
    <xf numFmtId="0" fontId="9" fillId="0" borderId="10" xfId="0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34" xfId="0" applyNumberFormat="1" applyFont="1" applyBorder="1" applyAlignment="1" applyProtection="1">
      <alignment horizontal="right" indent="1"/>
      <protection locked="0"/>
    </xf>
    <xf numFmtId="3" fontId="9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indent="1"/>
      <protection hidden="1"/>
    </xf>
    <xf numFmtId="3" fontId="7" fillId="0" borderId="8" xfId="0" applyNumberFormat="1" applyFont="1" applyBorder="1" applyAlignment="1" applyProtection="1">
      <alignment horizontal="right" vertical="center" indent="1"/>
      <protection hidden="1"/>
    </xf>
    <xf numFmtId="0" fontId="9" fillId="0" borderId="18" xfId="0" applyFont="1" applyBorder="1" applyAlignment="1" applyProtection="1">
      <alignment horizontal="center" vertical="center"/>
      <protection locked="0"/>
    </xf>
    <xf numFmtId="10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 applyProtection="1">
      <alignment horizontal="right" vertical="center" inden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10" fontId="9" fillId="0" borderId="33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3" fontId="9" fillId="0" borderId="36" xfId="0" applyNumberFormat="1" applyFont="1" applyBorder="1" applyAlignment="1" applyProtection="1">
      <alignment horizontal="right" vertical="center" inden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10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right" vertical="center" indent="1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10" fontId="9" fillId="0" borderId="65" xfId="0" applyNumberFormat="1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right" vertical="center" indent="1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67" xfId="0" applyNumberFormat="1" applyFont="1" applyBorder="1" applyAlignment="1" applyProtection="1">
      <alignment horizontal="right" vertical="center" inden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9" fillId="0" borderId="70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hidden="1"/>
    </xf>
    <xf numFmtId="3" fontId="7" fillId="0" borderId="53" xfId="0" applyNumberFormat="1" applyFont="1" applyBorder="1" applyAlignment="1" applyProtection="1">
      <alignment horizontal="right" vertical="center" indent="1"/>
      <protection hidden="1"/>
    </xf>
    <xf numFmtId="3" fontId="9" fillId="0" borderId="231" xfId="0" applyNumberFormat="1" applyFont="1" applyBorder="1" applyAlignment="1" applyProtection="1">
      <alignment horizontal="right" vertical="center" wrapText="1" indent="1"/>
      <protection locked="0"/>
    </xf>
    <xf numFmtId="3" fontId="9" fillId="0" borderId="234" xfId="0" applyNumberFormat="1" applyFont="1" applyBorder="1" applyAlignment="1" applyProtection="1">
      <alignment horizontal="right" vertical="center" wrapText="1" indent="1"/>
      <protection locked="0"/>
    </xf>
    <xf numFmtId="3" fontId="9" fillId="0" borderId="235" xfId="0" applyNumberFormat="1" applyFont="1" applyBorder="1" applyAlignment="1" applyProtection="1">
      <alignment horizontal="right" vertical="center" wrapText="1" indent="1"/>
      <protection locked="0"/>
    </xf>
    <xf numFmtId="3" fontId="9" fillId="0" borderId="236" xfId="0" applyNumberFormat="1" applyFont="1" applyBorder="1" applyAlignment="1" applyProtection="1">
      <alignment horizontal="right" vertical="center" wrapText="1" indent="1"/>
      <protection locked="0"/>
    </xf>
    <xf numFmtId="3" fontId="9" fillId="0" borderId="237" xfId="0" applyNumberFormat="1" applyFont="1" applyBorder="1" applyAlignment="1" applyProtection="1">
      <alignment horizontal="right" vertical="center" wrapText="1" inden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1"/>
      <protection locked="0"/>
    </xf>
    <xf numFmtId="3" fontId="9" fillId="0" borderId="239" xfId="0" applyNumberFormat="1" applyFont="1" applyBorder="1" applyAlignment="1" applyProtection="1">
      <alignment horizontal="right" vertical="center" wrapText="1" indent="1"/>
      <protection locked="0"/>
    </xf>
    <xf numFmtId="3" fontId="9" fillId="0" borderId="240" xfId="0" applyNumberFormat="1" applyFont="1" applyBorder="1" applyAlignment="1" applyProtection="1">
      <alignment horizontal="right" vertical="center" wrapText="1" indent="1"/>
      <protection locked="0"/>
    </xf>
    <xf numFmtId="3" fontId="9" fillId="0" borderId="241" xfId="0" applyNumberFormat="1" applyFont="1" applyBorder="1" applyAlignment="1" applyProtection="1">
      <alignment horizontal="right" vertical="center" wrapText="1" indent="1"/>
      <protection locked="0"/>
    </xf>
    <xf numFmtId="3" fontId="9" fillId="0" borderId="242" xfId="0" applyNumberFormat="1" applyFont="1" applyBorder="1" applyAlignment="1" applyProtection="1">
      <alignment horizontal="right" vertical="center" wrapText="1" indent="1"/>
      <protection locked="0"/>
    </xf>
    <xf numFmtId="3" fontId="9" fillId="0" borderId="243" xfId="0" applyNumberFormat="1" applyFont="1" applyBorder="1" applyAlignment="1" applyProtection="1">
      <alignment horizontal="right" vertical="center" wrapText="1" indent="1"/>
      <protection locked="0"/>
    </xf>
    <xf numFmtId="3" fontId="9" fillId="0" borderId="244" xfId="0" applyNumberFormat="1" applyFont="1" applyBorder="1" applyAlignment="1" applyProtection="1">
      <alignment horizontal="right" vertical="center" wrapText="1" indent="1"/>
      <protection locked="0"/>
    </xf>
    <xf numFmtId="3" fontId="7" fillId="0" borderId="226" xfId="0" applyNumberFormat="1" applyFont="1" applyBorder="1" applyAlignment="1" applyProtection="1">
      <alignment horizontal="right" vertical="center" wrapText="1" indent="1"/>
      <protection hidden="1"/>
    </xf>
    <xf numFmtId="3" fontId="7" fillId="0" borderId="222" xfId="0" applyNumberFormat="1" applyFont="1" applyBorder="1" applyAlignment="1" applyProtection="1">
      <alignment horizontal="right" vertical="center" wrapText="1" indent="1"/>
      <protection hidden="1"/>
    </xf>
    <xf numFmtId="3" fontId="7" fillId="0" borderId="221" xfId="0" applyNumberFormat="1" applyFont="1" applyBorder="1" applyAlignment="1" applyProtection="1">
      <alignment horizontal="right" vertical="center" wrapText="1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48" xfId="0" applyNumberFormat="1" applyFont="1" applyBorder="1" applyAlignment="1" applyProtection="1">
      <alignment horizontal="right" vertical="center" indent="1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38" xfId="0" applyNumberFormat="1" applyFont="1" applyBorder="1" applyAlignment="1" applyProtection="1">
      <alignment horizontal="right" vertical="center" indent="1"/>
      <protection locked="0"/>
    </xf>
    <xf numFmtId="3" fontId="9" fillId="0" borderId="74" xfId="0" applyNumberFormat="1" applyFont="1" applyBorder="1" applyAlignment="1" applyProtection="1">
      <alignment horizontal="right" vertical="center" indent="1"/>
      <protection locked="0"/>
    </xf>
    <xf numFmtId="3" fontId="7" fillId="0" borderId="47" xfId="0" applyNumberFormat="1" applyFont="1" applyBorder="1" applyAlignment="1" applyProtection="1">
      <alignment horizontal="right" vertical="center" indent="1"/>
      <protection hidden="1"/>
    </xf>
    <xf numFmtId="3" fontId="7" fillId="0" borderId="16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2" xfId="0" applyNumberFormat="1" applyFont="1" applyBorder="1" applyAlignment="1" applyProtection="1">
      <alignment horizontal="right" vertical="center" indent="1"/>
      <protection hidden="1"/>
    </xf>
    <xf numFmtId="3" fontId="9" fillId="0" borderId="40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35" xfId="0" applyNumberFormat="1" applyFont="1" applyBorder="1" applyAlignment="1" applyProtection="1">
      <alignment horizontal="right" vertical="center" indent="1"/>
      <protection hidden="1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3" fontId="9" fillId="0" borderId="49" xfId="0" applyNumberFormat="1" applyFont="1" applyBorder="1" applyAlignment="1" applyProtection="1">
      <alignment horizontal="right" vertical="center" indent="1"/>
      <protection hidden="1"/>
    </xf>
    <xf numFmtId="3" fontId="9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indent="1"/>
      <protection locked="0"/>
    </xf>
    <xf numFmtId="3" fontId="9" fillId="0" borderId="48" xfId="0" applyNumberFormat="1" applyFont="1" applyBorder="1" applyAlignment="1" applyProtection="1">
      <alignment horizontal="righ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indent="1"/>
      <protection locked="0"/>
    </xf>
    <xf numFmtId="3" fontId="9" fillId="0" borderId="47" xfId="0" applyNumberFormat="1" applyFont="1" applyBorder="1" applyAlignment="1" applyProtection="1">
      <alignment horizontal="right" indent="1"/>
      <protection locked="0"/>
    </xf>
    <xf numFmtId="3" fontId="9" fillId="0" borderId="16" xfId="0" applyNumberFormat="1" applyFont="1" applyBorder="1" applyAlignment="1" applyProtection="1">
      <alignment horizontal="right" indent="1"/>
      <protection locked="0"/>
    </xf>
    <xf numFmtId="3" fontId="9" fillId="0" borderId="8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82" xfId="0" applyNumberFormat="1" applyFont="1" applyBorder="1" applyAlignment="1" applyProtection="1">
      <alignment horizontal="right" indent="1"/>
      <protection locked="0"/>
    </xf>
    <xf numFmtId="3" fontId="9" fillId="0" borderId="37" xfId="0" applyNumberFormat="1" applyFont="1" applyBorder="1" applyAlignment="1" applyProtection="1">
      <alignment horizontal="right" indent="1"/>
      <protection locked="0"/>
    </xf>
    <xf numFmtId="3" fontId="9" fillId="0" borderId="44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left" vertical="center" indent="4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0" xfId="0" applyFont="1" applyProtection="1"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indent="1"/>
      <protection locked="0"/>
    </xf>
    <xf numFmtId="3" fontId="9" fillId="0" borderId="0" xfId="0" applyNumberFormat="1" applyFont="1" applyBorder="1" applyAlignment="1" applyProtection="1">
      <alignment horizontal="right" vertical="top" indent="3"/>
      <protection locked="0"/>
    </xf>
    <xf numFmtId="3" fontId="9" fillId="0" borderId="0" xfId="0" applyNumberFormat="1" applyFont="1" applyBorder="1" applyAlignment="1" applyProtection="1">
      <alignment horizontal="right" vertical="top" wrapText="1" indent="3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0" fontId="11" fillId="0" borderId="18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0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1" xfId="0" applyNumberFormat="1" applyFont="1" applyBorder="1" applyAlignment="1" applyProtection="1">
      <alignment horizontal="right" vertical="center" wrapText="1" indent="1"/>
      <protection locked="0"/>
    </xf>
    <xf numFmtId="10" fontId="11" fillId="0" borderId="19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2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/>
    <xf numFmtId="0" fontId="7" fillId="0" borderId="0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9" fillId="0" borderId="16" xfId="0" applyNumberFormat="1" applyFont="1" applyBorder="1" applyAlignment="1" applyProtection="1">
      <alignment horizontal="right" vertical="center" wrapText="1" indent="1"/>
      <protection locked="0"/>
    </xf>
    <xf numFmtId="0" fontId="8" fillId="0" borderId="11" xfId="0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0" fillId="0" borderId="0" xfId="0" applyNumberFormat="1" applyFont="1" applyBorder="1" applyAlignment="1" applyProtection="1">
      <alignment horizontal="right" indent="3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center" indent="1"/>
      <protection locked="0"/>
    </xf>
    <xf numFmtId="3" fontId="7" fillId="0" borderId="0" xfId="0" applyNumberFormat="1" applyFont="1" applyBorder="1" applyAlignment="1" applyProtection="1">
      <alignment horizontal="right" indent="3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3" fontId="18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58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center" vertical="top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indent="1"/>
      <protection locked="0"/>
    </xf>
    <xf numFmtId="10" fontId="9" fillId="0" borderId="2" xfId="0" applyNumberFormat="1" applyFont="1" applyBorder="1" applyAlignment="1" applyProtection="1">
      <alignment horizontal="center"/>
      <protection locked="0"/>
    </xf>
    <xf numFmtId="0" fontId="9" fillId="0" borderId="59" xfId="0" applyFont="1" applyBorder="1" applyAlignment="1" applyProtection="1">
      <alignment horizontal="center"/>
      <protection locked="0"/>
    </xf>
    <xf numFmtId="1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25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center" vertical="center" wrapText="1"/>
      <protection locked="0"/>
    </xf>
    <xf numFmtId="0" fontId="6" fillId="0" borderId="223" xfId="0" applyFont="1" applyBorder="1" applyAlignment="1" applyProtection="1">
      <alignment horizontal="center" vertical="center" wrapText="1"/>
      <protection locked="0"/>
    </xf>
    <xf numFmtId="0" fontId="6" fillId="0" borderId="229" xfId="0" applyFont="1" applyBorder="1" applyAlignment="1" applyProtection="1">
      <alignment horizontal="center" vertical="center" wrapText="1"/>
      <protection locked="0"/>
    </xf>
    <xf numFmtId="0" fontId="6" fillId="0" borderId="227" xfId="0" applyFont="1" applyBorder="1" applyAlignment="1" applyProtection="1">
      <alignment horizontal="center" vertical="center" wrapText="1"/>
      <protection locked="0"/>
    </xf>
    <xf numFmtId="0" fontId="6" fillId="0" borderId="220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2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8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8" xfId="0" applyFont="1" applyBorder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6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8" fillId="0" borderId="74" xfId="0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</xf>
    <xf numFmtId="3" fontId="18" fillId="0" borderId="2" xfId="0" applyNumberFormat="1" applyFont="1" applyBorder="1" applyAlignment="1" applyProtection="1">
      <alignment horizontal="right" vertical="center" indent="3"/>
    </xf>
    <xf numFmtId="0" fontId="8" fillId="0" borderId="59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8" xfId="0" applyFont="1" applyBorder="1" applyAlignment="1" applyProtection="1">
      <alignment horizontal="center" vertical="center"/>
    </xf>
    <xf numFmtId="3" fontId="9" fillId="0" borderId="62" xfId="0" applyNumberFormat="1" applyFont="1" applyBorder="1" applyAlignment="1" applyProtection="1">
      <alignment horizontal="center" vertical="center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0" fontId="8" fillId="0" borderId="77" xfId="0" applyFont="1" applyBorder="1" applyAlignment="1" applyProtection="1">
      <alignment horizontal="center" vertical="center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9" xfId="0" applyFont="1" applyBorder="1" applyAlignment="1" applyProtection="1">
      <alignment horizontal="center" vertical="center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7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8" fillId="0" borderId="0" xfId="0" applyNumberFormat="1" applyFont="1" applyProtection="1">
      <protection locked="0"/>
    </xf>
    <xf numFmtId="3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14" fontId="9" fillId="0" borderId="33" xfId="0" applyNumberFormat="1" applyFont="1" applyBorder="1" applyAlignment="1" applyProtection="1">
      <alignment horizontal="center" vertical="center"/>
      <protection locked="0"/>
    </xf>
    <xf numFmtId="3" fontId="24" fillId="0" borderId="231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4" fillId="0" borderId="233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2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1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8" fillId="0" borderId="0" xfId="0" applyNumberFormat="1" applyFont="1" applyBorder="1" applyProtection="1">
      <protection locked="0"/>
    </xf>
    <xf numFmtId="3" fontId="9" fillId="0" borderId="33" xfId="0" applyNumberFormat="1" applyFont="1" applyFill="1" applyBorder="1" applyAlignment="1" applyProtection="1">
      <alignment horizontal="right" vertical="center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hidden="1"/>
    </xf>
    <xf numFmtId="3" fontId="7" fillId="0" borderId="0" xfId="0" applyNumberFormat="1" applyFont="1" applyBorder="1" applyAlignment="1" applyProtection="1">
      <alignment horizontal="right" indent="1"/>
      <protection hidden="1"/>
    </xf>
    <xf numFmtId="3" fontId="7" fillId="0" borderId="88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vertical="top"/>
      <protection locked="0"/>
    </xf>
    <xf numFmtId="14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hidden="1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3" fontId="7" fillId="0" borderId="0" xfId="0" applyNumberFormat="1" applyFont="1" applyBorder="1" applyAlignment="1" applyProtection="1">
      <alignment horizontal="right" indent="2"/>
      <protection hidden="1"/>
    </xf>
    <xf numFmtId="3" fontId="24" fillId="0" borderId="20" xfId="0" applyNumberFormat="1" applyFont="1" applyFill="1" applyBorder="1" applyAlignment="1" applyProtection="1">
      <alignment horizontal="right" vertical="center" indent="1"/>
      <protection locked="0"/>
    </xf>
    <xf numFmtId="3" fontId="9" fillId="0" borderId="364" xfId="0" applyNumberFormat="1" applyFont="1" applyBorder="1" applyAlignment="1" applyProtection="1">
      <alignment horizontal="center" vertical="center"/>
      <protection locked="0"/>
    </xf>
    <xf numFmtId="3" fontId="9" fillId="0" borderId="364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24" xfId="0" applyNumberFormat="1" applyFont="1" applyBorder="1" applyAlignment="1" applyProtection="1">
      <alignment horizontal="center"/>
      <protection locked="0"/>
    </xf>
    <xf numFmtId="3" fontId="9" fillId="0" borderId="349" xfId="0" applyNumberFormat="1" applyFont="1" applyBorder="1" applyAlignment="1" applyProtection="1">
      <alignment horizontal="center"/>
      <protection locked="0"/>
    </xf>
    <xf numFmtId="3" fontId="9" fillId="0" borderId="368" xfId="0" applyNumberFormat="1" applyFont="1" applyBorder="1" applyAlignment="1" applyProtection="1">
      <alignment horizontal="center"/>
      <protection locked="0"/>
    </xf>
    <xf numFmtId="3" fontId="9" fillId="0" borderId="367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center"/>
      <protection locked="0"/>
    </xf>
    <xf numFmtId="0" fontId="6" fillId="0" borderId="375" xfId="0" applyFont="1" applyBorder="1" applyAlignment="1" applyProtection="1">
      <alignment horizontal="center" vertical="center" wrapText="1"/>
      <protection locked="0"/>
    </xf>
    <xf numFmtId="0" fontId="6" fillId="0" borderId="373" xfId="0" applyFont="1" applyBorder="1" applyAlignment="1" applyProtection="1">
      <alignment horizontal="center" vertical="center" wrapText="1"/>
      <protection locked="0"/>
    </xf>
    <xf numFmtId="3" fontId="9" fillId="0" borderId="385" xfId="0" applyNumberFormat="1" applyFont="1" applyBorder="1" applyAlignment="1" applyProtection="1">
      <alignment horizontal="center"/>
      <protection locked="0"/>
    </xf>
    <xf numFmtId="3" fontId="9" fillId="0" borderId="33" xfId="0" applyNumberFormat="1" applyFont="1" applyBorder="1" applyAlignment="1" applyProtection="1">
      <alignment vertical="center"/>
      <protection locked="0"/>
    </xf>
    <xf numFmtId="3" fontId="9" fillId="0" borderId="26" xfId="0" applyNumberFormat="1" applyFont="1" applyBorder="1" applyAlignment="1" applyProtection="1">
      <alignment vertical="center"/>
      <protection locked="0"/>
    </xf>
    <xf numFmtId="3" fontId="9" fillId="0" borderId="318" xfId="0" applyNumberFormat="1" applyFont="1" applyBorder="1" applyAlignment="1" applyProtection="1">
      <alignment horizontal="center" vertical="center"/>
      <protection locked="0"/>
    </xf>
    <xf numFmtId="3" fontId="9" fillId="0" borderId="128" xfId="0" applyNumberFormat="1" applyFont="1" applyFill="1" applyBorder="1" applyAlignment="1" applyProtection="1">
      <alignment horizontal="center" vertical="center"/>
      <protection locked="0"/>
    </xf>
    <xf numFmtId="3" fontId="9" fillId="0" borderId="127" xfId="0" applyNumberFormat="1" applyFont="1" applyBorder="1" applyAlignment="1" applyProtection="1">
      <alignment horizontal="center"/>
      <protection locked="0"/>
    </xf>
    <xf numFmtId="3" fontId="9" fillId="0" borderId="190" xfId="0" applyNumberFormat="1" applyFont="1" applyBorder="1" applyAlignment="1" applyProtection="1">
      <alignment horizontal="center"/>
      <protection locked="0"/>
    </xf>
    <xf numFmtId="3" fontId="9" fillId="0" borderId="130" xfId="0" applyNumberFormat="1" applyFont="1" applyBorder="1" applyAlignment="1" applyProtection="1">
      <alignment horizontal="center" vertical="center"/>
      <protection locked="0"/>
    </xf>
    <xf numFmtId="3" fontId="9" fillId="0" borderId="168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388" xfId="0" applyFont="1" applyBorder="1" applyAlignment="1" applyProtection="1">
      <alignment horizontal="left" vertical="center" wrapText="1"/>
      <protection locked="0"/>
    </xf>
    <xf numFmtId="0" fontId="9" fillId="0" borderId="362" xfId="0" applyFont="1" applyBorder="1" applyAlignment="1" applyProtection="1">
      <alignment horizontal="left" vertical="center" wrapText="1"/>
      <protection locked="0"/>
    </xf>
    <xf numFmtId="0" fontId="9" fillId="0" borderId="363" xfId="0" applyFont="1" applyBorder="1" applyAlignment="1" applyProtection="1">
      <alignment horizontal="left" vertical="center" wrapText="1"/>
      <protection locked="0"/>
    </xf>
    <xf numFmtId="3" fontId="9" fillId="0" borderId="392" xfId="0" applyNumberFormat="1" applyFont="1" applyBorder="1" applyAlignment="1" applyProtection="1">
      <alignment horizontal="center" vertical="center"/>
      <protection locked="0"/>
    </xf>
    <xf numFmtId="3" fontId="9" fillId="0" borderId="393" xfId="0" applyNumberFormat="1" applyFont="1" applyBorder="1" applyAlignment="1" applyProtection="1">
      <alignment horizontal="center" vertical="center"/>
      <protection locked="0"/>
    </xf>
    <xf numFmtId="3" fontId="9" fillId="0" borderId="389" xfId="0" applyNumberFormat="1" applyFont="1" applyBorder="1" applyAlignment="1" applyProtection="1">
      <alignment horizontal="center" vertical="center"/>
      <protection locked="0"/>
    </xf>
    <xf numFmtId="3" fontId="9" fillId="0" borderId="362" xfId="0" applyNumberFormat="1" applyFont="1" applyBorder="1" applyAlignment="1" applyProtection="1">
      <alignment horizontal="center" vertical="center"/>
      <protection locked="0"/>
    </xf>
    <xf numFmtId="3" fontId="9" fillId="0" borderId="390" xfId="0" applyNumberFormat="1" applyFont="1" applyBorder="1" applyAlignment="1" applyProtection="1">
      <alignment horizontal="center" vertical="center"/>
      <protection locked="0"/>
    </xf>
    <xf numFmtId="3" fontId="11" fillId="0" borderId="84" xfId="0" applyNumberFormat="1" applyFont="1" applyBorder="1" applyAlignment="1" applyProtection="1">
      <alignment horizontal="right" vertical="center" indent="3"/>
      <protection locked="0"/>
    </xf>
    <xf numFmtId="3" fontId="11" fillId="0" borderId="122" xfId="0" applyNumberFormat="1" applyFont="1" applyBorder="1" applyAlignment="1" applyProtection="1">
      <alignment horizontal="right" vertical="center" indent="3"/>
      <protection locked="0"/>
    </xf>
    <xf numFmtId="3" fontId="11" fillId="0" borderId="123" xfId="0" applyNumberFormat="1" applyFont="1" applyBorder="1" applyAlignment="1" applyProtection="1">
      <alignment horizontal="right" vertical="center" indent="3"/>
      <protection locked="0"/>
    </xf>
    <xf numFmtId="0" fontId="8" fillId="0" borderId="91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3" fontId="11" fillId="0" borderId="63" xfId="0" applyNumberFormat="1" applyFont="1" applyBorder="1" applyAlignment="1" applyProtection="1">
      <alignment horizontal="right" vertical="center" indent="3"/>
      <protection locked="0"/>
    </xf>
    <xf numFmtId="0" fontId="6" fillId="0" borderId="308" xfId="0" applyFont="1" applyBorder="1" applyAlignment="1" applyProtection="1">
      <alignment horizontal="left" vertical="center" wrapText="1"/>
      <protection locked="0"/>
    </xf>
    <xf numFmtId="0" fontId="6" fillId="0" borderId="309" xfId="0" applyFont="1" applyBorder="1" applyAlignment="1" applyProtection="1">
      <alignment horizontal="left" vertical="center" wrapText="1"/>
      <protection locked="0"/>
    </xf>
    <xf numFmtId="3" fontId="7" fillId="0" borderId="309" xfId="0" applyNumberFormat="1" applyFont="1" applyBorder="1" applyAlignment="1" applyProtection="1">
      <alignment horizontal="right" vertical="center" indent="3"/>
      <protection hidden="1"/>
    </xf>
    <xf numFmtId="3" fontId="7" fillId="0" borderId="310" xfId="0" applyNumberFormat="1" applyFont="1" applyBorder="1" applyAlignment="1" applyProtection="1">
      <alignment horizontal="right" vertical="center" indent="3"/>
      <protection hidden="1"/>
    </xf>
    <xf numFmtId="3" fontId="7" fillId="0" borderId="311" xfId="0" applyNumberFormat="1" applyFont="1" applyBorder="1" applyAlignment="1" applyProtection="1">
      <alignment horizontal="right" vertical="center" indent="3"/>
      <protection hidden="1"/>
    </xf>
    <xf numFmtId="3" fontId="7" fillId="0" borderId="312" xfId="0" applyNumberFormat="1" applyFont="1" applyBorder="1" applyAlignment="1" applyProtection="1">
      <alignment horizontal="right" vertical="center" indent="3"/>
      <protection hidden="1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162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 wrapText="1"/>
      <protection locked="0"/>
    </xf>
    <xf numFmtId="0" fontId="12" fillId="0" borderId="16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39" xfId="0" applyFont="1" applyBorder="1" applyAlignment="1" applyProtection="1">
      <alignment horizontal="left" vertical="center"/>
      <protection locked="0"/>
    </xf>
    <xf numFmtId="0" fontId="8" fillId="0" borderId="77" xfId="0" applyFont="1" applyBorder="1" applyAlignment="1" applyProtection="1">
      <alignment horizontal="left" vertical="center"/>
      <protection locked="0"/>
    </xf>
    <xf numFmtId="3" fontId="9" fillId="0" borderId="139" xfId="0" applyNumberFormat="1" applyFont="1" applyBorder="1" applyAlignment="1" applyProtection="1">
      <alignment horizontal="right" vertical="top" indent="3"/>
      <protection locked="0"/>
    </xf>
    <xf numFmtId="3" fontId="9" fillId="0" borderId="77" xfId="0" applyNumberFormat="1" applyFont="1" applyBorder="1" applyAlignment="1" applyProtection="1">
      <alignment horizontal="right" vertical="top" indent="3"/>
      <protection locked="0"/>
    </xf>
    <xf numFmtId="3" fontId="9" fillId="0" borderId="81" xfId="0" applyNumberFormat="1" applyFont="1" applyBorder="1" applyAlignment="1" applyProtection="1">
      <alignment horizontal="right" vertical="top" indent="3"/>
      <protection locked="0"/>
    </xf>
    <xf numFmtId="3" fontId="9" fillId="0" borderId="158" xfId="0" applyNumberFormat="1" applyFont="1" applyBorder="1" applyAlignment="1" applyProtection="1">
      <alignment horizontal="right" vertical="top" indent="3"/>
      <protection locked="0"/>
    </xf>
    <xf numFmtId="0" fontId="6" fillId="0" borderId="8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3" fontId="7" fillId="0" borderId="15" xfId="0" applyNumberFormat="1" applyFont="1" applyBorder="1" applyAlignment="1" applyProtection="1">
      <alignment horizontal="right" vertical="top" indent="3"/>
      <protection hidden="1"/>
    </xf>
    <xf numFmtId="3" fontId="7" fillId="0" borderId="6" xfId="0" applyNumberFormat="1" applyFont="1" applyBorder="1" applyAlignment="1" applyProtection="1">
      <alignment horizontal="right" vertical="top" indent="3"/>
      <protection hidden="1"/>
    </xf>
    <xf numFmtId="3" fontId="7" fillId="0" borderId="7" xfId="0" applyNumberFormat="1" applyFont="1" applyBorder="1" applyAlignment="1" applyProtection="1">
      <alignment horizontal="right" vertical="top" indent="3"/>
      <protection hidden="1"/>
    </xf>
    <xf numFmtId="3" fontId="7" fillId="0" borderId="102" xfId="0" applyNumberFormat="1" applyFont="1" applyBorder="1" applyAlignment="1" applyProtection="1">
      <alignment horizontal="right" vertical="top" indent="3"/>
      <protection hidden="1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69" xfId="0" applyFont="1" applyBorder="1" applyAlignment="1" applyProtection="1">
      <alignment horizontal="left" vertical="center"/>
      <protection locked="0"/>
    </xf>
    <xf numFmtId="0" fontId="8" fillId="0" borderId="57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vertical="top" indent="3"/>
      <protection locked="0"/>
    </xf>
    <xf numFmtId="3" fontId="9" fillId="0" borderId="57" xfId="0" applyNumberFormat="1" applyFont="1" applyBorder="1" applyAlignment="1" applyProtection="1">
      <alignment horizontal="right" vertical="top" indent="3"/>
      <protection locked="0"/>
    </xf>
    <xf numFmtId="3" fontId="9" fillId="0" borderId="103" xfId="0" applyNumberFormat="1" applyFont="1" applyBorder="1" applyAlignment="1" applyProtection="1">
      <alignment horizontal="right" vertical="top" indent="3"/>
      <protection locked="0"/>
    </xf>
    <xf numFmtId="3" fontId="9" fillId="0" borderId="104" xfId="0" applyNumberFormat="1" applyFont="1" applyBorder="1" applyAlignment="1" applyProtection="1">
      <alignment horizontal="right" vertical="top" indent="3"/>
      <protection locked="0"/>
    </xf>
    <xf numFmtId="3" fontId="7" fillId="0" borderId="139" xfId="0" applyNumberFormat="1" applyFont="1" applyBorder="1" applyAlignment="1" applyProtection="1">
      <alignment horizontal="right" vertical="top" indent="3"/>
      <protection hidden="1"/>
    </xf>
    <xf numFmtId="3" fontId="7" fillId="0" borderId="77" xfId="0" applyNumberFormat="1" applyFont="1" applyBorder="1" applyAlignment="1" applyProtection="1">
      <alignment horizontal="right" vertical="top" indent="3"/>
      <protection hidden="1"/>
    </xf>
    <xf numFmtId="3" fontId="7" fillId="0" borderId="81" xfId="0" applyNumberFormat="1" applyFont="1" applyBorder="1" applyAlignment="1" applyProtection="1">
      <alignment horizontal="right" vertical="top" indent="3"/>
      <protection hidden="1"/>
    </xf>
    <xf numFmtId="3" fontId="7" fillId="0" borderId="158" xfId="0" applyNumberFormat="1" applyFont="1" applyBorder="1" applyAlignment="1" applyProtection="1">
      <alignment horizontal="right" vertical="top" indent="3"/>
      <protection hidden="1"/>
    </xf>
    <xf numFmtId="0" fontId="8" fillId="0" borderId="154" xfId="0" applyFont="1" applyBorder="1" applyAlignment="1" applyProtection="1">
      <alignment horizontal="left" vertical="center" wrapText="1"/>
      <protection locked="0"/>
    </xf>
    <xf numFmtId="0" fontId="8" fillId="0" borderId="156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left" vertical="center" wrapText="1"/>
      <protection locked="0"/>
    </xf>
    <xf numFmtId="3" fontId="9" fillId="0" borderId="156" xfId="0" applyNumberFormat="1" applyFont="1" applyBorder="1" applyAlignment="1" applyProtection="1">
      <alignment horizontal="right" vertical="center" indent="3"/>
      <protection locked="0"/>
    </xf>
    <xf numFmtId="3" fontId="9" fillId="0" borderId="78" xfId="0" applyNumberFormat="1" applyFont="1" applyBorder="1" applyAlignment="1" applyProtection="1">
      <alignment horizontal="right" vertical="center" indent="3"/>
      <protection locked="0"/>
    </xf>
    <xf numFmtId="3" fontId="9" fillId="0" borderId="155" xfId="0" applyNumberFormat="1" applyFont="1" applyBorder="1" applyAlignment="1" applyProtection="1">
      <alignment horizontal="right" vertical="center" indent="3"/>
      <protection locked="0"/>
    </xf>
    <xf numFmtId="3" fontId="9" fillId="0" borderId="157" xfId="0" applyNumberFormat="1" applyFont="1" applyBorder="1" applyAlignment="1" applyProtection="1">
      <alignment horizontal="right" vertical="center" indent="3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22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3" fontId="9" fillId="0" borderId="122" xfId="0" applyNumberFormat="1" applyFont="1" applyBorder="1" applyAlignment="1" applyProtection="1">
      <alignment horizontal="right" vertical="top" indent="3"/>
      <protection locked="0"/>
    </xf>
    <xf numFmtId="3" fontId="9" fillId="0" borderId="63" xfId="0" applyNumberFormat="1" applyFont="1" applyBorder="1" applyAlignment="1" applyProtection="1">
      <alignment horizontal="right" vertical="top" indent="3"/>
      <protection locked="0"/>
    </xf>
    <xf numFmtId="3" fontId="9" fillId="0" borderId="84" xfId="0" applyNumberFormat="1" applyFont="1" applyBorder="1" applyAlignment="1" applyProtection="1">
      <alignment horizontal="right" vertical="top" indent="3"/>
      <protection locked="0"/>
    </xf>
    <xf numFmtId="3" fontId="9" fillId="0" borderId="123" xfId="0" applyNumberFormat="1" applyFont="1" applyBorder="1" applyAlignment="1" applyProtection="1">
      <alignment horizontal="right" vertical="top" indent="3"/>
      <protection locked="0"/>
    </xf>
    <xf numFmtId="3" fontId="9" fillId="0" borderId="238" xfId="0" applyNumberFormat="1" applyFont="1" applyBorder="1" applyAlignment="1" applyProtection="1">
      <alignment horizontal="right" vertical="center" indent="3"/>
      <protection locked="0"/>
    </xf>
    <xf numFmtId="3" fontId="9" fillId="0" borderId="262" xfId="0" applyNumberFormat="1" applyFont="1" applyBorder="1" applyAlignment="1" applyProtection="1">
      <alignment horizontal="right" vertical="center" indent="3"/>
      <protection locked="0"/>
    </xf>
    <xf numFmtId="3" fontId="9" fillId="0" borderId="263" xfId="0" applyNumberFormat="1" applyFont="1" applyBorder="1" applyAlignment="1" applyProtection="1">
      <alignment horizontal="right" vertical="center" indent="3"/>
      <protection locked="0"/>
    </xf>
    <xf numFmtId="0" fontId="9" fillId="0" borderId="265" xfId="0" applyFont="1" applyBorder="1" applyAlignment="1" applyProtection="1">
      <alignment horizontal="left" vertical="center" wrapText="1" indent="1"/>
      <protection locked="0"/>
    </xf>
    <xf numFmtId="0" fontId="9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37" xfId="0" applyNumberFormat="1" applyFont="1" applyBorder="1" applyAlignment="1" applyProtection="1">
      <alignment horizontal="right" vertical="center" indent="3"/>
      <protection locked="0"/>
    </xf>
    <xf numFmtId="0" fontId="9" fillId="0" borderId="347" xfId="0" applyFont="1" applyBorder="1" applyAlignment="1" applyProtection="1">
      <alignment horizontal="left" vertical="center" wrapText="1" indent="1"/>
      <protection locked="0"/>
    </xf>
    <xf numFmtId="0" fontId="9" fillId="0" borderId="348" xfId="0" applyFont="1" applyBorder="1" applyAlignment="1" applyProtection="1">
      <alignment horizontal="left" vertical="center" wrapText="1" indent="1"/>
      <protection locked="0"/>
    </xf>
    <xf numFmtId="3" fontId="9" fillId="0" borderId="353" xfId="0" applyNumberFormat="1" applyFont="1" applyBorder="1" applyAlignment="1" applyProtection="1">
      <alignment horizontal="right" vertical="center" indent="3"/>
      <protection locked="0"/>
    </xf>
    <xf numFmtId="3" fontId="9" fillId="0" borderId="391" xfId="0" applyNumberFormat="1" applyFont="1" applyBorder="1" applyAlignment="1" applyProtection="1">
      <alignment horizontal="right" vertical="center" indent="3"/>
      <protection locked="0"/>
    </xf>
    <xf numFmtId="3" fontId="9" fillId="0" borderId="350" xfId="0" applyNumberFormat="1" applyFont="1" applyBorder="1" applyAlignment="1" applyProtection="1">
      <alignment horizontal="right" vertical="center" indent="3"/>
      <protection locked="0"/>
    </xf>
    <xf numFmtId="3" fontId="9" fillId="0" borderId="348" xfId="0" applyNumberFormat="1" applyFont="1" applyBorder="1" applyAlignment="1" applyProtection="1">
      <alignment horizontal="right" vertical="center" indent="3"/>
      <protection locked="0"/>
    </xf>
    <xf numFmtId="3" fontId="9" fillId="0" borderId="351" xfId="0" applyNumberFormat="1" applyFont="1" applyBorder="1" applyAlignment="1" applyProtection="1">
      <alignment horizontal="right" vertical="center" indent="3"/>
      <protection locked="0"/>
    </xf>
    <xf numFmtId="0" fontId="6" fillId="0" borderId="169" xfId="0" applyFont="1" applyBorder="1" applyAlignment="1" applyProtection="1">
      <alignment horizontal="left" vertical="center"/>
      <protection locked="0"/>
    </xf>
    <xf numFmtId="0" fontId="6" fillId="0" borderId="170" xfId="0" applyFont="1" applyBorder="1" applyAlignment="1" applyProtection="1">
      <alignment horizontal="left" vertical="center"/>
      <protection locked="0"/>
    </xf>
    <xf numFmtId="3" fontId="7" fillId="0" borderId="111" xfId="0" applyNumberFormat="1" applyFont="1" applyBorder="1" applyAlignment="1" applyProtection="1">
      <alignment horizontal="right" vertical="top" indent="3"/>
      <protection locked="0"/>
    </xf>
    <xf numFmtId="3" fontId="7" fillId="0" borderId="170" xfId="0" applyNumberFormat="1" applyFont="1" applyBorder="1" applyAlignment="1" applyProtection="1">
      <alignment horizontal="right" vertical="top" indent="3"/>
      <protection locked="0"/>
    </xf>
    <xf numFmtId="3" fontId="9" fillId="0" borderId="119" xfId="0" applyNumberFormat="1" applyFont="1" applyBorder="1" applyAlignment="1" applyProtection="1">
      <alignment horizontal="right" vertical="center" indent="3"/>
      <protection locked="0"/>
    </xf>
    <xf numFmtId="3" fontId="9" fillId="0" borderId="95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locked="0"/>
    </xf>
    <xf numFmtId="3" fontId="9" fillId="0" borderId="68" xfId="0" applyNumberFormat="1" applyFont="1" applyBorder="1" applyAlignment="1" applyProtection="1">
      <alignment horizontal="right" vertical="center" indent="3"/>
      <protection locked="0"/>
    </xf>
    <xf numFmtId="0" fontId="9" fillId="0" borderId="288" xfId="0" applyNumberFormat="1" applyFont="1" applyBorder="1" applyAlignment="1" applyProtection="1">
      <alignment horizontal="left" vertical="center" wrapText="1"/>
      <protection locked="0"/>
    </xf>
    <xf numFmtId="0" fontId="9" fillId="0" borderId="241" xfId="0" applyNumberFormat="1" applyFont="1" applyBorder="1" applyAlignment="1" applyProtection="1">
      <alignment horizontal="left" vertical="center" wrapText="1"/>
      <protection locked="0"/>
    </xf>
    <xf numFmtId="0" fontId="8" fillId="0" borderId="129" xfId="0" applyFont="1" applyBorder="1" applyAlignment="1" applyProtection="1">
      <alignment horizontal="left" vertical="center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9" fillId="0" borderId="211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84" xfId="0" applyFont="1" applyBorder="1" applyAlignment="1" applyProtection="1">
      <alignment horizontal="left" vertical="center" indent="1"/>
      <protection locked="0"/>
    </xf>
    <xf numFmtId="3" fontId="9" fillId="0" borderId="128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top" indent="3"/>
      <protection locked="0"/>
    </xf>
    <xf numFmtId="3" fontId="7" fillId="0" borderId="112" xfId="0" applyNumberFormat="1" applyFont="1" applyBorder="1" applyAlignment="1" applyProtection="1">
      <alignment horizontal="right" vertical="top" indent="3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122" xfId="0" applyFont="1" applyBorder="1" applyAlignment="1" applyProtection="1">
      <alignment horizontal="lef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0" fontId="8" fillId="0" borderId="128" xfId="0" applyFont="1" applyBorder="1"/>
    <xf numFmtId="3" fontId="9" fillId="0" borderId="84" xfId="0" applyNumberFormat="1" applyFont="1" applyBorder="1" applyAlignment="1" applyProtection="1">
      <alignment horizontal="right" vertical="center" indent="1"/>
      <protection locked="0"/>
    </xf>
    <xf numFmtId="3" fontId="9" fillId="0" borderId="123" xfId="0" applyNumberFormat="1" applyFont="1" applyBorder="1" applyAlignment="1" applyProtection="1">
      <alignment horizontal="righ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139" xfId="0" applyFont="1" applyBorder="1" applyAlignment="1" applyProtection="1">
      <alignment horizontal="left" vertical="center" wrapText="1"/>
      <protection locked="0"/>
    </xf>
    <xf numFmtId="3" fontId="7" fillId="0" borderId="185" xfId="0" applyNumberFormat="1" applyFont="1" applyBorder="1" applyAlignment="1" applyProtection="1">
      <alignment horizontal="right" vertical="center" indent="3"/>
      <protection hidden="1"/>
    </xf>
    <xf numFmtId="3" fontId="7" fillId="0" borderId="139" xfId="0" applyNumberFormat="1" applyFont="1" applyBorder="1" applyAlignment="1" applyProtection="1">
      <alignment horizontal="right" vertical="center" indent="3"/>
      <protection hidden="1"/>
    </xf>
    <xf numFmtId="3" fontId="7" fillId="0" borderId="77" xfId="0" applyNumberFormat="1" applyFont="1" applyBorder="1" applyAlignment="1" applyProtection="1">
      <alignment horizontal="right" vertical="center" indent="3"/>
      <protection hidden="1"/>
    </xf>
    <xf numFmtId="3" fontId="7" fillId="0" borderId="81" xfId="0" applyNumberFormat="1" applyFont="1" applyBorder="1" applyAlignment="1" applyProtection="1">
      <alignment horizontal="right" vertical="center" indent="3"/>
      <protection hidden="1"/>
    </xf>
    <xf numFmtId="3" fontId="7" fillId="0" borderId="158" xfId="0" applyNumberFormat="1" applyFont="1" applyBorder="1" applyAlignment="1" applyProtection="1">
      <alignment horizontal="right" vertical="center" indent="3"/>
      <protection hidden="1"/>
    </xf>
    <xf numFmtId="0" fontId="9" fillId="0" borderId="90" xfId="0" applyFont="1" applyBorder="1" applyAlignment="1" applyProtection="1">
      <alignment horizontal="left" vertical="center" wrapText="1" indent="1"/>
      <protection locked="0"/>
    </xf>
    <xf numFmtId="0" fontId="9" fillId="0" borderId="134" xfId="0" applyFont="1" applyBorder="1" applyAlignment="1" applyProtection="1">
      <alignment horizontal="left" vertical="center" wrapText="1" indent="1"/>
      <protection locked="0"/>
    </xf>
    <xf numFmtId="0" fontId="9" fillId="0" borderId="174" xfId="0" applyFont="1" applyBorder="1" applyAlignment="1" applyProtection="1">
      <alignment horizontal="left" vertical="center" wrapText="1" indent="1"/>
      <protection locked="0"/>
    </xf>
    <xf numFmtId="3" fontId="9" fillId="0" borderId="174" xfId="0" applyNumberFormat="1" applyFont="1" applyBorder="1" applyAlignment="1" applyProtection="1">
      <alignment horizontal="right" vertical="center" indent="3"/>
      <protection locked="0"/>
    </xf>
    <xf numFmtId="3" fontId="11" fillId="0" borderId="80" xfId="0" applyNumberFormat="1" applyFont="1" applyBorder="1" applyAlignment="1" applyProtection="1">
      <alignment horizontal="right" vertical="center" indent="3"/>
      <protection locked="0"/>
    </xf>
    <xf numFmtId="3" fontId="11" fillId="0" borderId="66" xfId="0" applyNumberFormat="1" applyFont="1" applyBorder="1" applyAlignment="1" applyProtection="1">
      <alignment horizontal="right" vertical="center" indent="3"/>
      <protection locked="0"/>
    </xf>
    <xf numFmtId="3" fontId="11" fillId="0" borderId="146" xfId="0" applyNumberFormat="1" applyFont="1" applyBorder="1" applyAlignment="1" applyProtection="1">
      <alignment horizontal="right" vertical="center" indent="3"/>
      <protection locked="0"/>
    </xf>
    <xf numFmtId="0" fontId="6" fillId="0" borderId="298" xfId="0" applyFont="1" applyBorder="1" applyAlignment="1" applyProtection="1">
      <alignment horizontal="left" vertical="center" wrapText="1"/>
      <protection locked="0"/>
    </xf>
    <xf numFmtId="0" fontId="6" fillId="0" borderId="299" xfId="0" applyFont="1" applyBorder="1" applyAlignment="1" applyProtection="1">
      <alignment horizontal="left" vertical="center" wrapText="1"/>
      <protection locked="0"/>
    </xf>
    <xf numFmtId="3" fontId="7" fillId="0" borderId="299" xfId="0" applyNumberFormat="1" applyFont="1" applyBorder="1" applyAlignment="1" applyProtection="1">
      <alignment horizontal="right" vertical="center" indent="3"/>
      <protection locked="0"/>
    </xf>
    <xf numFmtId="3" fontId="7" fillId="0" borderId="300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3"/>
      <protection locked="0"/>
    </xf>
    <xf numFmtId="3" fontId="7" fillId="0" borderId="134" xfId="0" applyNumberFormat="1" applyFont="1" applyBorder="1" applyAlignment="1" applyProtection="1">
      <alignment horizontal="right" vertical="center" indent="3"/>
      <protection locked="0"/>
    </xf>
    <xf numFmtId="3" fontId="7" fillId="0" borderId="337" xfId="0" applyNumberFormat="1" applyFont="1" applyBorder="1" applyAlignment="1" applyProtection="1">
      <alignment horizontal="right" vertical="center" indent="3"/>
      <protection locked="0"/>
    </xf>
    <xf numFmtId="0" fontId="12" fillId="0" borderId="250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3" fontId="10" fillId="0" borderId="51" xfId="0" applyNumberFormat="1" applyFont="1" applyBorder="1" applyAlignment="1" applyProtection="1">
      <alignment horizontal="right" vertical="center" indent="3"/>
      <protection hidden="1"/>
    </xf>
    <xf numFmtId="3" fontId="10" fillId="0" borderId="15" xfId="0" applyNumberFormat="1" applyFont="1" applyBorder="1" applyAlignment="1" applyProtection="1">
      <alignment horizontal="right" vertical="center" indent="3"/>
      <protection hidden="1"/>
    </xf>
    <xf numFmtId="3" fontId="10" fillId="0" borderId="83" xfId="0" applyNumberFormat="1" applyFont="1" applyBorder="1" applyAlignment="1" applyProtection="1">
      <alignment horizontal="right" vertical="center" indent="3"/>
      <protection hidden="1"/>
    </xf>
    <xf numFmtId="3" fontId="10" fillId="0" borderId="53" xfId="0" applyNumberFormat="1" applyFont="1" applyBorder="1" applyAlignment="1" applyProtection="1">
      <alignment horizontal="right" vertical="center" indent="3"/>
      <protection hidden="1"/>
    </xf>
    <xf numFmtId="0" fontId="14" fillId="0" borderId="0" xfId="0" applyFont="1" applyAlignment="1" applyProtection="1">
      <alignment horizontal="left"/>
      <protection locked="0"/>
    </xf>
    <xf numFmtId="0" fontId="12" fillId="0" borderId="334" xfId="0" applyFont="1" applyBorder="1" applyAlignment="1" applyProtection="1">
      <alignment horizontal="center" vertical="center" wrapText="1"/>
      <protection locked="0"/>
    </xf>
    <xf numFmtId="0" fontId="12" fillId="0" borderId="249" xfId="0" applyFont="1" applyBorder="1" applyAlignment="1" applyProtection="1">
      <alignment horizontal="center" vertical="center" wrapText="1"/>
      <protection locked="0"/>
    </xf>
    <xf numFmtId="3" fontId="7" fillId="0" borderId="293" xfId="0" applyNumberFormat="1" applyFont="1" applyBorder="1" applyAlignment="1" applyProtection="1">
      <alignment horizontal="right" vertical="center" indent="3"/>
      <protection hidden="1"/>
    </xf>
    <xf numFmtId="3" fontId="7" fillId="0" borderId="294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3" fontId="7" fillId="0" borderId="138" xfId="0" applyNumberFormat="1" applyFont="1" applyBorder="1" applyAlignment="1" applyProtection="1">
      <alignment horizontal="right" vertical="center" wrapText="1" indent="1"/>
      <protection hidden="1"/>
    </xf>
    <xf numFmtId="3" fontId="9" fillId="0" borderId="194" xfId="0" applyNumberFormat="1" applyFont="1" applyBorder="1" applyAlignment="1" applyProtection="1">
      <alignment horizontal="right" vertical="center" wrapText="1" indent="1"/>
      <protection locked="0"/>
    </xf>
    <xf numFmtId="3" fontId="9" fillId="0" borderId="79" xfId="0" applyNumberFormat="1" applyFont="1" applyBorder="1" applyAlignment="1" applyProtection="1">
      <alignment horizontal="right" vertical="center" wrapText="1" indent="1"/>
      <protection locked="0"/>
    </xf>
    <xf numFmtId="0" fontId="6" fillId="0" borderId="13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42" xfId="0" applyFont="1" applyBorder="1" applyAlignment="1" applyProtection="1">
      <alignment horizontal="center" vertical="center"/>
      <protection locked="0"/>
    </xf>
    <xf numFmtId="0" fontId="6" fillId="0" borderId="165" xfId="0" applyFont="1" applyBorder="1" applyAlignment="1" applyProtection="1">
      <alignment horizontal="center" vertical="center"/>
      <protection locked="0"/>
    </xf>
    <xf numFmtId="0" fontId="12" fillId="0" borderId="163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0" fontId="8" fillId="0" borderId="63" xfId="0" applyFont="1" applyBorder="1" applyAlignment="1" applyProtection="1">
      <alignment horizontal="left" vertic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1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3" fontId="9" fillId="0" borderId="51" xfId="0" applyNumberFormat="1" applyFont="1" applyBorder="1" applyAlignment="1" applyProtection="1">
      <alignment horizontal="right" vertical="center" indent="1"/>
      <protection locked="0"/>
    </xf>
    <xf numFmtId="3" fontId="9" fillId="0" borderId="44" xfId="0" applyNumberFormat="1" applyFont="1" applyBorder="1" applyAlignment="1" applyProtection="1">
      <alignment horizontal="right" vertical="center" indent="1"/>
      <protection locked="0"/>
    </xf>
    <xf numFmtId="0" fontId="8" fillId="0" borderId="119" xfId="0" applyFont="1" applyBorder="1" applyAlignment="1" applyProtection="1">
      <alignment horizontal="left" vertical="center"/>
      <protection locked="0"/>
    </xf>
    <xf numFmtId="0" fontId="8" fillId="0" borderId="95" xfId="0" applyFont="1" applyBorder="1" applyAlignment="1" applyProtection="1">
      <alignment horizontal="left" vertical="center"/>
      <protection locked="0"/>
    </xf>
    <xf numFmtId="0" fontId="8" fillId="0" borderId="68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6" fillId="0" borderId="162" xfId="0" applyFont="1" applyBorder="1" applyAlignment="1" applyProtection="1">
      <alignment horizontal="center" vertical="center"/>
      <protection locked="0"/>
    </xf>
    <xf numFmtId="0" fontId="6" fillId="0" borderId="163" xfId="0" applyFont="1" applyBorder="1" applyAlignment="1" applyProtection="1">
      <alignment horizontal="center" vertical="center"/>
      <protection locked="0"/>
    </xf>
    <xf numFmtId="3" fontId="9" fillId="0" borderId="83" xfId="0" applyNumberFormat="1" applyFont="1" applyBorder="1" applyAlignment="1" applyProtection="1">
      <alignment horizontal="right" vertical="center" indent="1"/>
      <protection locked="0"/>
    </xf>
    <xf numFmtId="3" fontId="9" fillId="0" borderId="53" xfId="0" applyNumberFormat="1" applyFont="1" applyBorder="1" applyAlignment="1" applyProtection="1">
      <alignment horizontal="right" vertical="center" indent="1"/>
      <protection locked="0"/>
    </xf>
    <xf numFmtId="3" fontId="9" fillId="0" borderId="156" xfId="0" applyNumberFormat="1" applyFont="1" applyBorder="1" applyAlignment="1" applyProtection="1">
      <alignment horizontal="right" vertical="center" indent="1"/>
      <protection locked="0"/>
    </xf>
    <xf numFmtId="3" fontId="9" fillId="0" borderId="75" xfId="0" applyNumberFormat="1" applyFont="1" applyBorder="1" applyAlignment="1" applyProtection="1">
      <alignment horizontal="right" vertical="center" indent="1"/>
      <protection locked="0"/>
    </xf>
    <xf numFmtId="3" fontId="9" fillId="0" borderId="155" xfId="0" applyNumberFormat="1" applyFont="1" applyBorder="1" applyAlignment="1" applyProtection="1">
      <alignment horizontal="right" vertical="center" indent="1"/>
      <protection locked="0"/>
    </xf>
    <xf numFmtId="3" fontId="9" fillId="0" borderId="157" xfId="0" applyNumberFormat="1" applyFont="1" applyBorder="1" applyAlignment="1" applyProtection="1">
      <alignment horizontal="right" vertical="center" inden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139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10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hidden="1"/>
    </xf>
    <xf numFmtId="3" fontId="7" fillId="0" borderId="94" xfId="0" applyNumberFormat="1" applyFont="1" applyBorder="1" applyAlignment="1" applyProtection="1">
      <alignment horizontal="right" vertical="center" indent="1"/>
      <protection hidden="1"/>
    </xf>
    <xf numFmtId="3" fontId="7" fillId="0" borderId="106" xfId="0" applyNumberFormat="1" applyFont="1" applyBorder="1" applyAlignment="1" applyProtection="1">
      <alignment horizontal="right" vertical="center" indent="1"/>
      <protection hidden="1"/>
    </xf>
    <xf numFmtId="3" fontId="7" fillId="0" borderId="107" xfId="0" applyNumberFormat="1" applyFont="1" applyBorder="1" applyAlignment="1" applyProtection="1">
      <alignment horizontal="right" vertical="center" indent="1"/>
      <protection hidden="1"/>
    </xf>
    <xf numFmtId="0" fontId="12" fillId="0" borderId="141" xfId="0" applyFont="1" applyBorder="1" applyAlignment="1" applyProtection="1">
      <alignment horizontal="center" vertical="center"/>
      <protection locked="0"/>
    </xf>
    <xf numFmtId="0" fontId="12" fillId="0" borderId="142" xfId="0" applyFont="1" applyBorder="1" applyAlignment="1" applyProtection="1">
      <alignment horizontal="center" vertical="center"/>
      <protection locked="0"/>
    </xf>
    <xf numFmtId="0" fontId="6" fillId="0" borderId="141" xfId="0" applyFont="1" applyBorder="1" applyAlignment="1" applyProtection="1">
      <alignment horizontal="center" vertical="center"/>
      <protection locked="0"/>
    </xf>
    <xf numFmtId="0" fontId="7" fillId="0" borderId="143" xfId="0" applyFont="1" applyBorder="1" applyAlignment="1" applyProtection="1">
      <alignment horizontal="left" vertical="center" indent="1"/>
      <protection locked="0"/>
    </xf>
    <xf numFmtId="0" fontId="7" fillId="0" borderId="66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3" fontId="9" fillId="0" borderId="139" xfId="0" applyNumberFormat="1" applyFont="1" applyBorder="1" applyAlignment="1" applyProtection="1">
      <alignment horizontal="right" vertical="center" indent="1"/>
      <protection locked="0"/>
    </xf>
    <xf numFmtId="3" fontId="9" fillId="0" borderId="47" xfId="0" applyNumberFormat="1" applyFont="1" applyBorder="1" applyAlignment="1" applyProtection="1">
      <alignment horizontal="right" vertical="center" indent="1"/>
      <protection locked="0"/>
    </xf>
    <xf numFmtId="3" fontId="9" fillId="0" borderId="81" xfId="0" applyNumberFormat="1" applyFont="1" applyBorder="1" applyAlignment="1" applyProtection="1">
      <alignment horizontal="right" vertical="center" indent="1"/>
      <protection locked="0"/>
    </xf>
    <xf numFmtId="3" fontId="9" fillId="0" borderId="158" xfId="0" applyNumberFormat="1" applyFont="1" applyBorder="1" applyAlignment="1" applyProtection="1">
      <alignment horizontal="right" vertical="center" inden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locked="0"/>
    </xf>
    <xf numFmtId="3" fontId="7" fillId="0" borderId="107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left" vertical="center" wrapText="1"/>
      <protection locked="0"/>
    </xf>
    <xf numFmtId="0" fontId="6" fillId="0" borderId="110" xfId="0" applyFont="1" applyBorder="1" applyAlignment="1" applyProtection="1">
      <alignment horizontal="left" vertical="center" wrapText="1"/>
      <protection locked="0"/>
    </xf>
    <xf numFmtId="0" fontId="6" fillId="0" borderId="111" xfId="0" applyFont="1" applyBorder="1" applyAlignment="1" applyProtection="1">
      <alignment horizontal="left" vertical="center" wrapText="1"/>
      <protection locked="0"/>
    </xf>
    <xf numFmtId="3" fontId="7" fillId="0" borderId="110" xfId="0" applyNumberFormat="1" applyFont="1" applyBorder="1" applyAlignment="1" applyProtection="1">
      <alignment horizontal="right" vertical="center" indent="1"/>
      <protection hidden="1"/>
    </xf>
    <xf numFmtId="3" fontId="7" fillId="0" borderId="160" xfId="0" applyNumberFormat="1" applyFont="1" applyBorder="1" applyAlignment="1" applyProtection="1">
      <alignment horizontal="right" vertical="center" indent="1"/>
      <protection hidden="1"/>
    </xf>
    <xf numFmtId="3" fontId="7" fillId="0" borderId="159" xfId="0" applyNumberFormat="1" applyFont="1" applyBorder="1" applyAlignment="1" applyProtection="1">
      <alignment horizontal="right" vertical="center" indent="1"/>
      <protection hidden="1"/>
    </xf>
    <xf numFmtId="3" fontId="7" fillId="0" borderId="161" xfId="0" applyNumberFormat="1" applyFont="1" applyBorder="1" applyAlignment="1" applyProtection="1">
      <alignment horizontal="right" vertical="center" indent="1"/>
      <protection hidden="1"/>
    </xf>
    <xf numFmtId="0" fontId="6" fillId="0" borderId="169" xfId="0" applyFont="1" applyBorder="1" applyAlignment="1" applyProtection="1">
      <alignment horizontal="left" vertical="center" wrapText="1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0" fontId="8" fillId="0" borderId="13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134" xfId="0" applyFont="1" applyBorder="1" applyAlignment="1" applyProtection="1">
      <alignment horizontal="left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3" fontId="9" fillId="0" borderId="7" xfId="0" applyNumberFormat="1" applyFont="1" applyBorder="1" applyAlignment="1" applyProtection="1">
      <alignment horizontal="right" vertical="top" indent="1"/>
      <protection hidden="1"/>
    </xf>
    <xf numFmtId="3" fontId="9" fillId="0" borderId="102" xfId="0" applyNumberFormat="1" applyFont="1" applyBorder="1" applyAlignment="1" applyProtection="1">
      <alignment horizontal="right" vertical="top" indent="1"/>
      <protection hidden="1"/>
    </xf>
    <xf numFmtId="0" fontId="9" fillId="0" borderId="100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3" fontId="9" fillId="0" borderId="18" xfId="0" applyNumberFormat="1" applyFont="1" applyBorder="1" applyAlignment="1" applyProtection="1">
      <alignment horizontal="righ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1"/>
      <protection locked="0"/>
    </xf>
    <xf numFmtId="0" fontId="18" fillId="0" borderId="83" xfId="0" applyFont="1" applyBorder="1" applyAlignment="1" applyProtection="1">
      <alignment horizontal="center" vertical="top"/>
      <protection locked="0"/>
    </xf>
    <xf numFmtId="0" fontId="18" fillId="0" borderId="53" xfId="0" applyFont="1" applyBorder="1" applyAlignment="1" applyProtection="1">
      <alignment horizontal="center" vertical="top"/>
      <protection locked="0"/>
    </xf>
    <xf numFmtId="0" fontId="7" fillId="0" borderId="265" xfId="0" applyFont="1" applyBorder="1" applyAlignment="1" applyProtection="1">
      <alignment horizontal="left" vertical="center" wrapText="1" indent="1"/>
      <protection locked="0"/>
    </xf>
    <xf numFmtId="0" fontId="7" fillId="0" borderId="262" xfId="0" applyFont="1" applyBorder="1" applyAlignment="1" applyProtection="1">
      <alignment horizontal="left" vertical="center" wrapText="1" indent="1"/>
      <protection locked="0"/>
    </xf>
    <xf numFmtId="0" fontId="7" fillId="0" borderId="254" xfId="0" applyFont="1" applyBorder="1" applyAlignment="1" applyProtection="1">
      <alignment horizontal="left" vertical="center" wrapText="1" indent="1"/>
      <protection locked="0"/>
    </xf>
    <xf numFmtId="0" fontId="7" fillId="0" borderId="261" xfId="0" applyFont="1" applyBorder="1" applyAlignment="1" applyProtection="1">
      <alignment horizontal="left" vertical="center" wrapText="1" inden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6" fillId="0" borderId="10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3" fontId="7" fillId="0" borderId="83" xfId="0" applyNumberFormat="1" applyFont="1" applyBorder="1" applyAlignment="1" applyProtection="1">
      <alignment horizontal="right" vertical="center" indent="2"/>
      <protection hidden="1"/>
    </xf>
    <xf numFmtId="3" fontId="7" fillId="0" borderId="51" xfId="0" applyNumberFormat="1" applyFont="1" applyBorder="1" applyAlignment="1" applyProtection="1">
      <alignment horizontal="right" vertical="center" indent="2"/>
      <protection hidden="1"/>
    </xf>
    <xf numFmtId="3" fontId="7" fillId="0" borderId="53" xfId="0" applyNumberFormat="1" applyFont="1" applyBorder="1" applyAlignment="1" applyProtection="1">
      <alignment horizontal="right" vertical="center" indent="2"/>
      <protection hidden="1"/>
    </xf>
    <xf numFmtId="0" fontId="12" fillId="0" borderId="0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26" xfId="0" applyFont="1" applyBorder="1" applyAlignment="1" applyProtection="1">
      <alignment horizontal="center" vertical="center" wrapText="1"/>
      <protection locked="0"/>
    </xf>
    <xf numFmtId="3" fontId="9" fillId="0" borderId="7" xfId="0" applyNumberFormat="1" applyFont="1" applyBorder="1" applyAlignment="1" applyProtection="1">
      <alignment horizontal="right" vertical="center" indent="3"/>
      <protection hidden="1"/>
    </xf>
    <xf numFmtId="3" fontId="9" fillId="0" borderId="6" xfId="0" applyNumberFormat="1" applyFont="1" applyBorder="1" applyAlignment="1" applyProtection="1">
      <alignment horizontal="right" vertical="center" indent="3"/>
      <protection hidden="1"/>
    </xf>
    <xf numFmtId="3" fontId="9" fillId="0" borderId="102" xfId="0" applyNumberFormat="1" applyFont="1" applyBorder="1" applyAlignment="1" applyProtection="1">
      <alignment horizontal="right" vertical="center" indent="3"/>
      <protection hidden="1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left" wrapText="1"/>
      <protection locked="0"/>
    </xf>
    <xf numFmtId="0" fontId="8" fillId="0" borderId="95" xfId="0" applyFont="1" applyBorder="1" applyAlignment="1" applyProtection="1">
      <alignment horizontal="left" wrapText="1"/>
      <protection locked="0"/>
    </xf>
    <xf numFmtId="0" fontId="8" fillId="0" borderId="67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99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left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hidden="1"/>
    </xf>
    <xf numFmtId="3" fontId="9" fillId="0" borderId="146" xfId="0" applyNumberFormat="1" applyFont="1" applyBorder="1" applyAlignment="1" applyProtection="1">
      <alignment horizontal="right" vertical="center" wrapText="1" indent="1"/>
      <protection hidden="1"/>
    </xf>
    <xf numFmtId="3" fontId="9" fillId="0" borderId="84" xfId="0" applyNumberFormat="1" applyFont="1" applyBorder="1" applyAlignment="1" applyProtection="1">
      <alignment horizontal="right" vertical="center" wrapText="1" indent="1"/>
      <protection hidden="1"/>
    </xf>
    <xf numFmtId="3" fontId="9" fillId="0" borderId="123" xfId="0" applyNumberFormat="1" applyFont="1" applyBorder="1" applyAlignment="1" applyProtection="1">
      <alignment horizontal="right" vertical="center" wrapText="1" indent="1"/>
      <protection hidden="1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3" fontId="7" fillId="0" borderId="51" xfId="0" applyNumberFormat="1" applyFont="1" applyBorder="1" applyAlignment="1" applyProtection="1">
      <alignment horizontal="right" vertical="center" wrapText="1" indent="1"/>
      <protection hidden="1"/>
    </xf>
    <xf numFmtId="3" fontId="7" fillId="0" borderId="15" xfId="0" applyNumberFormat="1" applyFont="1" applyBorder="1" applyAlignment="1" applyProtection="1">
      <alignment horizontal="right" vertical="center" wrapText="1" indent="1"/>
      <protection hidden="1"/>
    </xf>
    <xf numFmtId="0" fontId="8" fillId="0" borderId="155" xfId="0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0" fontId="11" fillId="0" borderId="91" xfId="0" applyFont="1" applyBorder="1" applyAlignment="1" applyProtection="1">
      <alignment horizontal="left" vertical="center" wrapText="1" indent="1"/>
      <protection locked="0"/>
    </xf>
    <xf numFmtId="0" fontId="11" fillId="0" borderId="168" xfId="0" applyFont="1" applyBorder="1" applyAlignment="1" applyProtection="1">
      <alignment horizontal="lef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1"/>
      <protection locked="0"/>
    </xf>
    <xf numFmtId="3" fontId="11" fillId="0" borderId="33" xfId="0" applyNumberFormat="1" applyFont="1" applyBorder="1" applyAlignment="1" applyProtection="1">
      <alignment horizontal="right" vertical="center" indent="1"/>
      <protection locked="0"/>
    </xf>
    <xf numFmtId="3" fontId="11" fillId="0" borderId="26" xfId="0" applyNumberFormat="1" applyFont="1" applyBorder="1" applyAlignment="1" applyProtection="1">
      <alignment horizontal="right" vertical="center" indent="1"/>
      <protection locked="0"/>
    </xf>
    <xf numFmtId="3" fontId="11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0" fillId="0" borderId="91" xfId="0" applyFont="1" applyBorder="1" applyAlignment="1" applyProtection="1">
      <alignment horizontal="left" vertical="center" wrapText="1" indent="1"/>
      <protection locked="0"/>
    </xf>
    <xf numFmtId="0" fontId="10" fillId="0" borderId="168" xfId="0" applyFont="1" applyBorder="1" applyAlignment="1" applyProtection="1">
      <alignment horizontal="left" vertical="center" wrapText="1" inden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2" fillId="0" borderId="319" xfId="0" applyFont="1" applyBorder="1" applyAlignment="1" applyProtection="1">
      <alignment horizontal="center"/>
      <protection locked="0"/>
    </xf>
    <xf numFmtId="0" fontId="12" fillId="0" borderId="247" xfId="0" applyFont="1" applyBorder="1" applyAlignment="1" applyProtection="1">
      <alignment horizontal="center"/>
      <protection locked="0"/>
    </xf>
    <xf numFmtId="0" fontId="6" fillId="0" borderId="209" xfId="0" applyFont="1" applyBorder="1" applyAlignment="1" applyProtection="1">
      <alignment horizontal="center" vertical="center" wrapText="1"/>
      <protection locked="0"/>
    </xf>
    <xf numFmtId="0" fontId="6" fillId="0" borderId="207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165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8" fillId="0" borderId="208" xfId="0" applyFont="1" applyBorder="1" applyAlignment="1" applyProtection="1">
      <alignment horizontal="left" vertical="center" wrapText="1"/>
      <protection locked="0"/>
    </xf>
    <xf numFmtId="0" fontId="8" fillId="0" borderId="12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3" fontId="11" fillId="0" borderId="13" xfId="0" applyNumberFormat="1" applyFont="1" applyBorder="1" applyAlignment="1" applyProtection="1">
      <alignment horizontal="right" vertical="center" wrapText="1" indent="3"/>
      <protection locked="0"/>
    </xf>
    <xf numFmtId="3" fontId="11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1" fillId="0" borderId="98" xfId="0" applyNumberFormat="1" applyFont="1" applyBorder="1" applyAlignment="1" applyProtection="1">
      <alignment horizontal="right" vertical="center" wrapText="1" indent="3"/>
      <protection locked="0"/>
    </xf>
    <xf numFmtId="0" fontId="12" fillId="0" borderId="334" xfId="0" applyFont="1" applyBorder="1" applyAlignment="1" applyProtection="1">
      <alignment horizontal="center" wrapText="1"/>
      <protection locked="0"/>
    </xf>
    <xf numFmtId="0" fontId="12" fillId="0" borderId="248" xfId="0" applyFont="1" applyBorder="1" applyAlignment="1" applyProtection="1">
      <alignment horizontal="center" wrapText="1"/>
      <protection locked="0"/>
    </xf>
    <xf numFmtId="0" fontId="12" fillId="0" borderId="249" xfId="0" applyFont="1" applyBorder="1" applyAlignment="1" applyProtection="1">
      <alignment horizontal="center" wrapText="1"/>
      <protection locked="0"/>
    </xf>
    <xf numFmtId="0" fontId="8" fillId="0" borderId="204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3" fontId="11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1" fillId="0" borderId="87" xfId="0" applyNumberFormat="1" applyFont="1" applyBorder="1" applyAlignment="1" applyProtection="1">
      <alignment horizontal="right" vertical="center" wrapText="1" indent="3"/>
      <protection locked="0"/>
    </xf>
    <xf numFmtId="3" fontId="11" fillId="0" borderId="206" xfId="0" applyNumberFormat="1" applyFont="1" applyBorder="1" applyAlignment="1" applyProtection="1">
      <alignment horizontal="right" vertical="center" wrapText="1" indent="3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14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7" fillId="0" borderId="6" xfId="0" applyNumberFormat="1" applyFont="1" applyBorder="1" applyAlignment="1" applyProtection="1">
      <alignment horizontal="right" vertical="center" indent="1"/>
      <protection hidden="1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2" fillId="0" borderId="181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/>
      <protection locked="0"/>
    </xf>
    <xf numFmtId="0" fontId="12" fillId="0" borderId="145" xfId="0" applyFont="1" applyBorder="1" applyAlignment="1" applyProtection="1">
      <alignment horizontal="center" vertical="center"/>
      <protection locked="0"/>
    </xf>
    <xf numFmtId="0" fontId="12" fillId="0" borderId="114" xfId="0" applyFont="1" applyBorder="1" applyAlignment="1" applyProtection="1">
      <alignment horizontal="center" vertical="center" wrapText="1"/>
      <protection locked="0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0" fontId="12" fillId="0" borderId="117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0" fontId="8" fillId="0" borderId="67" xfId="0" applyFont="1" applyBorder="1" applyAlignment="1" applyProtection="1">
      <alignment horizontal="left" vertical="center"/>
      <protection locked="0"/>
    </xf>
    <xf numFmtId="3" fontId="12" fillId="0" borderId="261" xfId="0" applyNumberFormat="1" applyFont="1" applyBorder="1" applyAlignment="1" applyProtection="1">
      <alignment horizontal="center" vertical="center" wrapText="1"/>
      <protection locked="0"/>
    </xf>
    <xf numFmtId="3" fontId="12" fillId="0" borderId="226" xfId="0" applyNumberFormat="1" applyFont="1" applyBorder="1" applyAlignment="1" applyProtection="1">
      <alignment horizontal="center" vertical="center" wrapText="1"/>
      <protection locked="0"/>
    </xf>
    <xf numFmtId="3" fontId="12" fillId="0" borderId="256" xfId="0" applyNumberFormat="1" applyFont="1" applyBorder="1" applyAlignment="1" applyProtection="1">
      <alignment horizontal="center" vertical="center"/>
      <protection locked="0"/>
    </xf>
    <xf numFmtId="3" fontId="12" fillId="0" borderId="257" xfId="0" applyNumberFormat="1" applyFont="1" applyBorder="1" applyAlignment="1" applyProtection="1">
      <alignment horizontal="center" vertical="center"/>
      <protection locked="0"/>
    </xf>
    <xf numFmtId="0" fontId="12" fillId="0" borderId="251" xfId="0" applyFont="1" applyBorder="1" applyAlignment="1" applyProtection="1">
      <alignment horizontal="center" vertical="center" wrapText="1"/>
      <protection locked="0"/>
    </xf>
    <xf numFmtId="0" fontId="12" fillId="0" borderId="246" xfId="0" applyFont="1" applyBorder="1" applyAlignment="1" applyProtection="1">
      <alignment horizontal="center" vertical="center" wrapText="1"/>
      <protection locked="0"/>
    </xf>
    <xf numFmtId="3" fontId="7" fillId="0" borderId="256" xfId="0" applyNumberFormat="1" applyFont="1" applyBorder="1" applyAlignment="1" applyProtection="1">
      <alignment horizontal="right" indent="3"/>
      <protection locked="0"/>
    </xf>
    <xf numFmtId="3" fontId="7" fillId="0" borderId="231" xfId="0" applyNumberFormat="1" applyFont="1" applyBorder="1" applyAlignment="1" applyProtection="1">
      <alignment horizontal="right" indent="3"/>
      <protection locked="0"/>
    </xf>
    <xf numFmtId="3" fontId="7" fillId="0" borderId="262" xfId="0" applyNumberFormat="1" applyFont="1" applyBorder="1" applyAlignment="1" applyProtection="1">
      <alignment horizontal="right" indent="3"/>
      <protection locked="0"/>
    </xf>
    <xf numFmtId="3" fontId="7" fillId="0" borderId="237" xfId="0" applyNumberFormat="1" applyFont="1" applyBorder="1" applyAlignment="1" applyProtection="1">
      <alignment horizontal="right" indent="3"/>
      <protection locked="0"/>
    </xf>
    <xf numFmtId="0" fontId="12" fillId="0" borderId="113" xfId="0" applyFont="1" applyBorder="1" applyAlignment="1" applyProtection="1">
      <alignment horizontal="center" vertical="center"/>
      <protection locked="0"/>
    </xf>
    <xf numFmtId="0" fontId="12" fillId="0" borderId="114" xfId="0" applyFont="1" applyBorder="1" applyAlignment="1" applyProtection="1">
      <alignment horizontal="center" vertical="center"/>
      <protection locked="0"/>
    </xf>
    <xf numFmtId="0" fontId="12" fillId="0" borderId="115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3" fontId="9" fillId="0" borderId="224" xfId="0" applyNumberFormat="1" applyFont="1" applyBorder="1" applyAlignment="1" applyProtection="1">
      <alignment horizontal="right" vertical="center" indent="3"/>
      <protection locked="0"/>
    </xf>
    <xf numFmtId="3" fontId="9" fillId="0" borderId="264" xfId="0" applyNumberFormat="1" applyFont="1" applyBorder="1" applyAlignment="1" applyProtection="1">
      <alignment horizontal="right" vertical="center" indent="3"/>
      <protection locked="0"/>
    </xf>
    <xf numFmtId="0" fontId="7" fillId="0" borderId="255" xfId="0" applyFont="1" applyBorder="1" applyAlignment="1" applyProtection="1">
      <alignment horizontal="left" vertical="center" wrapText="1" indent="1"/>
      <protection locked="0"/>
    </xf>
    <xf numFmtId="0" fontId="7" fillId="0" borderId="256" xfId="0" applyFont="1" applyBorder="1" applyAlignment="1" applyProtection="1">
      <alignment horizontal="left" vertical="center" wrapText="1" indent="1"/>
      <protection locked="0"/>
    </xf>
    <xf numFmtId="3" fontId="11" fillId="0" borderId="62" xfId="0" applyNumberFormat="1" applyFont="1" applyBorder="1" applyAlignment="1" applyProtection="1">
      <alignment horizontal="right" vertical="center" wrapText="1" indent="1"/>
      <protection locked="0"/>
    </xf>
    <xf numFmtId="3" fontId="11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62" xfId="0" applyNumberFormat="1" applyFont="1" applyBorder="1" applyAlignment="1" applyProtection="1">
      <alignment horizontal="right" vertical="center" indent="1"/>
      <protection locked="0"/>
    </xf>
    <xf numFmtId="3" fontId="11" fillId="0" borderId="134" xfId="0" applyNumberFormat="1" applyFont="1" applyBorder="1" applyAlignment="1" applyProtection="1">
      <alignment horizontal="right" vertical="center" indent="1"/>
      <protection locked="0"/>
    </xf>
    <xf numFmtId="3" fontId="11" fillId="0" borderId="1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71" xfId="0" applyNumberFormat="1" applyFont="1" applyBorder="1" applyAlignment="1" applyProtection="1">
      <alignment horizontal="right" vertical="center" wrapText="1" indent="1"/>
      <protection locked="0"/>
    </xf>
    <xf numFmtId="0" fontId="6" fillId="0" borderId="13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38" xfId="0" applyFont="1" applyBorder="1" applyAlignment="1" applyProtection="1">
      <alignment horizontal="left" vertical="center" wrapText="1"/>
      <protection locked="0"/>
    </xf>
    <xf numFmtId="0" fontId="11" fillId="0" borderId="100" xfId="0" applyFont="1" applyBorder="1" applyAlignment="1" applyProtection="1">
      <alignment horizontal="left" vertical="center" wrapText="1" indent="1"/>
      <protection locked="0"/>
    </xf>
    <xf numFmtId="0" fontId="11" fillId="0" borderId="201" xfId="0" applyFont="1" applyBorder="1" applyAlignment="1" applyProtection="1">
      <alignment horizontal="left" vertical="center" wrapText="1" indent="1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hidden="1"/>
    </xf>
    <xf numFmtId="3" fontId="9" fillId="0" borderId="123" xfId="0" applyNumberFormat="1" applyFont="1" applyBorder="1" applyAlignment="1" applyProtection="1">
      <alignment horizontal="right" vertical="center" indent="2"/>
      <protection hidden="1"/>
    </xf>
    <xf numFmtId="0" fontId="8" fillId="0" borderId="29" xfId="0" applyFont="1" applyBorder="1" applyAlignment="1" applyProtection="1">
      <alignment horizontal="left" wrapText="1"/>
      <protection locked="0"/>
    </xf>
    <xf numFmtId="0" fontId="8" fillId="0" borderId="122" xfId="0" applyFont="1" applyBorder="1" applyAlignment="1" applyProtection="1">
      <alignment horizontal="left" wrapText="1"/>
      <protection locked="0"/>
    </xf>
    <xf numFmtId="3" fontId="9" fillId="0" borderId="122" xfId="0" applyNumberFormat="1" applyFont="1" applyBorder="1" applyAlignment="1" applyProtection="1">
      <alignment horizontal="right" vertical="center" indent="2"/>
      <protection locked="0"/>
    </xf>
    <xf numFmtId="3" fontId="9" fillId="0" borderId="63" xfId="0" applyNumberFormat="1" applyFont="1" applyBorder="1" applyAlignment="1" applyProtection="1">
      <alignment horizontal="right" vertical="center" indent="2"/>
      <protection locked="0"/>
    </xf>
    <xf numFmtId="3" fontId="9" fillId="0" borderId="66" xfId="0" applyNumberFormat="1" applyFont="1" applyBorder="1" applyAlignment="1" applyProtection="1">
      <alignment horizontal="right" vertical="center" indent="2"/>
      <protection locked="0"/>
    </xf>
    <xf numFmtId="3" fontId="9" fillId="0" borderId="56" xfId="0" applyNumberFormat="1" applyFont="1" applyBorder="1" applyAlignment="1" applyProtection="1">
      <alignment horizontal="right" vertical="center" indent="2"/>
      <protection locked="0"/>
    </xf>
    <xf numFmtId="3" fontId="9" fillId="0" borderId="80" xfId="0" applyNumberFormat="1" applyFont="1" applyBorder="1" applyAlignment="1" applyProtection="1">
      <alignment horizontal="right" vertical="center" indent="2"/>
      <protection locked="0"/>
    </xf>
    <xf numFmtId="3" fontId="9" fillId="0" borderId="146" xfId="0" applyNumberFormat="1" applyFont="1" applyBorder="1" applyAlignment="1" applyProtection="1">
      <alignment horizontal="right" vertical="center" indent="2"/>
      <protection locked="0"/>
    </xf>
    <xf numFmtId="0" fontId="6" fillId="0" borderId="105" xfId="0" applyFont="1" applyBorder="1" applyAlignment="1" applyProtection="1">
      <alignment horizontal="center" vertical="center"/>
      <protection locked="0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10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3" fontId="17" fillId="0" borderId="156" xfId="0" applyNumberFormat="1" applyFont="1" applyBorder="1" applyAlignment="1" applyProtection="1">
      <alignment horizontal="right" vertical="center" indent="1"/>
      <protection locked="0"/>
    </xf>
    <xf numFmtId="3" fontId="17" fillId="0" borderId="75" xfId="0" applyNumberFormat="1" applyFont="1" applyBorder="1" applyAlignment="1" applyProtection="1">
      <alignment horizontal="right" vertical="center" indent="1"/>
      <protection locked="0"/>
    </xf>
    <xf numFmtId="3" fontId="9" fillId="0" borderId="18" xfId="0" applyNumberFormat="1" applyFont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81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6" fillId="0" borderId="89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18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left" vertical="center" inden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3" fontId="7" fillId="0" borderId="111" xfId="0" applyNumberFormat="1" applyFont="1" applyBorder="1" applyAlignment="1" applyProtection="1">
      <alignment horizontal="right" vertical="center" indent="1"/>
      <protection hidden="1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112" xfId="0" applyNumberFormat="1" applyFont="1" applyBorder="1" applyAlignment="1" applyProtection="1">
      <alignment horizontal="right" vertical="center" indent="1"/>
      <protection hidden="1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19" xfId="0" applyNumberFormat="1" applyFont="1" applyBorder="1" applyAlignment="1" applyProtection="1">
      <alignment horizontal="right" vertical="center" inden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3" fontId="12" fillId="0" borderId="266" xfId="0" applyNumberFormat="1" applyFont="1" applyBorder="1" applyAlignment="1" applyProtection="1">
      <alignment horizontal="center" vertical="center" wrapText="1"/>
      <protection locked="0"/>
    </xf>
    <xf numFmtId="3" fontId="12" fillId="0" borderId="267" xfId="0" applyNumberFormat="1" applyFont="1" applyBorder="1" applyAlignment="1" applyProtection="1">
      <alignment horizontal="center" vertical="center" wrapText="1"/>
      <protection locked="0"/>
    </xf>
    <xf numFmtId="3" fontId="12" fillId="0" borderId="163" xfId="0" applyNumberFormat="1" applyFont="1" applyBorder="1" applyAlignment="1" applyProtection="1">
      <alignment horizontal="center" vertical="center" wrapText="1"/>
      <protection locked="0"/>
    </xf>
    <xf numFmtId="3" fontId="12" fillId="0" borderId="153" xfId="0" applyNumberFormat="1" applyFont="1" applyBorder="1" applyAlignment="1" applyProtection="1">
      <alignment horizontal="center" vertical="center" wrapText="1"/>
      <protection locked="0"/>
    </xf>
    <xf numFmtId="3" fontId="12" fillId="0" borderId="150" xfId="0" applyNumberFormat="1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top" indent="1"/>
      <protection hidden="1"/>
    </xf>
    <xf numFmtId="3" fontId="9" fillId="0" borderId="101" xfId="0" applyNumberFormat="1" applyFont="1" applyBorder="1" applyAlignment="1" applyProtection="1">
      <alignment horizontal="right" vertical="top" indent="1"/>
      <protection hidden="1"/>
    </xf>
    <xf numFmtId="0" fontId="18" fillId="0" borderId="0" xfId="0" applyFont="1" applyBorder="1" applyAlignment="1" applyProtection="1">
      <alignment horizontal="left" vertical="center"/>
      <protection locked="0"/>
    </xf>
    <xf numFmtId="0" fontId="6" fillId="0" borderId="113" xfId="0" applyFont="1" applyBorder="1" applyAlignment="1" applyProtection="1">
      <alignment horizontal="center" vertical="center"/>
      <protection locked="0"/>
    </xf>
    <xf numFmtId="0" fontId="6" fillId="0" borderId="114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95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1"/>
      <protection locked="0"/>
    </xf>
    <xf numFmtId="0" fontId="9" fillId="0" borderId="85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6" fillId="0" borderId="143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3" fontId="7" fillId="0" borderId="56" xfId="0" applyNumberFormat="1" applyFont="1" applyBorder="1" applyAlignment="1" applyProtection="1">
      <alignment horizontal="right" indent="1"/>
      <protection locked="0"/>
    </xf>
    <xf numFmtId="3" fontId="7" fillId="0" borderId="95" xfId="0" applyNumberFormat="1" applyFont="1" applyBorder="1" applyAlignment="1" applyProtection="1">
      <alignment horizontal="right" indent="1"/>
      <protection locked="0"/>
    </xf>
    <xf numFmtId="3" fontId="7" fillId="0" borderId="68" xfId="0" applyNumberFormat="1" applyFont="1" applyBorder="1" applyAlignment="1" applyProtection="1">
      <alignment horizontal="right" indent="1"/>
      <protection locked="0"/>
    </xf>
    <xf numFmtId="3" fontId="9" fillId="0" borderId="122" xfId="0" applyNumberFormat="1" applyFont="1" applyBorder="1" applyAlignment="1" applyProtection="1">
      <alignment horizontal="right" indent="1"/>
      <protection locked="0"/>
    </xf>
    <xf numFmtId="3" fontId="9" fillId="0" borderId="123" xfId="0" applyNumberFormat="1" applyFont="1" applyBorder="1" applyAlignment="1" applyProtection="1">
      <alignment horizontal="right" indent="1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17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3" fontId="9" fillId="0" borderId="117" xfId="0" applyNumberFormat="1" applyFont="1" applyBorder="1" applyAlignment="1" applyProtection="1">
      <alignment horizontal="right" vertical="center" indent="1"/>
      <protection locked="0"/>
    </xf>
    <xf numFmtId="3" fontId="9" fillId="0" borderId="13" xfId="0" applyNumberFormat="1" applyFont="1" applyBorder="1" applyAlignment="1" applyProtection="1">
      <alignment horizontal="right" vertical="center" indent="1"/>
      <protection locked="0"/>
    </xf>
    <xf numFmtId="3" fontId="9" fillId="0" borderId="144" xfId="0" applyNumberFormat="1" applyFont="1" applyBorder="1" applyAlignment="1" applyProtection="1">
      <alignment horizontal="right" vertical="center" indent="1"/>
      <protection locked="0"/>
    </xf>
    <xf numFmtId="3" fontId="9" fillId="0" borderId="145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indent="1"/>
      <protection hidden="1"/>
    </xf>
    <xf numFmtId="3" fontId="7" fillId="0" borderId="53" xfId="0" applyNumberFormat="1" applyFont="1" applyBorder="1" applyAlignment="1" applyProtection="1">
      <alignment horizontal="right" indent="1"/>
      <protection hidden="1"/>
    </xf>
    <xf numFmtId="0" fontId="8" fillId="0" borderId="1" xfId="0" applyFont="1" applyBorder="1" applyAlignment="1" applyProtection="1">
      <alignment horizontal="left" vertical="center"/>
      <protection locked="0"/>
    </xf>
    <xf numFmtId="3" fontId="7" fillId="0" borderId="3" xfId="0" applyNumberFormat="1" applyFont="1" applyBorder="1" applyAlignment="1" applyProtection="1">
      <alignment horizontal="right" vertical="center" indent="1"/>
      <protection hidden="1"/>
    </xf>
    <xf numFmtId="3" fontId="7" fillId="0" borderId="24" xfId="0" applyNumberFormat="1" applyFont="1" applyBorder="1" applyAlignment="1" applyProtection="1">
      <alignment horizontal="right" vertical="center" indent="1"/>
      <protection hidden="1"/>
    </xf>
    <xf numFmtId="3" fontId="9" fillId="0" borderId="82" xfId="0" applyNumberFormat="1" applyFont="1" applyBorder="1" applyAlignment="1" applyProtection="1">
      <alignment horizontal="right" vertical="top" indent="1"/>
      <protection hidden="1"/>
    </xf>
    <xf numFmtId="3" fontId="9" fillId="0" borderId="108" xfId="0" applyNumberFormat="1" applyFont="1" applyBorder="1" applyAlignment="1" applyProtection="1">
      <alignment horizontal="right" vertical="top" indent="1"/>
      <protection hidden="1"/>
    </xf>
    <xf numFmtId="3" fontId="9" fillId="0" borderId="103" xfId="0" applyNumberFormat="1" applyFont="1" applyBorder="1" applyAlignment="1" applyProtection="1">
      <alignment horizontal="right" vertical="top" indent="1"/>
      <protection hidden="1"/>
    </xf>
    <xf numFmtId="3" fontId="9" fillId="0" borderId="104" xfId="0" applyNumberFormat="1" applyFont="1" applyBorder="1" applyAlignment="1" applyProtection="1">
      <alignment horizontal="right" vertical="top" indent="1"/>
      <protection hidden="1"/>
    </xf>
    <xf numFmtId="3" fontId="7" fillId="0" borderId="261" xfId="0" applyNumberFormat="1" applyFont="1" applyBorder="1" applyAlignment="1" applyProtection="1">
      <alignment horizontal="right" indent="3"/>
      <protection locked="0"/>
    </xf>
    <xf numFmtId="3" fontId="7" fillId="0" borderId="226" xfId="0" applyNumberFormat="1" applyFont="1" applyBorder="1" applyAlignment="1" applyProtection="1">
      <alignment horizontal="right" indent="3"/>
      <protection locked="0"/>
    </xf>
    <xf numFmtId="3" fontId="9" fillId="0" borderId="234" xfId="0" applyNumberFormat="1" applyFont="1" applyBorder="1" applyAlignment="1" applyProtection="1">
      <alignment horizontal="right" vertical="center" indent="3"/>
      <protection locked="0"/>
    </xf>
    <xf numFmtId="3" fontId="9" fillId="0" borderId="257" xfId="0" applyNumberFormat="1" applyFont="1" applyBorder="1" applyAlignment="1" applyProtection="1">
      <alignment horizontal="right" vertical="center" indent="3"/>
      <protection locked="0"/>
    </xf>
    <xf numFmtId="0" fontId="6" fillId="0" borderId="162" xfId="0" applyFont="1" applyBorder="1" applyAlignment="1" applyProtection="1">
      <alignment horizontal="center" vertical="center" wrapText="1"/>
      <protection locked="0"/>
    </xf>
    <xf numFmtId="0" fontId="6" fillId="0" borderId="142" xfId="0" applyFont="1" applyBorder="1" applyAlignment="1" applyProtection="1">
      <alignment horizontal="center" vertical="center" wrapText="1"/>
      <protection locked="0"/>
    </xf>
    <xf numFmtId="0" fontId="6" fillId="0" borderId="164" xfId="0" applyFont="1" applyBorder="1" applyAlignment="1" applyProtection="1">
      <alignment horizontal="center" vertical="center" wrapText="1"/>
      <protection locked="0"/>
    </xf>
    <xf numFmtId="0" fontId="6" fillId="0" borderId="141" xfId="0" applyFont="1" applyBorder="1" applyAlignment="1" applyProtection="1">
      <alignment horizontal="center" vertical="center" wrapText="1"/>
      <protection locked="0"/>
    </xf>
    <xf numFmtId="0" fontId="6" fillId="0" borderId="163" xfId="0" applyFont="1" applyBorder="1" applyAlignment="1" applyProtection="1">
      <alignment horizontal="center" vertical="center" wrapText="1"/>
      <protection locked="0"/>
    </xf>
    <xf numFmtId="3" fontId="7" fillId="0" borderId="142" xfId="0" applyNumberFormat="1" applyFont="1" applyBorder="1" applyAlignment="1" applyProtection="1">
      <alignment horizontal="right" vertical="center" indent="1"/>
      <protection hidden="1"/>
    </xf>
    <xf numFmtId="3" fontId="7" fillId="0" borderId="165" xfId="0" applyNumberFormat="1" applyFont="1" applyBorder="1" applyAlignment="1" applyProtection="1">
      <alignment horizontal="right" vertical="center" indent="1"/>
      <protection hidden="1"/>
    </xf>
    <xf numFmtId="3" fontId="7" fillId="0" borderId="162" xfId="0" applyNumberFormat="1" applyFont="1" applyBorder="1" applyAlignment="1" applyProtection="1">
      <alignment horizontal="right" vertical="center" indent="1"/>
      <protection hidden="1"/>
    </xf>
    <xf numFmtId="3" fontId="7" fillId="0" borderId="164" xfId="0" applyNumberFormat="1" applyFont="1" applyBorder="1" applyAlignment="1" applyProtection="1">
      <alignment horizontal="right" vertical="center" indent="1"/>
      <protection hidden="1"/>
    </xf>
    <xf numFmtId="0" fontId="8" fillId="0" borderId="143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80" xfId="0" applyNumberFormat="1" applyFont="1" applyBorder="1" applyAlignment="1" applyProtection="1">
      <alignment horizontal="right" vertical="center" indent="1"/>
      <protection locked="0"/>
    </xf>
    <xf numFmtId="3" fontId="9" fillId="0" borderId="146" xfId="0" applyNumberFormat="1" applyFont="1" applyBorder="1" applyAlignment="1" applyProtection="1">
      <alignment horizontal="right" vertical="center" indent="1"/>
      <protection locked="0"/>
    </xf>
    <xf numFmtId="0" fontId="6" fillId="0" borderId="141" xfId="0" applyFont="1" applyBorder="1" applyAlignment="1" applyProtection="1">
      <alignment horizontal="left" vertical="center" wrapText="1"/>
      <protection locked="0"/>
    </xf>
    <xf numFmtId="0" fontId="6" fillId="0" borderId="142" xfId="0" applyFont="1" applyBorder="1" applyAlignment="1" applyProtection="1">
      <alignment horizontal="left" vertical="center" wrapText="1"/>
      <protection locked="0"/>
    </xf>
    <xf numFmtId="0" fontId="6" fillId="0" borderId="163" xfId="0" applyFont="1" applyBorder="1" applyAlignment="1" applyProtection="1">
      <alignment horizontal="left" vertical="center" wrapText="1"/>
      <protection locked="0"/>
    </xf>
    <xf numFmtId="3" fontId="9" fillId="0" borderId="69" xfId="0" applyNumberFormat="1" applyFont="1" applyBorder="1" applyAlignment="1" applyProtection="1">
      <alignment horizontal="right" indent="1"/>
      <protection locked="0"/>
    </xf>
    <xf numFmtId="3" fontId="9" fillId="0" borderId="104" xfId="0" applyNumberFormat="1" applyFont="1" applyBorder="1" applyAlignment="1" applyProtection="1">
      <alignment horizontal="right" indent="1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left" vertical="center"/>
      <protection locked="0"/>
    </xf>
    <xf numFmtId="3" fontId="12" fillId="0" borderId="69" xfId="0" applyNumberFormat="1" applyFont="1" applyBorder="1" applyAlignment="1" applyProtection="1">
      <alignment horizontal="center" vertical="center" wrapText="1"/>
      <protection locked="0"/>
    </xf>
    <xf numFmtId="3" fontId="12" fillId="0" borderId="104" xfId="0" applyNumberFormat="1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left" vertical="center"/>
      <protection locked="0"/>
    </xf>
    <xf numFmtId="0" fontId="8" fillId="0" borderId="156" xfId="0" applyFont="1" applyBorder="1" applyAlignment="1" applyProtection="1">
      <alignment horizontal="left" vertical="center"/>
      <protection locked="0"/>
    </xf>
    <xf numFmtId="3" fontId="9" fillId="0" borderId="156" xfId="0" applyNumberFormat="1" applyFont="1" applyBorder="1" applyAlignment="1" applyProtection="1">
      <alignment horizontal="right" indent="1"/>
      <protection locked="0"/>
    </xf>
    <xf numFmtId="3" fontId="9" fillId="0" borderId="157" xfId="0" applyNumberFormat="1" applyFont="1" applyBorder="1" applyAlignment="1" applyProtection="1">
      <alignment horizontal="right" inden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19" fillId="0" borderId="254" xfId="0" applyFont="1" applyBorder="1" applyAlignment="1" applyProtection="1">
      <alignment horizontal="left" vertical="center" wrapText="1"/>
      <protection locked="0"/>
    </xf>
    <xf numFmtId="0" fontId="19" fillId="0" borderId="261" xfId="0" applyFont="1" applyBorder="1" applyAlignment="1" applyProtection="1">
      <alignment horizontal="left" vertical="center" wrapText="1"/>
      <protection locked="0"/>
    </xf>
    <xf numFmtId="0" fontId="19" fillId="0" borderId="226" xfId="0" applyFont="1" applyBorder="1" applyAlignment="1" applyProtection="1">
      <alignment horizontal="left" vertical="center" wrapText="1"/>
      <protection locked="0"/>
    </xf>
    <xf numFmtId="3" fontId="7" fillId="0" borderId="254" xfId="0" applyNumberFormat="1" applyFont="1" applyBorder="1" applyAlignment="1" applyProtection="1">
      <alignment horizontal="right" vertical="center" indent="1"/>
      <protection locked="0"/>
    </xf>
    <xf numFmtId="3" fontId="7" fillId="0" borderId="226" xfId="0" applyNumberFormat="1" applyFont="1" applyBorder="1" applyAlignment="1" applyProtection="1">
      <alignment horizontal="right" vertical="center" indent="1"/>
      <protection locked="0"/>
    </xf>
    <xf numFmtId="3" fontId="9" fillId="0" borderId="224" xfId="0" applyNumberFormat="1" applyFont="1" applyBorder="1" applyAlignment="1" applyProtection="1">
      <alignment horizontal="right" vertical="center" indent="1"/>
      <protection locked="0"/>
    </xf>
    <xf numFmtId="3" fontId="9" fillId="0" borderId="264" xfId="0" applyNumberFormat="1" applyFont="1" applyBorder="1" applyAlignment="1" applyProtection="1">
      <alignment horizontal="right" vertical="center" inden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9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29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3" fontId="7" fillId="0" borderId="317" xfId="0" applyNumberFormat="1" applyFont="1" applyBorder="1" applyAlignment="1" applyProtection="1">
      <alignment horizontal="right" vertical="center" indent="1"/>
      <protection locked="0"/>
    </xf>
    <xf numFmtId="3" fontId="7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318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7" fillId="0" borderId="253" xfId="0" applyNumberFormat="1" applyFont="1" applyBorder="1" applyAlignment="1" applyProtection="1">
      <alignment horizontal="right" indent="1"/>
      <protection locked="0"/>
    </xf>
    <xf numFmtId="0" fontId="19" fillId="0" borderId="317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318" xfId="0" applyFont="1" applyBorder="1" applyAlignment="1" applyProtection="1">
      <alignment horizontal="left" vertical="center" wrapText="1"/>
      <protection locked="0"/>
    </xf>
    <xf numFmtId="3" fontId="6" fillId="0" borderId="331" xfId="0" applyNumberFormat="1" applyFont="1" applyBorder="1" applyAlignment="1" applyProtection="1">
      <alignment horizontal="center" vertical="center" wrapText="1"/>
      <protection locked="0"/>
    </xf>
    <xf numFmtId="3" fontId="6" fillId="0" borderId="333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3" fontId="9" fillId="0" borderId="253" xfId="0" applyNumberFormat="1" applyFont="1" applyBorder="1" applyAlignment="1" applyProtection="1">
      <alignment horizontal="right" vertical="center" indent="1"/>
      <protection locked="0"/>
    </xf>
    <xf numFmtId="3" fontId="9" fillId="0" borderId="284" xfId="0" applyNumberFormat="1" applyFont="1" applyBorder="1" applyAlignment="1" applyProtection="1">
      <alignment horizontal="right" vertical="center" indent="1"/>
      <protection locked="0"/>
    </xf>
    <xf numFmtId="0" fontId="19" fillId="0" borderId="265" xfId="0" applyFont="1" applyBorder="1" applyAlignment="1" applyProtection="1">
      <alignment horizontal="left" vertical="center" wrapText="1"/>
      <protection locked="0"/>
    </xf>
    <xf numFmtId="0" fontId="19" fillId="0" borderId="262" xfId="0" applyFont="1" applyBorder="1" applyAlignment="1" applyProtection="1">
      <alignment horizontal="left" vertical="center" wrapText="1"/>
      <protection locked="0"/>
    </xf>
    <xf numFmtId="3" fontId="7" fillId="0" borderId="262" xfId="0" applyNumberFormat="1" applyFont="1" applyBorder="1" applyAlignment="1" applyProtection="1">
      <alignment horizontal="right" indent="1"/>
      <protection locked="0"/>
    </xf>
    <xf numFmtId="3" fontId="9" fillId="0" borderId="262" xfId="0" applyNumberFormat="1" applyFont="1" applyBorder="1" applyAlignment="1" applyProtection="1">
      <alignment horizontal="right" vertical="center" indent="1"/>
      <protection locked="0"/>
    </xf>
    <xf numFmtId="3" fontId="9" fillId="0" borderId="263" xfId="0" applyNumberFormat="1" applyFont="1" applyBorder="1" applyAlignment="1" applyProtection="1">
      <alignment horizontal="right" vertical="center" indent="1"/>
      <protection locked="0"/>
    </xf>
    <xf numFmtId="0" fontId="9" fillId="0" borderId="288" xfId="0" applyFont="1" applyBorder="1" applyAlignment="1" applyProtection="1">
      <alignment horizontal="left" vertical="center" wrapText="1" indent="1"/>
      <protection locked="0"/>
    </xf>
    <xf numFmtId="0" fontId="9" fillId="0" borderId="289" xfId="0" applyFont="1" applyBorder="1" applyAlignment="1" applyProtection="1">
      <alignment horizontal="left" vertical="center" wrapText="1" indent="1"/>
      <protection locked="0"/>
    </xf>
    <xf numFmtId="3" fontId="7" fillId="0" borderId="289" xfId="0" applyNumberFormat="1" applyFont="1" applyBorder="1" applyAlignment="1" applyProtection="1">
      <alignment horizontal="right" indent="1"/>
      <protection locked="0"/>
    </xf>
    <xf numFmtId="3" fontId="9" fillId="0" borderId="289" xfId="0" applyNumberFormat="1" applyFont="1" applyBorder="1" applyAlignment="1" applyProtection="1">
      <alignment horizontal="right" vertical="center" indent="1"/>
      <protection locked="0"/>
    </xf>
    <xf numFmtId="3" fontId="9" fillId="0" borderId="290" xfId="0" applyNumberFormat="1" applyFont="1" applyBorder="1" applyAlignment="1" applyProtection="1">
      <alignment horizontal="right" vertical="center" indent="1"/>
      <protection locked="0"/>
    </xf>
    <xf numFmtId="0" fontId="20" fillId="0" borderId="254" xfId="0" applyFont="1" applyBorder="1" applyAlignment="1" applyProtection="1">
      <alignment horizontal="left" vertical="center" wrapText="1"/>
      <protection locked="0"/>
    </xf>
    <xf numFmtId="0" fontId="20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indent="1"/>
      <protection hidden="1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61" xfId="0" applyFont="1" applyBorder="1" applyAlignment="1" applyProtection="1">
      <alignment horizontal="center"/>
      <protection locked="0"/>
    </xf>
    <xf numFmtId="0" fontId="6" fillId="0" borderId="291" xfId="0" applyFont="1" applyBorder="1" applyAlignment="1" applyProtection="1">
      <alignment vertical="center" wrapText="1"/>
      <protection locked="0"/>
    </xf>
    <xf numFmtId="0" fontId="6" fillId="0" borderId="292" xfId="0" applyFont="1" applyBorder="1" applyAlignment="1" applyProtection="1">
      <alignment vertical="center" wrapText="1"/>
      <protection locked="0"/>
    </xf>
    <xf numFmtId="3" fontId="9" fillId="0" borderId="261" xfId="0" applyNumberFormat="1" applyFont="1" applyBorder="1" applyAlignment="1" applyProtection="1">
      <alignment horizontal="right" vertical="center" indent="1"/>
      <protection hidden="1"/>
    </xf>
    <xf numFmtId="3" fontId="9" fillId="0" borderId="264" xfId="0" applyNumberFormat="1" applyFont="1" applyBorder="1" applyAlignment="1" applyProtection="1">
      <alignment horizontal="right" vertical="center" indent="1"/>
      <protection hidden="1"/>
    </xf>
    <xf numFmtId="0" fontId="9" fillId="0" borderId="339" xfId="0" applyFont="1" applyBorder="1" applyAlignment="1" applyProtection="1">
      <alignment horizontal="left" vertical="center" wrapText="1" indent="1"/>
      <protection locked="0"/>
    </xf>
    <xf numFmtId="0" fontId="9" fillId="0" borderId="25" xfId="0" applyFont="1" applyBorder="1" applyAlignment="1" applyProtection="1">
      <alignment horizontal="left" vertical="center" wrapText="1" indent="1"/>
      <protection locked="0"/>
    </xf>
    <xf numFmtId="0" fontId="9" fillId="0" borderId="340" xfId="0" applyFont="1" applyBorder="1" applyAlignment="1" applyProtection="1">
      <alignment horizontal="left" vertical="center" wrapText="1" indent="1"/>
      <protection locked="0"/>
    </xf>
    <xf numFmtId="3" fontId="9" fillId="0" borderId="282" xfId="0" applyNumberFormat="1" applyFont="1" applyBorder="1" applyAlignment="1" applyProtection="1">
      <alignment horizontal="right" indent="3"/>
      <protection locked="0"/>
    </xf>
    <xf numFmtId="3" fontId="9" fillId="0" borderId="25" xfId="0" applyNumberFormat="1" applyFont="1" applyBorder="1" applyAlignment="1" applyProtection="1">
      <alignment horizontal="right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318" xfId="0" applyNumberFormat="1" applyFont="1" applyBorder="1" applyAlignment="1" applyProtection="1">
      <alignment horizontal="right" vertical="center" indent="3"/>
      <protection locked="0"/>
    </xf>
    <xf numFmtId="0" fontId="6" fillId="0" borderId="338" xfId="0" applyFont="1" applyBorder="1" applyAlignment="1" applyProtection="1">
      <alignment horizontal="center" vertical="center" wrapText="1"/>
      <protection locked="0"/>
    </xf>
    <xf numFmtId="0" fontId="6" fillId="0" borderId="331" xfId="0" applyFont="1" applyBorder="1" applyAlignment="1" applyProtection="1">
      <alignment horizontal="center" vertical="center" wrapText="1"/>
      <protection locked="0"/>
    </xf>
    <xf numFmtId="0" fontId="6" fillId="0" borderId="308" xfId="0" applyFont="1" applyBorder="1" applyAlignment="1" applyProtection="1">
      <alignment vertical="center" wrapText="1"/>
      <protection locked="0"/>
    </xf>
    <xf numFmtId="0" fontId="6" fillId="0" borderId="309" xfId="0" applyFont="1" applyBorder="1" applyAlignment="1" applyProtection="1">
      <alignment vertical="center" wrapText="1"/>
      <protection locked="0"/>
    </xf>
    <xf numFmtId="0" fontId="9" fillId="0" borderId="335" xfId="0" applyFont="1" applyBorder="1" applyAlignment="1" applyProtection="1">
      <alignment horizontal="left" vertical="center" wrapText="1" indent="1"/>
      <protection locked="0"/>
    </xf>
    <xf numFmtId="0" fontId="9" fillId="0" borderId="336" xfId="0" applyFont="1" applyBorder="1" applyAlignment="1" applyProtection="1">
      <alignment horizontal="left" vertical="center" wrapText="1" indent="1"/>
      <protection locked="0"/>
    </xf>
    <xf numFmtId="3" fontId="9" fillId="0" borderId="300" xfId="0" applyNumberFormat="1" applyFont="1" applyBorder="1" applyAlignment="1" applyProtection="1">
      <alignment horizontal="right" vertical="center" indent="3"/>
      <protection locked="0"/>
    </xf>
    <xf numFmtId="3" fontId="9" fillId="0" borderId="134" xfId="0" applyNumberFormat="1" applyFont="1" applyBorder="1" applyAlignment="1" applyProtection="1">
      <alignment horizontal="right" vertical="center" indent="3"/>
      <protection locked="0"/>
    </xf>
    <xf numFmtId="3" fontId="9" fillId="0" borderId="135" xfId="0" applyNumberFormat="1" applyFont="1" applyBorder="1" applyAlignment="1" applyProtection="1">
      <alignment horizontal="right" vertical="center" indent="3"/>
      <protection locked="0"/>
    </xf>
    <xf numFmtId="3" fontId="9" fillId="0" borderId="62" xfId="0" applyNumberFormat="1" applyFont="1" applyBorder="1" applyAlignment="1" applyProtection="1">
      <alignment horizontal="right" vertical="center" indent="3"/>
      <protection locked="0"/>
    </xf>
    <xf numFmtId="3" fontId="9" fillId="0" borderId="337" xfId="0" applyNumberFormat="1" applyFont="1" applyBorder="1" applyAlignment="1" applyProtection="1">
      <alignment horizontal="right" vertical="center" indent="3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19" fillId="0" borderId="255" xfId="0" applyFont="1" applyBorder="1" applyAlignment="1" applyProtection="1">
      <alignment horizontal="left" vertical="center" wrapText="1"/>
      <protection locked="0"/>
    </xf>
    <xf numFmtId="0" fontId="19" fillId="0" borderId="256" xfId="0" applyFont="1" applyBorder="1" applyAlignment="1" applyProtection="1">
      <alignment horizontal="left" vertical="center" wrapText="1"/>
      <protection locked="0"/>
    </xf>
    <xf numFmtId="0" fontId="19" fillId="0" borderId="231" xfId="0" applyFont="1" applyBorder="1" applyAlignment="1" applyProtection="1">
      <alignment horizontal="left" vertical="center" wrapText="1"/>
      <protection locked="0"/>
    </xf>
    <xf numFmtId="3" fontId="7" fillId="0" borderId="255" xfId="0" applyNumberFormat="1" applyFont="1" applyBorder="1" applyAlignment="1" applyProtection="1">
      <alignment horizontal="right" vertical="center" indent="1"/>
      <protection locked="0"/>
    </xf>
    <xf numFmtId="3" fontId="7" fillId="0" borderId="231" xfId="0" applyNumberFormat="1" applyFont="1" applyBorder="1" applyAlignment="1" applyProtection="1">
      <alignment horizontal="right" vertical="center" indent="1"/>
      <protection locked="0"/>
    </xf>
    <xf numFmtId="3" fontId="9" fillId="0" borderId="234" xfId="0" applyNumberFormat="1" applyFont="1" applyBorder="1" applyAlignment="1" applyProtection="1">
      <alignment horizontal="right" vertical="center" indent="1"/>
      <protection locked="0"/>
    </xf>
    <xf numFmtId="3" fontId="9" fillId="0" borderId="257" xfId="0" applyNumberFormat="1" applyFont="1" applyBorder="1" applyAlignment="1" applyProtection="1">
      <alignment horizontal="right" vertical="center" indent="1"/>
      <protection locked="0"/>
    </xf>
    <xf numFmtId="3" fontId="9" fillId="0" borderId="262" xfId="0" applyNumberFormat="1" applyFont="1" applyFill="1" applyBorder="1" applyAlignment="1" applyProtection="1">
      <alignment horizontal="right" vertical="center" indent="3"/>
      <protection locked="0"/>
    </xf>
    <xf numFmtId="3" fontId="9" fillId="0" borderId="237" xfId="0" applyNumberFormat="1" applyFont="1" applyFill="1" applyBorder="1" applyAlignment="1" applyProtection="1">
      <alignment horizontal="right" vertical="center" indent="3"/>
      <protection locked="0"/>
    </xf>
    <xf numFmtId="0" fontId="9" fillId="0" borderId="252" xfId="0" applyFont="1" applyBorder="1" applyAlignment="1" applyProtection="1">
      <alignment horizontal="left" vertical="center" wrapText="1" indent="1"/>
      <protection locked="0"/>
    </xf>
    <xf numFmtId="0" fontId="9" fillId="0" borderId="253" xfId="0" applyFont="1" applyBorder="1" applyAlignment="1" applyProtection="1">
      <alignment horizontal="left" vertical="center" wrapText="1" indent="1"/>
      <protection locked="0"/>
    </xf>
    <xf numFmtId="3" fontId="9" fillId="0" borderId="253" xfId="0" applyNumberFormat="1" applyFont="1" applyBorder="1" applyAlignment="1" applyProtection="1">
      <alignment horizontal="right" vertical="center" indent="3"/>
      <protection locked="0"/>
    </xf>
    <xf numFmtId="3" fontId="9" fillId="0" borderId="282" xfId="0" applyNumberFormat="1" applyFont="1" applyBorder="1" applyAlignment="1" applyProtection="1">
      <alignment horizontal="right" vertical="center" indent="3"/>
      <protection locked="0"/>
    </xf>
    <xf numFmtId="3" fontId="9" fillId="0" borderId="283" xfId="0" applyNumberFormat="1" applyFont="1" applyBorder="1" applyAlignment="1" applyProtection="1">
      <alignment horizontal="right" vertical="center" indent="3"/>
      <protection locked="0"/>
    </xf>
    <xf numFmtId="3" fontId="9" fillId="0" borderId="284" xfId="0" applyNumberFormat="1" applyFont="1" applyBorder="1" applyAlignment="1" applyProtection="1">
      <alignment horizontal="right" vertical="center" indent="3"/>
      <protection locked="0"/>
    </xf>
    <xf numFmtId="0" fontId="6" fillId="0" borderId="258" xfId="0" applyFont="1" applyBorder="1" applyAlignment="1" applyProtection="1">
      <alignment horizontal="center" vertical="center" wrapText="1"/>
      <protection locked="0"/>
    </xf>
    <xf numFmtId="0" fontId="6" fillId="0" borderId="259" xfId="0" applyFont="1" applyBorder="1" applyAlignment="1" applyProtection="1">
      <alignment horizontal="center" vertical="center" wrapText="1"/>
      <protection locked="0"/>
    </xf>
    <xf numFmtId="0" fontId="6" fillId="0" borderId="260" xfId="0" applyFont="1" applyBorder="1" applyAlignment="1" applyProtection="1">
      <alignment horizontal="center" vertical="center" wrapText="1"/>
      <protection locked="0"/>
    </xf>
    <xf numFmtId="0" fontId="6" fillId="0" borderId="245" xfId="0" applyFont="1" applyBorder="1" applyAlignment="1" applyProtection="1">
      <alignment horizontal="center" vertical="center" wrapText="1"/>
      <protection locked="0"/>
    </xf>
    <xf numFmtId="0" fontId="9" fillId="0" borderId="317" xfId="0" applyFont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9" fillId="0" borderId="386" xfId="0" applyFont="1" applyBorder="1" applyAlignment="1" applyProtection="1">
      <alignment horizontal="left" vertical="center" wrapText="1"/>
      <protection locked="0"/>
    </xf>
    <xf numFmtId="3" fontId="9" fillId="0" borderId="287" xfId="0" applyNumberFormat="1" applyFont="1" applyFill="1" applyBorder="1" applyAlignment="1" applyProtection="1">
      <alignment horizontal="center" vertical="center"/>
      <protection locked="0"/>
    </xf>
    <xf numFmtId="3" fontId="9" fillId="0" borderId="387" xfId="0" applyNumberFormat="1" applyFont="1" applyFill="1" applyBorder="1" applyAlignment="1" applyProtection="1">
      <alignment horizontal="center" vertical="center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20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97" xfId="0" applyFont="1" applyBorder="1" applyAlignment="1" applyProtection="1">
      <alignment horizontal="center" vertical="center" wrapTex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hidden="1"/>
    </xf>
    <xf numFmtId="3" fontId="9" fillId="0" borderId="68" xfId="0" applyNumberFormat="1" applyFont="1" applyBorder="1" applyAlignment="1" applyProtection="1">
      <alignment horizontal="right" vertical="center" indent="1"/>
      <protection hidden="1"/>
    </xf>
    <xf numFmtId="9" fontId="9" fillId="0" borderId="33" xfId="0" applyNumberFormat="1" applyFont="1" applyBorder="1" applyAlignment="1" applyProtection="1">
      <alignment horizontal="right" vertical="center" indent="1"/>
      <protection locked="0"/>
    </xf>
    <xf numFmtId="9" fontId="9" fillId="0" borderId="318" xfId="0" applyNumberFormat="1" applyFont="1" applyBorder="1" applyAlignment="1" applyProtection="1">
      <alignment horizontal="right" vertical="center" indent="1"/>
      <protection locked="0"/>
    </xf>
    <xf numFmtId="0" fontId="6" fillId="0" borderId="109" xfId="0" applyFont="1" applyBorder="1" applyAlignment="1" applyProtection="1">
      <alignment horizontal="center" vertical="center" wrapText="1"/>
      <protection locked="0"/>
    </xf>
    <xf numFmtId="0" fontId="6" fillId="0" borderId="110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indent="2"/>
      <protection locked="0"/>
    </xf>
    <xf numFmtId="3" fontId="9" fillId="0" borderId="69" xfId="0" applyNumberFormat="1" applyFont="1" applyBorder="1" applyAlignment="1" applyProtection="1">
      <alignment horizontal="right" vertical="center" indent="2"/>
      <protection locked="0"/>
    </xf>
    <xf numFmtId="3" fontId="9" fillId="0" borderId="104" xfId="0" applyNumberFormat="1" applyFont="1" applyBorder="1" applyAlignment="1" applyProtection="1">
      <alignment horizontal="right" vertical="center" indent="2"/>
      <protection locked="0"/>
    </xf>
    <xf numFmtId="3" fontId="7" fillId="0" borderId="15" xfId="0" applyNumberFormat="1" applyFont="1" applyBorder="1" applyAlignment="1" applyProtection="1">
      <alignment horizontal="right" vertical="center" indent="2"/>
      <protection hidden="1"/>
    </xf>
    <xf numFmtId="0" fontId="6" fillId="0" borderId="96" xfId="0" applyFont="1" applyBorder="1" applyAlignment="1" applyProtection="1">
      <alignment horizontal="center" vertical="center" wrapText="1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21" fillId="0" borderId="96" xfId="0" applyFont="1" applyBorder="1" applyAlignment="1" applyProtection="1">
      <alignment horizontal="center" vertical="center" wrapText="1"/>
      <protection locked="0"/>
    </xf>
    <xf numFmtId="0" fontId="21" fillId="0" borderId="19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25" xfId="0" applyFont="1" applyBorder="1" applyAlignment="1" applyProtection="1">
      <alignment horizontal="center" vertical="center" wrapTex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hidden="1"/>
    </xf>
    <xf numFmtId="0" fontId="6" fillId="0" borderId="180" xfId="0" applyFont="1" applyBorder="1" applyAlignment="1" applyProtection="1">
      <alignment horizontal="center" vertical="center" wrapText="1"/>
      <protection locked="0"/>
    </xf>
    <xf numFmtId="0" fontId="6" fillId="0" borderId="115" xfId="0" applyFont="1" applyBorder="1" applyAlignment="1" applyProtection="1">
      <alignment horizontal="center" vertical="center" wrapText="1"/>
      <protection locked="0"/>
    </xf>
    <xf numFmtId="0" fontId="6" fillId="0" borderId="181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locked="0"/>
    </xf>
    <xf numFmtId="3" fontId="9" fillId="0" borderId="56" xfId="0" applyNumberFormat="1" applyFont="1" applyBorder="1" applyAlignment="1" applyProtection="1">
      <alignment horizontal="right" vertical="center" wrapText="1" inden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locked="0"/>
    </xf>
    <xf numFmtId="3" fontId="9" fillId="0" borderId="63" xfId="0" applyNumberFormat="1" applyFont="1" applyBorder="1" applyAlignment="1" applyProtection="1">
      <alignment horizontal="right" vertical="center" wrapText="1" inden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locked="0"/>
    </xf>
    <xf numFmtId="3" fontId="9" fillId="0" borderId="57" xfId="0" applyNumberFormat="1" applyFont="1" applyBorder="1" applyAlignment="1" applyProtection="1">
      <alignment horizontal="right" vertical="center" wrapText="1" indent="1"/>
      <protection locked="0"/>
    </xf>
    <xf numFmtId="0" fontId="21" fillId="0" borderId="197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7" fillId="0" borderId="89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132" xfId="0" applyFont="1" applyBorder="1" applyAlignment="1" applyProtection="1">
      <alignment horizontal="left" vertical="center" wrapText="1"/>
      <protection locked="0"/>
    </xf>
    <xf numFmtId="3" fontId="9" fillId="0" borderId="155" xfId="0" applyNumberFormat="1" applyFont="1" applyBorder="1" applyAlignment="1" applyProtection="1">
      <alignment horizontal="right" vertical="center" indent="2"/>
      <protection locked="0"/>
    </xf>
    <xf numFmtId="3" fontId="9" fillId="0" borderId="156" xfId="0" applyNumberFormat="1" applyFont="1" applyBorder="1" applyAlignment="1" applyProtection="1">
      <alignment horizontal="right" vertical="center" indent="2"/>
      <protection locked="0"/>
    </xf>
    <xf numFmtId="3" fontId="9" fillId="0" borderId="157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locked="0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6" fillId="0" borderId="330" xfId="0" applyNumberFormat="1" applyFont="1" applyBorder="1" applyAlignment="1" applyProtection="1">
      <alignment horizontal="center" vertical="center" wrapText="1"/>
      <protection locked="0"/>
    </xf>
    <xf numFmtId="3" fontId="6" fillId="0" borderId="332" xfId="0" applyNumberFormat="1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128" xfId="0" applyFont="1" applyBorder="1" applyAlignment="1" applyProtection="1">
      <alignment horizontal="left" vertical="center" wrapText="1"/>
      <protection locked="0"/>
    </xf>
    <xf numFmtId="0" fontId="6" fillId="0" borderId="113" xfId="0" applyFont="1" applyBorder="1" applyAlignment="1" applyProtection="1">
      <alignment horizontal="center" vertical="center" wrapText="1"/>
      <protection locked="0"/>
    </xf>
    <xf numFmtId="0" fontId="6" fillId="0" borderId="114" xfId="0" applyFont="1" applyBorder="1" applyAlignment="1" applyProtection="1">
      <alignment horizontal="center" vertical="center" wrapText="1"/>
      <protection locked="0"/>
    </xf>
    <xf numFmtId="3" fontId="9" fillId="0" borderId="69" xfId="0" applyNumberFormat="1" applyFont="1" applyBorder="1" applyAlignment="1" applyProtection="1">
      <alignment horizontal="right" vertical="center" wrapText="1" indent="1"/>
      <protection locked="0"/>
    </xf>
    <xf numFmtId="3" fontId="9" fillId="0" borderId="127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Border="1" applyAlignment="1" applyProtection="1">
      <alignment horizontal="left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3" fontId="9" fillId="0" borderId="95" xfId="0" applyNumberFormat="1" applyFont="1" applyBorder="1" applyAlignment="1" applyProtection="1">
      <alignment horizontal="right" vertical="center" wrapText="1" indent="1"/>
      <protection locked="0"/>
    </xf>
    <xf numFmtId="0" fontId="8" fillId="0" borderId="119" xfId="0" applyFont="1" applyBorder="1" applyAlignment="1" applyProtection="1">
      <alignment horizontal="left" vertical="center" wrapText="1"/>
      <protection locked="0"/>
    </xf>
    <xf numFmtId="0" fontId="8" fillId="0" borderId="67" xfId="0" applyFont="1" applyBorder="1" applyAlignment="1" applyProtection="1">
      <alignment horizontal="left" vertical="center" wrapText="1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90" xfId="0" applyFont="1" applyBorder="1" applyAlignment="1" applyProtection="1">
      <alignment horizontal="center" vertical="center" wrapText="1"/>
      <protection locked="0"/>
    </xf>
    <xf numFmtId="0" fontId="21" fillId="0" borderId="99" xfId="0" applyFont="1" applyBorder="1" applyAlignment="1" applyProtection="1">
      <alignment horizontal="center" vertical="center" wrapText="1"/>
      <protection locked="0"/>
    </xf>
    <xf numFmtId="0" fontId="21" fillId="0" borderId="97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6" fillId="0" borderId="153" xfId="0" applyFont="1" applyBorder="1" applyAlignment="1" applyProtection="1">
      <alignment horizontal="center" vertical="center" wrapText="1"/>
      <protection locked="0"/>
    </xf>
    <xf numFmtId="0" fontId="6" fillId="0" borderId="151" xfId="0" applyFont="1" applyBorder="1" applyAlignment="1" applyProtection="1">
      <alignment horizontal="center" vertical="center" wrapTex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73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3" fontId="9" fillId="0" borderId="205" xfId="0" applyNumberFormat="1" applyFont="1" applyBorder="1" applyAlignment="1" applyProtection="1">
      <alignment horizontal="right" indent="1"/>
      <protection locked="0"/>
    </xf>
    <xf numFmtId="3" fontId="9" fillId="0" borderId="87" xfId="0" applyNumberFormat="1" applyFont="1" applyBorder="1" applyAlignment="1" applyProtection="1">
      <alignment horizontal="right" indent="1"/>
      <protection locked="0"/>
    </xf>
    <xf numFmtId="0" fontId="7" fillId="0" borderId="204" xfId="0" applyFont="1" applyBorder="1" applyAlignment="1" applyProtection="1">
      <alignment horizontal="left" indent="1"/>
      <protection locked="0"/>
    </xf>
    <xf numFmtId="0" fontId="7" fillId="0" borderId="87" xfId="0" applyFont="1" applyBorder="1" applyAlignment="1" applyProtection="1">
      <alignment horizontal="left" indent="1"/>
      <protection locked="0"/>
    </xf>
    <xf numFmtId="0" fontId="7" fillId="0" borderId="65" xfId="0" applyFont="1" applyBorder="1" applyAlignment="1" applyProtection="1">
      <alignment horizontal="lef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hidden="1"/>
    </xf>
    <xf numFmtId="3" fontId="9" fillId="0" borderId="37" xfId="0" applyNumberFormat="1" applyFont="1" applyBorder="1" applyAlignment="1" applyProtection="1">
      <alignment horizontal="right" indent="1"/>
      <protection hidden="1"/>
    </xf>
    <xf numFmtId="3" fontId="9" fillId="0" borderId="36" xfId="0" applyNumberFormat="1" applyFont="1" applyBorder="1" applyAlignment="1" applyProtection="1">
      <alignment horizontal="right" indent="1"/>
      <protection hidden="1"/>
    </xf>
    <xf numFmtId="3" fontId="9" fillId="0" borderId="38" xfId="0" applyNumberFormat="1" applyFont="1" applyBorder="1" applyAlignment="1" applyProtection="1">
      <alignment horizontal="right" indent="1"/>
      <protection hidden="1"/>
    </xf>
    <xf numFmtId="3" fontId="9" fillId="0" borderId="87" xfId="0" applyNumberFormat="1" applyFont="1" applyBorder="1" applyAlignment="1" applyProtection="1">
      <alignment horizontal="right" indent="1"/>
      <protection hidden="1"/>
    </xf>
    <xf numFmtId="3" fontId="9" fillId="0" borderId="206" xfId="0" applyNumberFormat="1" applyFont="1" applyBorder="1" applyAlignment="1" applyProtection="1">
      <alignment horizontal="right" indent="1"/>
      <protection hidden="1"/>
    </xf>
    <xf numFmtId="0" fontId="6" fillId="0" borderId="116" xfId="0" applyFont="1" applyBorder="1" applyAlignment="1" applyProtection="1">
      <alignment horizontal="center" vertical="center" wrapText="1"/>
      <protection locked="0"/>
    </xf>
    <xf numFmtId="0" fontId="6" fillId="0" borderId="170" xfId="0" applyFont="1" applyBorder="1" applyAlignment="1" applyProtection="1">
      <alignment horizontal="center" vertical="center" wrapText="1"/>
      <protection locked="0"/>
    </xf>
    <xf numFmtId="0" fontId="6" fillId="0" borderId="112" xfId="0" applyFont="1" applyBorder="1" applyAlignment="1" applyProtection="1">
      <alignment horizontal="center" vertical="center" wrapText="1"/>
      <protection locked="0"/>
    </xf>
    <xf numFmtId="0" fontId="21" fillId="0" borderId="202" xfId="0" applyFont="1" applyBorder="1" applyAlignment="1" applyProtection="1">
      <alignment horizontal="center" vertical="center" wrapText="1"/>
      <protection locked="0"/>
    </xf>
    <xf numFmtId="0" fontId="21" fillId="0" borderId="98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6" fillId="0" borderId="8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97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18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0" fontId="10" fillId="0" borderId="100" xfId="0" applyFont="1" applyBorder="1" applyAlignment="1" applyProtection="1">
      <alignment horizontal="left" vertical="center" wrapText="1" indent="1"/>
      <protection locked="0"/>
    </xf>
    <xf numFmtId="0" fontId="10" fillId="0" borderId="201" xfId="0" applyFont="1" applyBorder="1" applyAlignment="1" applyProtection="1">
      <alignment horizontal="left" vertical="center" wrapText="1" indent="1"/>
      <protection locked="0"/>
    </xf>
    <xf numFmtId="3" fontId="7" fillId="0" borderId="84" xfId="0" applyNumberFormat="1" applyFont="1" applyBorder="1" applyAlignment="1" applyProtection="1">
      <alignment vertical="center"/>
      <protection locked="0"/>
    </xf>
    <xf numFmtId="3" fontId="7" fillId="0" borderId="122" xfId="0" applyNumberFormat="1" applyFont="1" applyBorder="1" applyAlignment="1" applyProtection="1">
      <alignment vertical="center"/>
      <protection locked="0"/>
    </xf>
    <xf numFmtId="3" fontId="7" fillId="0" borderId="123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203" xfId="0" applyNumberFormat="1" applyFont="1" applyBorder="1" applyAlignment="1" applyProtection="1">
      <alignment horizontal="left" indent="1"/>
      <protection locked="0"/>
    </xf>
    <xf numFmtId="0" fontId="7" fillId="0" borderId="21" xfId="0" applyNumberFormat="1" applyFont="1" applyBorder="1" applyAlignment="1" applyProtection="1">
      <alignment horizontal="left" indent="1"/>
      <protection locked="0"/>
    </xf>
    <xf numFmtId="0" fontId="7" fillId="0" borderId="32" xfId="0" applyNumberFormat="1" applyFont="1" applyBorder="1" applyAlignment="1" applyProtection="1">
      <alignment horizontal="left" indent="1"/>
      <protection locked="0"/>
    </xf>
    <xf numFmtId="3" fontId="9" fillId="0" borderId="46" xfId="0" applyNumberFormat="1" applyFont="1" applyBorder="1" applyAlignment="1" applyProtection="1">
      <alignment horizontal="right" indent="3"/>
      <protection locked="0"/>
    </xf>
    <xf numFmtId="3" fontId="9" fillId="0" borderId="21" xfId="0" applyNumberFormat="1" applyFont="1" applyBorder="1" applyAlignment="1" applyProtection="1">
      <alignment horizontal="right" indent="3"/>
      <protection locked="0"/>
    </xf>
    <xf numFmtId="3" fontId="7" fillId="0" borderId="13" xfId="0" applyNumberFormat="1" applyFont="1" applyBorder="1" applyAlignment="1" applyProtection="1">
      <alignment horizontal="right" vertical="center" wrapText="1" indent="3"/>
      <protection locked="0"/>
    </xf>
    <xf numFmtId="3" fontId="7" fillId="0" borderId="126" xfId="0" applyNumberFormat="1" applyFont="1" applyBorder="1" applyAlignment="1" applyProtection="1">
      <alignment horizontal="right" vertical="center" wrapText="1" indent="3"/>
      <protection locked="0"/>
    </xf>
    <xf numFmtId="3" fontId="7" fillId="0" borderId="98" xfId="0" applyNumberFormat="1" applyFont="1" applyBorder="1" applyAlignment="1" applyProtection="1">
      <alignment horizontal="right" vertical="center" wrapText="1" indent="3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5" xfId="0" applyFont="1" applyBorder="1" applyAlignment="1" applyProtection="1">
      <alignment horizontal="center" vertical="center" wrapText="1"/>
      <protection locked="0"/>
    </xf>
    <xf numFmtId="0" fontId="6" fillId="0" borderId="90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78" xfId="0" applyFont="1" applyBorder="1" applyAlignment="1" applyProtection="1">
      <alignment horizontal="center" vertical="center" wrapText="1"/>
      <protection locked="0"/>
    </xf>
    <xf numFmtId="0" fontId="6" fillId="0" borderId="134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right" vertical="top" wrapText="1" indent="3"/>
      <protection locked="0"/>
    </xf>
    <xf numFmtId="3" fontId="9" fillId="0" borderId="206" xfId="0" applyNumberFormat="1" applyFont="1" applyBorder="1" applyAlignment="1" applyProtection="1">
      <alignment horizontal="right" vertical="top" wrapText="1" indent="3"/>
      <protection locked="0"/>
    </xf>
    <xf numFmtId="3" fontId="9" fillId="0" borderId="18" xfId="0" applyNumberFormat="1" applyFont="1" applyBorder="1" applyAlignment="1" applyProtection="1">
      <alignment horizontal="right" vertical="top" indent="3"/>
      <protection locked="0"/>
    </xf>
    <xf numFmtId="3" fontId="9" fillId="0" borderId="127" xfId="0" applyNumberFormat="1" applyFont="1" applyBorder="1" applyAlignment="1" applyProtection="1">
      <alignment horizontal="right" vertical="top" indent="3"/>
      <protection locked="0"/>
    </xf>
    <xf numFmtId="3" fontId="9" fillId="0" borderId="32" xfId="0" applyNumberFormat="1" applyFont="1" applyBorder="1" applyAlignment="1" applyProtection="1">
      <alignment horizontal="right" vertical="top" wrapText="1" indent="3"/>
      <protection locked="0"/>
    </xf>
    <xf numFmtId="3" fontId="9" fillId="0" borderId="25" xfId="0" applyNumberFormat="1" applyFont="1" applyBorder="1" applyAlignment="1" applyProtection="1">
      <alignment horizontal="right" vertical="top" wrapText="1" indent="3"/>
      <protection locked="0"/>
    </xf>
    <xf numFmtId="3" fontId="9" fillId="0" borderId="127" xfId="0" applyNumberFormat="1" applyFont="1" applyBorder="1" applyAlignment="1" applyProtection="1">
      <alignment horizontal="right" vertical="top" wrapText="1" indent="3"/>
      <protection locked="0"/>
    </xf>
    <xf numFmtId="0" fontId="7" fillId="0" borderId="212" xfId="0" applyFont="1" applyBorder="1" applyAlignment="1" applyProtection="1">
      <alignment horizontal="left" vertical="top" indent="1"/>
      <protection locked="0"/>
    </xf>
    <xf numFmtId="0" fontId="7" fillId="0" borderId="213" xfId="0" applyFont="1" applyBorder="1" applyAlignment="1" applyProtection="1">
      <alignment horizontal="left" vertical="top" indent="1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20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87" xfId="0" applyFont="1" applyBorder="1" applyAlignment="1" applyProtection="1">
      <alignment horizontal="left" indent="1"/>
      <protection locked="0"/>
    </xf>
    <xf numFmtId="0" fontId="9" fillId="0" borderId="206" xfId="0" applyFont="1" applyBorder="1" applyAlignment="1" applyProtection="1">
      <alignment horizontal="left" inden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right" indent="3"/>
      <protection locked="0"/>
    </xf>
    <xf numFmtId="3" fontId="9" fillId="0" borderId="206" xfId="0" applyNumberFormat="1" applyFont="1" applyBorder="1" applyAlignment="1" applyProtection="1">
      <alignment horizontal="right" indent="3"/>
      <protection locked="0"/>
    </xf>
    <xf numFmtId="0" fontId="12" fillId="0" borderId="9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8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3" fontId="7" fillId="0" borderId="205" xfId="0" applyNumberFormat="1" applyFont="1" applyBorder="1" applyAlignment="1" applyProtection="1">
      <alignment horizontal="right" vertical="center" wrapText="1" indent="3"/>
      <protection locked="0"/>
    </xf>
    <xf numFmtId="3" fontId="7" fillId="0" borderId="87" xfId="0" applyNumberFormat="1" applyFont="1" applyBorder="1" applyAlignment="1" applyProtection="1">
      <alignment horizontal="right" vertical="center" wrapText="1" indent="3"/>
      <protection locked="0"/>
    </xf>
    <xf numFmtId="3" fontId="7" fillId="0" borderId="206" xfId="0" applyNumberFormat="1" applyFont="1" applyBorder="1" applyAlignment="1" applyProtection="1">
      <alignment horizontal="right" vertical="center" wrapText="1" indent="3"/>
      <protection locked="0"/>
    </xf>
    <xf numFmtId="0" fontId="7" fillId="0" borderId="380" xfId="0" applyFont="1" applyBorder="1" applyAlignment="1" applyProtection="1">
      <alignment horizontal="left" vertical="center" wrapText="1" indent="1"/>
      <protection locked="0"/>
    </xf>
    <xf numFmtId="0" fontId="7" fillId="0" borderId="320" xfId="0" applyFont="1" applyBorder="1" applyAlignment="1" applyProtection="1">
      <alignment horizontal="left" vertical="center" wrapText="1" indent="1"/>
      <protection locked="0"/>
    </xf>
    <xf numFmtId="0" fontId="7" fillId="0" borderId="321" xfId="0" applyFont="1" applyBorder="1" applyAlignment="1" applyProtection="1">
      <alignment horizontal="left" vertical="center" wrapText="1" indent="1"/>
      <protection locked="0"/>
    </xf>
    <xf numFmtId="3" fontId="9" fillId="0" borderId="73" xfId="0" applyNumberFormat="1" applyFont="1" applyBorder="1" applyAlignment="1" applyProtection="1">
      <alignment horizontal="right" indent="3"/>
      <protection locked="0"/>
    </xf>
    <xf numFmtId="3" fontId="9" fillId="0" borderId="36" xfId="0" applyNumberFormat="1" applyFont="1" applyBorder="1" applyAlignment="1" applyProtection="1">
      <alignment horizontal="right" indent="3"/>
      <protection locked="0"/>
    </xf>
    <xf numFmtId="3" fontId="9" fillId="0" borderId="205" xfId="0" applyNumberFormat="1" applyFont="1" applyBorder="1" applyAlignment="1" applyProtection="1">
      <alignment horizontal="right" indent="3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7" fillId="0" borderId="211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3" fontId="9" fillId="0" borderId="38" xfId="0" applyNumberFormat="1" applyFont="1" applyBorder="1" applyAlignment="1" applyProtection="1">
      <alignment horizontal="right" indent="3"/>
      <protection locked="0"/>
    </xf>
    <xf numFmtId="0" fontId="6" fillId="0" borderId="153" xfId="0" applyFont="1" applyBorder="1" applyAlignment="1" applyProtection="1">
      <alignment horizontal="center" vertical="center"/>
      <protection locked="0"/>
    </xf>
    <xf numFmtId="0" fontId="6" fillId="0" borderId="151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150" xfId="0" applyFont="1" applyBorder="1" applyAlignment="1" applyProtection="1">
      <alignment horizontal="center" vertical="center"/>
      <protection locked="0"/>
    </xf>
    <xf numFmtId="0" fontId="6" fillId="0" borderId="152" xfId="0" applyFont="1" applyBorder="1" applyAlignment="1" applyProtection="1">
      <alignment horizontal="center" vertical="center"/>
      <protection locked="0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190" xfId="0" applyFont="1" applyBorder="1" applyAlignment="1" applyProtection="1">
      <alignment horizontal="center" vertical="center" wrapText="1"/>
      <protection locked="0"/>
    </xf>
    <xf numFmtId="0" fontId="10" fillId="0" borderId="92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0" fontId="6" fillId="0" borderId="147" xfId="0" applyFont="1" applyBorder="1" applyAlignment="1" applyProtection="1">
      <alignment horizontal="center" vertical="center" wrapText="1"/>
      <protection locked="0"/>
    </xf>
    <xf numFmtId="0" fontId="6" fillId="0" borderId="148" xfId="0" applyFont="1" applyBorder="1" applyAlignment="1" applyProtection="1">
      <alignment horizontal="center" vertical="center" wrapText="1"/>
      <protection locked="0"/>
    </xf>
    <xf numFmtId="3" fontId="9" fillId="0" borderId="21" xfId="0" applyNumberFormat="1" applyFont="1" applyBorder="1" applyAlignment="1" applyProtection="1">
      <alignment horizontal="right" vertical="top" wrapText="1" indent="3"/>
      <protection locked="0"/>
    </xf>
    <xf numFmtId="3" fontId="9" fillId="0" borderId="37" xfId="0" applyNumberFormat="1" applyFont="1" applyBorder="1" applyAlignment="1" applyProtection="1">
      <alignment horizontal="right" vertical="top" wrapText="1" indent="3"/>
      <protection locked="0"/>
    </xf>
    <xf numFmtId="3" fontId="9" fillId="0" borderId="36" xfId="0" applyNumberFormat="1" applyFont="1" applyBorder="1" applyAlignment="1" applyProtection="1">
      <alignment horizontal="right" vertical="top" wrapText="1" indent="3"/>
      <protection locked="0"/>
    </xf>
    <xf numFmtId="3" fontId="9" fillId="0" borderId="38" xfId="0" applyNumberFormat="1" applyFont="1" applyBorder="1" applyAlignment="1" applyProtection="1">
      <alignment horizontal="right" vertical="top" wrapText="1" indent="3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83" xfId="0" applyFont="1" applyBorder="1" applyAlignment="1" applyProtection="1">
      <alignment horizontal="left" vertical="center" wrapText="1" indent="1"/>
      <protection locked="0"/>
    </xf>
    <xf numFmtId="0" fontId="9" fillId="0" borderId="51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left" vertical="center" wrapText="1" indent="1"/>
      <protection locked="0"/>
    </xf>
    <xf numFmtId="0" fontId="7" fillId="0" borderId="212" xfId="0" applyNumberFormat="1" applyFont="1" applyBorder="1" applyAlignment="1" applyProtection="1">
      <alignment horizontal="left" indent="1"/>
      <protection locked="0"/>
    </xf>
    <xf numFmtId="0" fontId="7" fillId="0" borderId="213" xfId="0" applyNumberFormat="1" applyFont="1" applyBorder="1" applyAlignment="1" applyProtection="1">
      <alignment horizontal="left" indent="1"/>
      <protection locked="0"/>
    </xf>
    <xf numFmtId="0" fontId="6" fillId="0" borderId="9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 wrapText="1"/>
      <protection locked="0"/>
    </xf>
    <xf numFmtId="0" fontId="7" fillId="0" borderId="203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0" fontId="6" fillId="0" borderId="161" xfId="0" applyFont="1" applyBorder="1" applyAlignment="1" applyProtection="1">
      <alignment horizontal="center" vertical="center" wrapText="1"/>
      <protection locked="0"/>
    </xf>
    <xf numFmtId="0" fontId="7" fillId="0" borderId="122" xfId="0" applyFont="1" applyBorder="1" applyAlignment="1" applyProtection="1">
      <alignment vertical="center"/>
      <protection locked="0"/>
    </xf>
    <xf numFmtId="0" fontId="7" fillId="0" borderId="63" xfId="0" applyFont="1" applyBorder="1" applyAlignment="1" applyProtection="1">
      <alignment vertical="center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3" fontId="7" fillId="0" borderId="83" xfId="0" applyNumberFormat="1" applyFont="1" applyBorder="1" applyAlignment="1" applyProtection="1">
      <alignment vertical="center"/>
      <protection locked="0"/>
    </xf>
    <xf numFmtId="3" fontId="7" fillId="0" borderId="51" xfId="0" applyNumberFormat="1" applyFont="1" applyBorder="1" applyAlignment="1" applyProtection="1">
      <alignment vertical="center"/>
      <protection locked="0"/>
    </xf>
    <xf numFmtId="3" fontId="7" fillId="0" borderId="53" xfId="0" applyNumberFormat="1" applyFont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99" xfId="0" applyFont="1" applyBorder="1" applyAlignment="1" applyProtection="1">
      <alignment horizontal="left" vertical="center" wrapText="1"/>
      <protection locked="0"/>
    </xf>
    <xf numFmtId="0" fontId="7" fillId="0" borderId="383" xfId="0" applyFont="1" applyBorder="1" applyAlignment="1" applyProtection="1">
      <alignment horizontal="left" vertical="center" wrapText="1" indent="1"/>
      <protection locked="0"/>
    </xf>
    <xf numFmtId="0" fontId="7" fillId="0" borderId="366" xfId="0" applyFont="1" applyBorder="1" applyAlignment="1" applyProtection="1">
      <alignment horizontal="left" vertical="center" wrapText="1" indent="1"/>
      <protection locked="0"/>
    </xf>
    <xf numFmtId="0" fontId="7" fillId="0" borderId="384" xfId="0" applyFont="1" applyBorder="1" applyAlignment="1" applyProtection="1">
      <alignment horizontal="left" vertical="center" wrapText="1" indent="1"/>
      <protection locked="0"/>
    </xf>
    <xf numFmtId="0" fontId="6" fillId="0" borderId="372" xfId="0" applyFont="1" applyBorder="1" applyAlignment="1" applyProtection="1">
      <alignment horizontal="center" vertical="center" wrapText="1"/>
      <protection locked="0"/>
    </xf>
    <xf numFmtId="0" fontId="6" fillId="0" borderId="373" xfId="0" applyFont="1" applyBorder="1" applyAlignment="1" applyProtection="1">
      <alignment horizontal="center" vertical="center" wrapText="1"/>
      <protection locked="0"/>
    </xf>
    <xf numFmtId="0" fontId="6" fillId="0" borderId="374" xfId="0" applyFont="1" applyBorder="1" applyAlignment="1" applyProtection="1">
      <alignment horizontal="center" vertical="center" wrapText="1"/>
      <protection locked="0"/>
    </xf>
    <xf numFmtId="0" fontId="6" fillId="0" borderId="210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204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49" fontId="9" fillId="0" borderId="84" xfId="0" applyNumberFormat="1" applyFont="1" applyBorder="1" applyAlignment="1" applyProtection="1">
      <alignment horizontal="center"/>
      <protection locked="0"/>
    </xf>
    <xf numFmtId="49" fontId="9" fillId="0" borderId="63" xfId="0" applyNumberFormat="1" applyFont="1" applyBorder="1" applyAlignment="1" applyProtection="1">
      <alignment horizontal="center"/>
      <protection locked="0"/>
    </xf>
    <xf numFmtId="0" fontId="9" fillId="0" borderId="84" xfId="0" applyFont="1" applyBorder="1" applyAlignment="1" applyProtection="1">
      <alignment horizontal="center"/>
      <protection locked="0"/>
    </xf>
    <xf numFmtId="0" fontId="9" fillId="0" borderId="122" xfId="0" applyFont="1" applyBorder="1" applyAlignment="1" applyProtection="1">
      <alignment horizontal="center"/>
      <protection locked="0"/>
    </xf>
    <xf numFmtId="0" fontId="9" fillId="0" borderId="123" xfId="0" applyFont="1" applyBorder="1" applyAlignment="1" applyProtection="1">
      <alignment horizontal="center"/>
      <protection locked="0"/>
    </xf>
    <xf numFmtId="0" fontId="9" fillId="0" borderId="83" xfId="0" applyFont="1" applyBorder="1" applyAlignment="1" applyProtection="1">
      <alignment horizontal="center"/>
      <protection locked="0"/>
    </xf>
    <xf numFmtId="0" fontId="9" fillId="0" borderId="51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140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3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140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left" indent="1"/>
      <protection locked="0"/>
    </xf>
    <xf numFmtId="0" fontId="7" fillId="0" borderId="122" xfId="0" applyFont="1" applyBorder="1" applyAlignment="1" applyProtection="1">
      <alignment horizontal="left" indent="1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9" fillId="0" borderId="80" xfId="0" applyFont="1" applyBorder="1" applyAlignment="1" applyProtection="1">
      <alignment horizontal="center"/>
      <protection locked="0"/>
    </xf>
    <xf numFmtId="0" fontId="9" fillId="0" borderId="66" xfId="0" applyFont="1" applyBorder="1" applyAlignment="1" applyProtection="1">
      <alignment horizontal="center"/>
      <protection locked="0"/>
    </xf>
    <xf numFmtId="0" fontId="9" fillId="0" borderId="146" xfId="0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center"/>
      <protection locked="0"/>
    </xf>
    <xf numFmtId="0" fontId="9" fillId="0" borderId="108" xfId="0" applyFont="1" applyBorder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center"/>
      <protection locked="0"/>
    </xf>
    <xf numFmtId="49" fontId="9" fillId="0" borderId="80" xfId="0" applyNumberFormat="1" applyFont="1" applyBorder="1" applyAlignment="1" applyProtection="1">
      <alignment horizontal="center"/>
      <protection locked="0"/>
    </xf>
    <xf numFmtId="49" fontId="9" fillId="0" borderId="56" xfId="0" applyNumberFormat="1" applyFont="1" applyBorder="1" applyAlignment="1" applyProtection="1">
      <alignment horizontal="center"/>
      <protection locked="0"/>
    </xf>
    <xf numFmtId="49" fontId="9" fillId="0" borderId="83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0" fontId="7" fillId="0" borderId="143" xfId="0" applyFont="1" applyBorder="1" applyAlignment="1" applyProtection="1">
      <alignment horizontal="left" indent="1"/>
      <protection locked="0"/>
    </xf>
    <xf numFmtId="0" fontId="7" fillId="0" borderId="66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82" xfId="0" applyFont="1" applyBorder="1" applyAlignment="1" applyProtection="1">
      <alignment horizontal="left" inden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8" fillId="0" borderId="143" xfId="0" applyFont="1" applyBorder="1" applyAlignment="1" applyProtection="1">
      <alignment horizontal="left" vertical="justify" wrapText="1"/>
      <protection locked="0"/>
    </xf>
    <xf numFmtId="0" fontId="8" fillId="0" borderId="66" xfId="0" applyFont="1" applyBorder="1" applyAlignment="1" applyProtection="1">
      <alignment horizontal="left" vertical="justify" wrapText="1"/>
      <protection locked="0"/>
    </xf>
    <xf numFmtId="0" fontId="9" fillId="0" borderId="80" xfId="0" applyFont="1" applyBorder="1" applyAlignment="1" applyProtection="1">
      <alignment horizontal="left" vertical="center" wrapText="1" indent="1"/>
      <protection locked="0"/>
    </xf>
    <xf numFmtId="0" fontId="9" fillId="0" borderId="66" xfId="0" applyFont="1" applyBorder="1" applyAlignment="1" applyProtection="1">
      <alignment horizontal="left" vertical="center" wrapText="1" indent="1"/>
      <protection locked="0"/>
    </xf>
    <xf numFmtId="0" fontId="9" fillId="0" borderId="146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3" fontId="7" fillId="0" borderId="66" xfId="0" applyNumberFormat="1" applyFont="1" applyBorder="1" applyAlignment="1" applyProtection="1">
      <alignment horizontal="right" vertical="center" wrapText="1" indent="3"/>
      <protection locked="0"/>
    </xf>
    <xf numFmtId="3" fontId="7" fillId="0" borderId="56" xfId="0" applyNumberFormat="1" applyFont="1" applyBorder="1" applyAlignment="1" applyProtection="1">
      <alignment horizontal="right" vertical="center" wrapText="1" indent="3"/>
      <protection locked="0"/>
    </xf>
    <xf numFmtId="3" fontId="7" fillId="0" borderId="51" xfId="0" applyNumberFormat="1" applyFont="1" applyBorder="1" applyAlignment="1" applyProtection="1">
      <alignment horizontal="right" vertical="center" wrapText="1" indent="3"/>
      <protection locked="0"/>
    </xf>
    <xf numFmtId="3" fontId="7" fillId="0" borderId="15" xfId="0" applyNumberFormat="1" applyFont="1" applyBorder="1" applyAlignment="1" applyProtection="1">
      <alignment horizontal="right" vertical="center" wrapText="1" indent="3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49" fontId="9" fillId="0" borderId="82" xfId="0" applyNumberFormat="1" applyFont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121" xfId="0" applyFont="1" applyBorder="1" applyAlignment="1" applyProtection="1">
      <alignment horizontal="left"/>
      <protection locked="0"/>
    </xf>
    <xf numFmtId="0" fontId="11" fillId="0" borderId="12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51" xfId="0" applyNumberFormat="1" applyFont="1" applyBorder="1" applyAlignment="1" applyProtection="1">
      <alignment horizontal="right" indent="1"/>
      <protection locked="0"/>
    </xf>
    <xf numFmtId="3" fontId="9" fillId="0" borderId="53" xfId="0" applyNumberFormat="1" applyFont="1" applyBorder="1" applyAlignment="1" applyProtection="1">
      <alignment horizontal="right" indent="1"/>
      <protection locked="0"/>
    </xf>
    <xf numFmtId="0" fontId="9" fillId="0" borderId="6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7" fillId="0" borderId="57" xfId="0" applyFont="1" applyBorder="1" applyAlignment="1" applyProtection="1">
      <alignment horizontal="left" vertical="center" wrapText="1" indent="1"/>
      <protection locked="0"/>
    </xf>
    <xf numFmtId="0" fontId="7" fillId="0" borderId="19" xfId="0" applyFont="1" applyBorder="1" applyAlignment="1" applyProtection="1">
      <alignment horizontal="left" vertical="center" wrapText="1" indent="1"/>
      <protection locked="0"/>
    </xf>
    <xf numFmtId="0" fontId="6" fillId="0" borderId="110" xfId="0" applyFont="1" applyBorder="1" applyAlignment="1" applyProtection="1">
      <alignment horizontal="center" vertical="center"/>
      <protection locked="0"/>
    </xf>
    <xf numFmtId="0" fontId="6" fillId="0" borderId="111" xfId="0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6" fillId="0" borderId="159" xfId="0" applyFont="1" applyBorder="1" applyAlignment="1" applyProtection="1">
      <alignment horizontal="center" vertical="center" wrapText="1"/>
      <protection locked="0"/>
    </xf>
    <xf numFmtId="0" fontId="6" fillId="0" borderId="131" xfId="0" applyFont="1" applyBorder="1" applyAlignment="1" applyProtection="1">
      <alignment horizontal="center" vertical="center"/>
      <protection locked="0"/>
    </xf>
    <xf numFmtId="0" fontId="9" fillId="0" borderId="78" xfId="0" applyFont="1" applyBorder="1" applyAlignment="1" applyProtection="1">
      <alignment horizontal="left" vertical="center" wrapText="1" indent="1"/>
      <protection locked="0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130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18" xfId="0" applyFont="1" applyBorder="1" applyAlignment="1" applyProtection="1">
      <alignment horizontal="left" vertical="center" wrapText="1" inden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0" fontId="9" fillId="0" borderId="103" xfId="0" applyFont="1" applyBorder="1" applyAlignment="1" applyProtection="1">
      <alignment horizontal="left" indent="1"/>
      <protection locked="0"/>
    </xf>
    <xf numFmtId="3" fontId="7" fillId="0" borderId="156" xfId="0" applyNumberFormat="1" applyFont="1" applyBorder="1" applyAlignment="1" applyProtection="1">
      <alignment horizontal="right" vertical="center" indent="4"/>
      <protection locked="0"/>
    </xf>
    <xf numFmtId="3" fontId="7" fillId="0" borderId="78" xfId="0" applyNumberFormat="1" applyFont="1" applyBorder="1" applyAlignment="1" applyProtection="1">
      <alignment horizontal="right" vertical="center" indent="4"/>
      <protection locked="0"/>
    </xf>
    <xf numFmtId="3" fontId="7" fillId="0" borderId="122" xfId="0" applyNumberFormat="1" applyFont="1" applyBorder="1" applyAlignment="1" applyProtection="1">
      <alignment horizontal="right" vertical="center" indent="4"/>
      <protection locked="0"/>
    </xf>
    <xf numFmtId="3" fontId="7" fillId="0" borderId="63" xfId="0" applyNumberFormat="1" applyFont="1" applyBorder="1" applyAlignment="1" applyProtection="1">
      <alignment horizontal="right" vertical="center" indent="4"/>
      <protection locked="0"/>
    </xf>
    <xf numFmtId="3" fontId="7" fillId="0" borderId="51" xfId="0" applyNumberFormat="1" applyFont="1" applyBorder="1" applyAlignment="1" applyProtection="1">
      <alignment horizontal="right" vertical="center" indent="4"/>
      <protection locked="0"/>
    </xf>
    <xf numFmtId="3" fontId="7" fillId="0" borderId="15" xfId="0" applyNumberFormat="1" applyFont="1" applyBorder="1" applyAlignment="1" applyProtection="1">
      <alignment horizontal="right" vertical="center" indent="4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106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indent="4"/>
      <protection locked="0"/>
    </xf>
    <xf numFmtId="3" fontId="7" fillId="0" borderId="134" xfId="0" applyNumberFormat="1" applyFont="1" applyBorder="1" applyAlignment="1" applyProtection="1">
      <alignment horizontal="right" vertical="center" indent="4"/>
      <protection locked="0"/>
    </xf>
    <xf numFmtId="3" fontId="7" fillId="0" borderId="133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Alignment="1" applyProtection="1">
      <protection locked="0"/>
    </xf>
    <xf numFmtId="0" fontId="7" fillId="0" borderId="66" xfId="0" applyFont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vertical="center"/>
      <protection locked="0"/>
    </xf>
    <xf numFmtId="0" fontId="8" fillId="0" borderId="143" xfId="0" applyFont="1" applyBorder="1" applyAlignment="1" applyProtection="1">
      <alignment horizontal="left" wrapText="1"/>
      <protection locked="0"/>
    </xf>
    <xf numFmtId="0" fontId="8" fillId="0" borderId="66" xfId="0" applyFont="1" applyBorder="1" applyAlignment="1" applyProtection="1">
      <alignment horizontal="left" wrapText="1"/>
      <protection locked="0"/>
    </xf>
    <xf numFmtId="3" fontId="7" fillId="0" borderId="80" xfId="0" applyNumberFormat="1" applyFont="1" applyBorder="1" applyAlignment="1" applyProtection="1">
      <alignment vertical="center"/>
      <protection locked="0"/>
    </xf>
    <xf numFmtId="3" fontId="7" fillId="0" borderId="66" xfId="0" applyNumberFormat="1" applyFont="1" applyBorder="1" applyAlignment="1" applyProtection="1">
      <alignment vertical="center"/>
      <protection locked="0"/>
    </xf>
    <xf numFmtId="3" fontId="7" fillId="0" borderId="146" xfId="0" applyNumberFormat="1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143" xfId="0" applyFont="1" applyBorder="1" applyAlignment="1" applyProtection="1">
      <alignment horizontal="left" indent="1"/>
      <protection locked="0"/>
    </xf>
    <xf numFmtId="3" fontId="9" fillId="0" borderId="80" xfId="0" applyNumberFormat="1" applyFont="1" applyBorder="1" applyAlignment="1" applyProtection="1">
      <alignment horizontal="right" indent="3"/>
      <protection locked="0"/>
    </xf>
    <xf numFmtId="3" fontId="9" fillId="0" borderId="66" xfId="0" applyNumberFormat="1" applyFont="1" applyBorder="1" applyAlignment="1" applyProtection="1">
      <alignment horizontal="right" indent="3"/>
      <protection locked="0"/>
    </xf>
    <xf numFmtId="3" fontId="9" fillId="0" borderId="146" xfId="0" applyNumberFormat="1" applyFont="1" applyBorder="1" applyAlignment="1" applyProtection="1">
      <alignment horizontal="right" indent="3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29" xfId="0" applyNumberFormat="1" applyFont="1" applyBorder="1" applyAlignment="1" applyProtection="1">
      <alignment horizontal="right" vertical="center" indent="4"/>
      <protection locked="0"/>
    </xf>
    <xf numFmtId="3" fontId="7" fillId="0" borderId="65" xfId="0" applyNumberFormat="1" applyFont="1" applyBorder="1" applyAlignment="1" applyProtection="1">
      <alignment horizontal="right" vertical="center" indent="4"/>
      <protection locked="0"/>
    </xf>
    <xf numFmtId="3" fontId="7" fillId="0" borderId="213" xfId="0" applyNumberFormat="1" applyFont="1" applyBorder="1" applyAlignment="1" applyProtection="1">
      <alignment horizontal="right" vertical="center" indent="4"/>
      <protection locked="0"/>
    </xf>
    <xf numFmtId="3" fontId="7" fillId="0" borderId="217" xfId="0" applyNumberFormat="1" applyFont="1" applyBorder="1" applyAlignment="1" applyProtection="1">
      <alignment horizontal="right" vertical="center" indent="4"/>
      <protection locked="0"/>
    </xf>
    <xf numFmtId="0" fontId="17" fillId="0" borderId="0" xfId="0" applyFont="1" applyAlignment="1" applyProtection="1">
      <alignment horizontal="left"/>
      <protection locked="0"/>
    </xf>
    <xf numFmtId="0" fontId="9" fillId="0" borderId="121" xfId="0" applyFont="1" applyBorder="1" applyAlignment="1" applyProtection="1">
      <alignment horizontal="left" vertical="top" wrapText="1"/>
      <protection locked="0"/>
    </xf>
    <xf numFmtId="0" fontId="7" fillId="0" borderId="143" xfId="0" applyFont="1" applyBorder="1" applyAlignment="1" applyProtection="1">
      <alignment horizontal="left" vertical="center" wrapText="1" indent="1"/>
      <protection locked="0"/>
    </xf>
    <xf numFmtId="0" fontId="7" fillId="0" borderId="66" xfId="0" applyFont="1" applyBorder="1" applyAlignment="1" applyProtection="1">
      <alignment horizontal="left" vertical="center" wrapText="1" indent="1"/>
      <protection locked="0"/>
    </xf>
    <xf numFmtId="0" fontId="7" fillId="0" borderId="3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3" fontId="9" fillId="0" borderId="83" xfId="0" applyNumberFormat="1" applyFont="1" applyBorder="1" applyAlignment="1" applyProtection="1">
      <alignment horizontal="right" indent="3"/>
      <protection locked="0"/>
    </xf>
    <xf numFmtId="3" fontId="9" fillId="0" borderId="51" xfId="0" applyNumberFormat="1" applyFont="1" applyBorder="1" applyAlignment="1" applyProtection="1">
      <alignment horizontal="right" indent="3"/>
      <protection locked="0"/>
    </xf>
    <xf numFmtId="3" fontId="9" fillId="0" borderId="53" xfId="0" applyNumberFormat="1" applyFont="1" applyBorder="1" applyAlignment="1" applyProtection="1">
      <alignment horizontal="right" indent="3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15" xfId="0" applyFont="1" applyBorder="1" applyAlignment="1" applyProtection="1">
      <alignment horizontal="center" vertical="center" wrapText="1"/>
      <protection locked="0"/>
    </xf>
    <xf numFmtId="0" fontId="8" fillId="0" borderId="216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66" xfId="0" applyNumberFormat="1" applyFont="1" applyBorder="1" applyAlignment="1" applyProtection="1">
      <alignment horizontal="right" indent="1"/>
      <protection locked="0"/>
    </xf>
    <xf numFmtId="3" fontId="9" fillId="0" borderId="146" xfId="0" applyNumberFormat="1" applyFont="1" applyBorder="1" applyAlignment="1" applyProtection="1">
      <alignment horizontal="right" indent="1"/>
      <protection locked="0"/>
    </xf>
    <xf numFmtId="0" fontId="6" fillId="0" borderId="89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32" xfId="0" applyFont="1" applyBorder="1" applyAlignment="1" applyProtection="1">
      <alignment horizontal="left" vertical="center" wrapText="1"/>
      <protection locked="0"/>
    </xf>
    <xf numFmtId="0" fontId="11" fillId="0" borderId="92" xfId="0" applyFont="1" applyBorder="1" applyAlignment="1" applyProtection="1">
      <alignment horizontal="left" vertical="center" wrapText="1" indent="1"/>
      <protection locked="0"/>
    </xf>
    <xf numFmtId="0" fontId="11" fillId="0" borderId="70" xfId="0" applyFont="1" applyBorder="1" applyAlignment="1" applyProtection="1">
      <alignment horizontal="left" vertical="center" wrapText="1" indent="1"/>
      <protection locked="0"/>
    </xf>
    <xf numFmtId="0" fontId="9" fillId="0" borderId="325" xfId="0" applyFont="1" applyBorder="1" applyAlignment="1" applyProtection="1">
      <alignment horizontal="left" vertical="center" wrapText="1" indent="1"/>
      <protection locked="0"/>
    </xf>
    <xf numFmtId="0" fontId="9" fillId="0" borderId="261" xfId="0" applyFont="1" applyBorder="1" applyAlignment="1" applyProtection="1">
      <alignment horizontal="left" vertical="center" wrapText="1" indent="1"/>
      <protection locked="0"/>
    </xf>
    <xf numFmtId="0" fontId="9" fillId="0" borderId="228" xfId="0" applyFont="1" applyBorder="1" applyAlignment="1" applyProtection="1">
      <alignment horizontal="left" vertical="center" wrapText="1" indent="1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hidden="1"/>
    </xf>
    <xf numFmtId="3" fontId="9" fillId="0" borderId="108" xfId="0" applyNumberFormat="1" applyFont="1" applyBorder="1" applyAlignment="1" applyProtection="1">
      <alignment horizontal="right" vertical="center" wrapText="1" indent="1"/>
      <protection hidden="1"/>
    </xf>
    <xf numFmtId="0" fontId="6" fillId="0" borderId="93" xfId="0" applyFont="1" applyBorder="1" applyAlignment="1" applyProtection="1">
      <alignment horizontal="left" vertical="center" wrapText="1"/>
      <protection locked="0"/>
    </xf>
    <xf numFmtId="0" fontId="6" fillId="0" borderId="171" xfId="0" applyFont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right" vertical="center" wrapText="1" indent="1"/>
      <protection hidden="1"/>
    </xf>
    <xf numFmtId="3" fontId="10" fillId="0" borderId="199" xfId="0" applyNumberFormat="1" applyFont="1" applyBorder="1" applyAlignment="1" applyProtection="1">
      <alignment horizontal="right" vertical="center" wrapText="1" indent="1"/>
      <protection hidden="1"/>
    </xf>
    <xf numFmtId="3" fontId="7" fillId="0" borderId="53" xfId="0" applyNumberFormat="1" applyFont="1" applyBorder="1" applyAlignment="1" applyProtection="1">
      <alignment horizontal="right" vertical="center" wrapText="1" indent="1"/>
      <protection hidden="1"/>
    </xf>
    <xf numFmtId="0" fontId="6" fillId="0" borderId="8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7" fillId="0" borderId="226" xfId="0" applyFont="1" applyBorder="1" applyAlignment="1" applyProtection="1">
      <alignment horizontal="left" vertical="center" wrapText="1" inden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0" fillId="0" borderId="87" xfId="0" applyNumberFormat="1" applyFont="1" applyBorder="1" applyAlignment="1" applyProtection="1">
      <alignment horizontal="right" vertical="center" wrapText="1" indent="3"/>
      <protection locked="0"/>
    </xf>
    <xf numFmtId="3" fontId="10" fillId="0" borderId="206" xfId="0" applyNumberFormat="1" applyFont="1" applyBorder="1" applyAlignment="1" applyProtection="1">
      <alignment horizontal="right" vertical="center" wrapText="1" indent="3"/>
      <protection locked="0"/>
    </xf>
    <xf numFmtId="0" fontId="7" fillId="0" borderId="378" xfId="0" applyFont="1" applyBorder="1" applyAlignment="1" applyProtection="1">
      <alignment horizontal="left" vertical="center" wrapText="1" indent="1"/>
      <protection locked="0"/>
    </xf>
    <xf numFmtId="0" fontId="7" fillId="0" borderId="322" xfId="0" applyFont="1" applyBorder="1" applyAlignment="1" applyProtection="1">
      <alignment horizontal="left" vertical="center" wrapText="1" indent="1"/>
      <protection locked="0"/>
    </xf>
    <xf numFmtId="0" fontId="7" fillId="0" borderId="323" xfId="0" applyFont="1" applyBorder="1" applyAlignment="1" applyProtection="1">
      <alignment horizontal="left" vertical="center" wrapText="1" indent="1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0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right" vertical="center" wrapText="1" indent="3"/>
      <protection locked="0"/>
    </xf>
    <xf numFmtId="3" fontId="1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0" fillId="0" borderId="98" xfId="0" applyNumberFormat="1" applyFont="1" applyBorder="1" applyAlignment="1" applyProtection="1">
      <alignment horizontal="right" vertical="center" wrapText="1" indent="3"/>
      <protection locked="0"/>
    </xf>
    <xf numFmtId="0" fontId="6" fillId="0" borderId="209" xfId="0" applyFont="1" applyBorder="1" applyAlignment="1" applyProtection="1">
      <alignment horizontal="center" vertical="center"/>
      <protection locked="0"/>
    </xf>
    <xf numFmtId="0" fontId="6" fillId="0" borderId="207" xfId="0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0" fontId="12" fillId="0" borderId="189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7" fillId="0" borderId="382" xfId="0" applyFont="1" applyBorder="1" applyAlignment="1" applyProtection="1">
      <alignment horizontal="left" vertical="center" wrapText="1"/>
      <protection locked="0"/>
    </xf>
    <xf numFmtId="0" fontId="7" fillId="0" borderId="362" xfId="0" applyFont="1" applyBorder="1" applyAlignment="1" applyProtection="1">
      <alignment horizontal="left" vertical="center" wrapText="1"/>
      <protection locked="0"/>
    </xf>
    <xf numFmtId="0" fontId="7" fillId="0" borderId="363" xfId="0" applyFont="1" applyBorder="1" applyAlignment="1" applyProtection="1">
      <alignment horizontal="left" vertical="center" wrapText="1"/>
      <protection locked="0"/>
    </xf>
    <xf numFmtId="0" fontId="6" fillId="0" borderId="376" xfId="0" applyFont="1" applyBorder="1" applyAlignment="1" applyProtection="1">
      <alignment horizontal="center" vertical="center" wrapText="1"/>
      <protection locked="0"/>
    </xf>
    <xf numFmtId="0" fontId="6" fillId="0" borderId="377" xfId="0" applyFont="1" applyBorder="1" applyAlignment="1" applyProtection="1">
      <alignment horizontal="center" vertical="center" wrapText="1"/>
      <protection locked="0"/>
    </xf>
    <xf numFmtId="0" fontId="9" fillId="0" borderId="369" xfId="0" applyFont="1" applyBorder="1" applyAlignment="1" applyProtection="1">
      <alignment horizontal="center"/>
      <protection locked="0"/>
    </xf>
    <xf numFmtId="0" fontId="9" fillId="0" borderId="370" xfId="0" applyFont="1" applyBorder="1" applyAlignment="1" applyProtection="1">
      <alignment horizontal="center"/>
      <protection locked="0"/>
    </xf>
    <xf numFmtId="0" fontId="9" fillId="0" borderId="379" xfId="0" applyFont="1" applyBorder="1" applyAlignment="1" applyProtection="1">
      <alignment horizontal="center"/>
      <protection locked="0"/>
    </xf>
    <xf numFmtId="0" fontId="9" fillId="0" borderId="371" xfId="0" applyFont="1" applyBorder="1" applyAlignment="1" applyProtection="1">
      <alignment horizontal="center"/>
      <protection locked="0"/>
    </xf>
    <xf numFmtId="0" fontId="9" fillId="0" borderId="365" xfId="0" applyFont="1" applyBorder="1" applyAlignment="1" applyProtection="1">
      <alignment horizontal="center"/>
      <protection locked="0"/>
    </xf>
    <xf numFmtId="0" fontId="9" fillId="0" borderId="381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14" fontId="9" fillId="0" borderId="36" xfId="0" applyNumberFormat="1" applyFont="1" applyBorder="1" applyAlignment="1" applyProtection="1">
      <alignment horizontal="center"/>
      <protection locked="0"/>
    </xf>
    <xf numFmtId="14" fontId="9" fillId="0" borderId="84" xfId="0" applyNumberFormat="1" applyFont="1" applyBorder="1" applyAlignment="1" applyProtection="1">
      <alignment horizontal="center"/>
      <protection locked="0"/>
    </xf>
    <xf numFmtId="0" fontId="9" fillId="0" borderId="42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5" xfId="0" applyFont="1" applyBorder="1" applyAlignment="1" applyProtection="1">
      <alignment horizontal="center"/>
      <protection locked="0"/>
    </xf>
    <xf numFmtId="3" fontId="9" fillId="0" borderId="52" xfId="0" applyNumberFormat="1" applyFont="1" applyBorder="1" applyAlignment="1" applyProtection="1">
      <alignment horizontal="right" vertical="center" indent="3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hidden="1"/>
    </xf>
    <xf numFmtId="0" fontId="8" fillId="0" borderId="91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68" xfId="0" applyFont="1" applyBorder="1" applyAlignment="1" applyProtection="1">
      <alignment horizontal="left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hidden="1"/>
    </xf>
    <xf numFmtId="3" fontId="9" fillId="0" borderId="224" xfId="0" applyNumberFormat="1" applyFont="1" applyBorder="1" applyAlignment="1" applyProtection="1">
      <alignment horizontal="right" indent="1"/>
      <protection locked="0"/>
    </xf>
    <xf numFmtId="3" fontId="9" fillId="0" borderId="264" xfId="0" applyNumberFormat="1" applyFont="1" applyBorder="1" applyAlignment="1" applyProtection="1">
      <alignment horizontal="right" indent="1"/>
      <protection locked="0"/>
    </xf>
    <xf numFmtId="0" fontId="12" fillId="0" borderId="269" xfId="0" applyFont="1" applyBorder="1" applyAlignment="1" applyProtection="1">
      <alignment horizontal="center"/>
      <protection locked="0"/>
    </xf>
    <xf numFmtId="3" fontId="9" fillId="0" borderId="33" xfId="0" applyNumberFormat="1" applyFont="1" applyBorder="1" applyAlignment="1" applyProtection="1">
      <alignment horizontal="right" vertical="top" wrapText="1" indent="3"/>
      <protection locked="0"/>
    </xf>
    <xf numFmtId="3" fontId="9" fillId="0" borderId="26" xfId="0" applyNumberFormat="1" applyFont="1" applyBorder="1" applyAlignment="1" applyProtection="1">
      <alignment horizontal="right" vertical="top" wrapText="1" indent="3"/>
      <protection locked="0"/>
    </xf>
    <xf numFmtId="3" fontId="9" fillId="0" borderId="128" xfId="0" applyNumberFormat="1" applyFont="1" applyBorder="1" applyAlignment="1" applyProtection="1">
      <alignment horizontal="right" vertical="top" wrapText="1" indent="3"/>
      <protection locked="0"/>
    </xf>
    <xf numFmtId="3" fontId="9" fillId="0" borderId="65" xfId="0" applyNumberFormat="1" applyFont="1" applyBorder="1" applyAlignment="1" applyProtection="1">
      <alignment horizontal="right" vertical="top" wrapText="1" indent="3"/>
      <protection locked="0"/>
    </xf>
    <xf numFmtId="3" fontId="9" fillId="0" borderId="213" xfId="0" applyNumberFormat="1" applyFont="1" applyBorder="1" applyAlignment="1" applyProtection="1">
      <alignment horizontal="right" vertical="top" wrapText="1" indent="3"/>
      <protection locked="0"/>
    </xf>
    <xf numFmtId="3" fontId="9" fillId="0" borderId="187" xfId="0" applyNumberFormat="1" applyFont="1" applyBorder="1" applyAlignment="1" applyProtection="1">
      <alignment horizontal="right" vertical="top" wrapText="1" indent="3"/>
      <protection locked="0"/>
    </xf>
    <xf numFmtId="3" fontId="9" fillId="0" borderId="128" xfId="0" applyNumberFormat="1" applyFont="1" applyBorder="1" applyAlignment="1" applyProtection="1">
      <alignment horizontal="right" vertical="top" indent="3"/>
      <protection locked="0"/>
    </xf>
    <xf numFmtId="3" fontId="9" fillId="0" borderId="64" xfId="0" applyNumberFormat="1" applyFont="1" applyBorder="1" applyAlignment="1" applyProtection="1">
      <alignment horizontal="right" vertical="top" indent="3"/>
      <protection locked="0"/>
    </xf>
    <xf numFmtId="3" fontId="9" fillId="0" borderId="187" xfId="0" applyNumberFormat="1" applyFont="1" applyBorder="1" applyAlignment="1" applyProtection="1">
      <alignment horizontal="right" vertical="top" indent="3"/>
      <protection locked="0"/>
    </xf>
    <xf numFmtId="0" fontId="7" fillId="0" borderId="100" xfId="0" applyFont="1" applyBorder="1" applyAlignment="1" applyProtection="1">
      <alignment horizontal="left" vertical="top" indent="1"/>
      <protection locked="0"/>
    </xf>
    <xf numFmtId="0" fontId="7" fillId="0" borderId="25" xfId="0" applyFont="1" applyBorder="1" applyAlignment="1" applyProtection="1">
      <alignment horizontal="left" vertical="top" indent="1"/>
      <protection locked="0"/>
    </xf>
    <xf numFmtId="0" fontId="7" fillId="0" borderId="91" xfId="0" applyFont="1" applyBorder="1" applyAlignment="1" applyProtection="1">
      <alignment horizontal="left" vertical="top" indent="1"/>
      <protection locked="0"/>
    </xf>
    <xf numFmtId="0" fontId="7" fillId="0" borderId="26" xfId="0" applyFont="1" applyBorder="1" applyAlignment="1" applyProtection="1">
      <alignment horizontal="left" vertical="top" indent="1"/>
      <protection locked="0"/>
    </xf>
    <xf numFmtId="3" fontId="9" fillId="0" borderId="66" xfId="0" applyNumberFormat="1" applyFont="1" applyBorder="1" applyAlignment="1" applyProtection="1">
      <alignment horizontal="right" vertical="center" indent="3"/>
      <protection locked="0"/>
    </xf>
    <xf numFmtId="3" fontId="9" fillId="0" borderId="146" xfId="0" applyNumberFormat="1" applyFont="1" applyBorder="1" applyAlignment="1" applyProtection="1">
      <alignment horizontal="right" vertical="center" indent="3"/>
      <protection locked="0"/>
    </xf>
    <xf numFmtId="3" fontId="9" fillId="0" borderId="140" xfId="0" applyNumberFormat="1" applyFont="1" applyBorder="1" applyAlignment="1" applyProtection="1">
      <alignment horizontal="right" vertical="center" wrapText="1" indent="1"/>
      <protection locked="0"/>
    </xf>
    <xf numFmtId="3" fontId="9" fillId="0" borderId="122" xfId="0" applyNumberFormat="1" applyFont="1" applyBorder="1" applyAlignment="1" applyProtection="1">
      <alignment horizontal="right" vertical="center" wrapText="1" indent="1"/>
      <protection locked="0"/>
    </xf>
    <xf numFmtId="3" fontId="9" fillId="0" borderId="139" xfId="0" applyNumberFormat="1" applyFont="1" applyBorder="1" applyAlignment="1" applyProtection="1">
      <alignment horizontal="right" vertical="center" wrapText="1" indent="1"/>
      <protection locked="0"/>
    </xf>
    <xf numFmtId="3" fontId="9" fillId="0" borderId="77" xfId="0" applyNumberFormat="1" applyFont="1" applyBorder="1" applyAlignment="1" applyProtection="1">
      <alignment horizontal="right" vertical="center" wrapText="1" indent="1"/>
      <protection locked="0"/>
    </xf>
    <xf numFmtId="0" fontId="8" fillId="0" borderId="100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3" fontId="9" fillId="0" borderId="226" xfId="0" applyNumberFormat="1" applyFont="1" applyBorder="1" applyAlignment="1" applyProtection="1">
      <alignment horizontal="right" indent="1"/>
      <protection locked="0"/>
    </xf>
    <xf numFmtId="0" fontId="12" fillId="0" borderId="326" xfId="0" applyFont="1" applyBorder="1" applyAlignment="1" applyProtection="1">
      <alignment horizontal="center" vertical="center" wrapText="1"/>
      <protection locked="0"/>
    </xf>
    <xf numFmtId="0" fontId="12" fillId="0" borderId="327" xfId="0" applyFont="1" applyBorder="1" applyAlignment="1" applyProtection="1">
      <alignment horizontal="center" vertical="center" wrapText="1"/>
      <protection locked="0"/>
    </xf>
    <xf numFmtId="0" fontId="12" fillId="0" borderId="328" xfId="0" applyFont="1" applyBorder="1" applyAlignment="1" applyProtection="1">
      <alignment horizontal="center" vertical="center" wrapText="1"/>
      <protection locked="0"/>
    </xf>
    <xf numFmtId="0" fontId="12" fillId="0" borderId="329" xfId="0" applyFont="1" applyBorder="1" applyAlignment="1" applyProtection="1">
      <alignment horizontal="center" vertical="center" wrapText="1"/>
      <protection locked="0"/>
    </xf>
    <xf numFmtId="0" fontId="12" fillId="0" borderId="268" xfId="0" applyFont="1" applyBorder="1" applyAlignment="1" applyProtection="1">
      <alignment horizontal="center" vertical="center" wrapText="1"/>
      <protection locked="0"/>
    </xf>
    <xf numFmtId="0" fontId="12" fillId="0" borderId="269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129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71" xfId="0" applyNumberFormat="1" applyFont="1" applyBorder="1" applyAlignment="1" applyProtection="1">
      <alignment horizontal="right" vertical="center" wrapText="1" indent="1"/>
      <protection hidden="1"/>
    </xf>
    <xf numFmtId="0" fontId="6" fillId="0" borderId="111" xfId="0" applyFont="1" applyBorder="1" applyAlignment="1" applyProtection="1">
      <alignment horizontal="center" vertical="center" wrapTex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hidden="1"/>
    </xf>
    <xf numFmtId="3" fontId="9" fillId="0" borderId="158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0" fontId="7" fillId="0" borderId="6" xfId="0" applyFont="1" applyBorder="1" applyAlignment="1" applyProtection="1">
      <alignment horizontal="right" vertical="center" wrapText="1" indent="1"/>
      <protection hidden="1"/>
    </xf>
    <xf numFmtId="0" fontId="7" fillId="0" borderId="102" xfId="0" applyFont="1" applyBorder="1" applyAlignment="1" applyProtection="1">
      <alignment horizontal="right" vertical="center" wrapText="1" indent="1"/>
      <protection hidden="1"/>
    </xf>
    <xf numFmtId="0" fontId="6" fillId="0" borderId="149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135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12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wrapText="1" indent="1"/>
      <protection locked="0"/>
    </xf>
    <xf numFmtId="3" fontId="9" fillId="0" borderId="122" xfId="0" applyNumberFormat="1" applyFont="1" applyBorder="1" applyAlignment="1" applyProtection="1">
      <alignment horizontal="right" vertical="center" indent="3"/>
      <protection locked="0"/>
    </xf>
    <xf numFmtId="3" fontId="9" fillId="0" borderId="63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hidden="1"/>
    </xf>
    <xf numFmtId="3" fontId="9" fillId="0" borderId="95" xfId="0" applyNumberFormat="1" applyFont="1" applyBorder="1" applyAlignment="1" applyProtection="1">
      <alignment horizontal="right" vertical="center" indent="3"/>
      <protection hidden="1"/>
    </xf>
    <xf numFmtId="3" fontId="9" fillId="0" borderId="68" xfId="0" applyNumberFormat="1" applyFont="1" applyBorder="1" applyAlignment="1" applyProtection="1">
      <alignment horizontal="right" vertical="center" indent="3"/>
      <protection hidden="1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right" vertical="center" indent="3"/>
      <protection locked="0"/>
    </xf>
    <xf numFmtId="0" fontId="8" fillId="0" borderId="83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center" wrapText="1"/>
      <protection locked="0"/>
    </xf>
    <xf numFmtId="0" fontId="8" fillId="0" borderId="53" xfId="0" applyFont="1" applyBorder="1" applyAlignment="1" applyProtection="1">
      <alignment horizontal="center" wrapText="1"/>
      <protection locked="0"/>
    </xf>
    <xf numFmtId="3" fontId="9" fillId="0" borderId="56" xfId="0" applyNumberFormat="1" applyFont="1" applyBorder="1" applyAlignment="1" applyProtection="1">
      <alignment horizontal="right" vertical="center" indent="3"/>
      <protection locked="0"/>
    </xf>
    <xf numFmtId="3" fontId="9" fillId="0" borderId="84" xfId="0" applyNumberFormat="1" applyFont="1" applyBorder="1" applyAlignment="1" applyProtection="1">
      <alignment horizontal="right" vertical="center" indent="3"/>
      <protection locked="0"/>
    </xf>
    <xf numFmtId="3" fontId="9" fillId="0" borderId="123" xfId="0" applyNumberFormat="1" applyFont="1" applyBorder="1" applyAlignment="1" applyProtection="1">
      <alignment horizontal="right" vertical="center" indent="3"/>
      <protection locked="0"/>
    </xf>
    <xf numFmtId="3" fontId="9" fillId="0" borderId="51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3" fontId="7" fillId="0" borderId="171" xfId="0" applyNumberFormat="1" applyFont="1" applyBorder="1" applyAlignment="1" applyProtection="1">
      <alignment horizontal="right" vertical="center" wrapText="1" indent="1"/>
      <protection hidden="1"/>
    </xf>
    <xf numFmtId="3" fontId="7" fillId="0" borderId="49" xfId="0" applyNumberFormat="1" applyFont="1" applyBorder="1" applyAlignment="1" applyProtection="1">
      <alignment horizontal="right" vertical="center" indent="1"/>
      <protection hidden="1"/>
    </xf>
    <xf numFmtId="3" fontId="7" fillId="0" borderId="199" xfId="0" applyNumberFormat="1" applyFont="1" applyBorder="1" applyAlignment="1" applyProtection="1">
      <alignment horizontal="right" vertical="center" indent="1"/>
      <protection hidden="1"/>
    </xf>
    <xf numFmtId="0" fontId="8" fillId="0" borderId="15" xfId="0" applyFont="1" applyBorder="1" applyAlignment="1" applyProtection="1">
      <alignment horizont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hidden="1"/>
    </xf>
    <xf numFmtId="3" fontId="9" fillId="0" borderId="26" xfId="0" applyNumberFormat="1" applyFont="1" applyBorder="1" applyAlignment="1" applyProtection="1">
      <alignment horizontal="right" vertical="center" indent="3"/>
      <protection hidden="1"/>
    </xf>
    <xf numFmtId="3" fontId="9" fillId="0" borderId="129" xfId="0" applyNumberFormat="1" applyFont="1" applyBorder="1" applyAlignment="1" applyProtection="1">
      <alignment horizontal="right" vertical="center" indent="3"/>
      <protection hidden="1"/>
    </xf>
    <xf numFmtId="0" fontId="8" fillId="0" borderId="119" xfId="0" applyFont="1" applyBorder="1" applyAlignment="1" applyProtection="1">
      <alignment horizontal="left"/>
      <protection locked="0"/>
    </xf>
    <xf numFmtId="0" fontId="8" fillId="0" borderId="95" xfId="0" applyFont="1" applyBorder="1" applyAlignment="1" applyProtection="1">
      <alignment horizontal="left"/>
      <protection locked="0"/>
    </xf>
    <xf numFmtId="0" fontId="8" fillId="0" borderId="67" xfId="0" applyFont="1" applyBorder="1" applyAlignment="1" applyProtection="1">
      <alignment horizontal="left"/>
      <protection locked="0"/>
    </xf>
    <xf numFmtId="3" fontId="9" fillId="0" borderId="83" xfId="0" applyNumberFormat="1" applyFont="1" applyBorder="1" applyAlignment="1" applyProtection="1">
      <alignment horizontal="right" vertical="center" indent="3"/>
      <protection locked="0"/>
    </xf>
    <xf numFmtId="3" fontId="9" fillId="0" borderId="64" xfId="0" applyNumberFormat="1" applyFont="1" applyBorder="1" applyAlignment="1" applyProtection="1">
      <alignment horizontal="right" vertical="center" indent="3"/>
      <protection hidden="1"/>
    </xf>
    <xf numFmtId="3" fontId="9" fillId="0" borderId="187" xfId="0" applyNumberFormat="1" applyFont="1" applyBorder="1" applyAlignment="1" applyProtection="1">
      <alignment horizontal="right" vertical="center" indent="3"/>
      <protection hidden="1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3" fontId="7" fillId="0" borderId="33" xfId="0" applyNumberFormat="1" applyFont="1" applyBorder="1" applyAlignment="1" applyProtection="1">
      <alignment horizontal="right" vertical="center" indent="1"/>
      <protection hidden="1"/>
    </xf>
    <xf numFmtId="3" fontId="7" fillId="0" borderId="129" xfId="0" applyNumberFormat="1" applyFont="1" applyBorder="1" applyAlignment="1" applyProtection="1">
      <alignment horizontal="right" vertical="center" indent="1"/>
      <protection hidden="1"/>
    </xf>
    <xf numFmtId="0" fontId="8" fillId="0" borderId="93" xfId="0" applyFont="1" applyBorder="1" applyAlignment="1" applyProtection="1">
      <alignment horizontal="left"/>
      <protection locked="0"/>
    </xf>
    <xf numFmtId="0" fontId="8" fillId="0" borderId="171" xfId="0" applyFont="1" applyBorder="1" applyAlignment="1" applyProtection="1">
      <alignment horizontal="left"/>
      <protection locked="0"/>
    </xf>
    <xf numFmtId="0" fontId="8" fillId="0" borderId="124" xfId="0" applyFont="1" applyBorder="1" applyAlignment="1" applyProtection="1">
      <alignment horizontal="left"/>
      <protection locked="0"/>
    </xf>
    <xf numFmtId="0" fontId="8" fillId="0" borderId="136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85" xfId="0" applyFont="1" applyBorder="1" applyAlignment="1" applyProtection="1">
      <alignment horizontal="left" wrapTex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1"/>
      <protection locked="0"/>
    </xf>
    <xf numFmtId="3" fontId="7" fillId="0" borderId="56" xfId="0" applyNumberFormat="1" applyFont="1" applyBorder="1" applyAlignment="1" applyProtection="1">
      <alignment horizontal="right" vertical="center" wrapText="1" indent="1"/>
      <protection locked="0"/>
    </xf>
    <xf numFmtId="3" fontId="7" fillId="0" borderId="122" xfId="0" applyNumberFormat="1" applyFont="1" applyBorder="1" applyAlignment="1" applyProtection="1">
      <alignment horizontal="right" vertical="center" wrapText="1" indent="1"/>
      <protection locked="0"/>
    </xf>
    <xf numFmtId="3" fontId="7" fillId="0" borderId="63" xfId="0" applyNumberFormat="1" applyFont="1" applyBorder="1" applyAlignment="1" applyProtection="1">
      <alignment horizontal="right" vertical="center" wrapText="1" indent="1"/>
      <protection locked="0"/>
    </xf>
    <xf numFmtId="3" fontId="7" fillId="0" borderId="2" xfId="0" applyNumberFormat="1" applyFont="1" applyBorder="1" applyAlignment="1" applyProtection="1">
      <alignment horizontal="right" vertical="center" indent="1"/>
      <protection hidden="1"/>
    </xf>
    <xf numFmtId="3" fontId="7" fillId="0" borderId="68" xfId="0" applyNumberFormat="1" applyFont="1" applyBorder="1" applyAlignment="1" applyProtection="1">
      <alignment horizontal="right" vertical="center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locked="0"/>
    </xf>
    <xf numFmtId="3" fontId="7" fillId="0" borderId="77" xfId="0" applyNumberFormat="1" applyFont="1" applyBorder="1" applyAlignment="1" applyProtection="1">
      <alignment horizontal="righ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3" fontId="9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3" fontId="9" fillId="0" borderId="33" xfId="0" applyNumberFormat="1" applyFont="1" applyBorder="1" applyAlignment="1" applyProtection="1">
      <alignment horizontal="right" indent="2"/>
      <protection locked="0"/>
    </xf>
    <xf numFmtId="3" fontId="9" fillId="0" borderId="26" xfId="0" applyNumberFormat="1" applyFont="1" applyBorder="1" applyAlignment="1" applyProtection="1">
      <alignment horizontal="right" indent="2"/>
      <protection locked="0"/>
    </xf>
    <xf numFmtId="3" fontId="9" fillId="0" borderId="33" xfId="0" applyNumberFormat="1" applyFont="1" applyBorder="1" applyAlignment="1" applyProtection="1">
      <alignment horizontal="right" indent="2"/>
      <protection hidden="1"/>
    </xf>
    <xf numFmtId="3" fontId="9" fillId="0" borderId="129" xfId="0" applyNumberFormat="1" applyFont="1" applyBorder="1" applyAlignment="1" applyProtection="1">
      <alignment horizontal="right" indent="2"/>
      <protection hidden="1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51" xfId="0" applyFont="1" applyBorder="1" applyAlignment="1" applyProtection="1">
      <alignment horizontal="left"/>
      <protection locked="0"/>
    </xf>
    <xf numFmtId="3" fontId="7" fillId="0" borderId="51" xfId="0" applyNumberFormat="1" applyFont="1" applyBorder="1" applyAlignment="1" applyProtection="1">
      <alignment horizontal="right" indent="2"/>
      <protection hidden="1"/>
    </xf>
    <xf numFmtId="3" fontId="7" fillId="0" borderId="15" xfId="0" applyNumberFormat="1" applyFont="1" applyBorder="1" applyAlignment="1" applyProtection="1">
      <alignment horizontal="right" indent="2"/>
      <protection hidden="1"/>
    </xf>
    <xf numFmtId="3" fontId="7" fillId="0" borderId="83" xfId="0" applyNumberFormat="1" applyFont="1" applyBorder="1" applyAlignment="1" applyProtection="1">
      <alignment horizontal="right" indent="2"/>
      <protection hidden="1"/>
    </xf>
    <xf numFmtId="3" fontId="7" fillId="0" borderId="49" xfId="0" applyNumberFormat="1" applyFont="1" applyBorder="1" applyAlignment="1" applyProtection="1">
      <alignment horizontal="right" indent="2"/>
      <protection hidden="1"/>
    </xf>
    <xf numFmtId="3" fontId="7" fillId="0" borderId="199" xfId="0" applyNumberFormat="1" applyFont="1" applyBorder="1" applyAlignment="1" applyProtection="1">
      <alignment horizontal="right" indent="2"/>
      <protection hidden="1"/>
    </xf>
    <xf numFmtId="3" fontId="9" fillId="0" borderId="63" xfId="0" applyNumberFormat="1" applyFont="1" applyBorder="1" applyAlignment="1" applyProtection="1">
      <alignment horizontal="right" indent="2"/>
      <protection locked="0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38" xfId="0" applyNumberFormat="1" applyFont="1" applyBorder="1" applyAlignment="1" applyProtection="1">
      <alignment horizontal="right" vertical="center" indent="1"/>
      <protection hidden="1"/>
    </xf>
    <xf numFmtId="3" fontId="7" fillId="0" borderId="102" xfId="0" applyNumberFormat="1" applyFont="1" applyBorder="1" applyAlignment="1" applyProtection="1">
      <alignment horizontal="right" vertical="center" indent="1"/>
      <protection hidden="1"/>
    </xf>
    <xf numFmtId="3" fontId="9" fillId="0" borderId="103" xfId="0" applyNumberFormat="1" applyFont="1" applyBorder="1" applyAlignment="1" applyProtection="1">
      <alignment horizontal="right" indent="2"/>
      <protection hidden="1"/>
    </xf>
    <xf numFmtId="3" fontId="9" fillId="0" borderId="104" xfId="0" applyNumberFormat="1" applyFont="1" applyBorder="1" applyAlignment="1" applyProtection="1">
      <alignment horizontal="right" indent="2"/>
      <protection hidden="1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05" xfId="0" applyFont="1" applyBorder="1" applyAlignment="1" applyProtection="1">
      <alignment horizontal="left"/>
      <protection locked="0"/>
    </xf>
    <xf numFmtId="3" fontId="7" fillId="0" borderId="105" xfId="0" applyNumberFormat="1" applyFont="1" applyBorder="1" applyAlignment="1" applyProtection="1">
      <alignment horizontal="right" indent="2"/>
      <protection hidden="1"/>
    </xf>
    <xf numFmtId="3" fontId="7" fillId="0" borderId="3" xfId="0" applyNumberFormat="1" applyFont="1" applyBorder="1" applyAlignment="1" applyProtection="1">
      <alignment horizontal="right" indent="2"/>
      <protection hidden="1"/>
    </xf>
    <xf numFmtId="3" fontId="7" fillId="0" borderId="106" xfId="0" applyNumberFormat="1" applyFont="1" applyBorder="1" applyAlignment="1" applyProtection="1">
      <alignment horizontal="right" indent="2"/>
      <protection hidden="1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69" xfId="0" applyFont="1" applyBorder="1" applyAlignment="1" applyProtection="1">
      <alignment horizontal="left"/>
      <protection locked="0"/>
    </xf>
    <xf numFmtId="3" fontId="9" fillId="0" borderId="122" xfId="0" applyNumberFormat="1" applyFont="1" applyBorder="1" applyAlignment="1" applyProtection="1">
      <alignment horizontal="right" indent="2"/>
      <protection locked="0"/>
    </xf>
    <xf numFmtId="0" fontId="7" fillId="0" borderId="169" xfId="0" applyFont="1" applyBorder="1" applyAlignment="1" applyProtection="1">
      <alignment horizontal="left"/>
      <protection locked="0"/>
    </xf>
    <xf numFmtId="0" fontId="7" fillId="0" borderId="170" xfId="0" applyFont="1" applyBorder="1" applyAlignment="1" applyProtection="1">
      <alignment horizontal="left"/>
      <protection locked="0"/>
    </xf>
    <xf numFmtId="0" fontId="7" fillId="0" borderId="112" xfId="0" applyFont="1" applyBorder="1" applyAlignment="1" applyProtection="1">
      <alignment horizontal="left"/>
      <protection locked="0"/>
    </xf>
    <xf numFmtId="0" fontId="8" fillId="0" borderId="116" xfId="0" applyFont="1" applyBorder="1" applyAlignment="1" applyProtection="1">
      <alignment horizontal="center" wrapText="1"/>
      <protection locked="0"/>
    </xf>
    <xf numFmtId="0" fontId="8" fillId="0" borderId="117" xfId="0" applyFont="1" applyBorder="1" applyAlignment="1" applyProtection="1">
      <alignment horizontal="center" wrapText="1"/>
      <protection locked="0"/>
    </xf>
    <xf numFmtId="0" fontId="8" fillId="0" borderId="52" xfId="0" applyFont="1" applyBorder="1" applyAlignment="1" applyProtection="1">
      <alignment horizontal="center" wrapText="1"/>
      <protection locked="0"/>
    </xf>
    <xf numFmtId="0" fontId="7" fillId="0" borderId="89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32" xfId="0" applyFont="1" applyBorder="1" applyAlignment="1" applyProtection="1">
      <alignment horizontal="left"/>
      <protection locked="0"/>
    </xf>
    <xf numFmtId="0" fontId="8" fillId="0" borderId="154" xfId="0" applyFont="1" applyBorder="1" applyAlignment="1" applyProtection="1">
      <alignment horizontal="left"/>
      <protection locked="0"/>
    </xf>
    <xf numFmtId="0" fontId="8" fillId="0" borderId="156" xfId="0" applyFont="1" applyBorder="1" applyAlignment="1" applyProtection="1">
      <alignment horizontal="left"/>
      <protection locked="0"/>
    </xf>
    <xf numFmtId="3" fontId="9" fillId="0" borderId="156" xfId="0" applyNumberFormat="1" applyFont="1" applyBorder="1" applyAlignment="1" applyProtection="1">
      <alignment horizontal="right" indent="2"/>
      <protection locked="0"/>
    </xf>
    <xf numFmtId="3" fontId="9" fillId="0" borderId="78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hidden="1"/>
    </xf>
    <xf numFmtId="3" fontId="9" fillId="0" borderId="157" xfId="0" applyNumberFormat="1" applyFont="1" applyBorder="1" applyAlignment="1" applyProtection="1">
      <alignment horizontal="right" indent="2"/>
      <protection hidden="1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122" xfId="0" applyFont="1" applyBorder="1" applyAlignment="1" applyProtection="1">
      <alignment horizontal="left"/>
      <protection locked="0"/>
    </xf>
    <xf numFmtId="3" fontId="17" fillId="0" borderId="122" xfId="0" applyNumberFormat="1" applyFont="1" applyBorder="1" applyAlignment="1" applyProtection="1">
      <alignment horizontal="right" indent="2"/>
      <protection locked="0"/>
    </xf>
    <xf numFmtId="3" fontId="17" fillId="0" borderId="63" xfId="0" applyNumberFormat="1" applyFont="1" applyBorder="1" applyAlignment="1" applyProtection="1">
      <alignment horizontal="right" indent="2"/>
      <protection locked="0"/>
    </xf>
    <xf numFmtId="3" fontId="9" fillId="0" borderId="84" xfId="0" applyNumberFormat="1" applyFont="1" applyBorder="1" applyAlignment="1" applyProtection="1">
      <alignment horizontal="right" indent="2"/>
      <protection locked="0"/>
    </xf>
    <xf numFmtId="3" fontId="17" fillId="0" borderId="84" xfId="0" applyNumberFormat="1" applyFont="1" applyBorder="1" applyAlignment="1" applyProtection="1">
      <alignment horizontal="right" indent="2"/>
      <protection hidden="1"/>
    </xf>
    <xf numFmtId="3" fontId="17" fillId="0" borderId="123" xfId="0" applyNumberFormat="1" applyFont="1" applyBorder="1" applyAlignment="1" applyProtection="1">
      <alignment horizontal="right" indent="2"/>
      <protection hidden="1"/>
    </xf>
    <xf numFmtId="3" fontId="9" fillId="0" borderId="69" xfId="0" applyNumberFormat="1" applyFont="1" applyBorder="1" applyAlignment="1" applyProtection="1">
      <alignment horizontal="right" indent="2"/>
      <protection locked="0"/>
    </xf>
    <xf numFmtId="3" fontId="9" fillId="0" borderId="57" xfId="0" applyNumberFormat="1" applyFont="1" applyBorder="1" applyAlignment="1" applyProtection="1">
      <alignment horizontal="right" indent="2"/>
      <protection locked="0"/>
    </xf>
    <xf numFmtId="3" fontId="9" fillId="0" borderId="103" xfId="0" applyNumberFormat="1" applyFont="1" applyBorder="1" applyAlignment="1" applyProtection="1">
      <alignment horizontal="right" indent="2"/>
      <protection locked="0"/>
    </xf>
    <xf numFmtId="0" fontId="8" fillId="0" borderId="91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168" xfId="0" applyFont="1" applyBorder="1" applyAlignment="1" applyProtection="1">
      <alignment horizontal="left" wrapText="1"/>
      <protection locked="0"/>
    </xf>
    <xf numFmtId="0" fontId="8" fillId="0" borderId="185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hidden="1"/>
    </xf>
    <xf numFmtId="3" fontId="9" fillId="0" borderId="138" xfId="0" applyNumberFormat="1" applyFont="1" applyBorder="1" applyAlignment="1" applyProtection="1">
      <alignment horizontal="right" vertical="center" indent="1"/>
      <protection hidden="1"/>
    </xf>
    <xf numFmtId="3" fontId="9" fillId="0" borderId="130" xfId="0" applyNumberFormat="1" applyFont="1" applyBorder="1" applyAlignment="1" applyProtection="1">
      <alignment horizontal="right" vertical="center" wrapText="1" indent="1"/>
      <protection locked="0"/>
    </xf>
    <xf numFmtId="3" fontId="7" fillId="0" borderId="79" xfId="0" applyNumberFormat="1" applyFont="1" applyBorder="1" applyAlignment="1" applyProtection="1">
      <alignment horizontal="right" vertical="center" wrapText="1" indent="1"/>
      <protection hidden="1"/>
    </xf>
    <xf numFmtId="3" fontId="7" fillId="0" borderId="219" xfId="0" applyNumberFormat="1" applyFont="1" applyBorder="1" applyAlignment="1" applyProtection="1">
      <alignment horizontal="right" vertical="center" wrapText="1" indent="1"/>
      <protection hidden="1"/>
    </xf>
    <xf numFmtId="3" fontId="9" fillId="0" borderId="57" xfId="0" applyNumberFormat="1" applyFont="1" applyBorder="1" applyAlignment="1" applyProtection="1">
      <alignment horizontal="right" vertical="center" indent="2"/>
      <protection locked="0"/>
    </xf>
    <xf numFmtId="3" fontId="9" fillId="0" borderId="26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hidden="1"/>
    </xf>
    <xf numFmtId="3" fontId="9" fillId="0" borderId="129" xfId="0" applyNumberFormat="1" applyFont="1" applyBorder="1" applyAlignment="1" applyProtection="1">
      <alignment horizontal="right" vertical="center" indent="2"/>
      <protection hidden="1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146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69" xfId="0" applyFont="1" applyBorder="1" applyAlignment="1" applyProtection="1">
      <alignment horizontal="left" wrapText="1"/>
      <protection locked="0"/>
    </xf>
    <xf numFmtId="0" fontId="6" fillId="0" borderId="31" xfId="0" applyFont="1" applyBorder="1" applyAlignment="1" applyProtection="1">
      <alignment horizontal="left" wrapText="1"/>
      <protection locked="0"/>
    </xf>
    <xf numFmtId="0" fontId="6" fillId="0" borderId="51" xfId="0" applyFont="1" applyBorder="1" applyAlignment="1" applyProtection="1">
      <alignment horizontal="left" wrapText="1"/>
      <protection locked="0"/>
    </xf>
    <xf numFmtId="3" fontId="7" fillId="0" borderId="107" xfId="0" applyNumberFormat="1" applyFont="1" applyBorder="1" applyAlignment="1" applyProtection="1">
      <alignment horizontal="right" indent="2"/>
      <protection hidden="1"/>
    </xf>
    <xf numFmtId="3" fontId="9" fillId="0" borderId="78" xfId="0" applyNumberFormat="1" applyFont="1" applyBorder="1" applyAlignment="1" applyProtection="1">
      <alignment horizontal="right" vertical="center" indent="2"/>
      <protection locked="0"/>
    </xf>
    <xf numFmtId="0" fontId="6" fillId="0" borderId="139" xfId="0" applyFont="1" applyBorder="1" applyAlignment="1" applyProtection="1">
      <alignment horizontal="center" vertical="center" wrapText="1"/>
      <protection locked="0"/>
    </xf>
    <xf numFmtId="0" fontId="6" fillId="0" borderId="77" xfId="0" applyFont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104" xfId="0" applyFont="1" applyBorder="1" applyAlignment="1" applyProtection="1">
      <alignment horizontal="center" vertical="center" wrapText="1"/>
      <protection locked="0"/>
    </xf>
    <xf numFmtId="0" fontId="6" fillId="0" borderId="195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40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6" fillId="0" borderId="186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69" xfId="0" applyFont="1" applyBorder="1" applyAlignment="1" applyProtection="1">
      <alignment horizontal="left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 applyProtection="1">
      <alignment horizontal="center" vertical="center" wrapText="1"/>
      <protection locked="0"/>
    </xf>
    <xf numFmtId="0" fontId="6" fillId="0" borderId="146" xfId="0" applyFont="1" applyBorder="1" applyAlignment="1" applyProtection="1">
      <alignment horizontal="center" vertical="center" wrapText="1"/>
      <protection locked="0"/>
    </xf>
    <xf numFmtId="3" fontId="9" fillId="0" borderId="66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105" xfId="0" applyFont="1" applyBorder="1" applyAlignment="1" applyProtection="1">
      <alignment horizontal="left" wrapText="1"/>
      <protection locked="0"/>
    </xf>
    <xf numFmtId="3" fontId="7" fillId="0" borderId="105" xfId="0" applyNumberFormat="1" applyFont="1" applyBorder="1" applyAlignment="1" applyProtection="1">
      <alignment horizontal="right" vertical="center" indent="2"/>
      <protection hidden="1"/>
    </xf>
    <xf numFmtId="3" fontId="7" fillId="0" borderId="3" xfId="0" applyNumberFormat="1" applyFont="1" applyBorder="1" applyAlignment="1" applyProtection="1">
      <alignment horizontal="right" vertical="center" indent="2"/>
      <protection hidden="1"/>
    </xf>
    <xf numFmtId="3" fontId="7" fillId="0" borderId="106" xfId="0" applyNumberFormat="1" applyFont="1" applyBorder="1" applyAlignment="1" applyProtection="1">
      <alignment horizontal="right" vertical="center" indent="2"/>
      <protection hidden="1"/>
    </xf>
    <xf numFmtId="3" fontId="7" fillId="0" borderId="107" xfId="0" applyNumberFormat="1" applyFont="1" applyBorder="1" applyAlignment="1" applyProtection="1">
      <alignment horizontal="right" vertical="center" indent="2"/>
      <protection hidden="1"/>
    </xf>
    <xf numFmtId="0" fontId="8" fillId="0" borderId="154" xfId="0" applyFont="1" applyBorder="1" applyAlignment="1" applyProtection="1">
      <alignment horizontal="left" wrapText="1"/>
      <protection locked="0"/>
    </xf>
    <xf numFmtId="0" fontId="8" fillId="0" borderId="156" xfId="0" applyFont="1" applyBorder="1" applyAlignment="1" applyProtection="1">
      <alignment horizontal="left" wrapText="1"/>
      <protection locked="0"/>
    </xf>
    <xf numFmtId="0" fontId="6" fillId="0" borderId="189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9" fontId="7" fillId="0" borderId="317" xfId="0" applyNumberFormat="1" applyFont="1" applyBorder="1" applyAlignment="1" applyProtection="1">
      <alignment horizontal="right" vertical="center" indent="1"/>
      <protection locked="0"/>
    </xf>
    <xf numFmtId="9" fontId="7" fillId="0" borderId="128" xfId="0" applyNumberFormat="1" applyFont="1" applyBorder="1" applyAlignment="1" applyProtection="1">
      <alignment horizontal="right" vertical="center" indent="1"/>
      <protection locked="0"/>
    </xf>
    <xf numFmtId="0" fontId="8" fillId="0" borderId="245" xfId="0" applyFont="1" applyBorder="1" applyAlignment="1" applyProtection="1">
      <alignment horizontal="left" vertical="center"/>
      <protection locked="0"/>
    </xf>
    <xf numFmtId="3" fontId="12" fillId="0" borderId="246" xfId="0" applyNumberFormat="1" applyFont="1" applyBorder="1" applyAlignment="1" applyProtection="1">
      <alignment horizontal="center" vertical="center"/>
      <protection locked="0"/>
    </xf>
    <xf numFmtId="3" fontId="12" fillId="0" borderId="247" xfId="0" applyNumberFormat="1" applyFont="1" applyBorder="1" applyAlignment="1" applyProtection="1">
      <alignment horizontal="center" vertical="center"/>
      <protection locked="0"/>
    </xf>
    <xf numFmtId="3" fontId="9" fillId="0" borderId="129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51" xfId="0" applyFont="1" applyBorder="1" applyAlignment="1" applyProtection="1">
      <alignment horizontal="left" wrapText="1"/>
      <protection locked="0"/>
    </xf>
    <xf numFmtId="0" fontId="18" fillId="0" borderId="15" xfId="0" applyFont="1" applyBorder="1" applyAlignment="1" applyProtection="1">
      <alignment horizontal="left" wrapText="1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3" fontId="6" fillId="0" borderId="224" xfId="0" applyNumberFormat="1" applyFont="1" applyBorder="1" applyAlignment="1" applyProtection="1">
      <alignment horizontal="center" vertical="center"/>
      <protection locked="0"/>
    </xf>
    <xf numFmtId="3" fontId="6" fillId="0" borderId="264" xfId="0" applyNumberFormat="1" applyFont="1" applyBorder="1" applyAlignment="1" applyProtection="1">
      <alignment horizontal="center" vertical="center"/>
      <protection locked="0"/>
    </xf>
    <xf numFmtId="3" fontId="9" fillId="0" borderId="95" xfId="0" applyNumberFormat="1" applyFont="1" applyBorder="1" applyAlignment="1" applyProtection="1">
      <alignment horizontal="righ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1"/>
      <protection locked="0"/>
    </xf>
    <xf numFmtId="3" fontId="9" fillId="0" borderId="103" xfId="0" applyNumberFormat="1" applyFont="1" applyBorder="1" applyAlignment="1" applyProtection="1">
      <alignment horizontal="right" vertical="center" indent="1"/>
      <protection locked="0"/>
    </xf>
    <xf numFmtId="3" fontId="9" fillId="0" borderId="104" xfId="0" applyNumberFormat="1" applyFont="1" applyBorder="1" applyAlignment="1" applyProtection="1">
      <alignment horizontal="right" vertical="center" indent="1"/>
      <protection locked="0"/>
    </xf>
    <xf numFmtId="0" fontId="7" fillId="0" borderId="136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38" xfId="0" applyFont="1" applyBorder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140" xfId="0" applyFont="1" applyBorder="1" applyAlignment="1" applyProtection="1">
      <alignment horizontal="left" vertical="center"/>
      <protection locked="0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3" fontId="9" fillId="0" borderId="135" xfId="0" applyNumberFormat="1" applyFont="1" applyBorder="1" applyAlignment="1" applyProtection="1">
      <alignment horizontal="right" vertical="center" indent="1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9" fillId="0" borderId="66" xfId="0" applyFont="1" applyBorder="1" applyAlignment="1" applyProtection="1">
      <alignment horizontal="right" vertical="center" indent="1"/>
      <protection locked="0"/>
    </xf>
    <xf numFmtId="0" fontId="9" fillId="0" borderId="45" xfId="0" applyFont="1" applyBorder="1" applyAlignment="1" applyProtection="1">
      <alignment horizontal="right" vertical="center" indent="1"/>
      <protection locked="0"/>
    </xf>
    <xf numFmtId="0" fontId="9" fillId="0" borderId="51" xfId="0" applyFont="1" applyBorder="1" applyAlignment="1" applyProtection="1">
      <alignment horizontal="right" vertical="center" indent="1"/>
      <protection locked="0"/>
    </xf>
    <xf numFmtId="0" fontId="9" fillId="0" borderId="44" xfId="0" applyFont="1" applyBorder="1" applyAlignment="1" applyProtection="1">
      <alignment horizontal="right" vertical="center" indent="1"/>
      <protection locked="0"/>
    </xf>
    <xf numFmtId="164" fontId="9" fillId="0" borderId="80" xfId="0" applyNumberFormat="1" applyFont="1" applyBorder="1" applyAlignment="1" applyProtection="1">
      <alignment horizontal="right" vertical="top" indent="1"/>
      <protection locked="0"/>
    </xf>
    <xf numFmtId="164" fontId="9" fillId="0" borderId="56" xfId="0" applyNumberFormat="1" applyFont="1" applyBorder="1" applyAlignment="1" applyProtection="1">
      <alignment horizontal="right" vertical="top" indent="1"/>
      <protection locked="0"/>
    </xf>
    <xf numFmtId="164" fontId="9" fillId="0" borderId="83" xfId="0" applyNumberFormat="1" applyFont="1" applyBorder="1" applyAlignment="1" applyProtection="1">
      <alignment horizontal="right" vertical="top" indent="1"/>
      <protection locked="0"/>
    </xf>
    <xf numFmtId="164" fontId="9" fillId="0" borderId="15" xfId="0" applyNumberFormat="1" applyFont="1" applyBorder="1" applyAlignment="1" applyProtection="1">
      <alignment horizontal="right" vertical="top" indent="1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19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23" fillId="0" borderId="189" xfId="0" applyFont="1" applyBorder="1"/>
    <xf numFmtId="0" fontId="23" fillId="0" borderId="14" xfId="0" applyFont="1" applyBorder="1"/>
    <xf numFmtId="0" fontId="23" fillId="0" borderId="190" xfId="0" applyFont="1" applyBorder="1"/>
    <xf numFmtId="0" fontId="21" fillId="0" borderId="126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140" xfId="0" applyFont="1" applyBorder="1" applyAlignment="1" applyProtection="1">
      <alignment horizontal="left" vertical="center" indent="1"/>
      <protection locked="0"/>
    </xf>
    <xf numFmtId="3" fontId="9" fillId="0" borderId="62" xfId="0" applyNumberFormat="1" applyFont="1" applyBorder="1" applyAlignment="1" applyProtection="1">
      <alignment horizontal="right" vertical="center" wrapText="1" indent="1"/>
      <protection locked="0"/>
    </xf>
    <xf numFmtId="0" fontId="8" fillId="0" borderId="135" xfId="0" applyFont="1" applyBorder="1"/>
    <xf numFmtId="0" fontId="8" fillId="0" borderId="130" xfId="0" applyFont="1" applyBorder="1"/>
    <xf numFmtId="3" fontId="9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5" xfId="0" applyFont="1" applyFill="1" applyBorder="1"/>
    <xf numFmtId="0" fontId="21" fillId="0" borderId="115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3" fontId="7" fillId="0" borderId="311" xfId="0" applyNumberFormat="1" applyFont="1" applyBorder="1" applyAlignment="1" applyProtection="1">
      <alignment horizontal="right" vertical="center" indent="1"/>
      <protection hidden="1"/>
    </xf>
    <xf numFmtId="3" fontId="7" fillId="0" borderId="309" xfId="0" applyNumberFormat="1" applyFont="1" applyBorder="1" applyAlignment="1" applyProtection="1">
      <alignment horizontal="right" vertical="center" indent="1"/>
      <protection hidden="1"/>
    </xf>
    <xf numFmtId="3" fontId="7" fillId="0" borderId="312" xfId="0" applyNumberFormat="1" applyFont="1" applyBorder="1" applyAlignment="1" applyProtection="1">
      <alignment horizontal="right" vertical="center" indent="1"/>
      <protection hidden="1"/>
    </xf>
    <xf numFmtId="0" fontId="9" fillId="0" borderId="298" xfId="0" applyFont="1" applyBorder="1" applyAlignment="1" applyProtection="1">
      <alignment horizontal="left" vertical="center" wrapText="1" indent="1"/>
      <protection locked="0"/>
    </xf>
    <xf numFmtId="0" fontId="9" fillId="0" borderId="299" xfId="0" applyFont="1" applyBorder="1" applyAlignment="1" applyProtection="1">
      <alignment horizontal="left" vertical="center" wrapText="1" indent="1"/>
      <protection locked="0"/>
    </xf>
    <xf numFmtId="3" fontId="9" fillId="0" borderId="299" xfId="0" applyNumberFormat="1" applyFont="1" applyBorder="1" applyAlignment="1" applyProtection="1">
      <alignment horizontal="right" vertical="center" indent="1"/>
      <protection locked="0"/>
    </xf>
    <xf numFmtId="3" fontId="9" fillId="0" borderId="300" xfId="0" applyNumberFormat="1" applyFont="1" applyBorder="1" applyAlignment="1" applyProtection="1">
      <alignment horizontal="right" vertical="center" indent="1"/>
      <protection locked="0"/>
    </xf>
    <xf numFmtId="3" fontId="9" fillId="0" borderId="301" xfId="0" applyNumberFormat="1" applyFont="1" applyBorder="1" applyAlignment="1" applyProtection="1">
      <alignment horizontal="right" vertical="center" indent="1"/>
      <protection locked="0"/>
    </xf>
    <xf numFmtId="3" fontId="9" fillId="0" borderId="302" xfId="0" applyNumberFormat="1" applyFont="1" applyBorder="1" applyAlignment="1" applyProtection="1">
      <alignment horizontal="right" vertical="center" indent="1"/>
      <protection locked="0"/>
    </xf>
    <xf numFmtId="0" fontId="9" fillId="0" borderId="177" xfId="0" applyFont="1" applyBorder="1" applyAlignment="1" applyProtection="1">
      <alignment horizontal="left" vertical="center" indent="1"/>
      <protection locked="0"/>
    </xf>
    <xf numFmtId="0" fontId="9" fillId="0" borderId="178" xfId="0" applyFont="1" applyBorder="1" applyAlignment="1" applyProtection="1">
      <alignment horizontal="left" vertical="center" indent="1"/>
      <protection locked="0"/>
    </xf>
    <xf numFmtId="3" fontId="9" fillId="0" borderId="65" xfId="0" applyNumberFormat="1" applyFont="1" applyBorder="1" applyAlignment="1" applyProtection="1">
      <alignment horizontal="right" vertical="center" wrapText="1" indent="1"/>
      <protection locked="0"/>
    </xf>
    <xf numFmtId="0" fontId="8" fillId="0" borderId="187" xfId="0" applyFont="1" applyBorder="1"/>
    <xf numFmtId="3" fontId="9" fillId="0" borderId="175" xfId="0" applyNumberFormat="1" applyFont="1" applyBorder="1" applyAlignment="1" applyProtection="1">
      <alignment horizontal="right" vertical="center" indent="1"/>
      <protection locked="0"/>
    </xf>
    <xf numFmtId="3" fontId="9" fillId="0" borderId="176" xfId="0" applyNumberFormat="1" applyFont="1" applyBorder="1" applyAlignment="1" applyProtection="1">
      <alignment horizontal="right" vertical="center" indent="1"/>
      <protection locked="0"/>
    </xf>
    <xf numFmtId="3" fontId="9" fillId="0" borderId="241" xfId="0" applyNumberFormat="1" applyFont="1" applyBorder="1" applyAlignment="1" applyProtection="1">
      <alignment horizontal="right" vertical="center" indent="1"/>
      <protection locked="0"/>
    </xf>
    <xf numFmtId="3" fontId="9" fillId="0" borderId="242" xfId="0" applyNumberFormat="1" applyFont="1" applyBorder="1" applyAlignment="1" applyProtection="1">
      <alignment horizontal="right" vertical="center" indent="1"/>
      <protection locked="0"/>
    </xf>
    <xf numFmtId="3" fontId="9" fillId="0" borderId="282" xfId="0" applyNumberFormat="1" applyFont="1" applyBorder="1" applyAlignment="1" applyProtection="1">
      <alignment horizontal="right" vertical="center" indent="1"/>
      <protection locked="0"/>
    </xf>
    <xf numFmtId="3" fontId="9" fillId="0" borderId="283" xfId="0" applyNumberFormat="1" applyFont="1" applyBorder="1" applyAlignment="1" applyProtection="1">
      <alignment horizontal="right" vertical="center" indent="1"/>
      <protection locked="0"/>
    </xf>
    <xf numFmtId="0" fontId="6" fillId="0" borderId="276" xfId="0" applyFont="1" applyBorder="1" applyAlignment="1" applyProtection="1">
      <alignment horizontal="center" vertical="center" wrapText="1"/>
      <protection locked="0"/>
    </xf>
    <xf numFmtId="0" fontId="6" fillId="0" borderId="277" xfId="0" applyFont="1" applyBorder="1" applyAlignment="1" applyProtection="1">
      <alignment horizontal="center" vertical="center" wrapText="1"/>
      <protection locked="0"/>
    </xf>
    <xf numFmtId="0" fontId="6" fillId="0" borderId="278" xfId="0" applyFont="1" applyBorder="1" applyAlignment="1" applyProtection="1">
      <alignment horizontal="center" vertical="center" wrapText="1"/>
      <protection locked="0"/>
    </xf>
    <xf numFmtId="0" fontId="6" fillId="0" borderId="291" xfId="0" applyFont="1" applyBorder="1" applyAlignment="1" applyProtection="1">
      <alignment horizontal="left" vertical="center" wrapText="1"/>
      <protection locked="0"/>
    </xf>
    <xf numFmtId="0" fontId="6" fillId="0" borderId="292" xfId="0" applyFont="1" applyBorder="1" applyAlignment="1" applyProtection="1">
      <alignment horizontal="left" vertical="center" wrapText="1"/>
      <protection locked="0"/>
    </xf>
    <xf numFmtId="3" fontId="7" fillId="0" borderId="315" xfId="0" applyNumberFormat="1" applyFont="1" applyBorder="1" applyAlignment="1" applyProtection="1">
      <alignment horizontal="right" vertical="center" indent="1"/>
      <protection hidden="1"/>
    </xf>
    <xf numFmtId="3" fontId="7" fillId="0" borderId="131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3" fontId="7" fillId="0" borderId="316" xfId="0" applyNumberFormat="1" applyFont="1" applyBorder="1" applyAlignment="1" applyProtection="1">
      <alignment horizontal="right" vertical="center" indent="1"/>
      <protection hidden="1"/>
    </xf>
    <xf numFmtId="0" fontId="6" fillId="0" borderId="279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 wrapText="1"/>
      <protection locked="0"/>
    </xf>
    <xf numFmtId="3" fontId="7" fillId="0" borderId="310" xfId="0" applyNumberFormat="1" applyFont="1" applyBorder="1" applyAlignment="1" applyProtection="1">
      <alignment horizontal="right" vertical="center" indent="1"/>
      <protection hidden="1"/>
    </xf>
    <xf numFmtId="0" fontId="9" fillId="0" borderId="285" xfId="0" applyFont="1" applyBorder="1" applyAlignment="1" applyProtection="1">
      <alignment horizontal="left" vertical="center" wrapText="1" indent="1"/>
      <protection locked="0"/>
    </xf>
    <xf numFmtId="0" fontId="9" fillId="0" borderId="286" xfId="0" applyFont="1" applyBorder="1" applyAlignment="1" applyProtection="1">
      <alignment horizontal="left" vertical="center" wrapText="1" indent="1"/>
      <protection locked="0"/>
    </xf>
    <xf numFmtId="3" fontId="9" fillId="0" borderId="286" xfId="0" applyNumberFormat="1" applyFont="1" applyBorder="1" applyAlignment="1" applyProtection="1">
      <alignment horizontal="right" vertical="center" indent="1"/>
      <protection locked="0"/>
    </xf>
    <xf numFmtId="3" fontId="9" fillId="0" borderId="287" xfId="0" applyNumberFormat="1" applyFont="1" applyBorder="1" applyAlignment="1" applyProtection="1">
      <alignment horizontal="right" vertical="center" indent="1"/>
      <protection locked="0"/>
    </xf>
    <xf numFmtId="3" fontId="9" fillId="0" borderId="266" xfId="0" applyNumberFormat="1" applyFont="1" applyBorder="1" applyAlignment="1" applyProtection="1">
      <alignment horizontal="right" vertical="center" indent="1"/>
      <protection locked="0"/>
    </xf>
    <xf numFmtId="3" fontId="9" fillId="0" borderId="267" xfId="0" applyNumberFormat="1" applyFont="1" applyBorder="1" applyAlignment="1" applyProtection="1">
      <alignment horizontal="right" vertical="center" indent="1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6" fillId="0" borderId="117" xfId="0" applyFont="1" applyBorder="1" applyAlignment="1" applyProtection="1">
      <alignment horizontal="center" vertical="center" wrapText="1"/>
      <protection locked="0"/>
    </xf>
    <xf numFmtId="0" fontId="6" fillId="0" borderId="313" xfId="0" applyFont="1" applyBorder="1" applyAlignment="1" applyProtection="1">
      <alignment horizontal="left" vertical="center"/>
      <protection locked="0"/>
    </xf>
    <xf numFmtId="0" fontId="6" fillId="0" borderId="31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center" vertical="top"/>
      <protection locked="0"/>
    </xf>
    <xf numFmtId="0" fontId="8" fillId="0" borderId="6" xfId="0" applyFont="1" applyBorder="1" applyAlignment="1" applyProtection="1">
      <alignment horizontal="center" vertical="top"/>
      <protection locked="0"/>
    </xf>
    <xf numFmtId="0" fontId="8" fillId="0" borderId="102" xfId="0" applyFont="1" applyBorder="1" applyAlignment="1" applyProtection="1">
      <alignment horizontal="center" vertical="top"/>
      <protection locked="0"/>
    </xf>
    <xf numFmtId="0" fontId="6" fillId="0" borderId="179" xfId="0" applyFont="1" applyBorder="1" applyAlignment="1" applyProtection="1">
      <alignment horizontal="center" vertical="center" wrapText="1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182" xfId="0" applyFont="1" applyBorder="1" applyAlignment="1" applyProtection="1">
      <alignment horizontal="center" vertical="center" wrapText="1"/>
      <protection locked="0"/>
    </xf>
    <xf numFmtId="0" fontId="6" fillId="0" borderId="143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center" vertical="center"/>
      <protection locked="0"/>
    </xf>
    <xf numFmtId="0" fontId="6" fillId="0" borderId="161" xfId="0" applyFont="1" applyBorder="1" applyAlignment="1" applyProtection="1">
      <alignment horizontal="center" vertical="center"/>
      <protection locked="0"/>
    </xf>
    <xf numFmtId="0" fontId="6" fillId="0" borderId="147" xfId="0" applyFont="1" applyBorder="1" applyAlignment="1" applyProtection="1">
      <alignment horizontal="center" vertical="center"/>
      <protection locked="0"/>
    </xf>
    <xf numFmtId="0" fontId="6" fillId="0" borderId="148" xfId="0" applyFont="1" applyBorder="1" applyAlignment="1" applyProtection="1">
      <alignment horizontal="center" vertical="center"/>
      <protection locked="0"/>
    </xf>
    <xf numFmtId="0" fontId="6" fillId="0" borderId="186" xfId="0" applyFont="1" applyBorder="1" applyAlignment="1" applyProtection="1">
      <alignment horizontal="center" vertical="center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hidden="1"/>
    </xf>
    <xf numFmtId="3" fontId="7" fillId="0" borderId="77" xfId="0" applyNumberFormat="1" applyFont="1" applyBorder="1" applyAlignment="1" applyProtection="1">
      <alignment horizontal="right" vertical="center" wrapText="1" indent="1"/>
      <protection hidden="1"/>
    </xf>
    <xf numFmtId="3" fontId="7" fillId="0" borderId="81" xfId="0" applyNumberFormat="1" applyFont="1" applyBorder="1" applyAlignment="1" applyProtection="1">
      <alignment horizontal="right" vertical="center" indent="1"/>
      <protection hidden="1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139" xfId="0" applyNumberFormat="1" applyFont="1" applyBorder="1" applyAlignment="1" applyProtection="1">
      <alignment horizontal="right" vertical="center" indent="1"/>
      <protection hidden="1"/>
    </xf>
    <xf numFmtId="3" fontId="7" fillId="0" borderId="158" xfId="0" applyNumberFormat="1" applyFont="1" applyBorder="1" applyAlignment="1" applyProtection="1">
      <alignment horizontal="right" vertical="center" indent="1"/>
      <protection hidden="1"/>
    </xf>
    <xf numFmtId="0" fontId="11" fillId="0" borderId="193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6" fillId="0" borderId="169" xfId="0" applyFont="1" applyBorder="1" applyAlignment="1" applyProtection="1">
      <alignment horizontal="center" vertical="center" wrapText="1"/>
      <protection locked="0"/>
    </xf>
    <xf numFmtId="0" fontId="7" fillId="0" borderId="8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120" xfId="0" applyFont="1" applyBorder="1" applyAlignment="1" applyProtection="1">
      <alignment horizontal="left" vertical="center" indent="1"/>
      <protection locked="0"/>
    </xf>
    <xf numFmtId="3" fontId="9" fillId="0" borderId="51" xfId="0" applyNumberFormat="1" applyFont="1" applyBorder="1" applyAlignment="1" applyProtection="1">
      <alignment horizontal="right" vertical="center" wrapText="1" indent="1"/>
      <protection locked="0"/>
    </xf>
    <xf numFmtId="3" fontId="9" fillId="0" borderId="1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79" xfId="0" applyFont="1" applyBorder="1" applyAlignment="1" applyProtection="1">
      <alignment horizontal="center" vertical="center"/>
      <protection locked="0"/>
    </xf>
    <xf numFmtId="0" fontId="12" fillId="0" borderId="182" xfId="0" applyFont="1" applyBorder="1" applyAlignment="1" applyProtection="1">
      <alignment horizontal="center" vertical="center"/>
      <protection locked="0"/>
    </xf>
    <xf numFmtId="0" fontId="12" fillId="0" borderId="183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0" fontId="8" fillId="0" borderId="31" xfId="0" applyFont="1" applyBorder="1" applyAlignment="1" applyProtection="1">
      <alignment horizontal="center" vertical="center"/>
      <protection locked="0"/>
    </xf>
    <xf numFmtId="0" fontId="6" fillId="0" borderId="172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1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47" xfId="0" applyFont="1" applyBorder="1" applyAlignment="1" applyProtection="1">
      <alignment horizontal="center" vertical="center"/>
      <protection locked="0"/>
    </xf>
    <xf numFmtId="0" fontId="12" fillId="0" borderId="149" xfId="0" applyFont="1" applyBorder="1" applyAlignment="1" applyProtection="1">
      <alignment horizontal="center" vertical="center"/>
      <protection locked="0"/>
    </xf>
    <xf numFmtId="0" fontId="6" fillId="0" borderId="144" xfId="0" applyFont="1" applyBorder="1" applyAlignment="1" applyProtection="1">
      <alignment horizontal="center" vertical="center" wrapText="1"/>
      <protection locked="0"/>
    </xf>
    <xf numFmtId="0" fontId="6" fillId="0" borderId="145" xfId="0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right" vertical="center" wrapText="1" indent="1"/>
      <protection locked="0"/>
    </xf>
    <xf numFmtId="3" fontId="9" fillId="0" borderId="194" xfId="0" applyNumberFormat="1" applyFont="1" applyBorder="1" applyAlignment="1" applyProtection="1">
      <alignment horizontal="righ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1"/>
      <protection locked="0"/>
    </xf>
    <xf numFmtId="3" fontId="9" fillId="0" borderId="195" xfId="0" applyNumberFormat="1" applyFont="1" applyBorder="1" applyAlignment="1" applyProtection="1">
      <alignment horizontal="right" vertical="center" indent="1"/>
      <protection locked="0"/>
    </xf>
    <xf numFmtId="3" fontId="9" fillId="0" borderId="196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hidden="1"/>
    </xf>
    <xf numFmtId="3" fontId="7" fillId="0" borderId="170" xfId="0" applyNumberFormat="1" applyFont="1" applyBorder="1" applyAlignment="1" applyProtection="1">
      <alignment horizontal="right" vertical="center" wrapText="1" indent="1"/>
      <protection hidden="1"/>
    </xf>
    <xf numFmtId="3" fontId="7" fillId="0" borderId="60" xfId="0" applyNumberFormat="1" applyFont="1" applyBorder="1" applyAlignment="1" applyProtection="1">
      <alignment horizontal="right" vertical="center" wrapText="1" indent="1"/>
      <protection hidden="1"/>
    </xf>
    <xf numFmtId="3" fontId="7" fillId="0" borderId="1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8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3" fontId="7" fillId="0" borderId="110" xfId="0" applyNumberFormat="1" applyFont="1" applyBorder="1" applyAlignment="1" applyProtection="1">
      <alignment horizontal="right" vertical="center" wrapText="1" indent="1"/>
      <protection hidden="1"/>
    </xf>
    <xf numFmtId="0" fontId="7" fillId="0" borderId="92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2" fillId="0" borderId="16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3" fontId="11" fillId="0" borderId="69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103" xfId="0" applyNumberFormat="1" applyFont="1" applyBorder="1" applyAlignment="1" applyProtection="1">
      <alignment horizontal="right" vertical="center" indent="3"/>
      <protection locked="0"/>
    </xf>
    <xf numFmtId="3" fontId="11" fillId="0" borderId="104" xfId="0" applyNumberFormat="1" applyFont="1" applyBorder="1" applyAlignment="1" applyProtection="1">
      <alignment horizontal="right" vertical="center" indent="3"/>
      <protection locked="0"/>
    </xf>
    <xf numFmtId="3" fontId="11" fillId="0" borderId="56" xfId="0" applyNumberFormat="1" applyFont="1" applyBorder="1" applyAlignment="1" applyProtection="1">
      <alignment horizontal="right" vertical="center" indent="3"/>
      <protection locked="0"/>
    </xf>
    <xf numFmtId="0" fontId="9" fillId="0" borderId="23" xfId="0" applyFont="1" applyBorder="1" applyAlignment="1" applyProtection="1">
      <alignment horizontal="left" vertical="center" indent="1"/>
      <protection locked="0"/>
    </xf>
    <xf numFmtId="0" fontId="9" fillId="0" borderId="139" xfId="0" applyFont="1" applyBorder="1" applyAlignment="1" applyProtection="1">
      <alignment horizontal="left" vertical="center" indent="1"/>
      <protection locked="0"/>
    </xf>
    <xf numFmtId="0" fontId="9" fillId="0" borderId="77" xfId="0" applyFont="1" applyBorder="1" applyAlignment="1" applyProtection="1">
      <alignment horizontal="left" vertical="center" indent="1"/>
      <protection locked="0"/>
    </xf>
    <xf numFmtId="3" fontId="9" fillId="0" borderId="185" xfId="0" applyNumberFormat="1" applyFont="1" applyBorder="1" applyAlignment="1" applyProtection="1">
      <alignment horizontal="right" vertical="center" indent="3"/>
      <protection locked="0"/>
    </xf>
    <xf numFmtId="3" fontId="9" fillId="0" borderId="139" xfId="0" applyNumberFormat="1" applyFont="1" applyBorder="1" applyAlignment="1" applyProtection="1">
      <alignment horizontal="right" vertical="center" indent="3"/>
      <protection locked="0"/>
    </xf>
    <xf numFmtId="3" fontId="9" fillId="0" borderId="158" xfId="0" applyNumberFormat="1" applyFont="1" applyBorder="1" applyAlignment="1" applyProtection="1">
      <alignment horizontal="right" vertical="center" indent="3"/>
      <protection locked="0"/>
    </xf>
    <xf numFmtId="0" fontId="9" fillId="0" borderId="356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03" xfId="0" applyFont="1" applyBorder="1" applyAlignment="1" applyProtection="1">
      <alignment horizontal="lef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105" xfId="0" applyNumberFormat="1" applyFont="1" applyBorder="1" applyAlignment="1" applyProtection="1">
      <alignment horizontal="right" vertical="center" indent="3"/>
      <protection hidden="1"/>
    </xf>
    <xf numFmtId="3" fontId="7" fillId="0" borderId="94" xfId="0" applyNumberFormat="1" applyFont="1" applyBorder="1" applyAlignment="1" applyProtection="1">
      <alignment horizontal="right" vertical="center" indent="3"/>
      <protection hidden="1"/>
    </xf>
    <xf numFmtId="3" fontId="7" fillId="0" borderId="106" xfId="0" applyNumberFormat="1" applyFont="1" applyBorder="1" applyAlignment="1" applyProtection="1">
      <alignment horizontal="right" vertical="center" indent="3"/>
      <protection hidden="1"/>
    </xf>
    <xf numFmtId="3" fontId="7" fillId="0" borderId="107" xfId="0" applyNumberFormat="1" applyFont="1" applyBorder="1" applyAlignment="1" applyProtection="1">
      <alignment horizontal="right" vertical="center" indent="3"/>
      <protection hidden="1"/>
    </xf>
    <xf numFmtId="3" fontId="9" fillId="0" borderId="77" xfId="0" applyNumberFormat="1" applyFont="1" applyBorder="1" applyAlignment="1" applyProtection="1">
      <alignment horizontal="right" vertical="center" indent="3"/>
      <protection locked="0"/>
    </xf>
    <xf numFmtId="3" fontId="9" fillId="0" borderId="81" xfId="0" applyNumberFormat="1" applyFont="1" applyBorder="1" applyAlignment="1" applyProtection="1">
      <alignment horizontal="right" vertical="center" indent="3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8" fillId="0" borderId="70" xfId="0" applyFont="1" applyBorder="1" applyAlignment="1" applyProtection="1">
      <alignment horizontal="left" vertical="center" wrapText="1"/>
      <protection locked="0"/>
    </xf>
    <xf numFmtId="3" fontId="7" fillId="0" borderId="184" xfId="0" applyNumberFormat="1" applyFont="1" applyBorder="1" applyAlignment="1" applyProtection="1">
      <alignment horizontal="right" vertical="center" indent="3"/>
      <protection hidden="1"/>
    </xf>
    <xf numFmtId="3" fontId="7" fillId="0" borderId="110" xfId="0" applyNumberFormat="1" applyFont="1" applyBorder="1" applyAlignment="1" applyProtection="1">
      <alignment horizontal="right" vertical="center" indent="3"/>
      <protection hidden="1"/>
    </xf>
    <xf numFmtId="3" fontId="7" fillId="0" borderId="111" xfId="0" applyNumberFormat="1" applyFont="1" applyBorder="1" applyAlignment="1" applyProtection="1">
      <alignment horizontal="right" vertical="center" indent="3"/>
      <protection hidden="1"/>
    </xf>
    <xf numFmtId="3" fontId="7" fillId="0" borderId="159" xfId="0" applyNumberFormat="1" applyFont="1" applyBorder="1" applyAlignment="1" applyProtection="1">
      <alignment horizontal="right" vertical="center" indent="3"/>
      <protection hidden="1"/>
    </xf>
    <xf numFmtId="3" fontId="7" fillId="0" borderId="161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3" fontId="7" fillId="0" borderId="216" xfId="0" applyNumberFormat="1" applyFont="1" applyBorder="1" applyAlignment="1" applyProtection="1">
      <alignment horizontal="right" vertical="center" indent="3"/>
      <protection hidden="1"/>
    </xf>
    <xf numFmtId="3" fontId="7" fillId="0" borderId="183" xfId="0" applyNumberFormat="1" applyFont="1" applyBorder="1" applyAlignment="1" applyProtection="1">
      <alignment horizontal="right" vertical="center" indent="3"/>
      <protection hidden="1"/>
    </xf>
    <xf numFmtId="3" fontId="7" fillId="0" borderId="172" xfId="0" applyNumberFormat="1" applyFont="1" applyBorder="1" applyAlignment="1" applyProtection="1">
      <alignment horizontal="right" vertical="center" indent="3"/>
      <protection hidden="1"/>
    </xf>
    <xf numFmtId="3" fontId="7" fillId="0" borderId="179" xfId="0" applyNumberFormat="1" applyFont="1" applyBorder="1" applyAlignment="1" applyProtection="1">
      <alignment horizontal="right" vertical="center" indent="3"/>
      <protection hidden="1"/>
    </xf>
    <xf numFmtId="3" fontId="7" fillId="0" borderId="182" xfId="0" applyNumberFormat="1" applyFont="1" applyBorder="1" applyAlignment="1" applyProtection="1">
      <alignment horizontal="right" vertical="center" indent="3"/>
      <protection hidden="1"/>
    </xf>
    <xf numFmtId="3" fontId="9" fillId="0" borderId="56" xfId="0" applyNumberFormat="1" applyFont="1" applyFill="1" applyBorder="1" applyAlignment="1" applyProtection="1">
      <alignment horizontal="right" vertical="center" indent="1"/>
      <protection locked="0"/>
    </xf>
    <xf numFmtId="3" fontId="9" fillId="0" borderId="192" xfId="0" applyNumberFormat="1" applyFont="1" applyFill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9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78" xfId="0" applyNumberFormat="1" applyFont="1" applyBorder="1" applyAlignment="1" applyProtection="1">
      <alignment horizontal="right" vertical="center" indent="1"/>
      <protection locked="0"/>
    </xf>
    <xf numFmtId="3" fontId="7" fillId="0" borderId="79" xfId="0" applyNumberFormat="1" applyFont="1" applyBorder="1" applyAlignment="1" applyProtection="1">
      <alignment horizontal="right" vertical="center" indent="1"/>
      <protection hidden="1"/>
    </xf>
    <xf numFmtId="3" fontId="7" fillId="0" borderId="219" xfId="0" applyNumberFormat="1" applyFont="1" applyBorder="1" applyAlignment="1" applyProtection="1">
      <alignment horizontal="right" vertical="center" indent="1"/>
      <protection hidden="1"/>
    </xf>
    <xf numFmtId="0" fontId="9" fillId="0" borderId="36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128" xfId="0" applyFont="1" applyBorder="1" applyAlignment="1" applyProtection="1">
      <alignment horizontal="left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3" fontId="9" fillId="0" borderId="91" xfId="0" applyNumberFormat="1" applyFont="1" applyBorder="1" applyAlignment="1" applyProtection="1">
      <alignment horizontal="right" vertical="center" indent="3"/>
      <protection locked="0"/>
    </xf>
    <xf numFmtId="3" fontId="9" fillId="0" borderId="129" xfId="0" applyNumberFormat="1" applyFont="1" applyBorder="1" applyAlignment="1" applyProtection="1">
      <alignment horizontal="right" vertical="center" indent="3"/>
      <protection locked="0"/>
    </xf>
    <xf numFmtId="0" fontId="12" fillId="0" borderId="231" xfId="0" applyFont="1" applyBorder="1" applyAlignment="1" applyProtection="1">
      <alignment horizontal="center" vertical="center" wrapText="1"/>
      <protection locked="0"/>
    </xf>
    <xf numFmtId="0" fontId="12" fillId="0" borderId="304" xfId="0" applyFont="1" applyBorder="1" applyAlignment="1" applyProtection="1">
      <alignment horizontal="center" vertical="center" wrapText="1"/>
      <protection locked="0"/>
    </xf>
    <xf numFmtId="0" fontId="12" fillId="0" borderId="305" xfId="0" applyFont="1" applyBorder="1" applyAlignment="1" applyProtection="1">
      <alignment horizontal="center" vertical="center" wrapText="1"/>
      <protection locked="0"/>
    </xf>
    <xf numFmtId="0" fontId="12" fillId="0" borderId="306" xfId="0" applyFont="1" applyBorder="1" applyAlignment="1" applyProtection="1">
      <alignment horizontal="center" vertical="center" wrapText="1"/>
      <protection locked="0"/>
    </xf>
    <xf numFmtId="0" fontId="6" fillId="0" borderId="307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top" wrapText="1"/>
      <protection locked="0"/>
    </xf>
    <xf numFmtId="0" fontId="6" fillId="0" borderId="95" xfId="0" applyFont="1" applyBorder="1" applyAlignment="1" applyProtection="1">
      <alignment horizontal="center" vertical="top" wrapText="1"/>
      <protection locked="0"/>
    </xf>
    <xf numFmtId="0" fontId="6" fillId="0" borderId="68" xfId="0" applyFont="1" applyBorder="1" applyAlignment="1" applyProtection="1">
      <alignment horizontal="center" vertical="top" wrapText="1"/>
      <protection locked="0"/>
    </xf>
    <xf numFmtId="3" fontId="9" fillId="0" borderId="9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71" xfId="0" applyNumberFormat="1" applyFont="1" applyBorder="1" applyAlignment="1" applyProtection="1">
      <alignment horizontal="right" vertical="center" indent="3"/>
      <protection locked="0"/>
    </xf>
    <xf numFmtId="3" fontId="7" fillId="0" borderId="85" xfId="0" applyNumberFormat="1" applyFont="1" applyBorder="1" applyAlignment="1" applyProtection="1">
      <alignment horizontal="right" vertical="top" indent="3"/>
      <protection hidden="1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16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9" fillId="0" borderId="265" xfId="0" applyNumberFormat="1" applyFont="1" applyBorder="1" applyAlignment="1" applyProtection="1">
      <alignment horizontal="left" vertical="center" wrapText="1"/>
      <protection locked="0"/>
    </xf>
    <xf numFmtId="0" fontId="9" fillId="0" borderId="237" xfId="0" applyNumberFormat="1" applyFont="1" applyBorder="1" applyAlignment="1" applyProtection="1">
      <alignment horizontal="left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9" fillId="0" borderId="255" xfId="0" applyNumberFormat="1" applyFont="1" applyBorder="1" applyAlignment="1" applyProtection="1">
      <alignment horizontal="left" vertical="center" wrapText="1"/>
      <protection locked="0"/>
    </xf>
    <xf numFmtId="0" fontId="9" fillId="0" borderId="231" xfId="0" applyNumberFormat="1" applyFont="1" applyBorder="1" applyAlignment="1" applyProtection="1">
      <alignment horizontal="left" vertical="center" wrapText="1"/>
      <protection locked="0"/>
    </xf>
    <xf numFmtId="0" fontId="6" fillId="0" borderId="260" xfId="0" applyFont="1" applyBorder="1" applyAlignment="1" applyProtection="1">
      <alignment horizontal="left" vertical="center" wrapText="1"/>
      <protection locked="0"/>
    </xf>
    <xf numFmtId="0" fontId="6" fillId="0" borderId="245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95" xfId="0" applyFont="1" applyBorder="1" applyAlignment="1" applyProtection="1">
      <alignment horizontal="center" vertical="center" wrapText="1"/>
      <protection locked="0"/>
    </xf>
    <xf numFmtId="0" fontId="12" fillId="0" borderId="96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9" fillId="0" borderId="342" xfId="0" applyFont="1" applyBorder="1" applyAlignment="1" applyProtection="1">
      <alignment horizontal="left" vertical="center" wrapText="1" indent="1"/>
      <protection locked="0"/>
    </xf>
    <xf numFmtId="0" fontId="9" fillId="0" borderId="343" xfId="0" applyFont="1" applyBorder="1" applyAlignment="1" applyProtection="1">
      <alignment horizontal="left" vertical="center" wrapText="1" indent="1"/>
      <protection locked="0"/>
    </xf>
    <xf numFmtId="3" fontId="9" fillId="0" borderId="343" xfId="0" applyNumberFormat="1" applyFont="1" applyBorder="1" applyAlignment="1" applyProtection="1">
      <alignment horizontal="right" vertical="center" indent="3"/>
      <protection locked="0"/>
    </xf>
    <xf numFmtId="3" fontId="9" fillId="0" borderId="344" xfId="0" applyNumberFormat="1" applyFont="1" applyBorder="1" applyAlignment="1" applyProtection="1">
      <alignment horizontal="right" vertical="center" indent="3"/>
      <protection locked="0"/>
    </xf>
    <xf numFmtId="3" fontId="9" fillId="0" borderId="345" xfId="0" applyNumberFormat="1" applyFont="1" applyBorder="1" applyAlignment="1" applyProtection="1">
      <alignment horizontal="right" vertical="center" indent="3"/>
      <protection locked="0"/>
    </xf>
    <xf numFmtId="3" fontId="9" fillId="0" borderId="346" xfId="0" applyNumberFormat="1" applyFont="1" applyBorder="1" applyAlignment="1" applyProtection="1">
      <alignment horizontal="right" vertical="center" indent="3"/>
      <protection locked="0"/>
    </xf>
    <xf numFmtId="0" fontId="8" fillId="0" borderId="303" xfId="0" applyFont="1" applyBorder="1" applyAlignment="1" applyProtection="1">
      <alignment horizontal="left" vertical="center" wrapText="1"/>
      <protection locked="0"/>
    </xf>
    <xf numFmtId="0" fontId="8" fillId="0" borderId="272" xfId="0" applyFont="1" applyBorder="1" applyAlignment="1" applyProtection="1">
      <alignment horizontal="left" vertical="center" wrapText="1"/>
      <protection locked="0"/>
    </xf>
    <xf numFmtId="3" fontId="9" fillId="0" borderId="272" xfId="0" applyNumberFormat="1" applyFont="1" applyBorder="1" applyAlignment="1" applyProtection="1">
      <alignment horizontal="right" vertical="center" indent="3"/>
      <protection locked="0"/>
    </xf>
    <xf numFmtId="3" fontId="9" fillId="0" borderId="225" xfId="0" applyNumberFormat="1" applyFont="1" applyBorder="1" applyAlignment="1" applyProtection="1">
      <alignment horizontal="right" vertical="center" indent="3"/>
      <protection locked="0"/>
    </xf>
    <xf numFmtId="3" fontId="9" fillId="0" borderId="274" xfId="0" applyNumberFormat="1" applyFont="1" applyBorder="1" applyAlignment="1" applyProtection="1">
      <alignment horizontal="right" vertical="center" indent="3"/>
      <protection locked="0"/>
    </xf>
    <xf numFmtId="3" fontId="9" fillId="0" borderId="273" xfId="0" applyNumberFormat="1" applyFont="1" applyBorder="1" applyAlignment="1" applyProtection="1">
      <alignment horizontal="right" vertical="center" indent="3"/>
      <protection locked="0"/>
    </xf>
    <xf numFmtId="0" fontId="6" fillId="0" borderId="297" xfId="0" applyFont="1" applyBorder="1" applyAlignment="1" applyProtection="1">
      <alignment horizontal="left" vertical="center" wrapText="1"/>
      <protection locked="0"/>
    </xf>
    <xf numFmtId="0" fontId="6" fillId="0" borderId="293" xfId="0" applyFont="1" applyBorder="1" applyAlignment="1" applyProtection="1">
      <alignment horizontal="left" vertical="center" wrapText="1"/>
      <protection locked="0"/>
    </xf>
    <xf numFmtId="3" fontId="7" fillId="0" borderId="295" xfId="0" applyNumberFormat="1" applyFont="1" applyBorder="1" applyAlignment="1" applyProtection="1">
      <alignment horizontal="right" vertical="center" indent="3"/>
      <protection hidden="1"/>
    </xf>
    <xf numFmtId="3" fontId="7" fillId="0" borderId="296" xfId="0" applyNumberFormat="1" applyFont="1" applyBorder="1" applyAlignment="1" applyProtection="1">
      <alignment horizontal="right" vertical="center" indent="3"/>
      <protection hidden="1"/>
    </xf>
    <xf numFmtId="0" fontId="8" fillId="0" borderId="265" xfId="0" applyFont="1" applyBorder="1" applyAlignment="1" applyProtection="1">
      <alignment horizontal="left" vertical="center" wrapText="1"/>
      <protection locked="0"/>
    </xf>
    <xf numFmtId="0" fontId="8" fillId="0" borderId="262" xfId="0" applyFont="1" applyBorder="1" applyAlignment="1" applyProtection="1">
      <alignment horizontal="left" vertical="center" wrapText="1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Fill="1" applyBorder="1" applyAlignment="1" applyProtection="1">
      <alignment horizontal="right" vertical="center" indent="3"/>
      <protection locked="0"/>
    </xf>
    <xf numFmtId="3" fontId="18" fillId="0" borderId="40" xfId="0" applyNumberFormat="1" applyFont="1" applyFill="1" applyBorder="1" applyAlignment="1" applyProtection="1">
      <alignment horizontal="right" vertical="center" indent="3"/>
      <protection locked="0"/>
    </xf>
    <xf numFmtId="0" fontId="9" fillId="0" borderId="93" xfId="0" applyFont="1" applyBorder="1" applyAlignment="1" applyProtection="1">
      <alignment horizontal="left" vertical="center" indent="1"/>
      <protection locked="0"/>
    </xf>
    <xf numFmtId="0" fontId="9" fillId="0" borderId="171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3"/>
      <protection locked="0"/>
    </xf>
    <xf numFmtId="3" fontId="9" fillId="0" borderId="171" xfId="0" applyNumberFormat="1" applyFont="1" applyBorder="1" applyAlignment="1" applyProtection="1">
      <alignment horizontal="right" vertical="center" indent="3"/>
      <protection locked="0"/>
    </xf>
    <xf numFmtId="3" fontId="9" fillId="0" borderId="219" xfId="0" applyNumberFormat="1" applyFont="1" applyBorder="1" applyAlignment="1" applyProtection="1">
      <alignment horizontal="right" vertical="center" indent="3"/>
      <protection locked="0"/>
    </xf>
    <xf numFmtId="3" fontId="9" fillId="0" borderId="49" xfId="0" applyNumberFormat="1" applyFont="1" applyBorder="1" applyAlignment="1" applyProtection="1">
      <alignment horizontal="right" vertical="center" indent="3"/>
      <protection locked="0"/>
    </xf>
    <xf numFmtId="3" fontId="9" fillId="0" borderId="199" xfId="0" applyNumberFormat="1" applyFont="1" applyBorder="1" applyAlignment="1" applyProtection="1">
      <alignment horizontal="right" vertical="center" indent="3"/>
      <protection locked="0"/>
    </xf>
    <xf numFmtId="3" fontId="9" fillId="0" borderId="289" xfId="0" applyNumberFormat="1" applyFont="1" applyBorder="1" applyAlignment="1" applyProtection="1">
      <alignment horizontal="right" vertical="center" indent="3"/>
      <protection locked="0"/>
    </xf>
    <xf numFmtId="3" fontId="9" fillId="0" borderId="241" xfId="0" applyNumberFormat="1" applyFont="1" applyBorder="1" applyAlignment="1" applyProtection="1">
      <alignment horizontal="right" vertical="center" indent="3"/>
      <protection locked="0"/>
    </xf>
    <xf numFmtId="3" fontId="9" fillId="0" borderId="242" xfId="0" applyNumberFormat="1" applyFont="1" applyBorder="1" applyAlignment="1" applyProtection="1">
      <alignment horizontal="right" vertical="center" indent="3"/>
      <protection locked="0"/>
    </xf>
    <xf numFmtId="3" fontId="9" fillId="0" borderId="290" xfId="0" applyNumberFormat="1" applyFont="1" applyBorder="1" applyAlignment="1" applyProtection="1">
      <alignment horizontal="right" vertical="center" indent="3"/>
      <protection locked="0"/>
    </xf>
    <xf numFmtId="0" fontId="8" fillId="0" borderId="335" xfId="0" applyFont="1" applyBorder="1" applyAlignment="1" applyProtection="1">
      <alignment horizontal="left" vertical="center" wrapText="1"/>
      <protection locked="0"/>
    </xf>
    <xf numFmtId="0" fontId="8" fillId="0" borderId="336" xfId="0" applyFont="1" applyBorder="1" applyAlignment="1" applyProtection="1">
      <alignment horizontal="left" vertical="center" wrapText="1"/>
      <protection locked="0"/>
    </xf>
    <xf numFmtId="3" fontId="9" fillId="0" borderId="360" xfId="0" applyNumberFormat="1" applyFont="1" applyBorder="1" applyAlignment="1" applyProtection="1">
      <alignment horizontal="right" vertical="center" indent="3"/>
      <protection locked="0"/>
    </xf>
    <xf numFmtId="3" fontId="9" fillId="0" borderId="358" xfId="0" applyNumberFormat="1" applyFont="1" applyBorder="1" applyAlignment="1" applyProtection="1">
      <alignment horizontal="right" vertical="center" indent="3"/>
      <protection locked="0"/>
    </xf>
    <xf numFmtId="3" fontId="9" fillId="0" borderId="361" xfId="0" applyNumberFormat="1" applyFont="1" applyBorder="1" applyAlignment="1" applyProtection="1">
      <alignment horizontal="right" vertical="center" indent="3"/>
      <protection locked="0"/>
    </xf>
    <xf numFmtId="3" fontId="9" fillId="0" borderId="357" xfId="0" applyNumberFormat="1" applyFont="1" applyBorder="1" applyAlignment="1" applyProtection="1">
      <alignment horizontal="right" vertical="center" indent="3"/>
      <protection locked="0"/>
    </xf>
    <xf numFmtId="3" fontId="9" fillId="0" borderId="359" xfId="0" applyNumberFormat="1" applyFont="1" applyBorder="1" applyAlignment="1" applyProtection="1">
      <alignment horizontal="right" vertical="center" indent="3"/>
      <protection locked="0"/>
    </xf>
    <xf numFmtId="3" fontId="9" fillId="0" borderId="266" xfId="0" applyNumberFormat="1" applyFont="1" applyBorder="1" applyAlignment="1" applyProtection="1">
      <alignment horizontal="right" vertical="center" indent="3"/>
      <protection locked="0"/>
    </xf>
    <xf numFmtId="3" fontId="9" fillId="0" borderId="286" xfId="0" applyNumberFormat="1" applyFont="1" applyBorder="1" applyAlignment="1" applyProtection="1">
      <alignment horizontal="right" vertical="center" indent="3"/>
      <protection locked="0"/>
    </xf>
    <xf numFmtId="3" fontId="9" fillId="0" borderId="267" xfId="0" applyNumberFormat="1" applyFont="1" applyBorder="1" applyAlignment="1" applyProtection="1">
      <alignment horizontal="right" vertical="center" indent="3"/>
      <protection locked="0"/>
    </xf>
    <xf numFmtId="3" fontId="9" fillId="0" borderId="349" xfId="0" applyNumberFormat="1" applyFont="1" applyBorder="1" applyAlignment="1" applyProtection="1">
      <alignment horizontal="right" vertical="center" indent="3"/>
      <protection locked="0"/>
    </xf>
    <xf numFmtId="0" fontId="9" fillId="0" borderId="352" xfId="0" applyFont="1" applyBorder="1" applyAlignment="1" applyProtection="1">
      <alignment horizontal="left" vertical="center" wrapText="1" indent="1"/>
      <protection locked="0"/>
    </xf>
    <xf numFmtId="0" fontId="9" fillId="0" borderId="353" xfId="0" applyFont="1" applyBorder="1" applyAlignment="1" applyProtection="1">
      <alignment horizontal="left" vertical="center" wrapText="1" indent="1"/>
      <protection locked="0"/>
    </xf>
    <xf numFmtId="3" fontId="9" fillId="0" borderId="354" xfId="0" applyNumberFormat="1" applyFont="1" applyBorder="1" applyAlignment="1" applyProtection="1">
      <alignment horizontal="right" vertical="center" indent="3"/>
      <protection locked="0"/>
    </xf>
    <xf numFmtId="3" fontId="9" fillId="0" borderId="355" xfId="0" applyNumberFormat="1" applyFont="1" applyBorder="1" applyAlignment="1" applyProtection="1">
      <alignment horizontal="right" vertical="center" indent="3"/>
      <protection locked="0"/>
    </xf>
    <xf numFmtId="3" fontId="7" fillId="0" borderId="84" xfId="0" applyNumberFormat="1" applyFont="1" applyBorder="1" applyAlignment="1" applyProtection="1">
      <alignment horizontal="right" vertical="center" indent="1"/>
      <protection locked="0"/>
    </xf>
    <xf numFmtId="3" fontId="7" fillId="0" borderId="123" xfId="0" applyNumberFormat="1" applyFont="1" applyBorder="1" applyAlignment="1" applyProtection="1">
      <alignment horizontal="right" vertical="center" indent="1"/>
      <protection locked="0"/>
    </xf>
    <xf numFmtId="3" fontId="9" fillId="0" borderId="287" xfId="0" applyNumberFormat="1" applyFont="1" applyBorder="1" applyAlignment="1" applyProtection="1">
      <alignment horizontal="right" vertical="center" indent="3"/>
      <protection locked="0"/>
    </xf>
    <xf numFmtId="3" fontId="7" fillId="0" borderId="122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66" xfId="0" applyNumberFormat="1" applyFont="1" applyBorder="1" applyAlignment="1" applyProtection="1">
      <alignment horizontal="right" vertical="center" indent="1"/>
      <protection locked="0"/>
    </xf>
    <xf numFmtId="3" fontId="7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indent="1"/>
      <protection locked="0"/>
    </xf>
    <xf numFmtId="3" fontId="7" fillId="0" borderId="146" xfId="0" applyNumberFormat="1" applyFont="1" applyBorder="1" applyAlignment="1" applyProtection="1">
      <alignment horizontal="right" vertical="center" indent="1"/>
      <protection locked="0"/>
    </xf>
    <xf numFmtId="3" fontId="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7" fillId="0" borderId="261" xfId="0" applyNumberFormat="1" applyFont="1" applyBorder="1" applyAlignment="1" applyProtection="1">
      <alignment horizontal="right" vertical="center" wrapText="1" indent="3"/>
      <protection locked="0"/>
    </xf>
    <xf numFmtId="3" fontId="7" fillId="0" borderId="264" xfId="0" applyNumberFormat="1" applyFont="1" applyBorder="1" applyAlignment="1" applyProtection="1">
      <alignment horizontal="right" vertical="center" wrapText="1" indent="3"/>
      <protection locked="0"/>
    </xf>
    <xf numFmtId="3" fontId="7" fillId="0" borderId="262" xfId="0" applyNumberFormat="1" applyFont="1" applyBorder="1" applyAlignment="1" applyProtection="1">
      <alignment horizontal="right" vertical="center" wrapText="1" indent="3"/>
      <protection locked="0"/>
    </xf>
    <xf numFmtId="3" fontId="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7" fillId="0" borderId="263" xfId="0" applyNumberFormat="1" applyFont="1" applyBorder="1" applyAlignment="1" applyProtection="1">
      <alignment horizontal="right" vertical="center" wrapText="1" indent="3"/>
      <protection locked="0"/>
    </xf>
    <xf numFmtId="0" fontId="8" fillId="0" borderId="254" xfId="0" applyFont="1" applyBorder="1" applyAlignment="1" applyProtection="1">
      <alignment horizontal="left" vertical="center" wrapText="1"/>
      <protection locked="0"/>
    </xf>
    <xf numFmtId="0" fontId="8" fillId="0" borderId="261" xfId="0" applyFont="1" applyBorder="1" applyAlignment="1" applyProtection="1">
      <alignment horizontal="left" vertical="center" wrapText="1"/>
      <protection locked="0"/>
    </xf>
    <xf numFmtId="0" fontId="8" fillId="0" borderId="226" xfId="0" applyFont="1" applyBorder="1" applyAlignment="1" applyProtection="1">
      <alignment horizontal="left" vertical="center" wrapText="1"/>
      <protection locked="0"/>
    </xf>
    <xf numFmtId="3" fontId="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8" fillId="0" borderId="237" xfId="0" applyFont="1" applyBorder="1" applyAlignment="1" applyProtection="1">
      <alignment horizontal="left" vertical="center" wrapText="1"/>
      <protection locked="0"/>
    </xf>
    <xf numFmtId="0" fontId="8" fillId="0" borderId="255" xfId="0" applyFont="1" applyBorder="1" applyAlignment="1" applyProtection="1">
      <alignment horizontal="left" vertical="center" wrapText="1"/>
      <protection locked="0"/>
    </xf>
    <xf numFmtId="0" fontId="8" fillId="0" borderId="256" xfId="0" applyFont="1" applyBorder="1" applyAlignment="1" applyProtection="1">
      <alignment horizontal="left" vertical="center" wrapText="1"/>
      <protection locked="0"/>
    </xf>
    <xf numFmtId="0" fontId="8" fillId="0" borderId="231" xfId="0" applyFont="1" applyBorder="1" applyAlignment="1" applyProtection="1">
      <alignment horizontal="left" vertical="center" wrapText="1"/>
      <protection locked="0"/>
    </xf>
    <xf numFmtId="3" fontId="7" fillId="0" borderId="256" xfId="0" applyNumberFormat="1" applyFont="1" applyBorder="1" applyAlignment="1" applyProtection="1">
      <alignment horizontal="right" vertical="center" wrapText="1" indent="3"/>
      <protection locked="0"/>
    </xf>
    <xf numFmtId="3" fontId="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7" fillId="0" borderId="257" xfId="0" applyNumberFormat="1" applyFont="1" applyBorder="1" applyAlignment="1" applyProtection="1">
      <alignment horizontal="right" vertical="center" wrapText="1" indent="3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indent="1"/>
      <protection locked="0"/>
    </xf>
    <xf numFmtId="3" fontId="7" fillId="0" borderId="53" xfId="0" applyNumberFormat="1" applyFont="1" applyBorder="1" applyAlignment="1" applyProtection="1">
      <alignment horizontal="right" vertical="center" indent="1"/>
      <protection locked="0"/>
    </xf>
    <xf numFmtId="3" fontId="9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57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256" xfId="0" applyFont="1" applyBorder="1" applyAlignment="1" applyProtection="1">
      <alignment horizontal="center" vertical="center" wrapText="1"/>
      <protection locked="0"/>
    </xf>
    <xf numFmtId="0" fontId="12" fillId="0" borderId="257" xfId="0" applyFont="1" applyBorder="1" applyAlignment="1" applyProtection="1">
      <alignment horizontal="center" vertical="center" wrapText="1"/>
      <protection locked="0"/>
    </xf>
    <xf numFmtId="0" fontId="6" fillId="0" borderId="250" xfId="0" applyFont="1" applyBorder="1" applyAlignment="1" applyProtection="1">
      <alignment horizontal="center" vertical="center" wrapText="1"/>
      <protection locked="0"/>
    </xf>
    <xf numFmtId="0" fontId="6" fillId="0" borderId="248" xfId="0" applyFont="1" applyBorder="1" applyAlignment="1" applyProtection="1">
      <alignment horizontal="center" vertical="center" wrapText="1"/>
      <protection locked="0"/>
    </xf>
    <xf numFmtId="0" fontId="6" fillId="0" borderId="268" xfId="0" applyFont="1" applyBorder="1" applyAlignment="1" applyProtection="1">
      <alignment horizontal="center" vertical="center" wrapText="1"/>
      <protection locked="0"/>
    </xf>
    <xf numFmtId="0" fontId="6" fillId="0" borderId="251" xfId="0" applyFont="1" applyBorder="1" applyAlignment="1" applyProtection="1">
      <alignment horizontal="center" vertical="center" wrapText="1"/>
      <protection locked="0"/>
    </xf>
    <xf numFmtId="0" fontId="6" fillId="0" borderId="246" xfId="0" applyFont="1" applyBorder="1" applyAlignment="1" applyProtection="1">
      <alignment horizontal="center" vertical="center" wrapText="1"/>
      <protection locked="0"/>
    </xf>
    <xf numFmtId="0" fontId="6" fillId="0" borderId="269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90" xfId="0" applyFont="1" applyBorder="1" applyAlignment="1" applyProtection="1">
      <alignment horizontal="left" vertical="center"/>
      <protection locked="0"/>
    </xf>
    <xf numFmtId="0" fontId="8" fillId="0" borderId="134" xfId="0" applyFont="1" applyBorder="1" applyAlignment="1" applyProtection="1">
      <alignment horizontal="left" vertical="center"/>
      <protection locked="0"/>
    </xf>
    <xf numFmtId="0" fontId="6" fillId="0" borderId="281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/>
      <protection locked="0"/>
    </xf>
    <xf numFmtId="0" fontId="6" fillId="0" borderId="277" xfId="0" applyFont="1" applyBorder="1" applyAlignment="1" applyProtection="1">
      <alignment horizontal="center" vertical="center"/>
      <protection locked="0"/>
    </xf>
    <xf numFmtId="0" fontId="6" fillId="0" borderId="279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left" vertical="center"/>
      <protection locked="0"/>
    </xf>
    <xf numFmtId="0" fontId="8" fillId="0" borderId="171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3" fontId="9" fillId="0" borderId="262" xfId="0" applyNumberFormat="1" applyFont="1" applyBorder="1" applyAlignment="1" applyProtection="1">
      <alignment horizontal="right" vertical="center" wrapText="1" indent="2"/>
      <protection locked="0"/>
    </xf>
    <xf numFmtId="3" fontId="9" fillId="0" borderId="237" xfId="0" applyNumberFormat="1" applyFont="1" applyBorder="1" applyAlignment="1" applyProtection="1">
      <alignment horizontal="right" vertical="center" wrapText="1" indent="2"/>
      <protection locked="0"/>
    </xf>
    <xf numFmtId="3" fontId="9" fillId="0" borderId="238" xfId="0" applyNumberFormat="1" applyFont="1" applyBorder="1" applyAlignment="1" applyProtection="1">
      <alignment horizontal="right" vertical="center" wrapText="1" indent="2"/>
      <protection locked="0"/>
    </xf>
    <xf numFmtId="3" fontId="9" fillId="0" borderId="263" xfId="0" applyNumberFormat="1" applyFont="1" applyBorder="1" applyAlignment="1" applyProtection="1">
      <alignment horizontal="right" vertical="center" wrapText="1" indent="2"/>
      <protection locked="0"/>
    </xf>
    <xf numFmtId="0" fontId="12" fillId="0" borderId="261" xfId="0" applyFont="1" applyBorder="1" applyAlignment="1" applyProtection="1">
      <alignment horizontal="center" vertical="center" wrapText="1"/>
      <protection locked="0"/>
    </xf>
    <xf numFmtId="0" fontId="12" fillId="0" borderId="226" xfId="0" applyFont="1" applyBorder="1" applyAlignment="1" applyProtection="1">
      <alignment horizontal="center" vertical="center" wrapText="1"/>
      <protection locked="0"/>
    </xf>
    <xf numFmtId="0" fontId="12" fillId="0" borderId="266" xfId="0" applyFont="1" applyBorder="1" applyAlignment="1" applyProtection="1">
      <alignment horizontal="center" vertical="center" wrapText="1"/>
      <protection locked="0"/>
    </xf>
    <xf numFmtId="0" fontId="12" fillId="0" borderId="267" xfId="0" applyFont="1" applyBorder="1" applyAlignment="1" applyProtection="1">
      <alignment horizontal="center" vertical="center" wrapText="1"/>
      <protection locked="0"/>
    </xf>
    <xf numFmtId="0" fontId="8" fillId="0" borderId="255" xfId="0" applyFont="1" applyFill="1" applyBorder="1" applyAlignment="1" applyProtection="1">
      <alignment horizontal="left" vertical="center" wrapText="1"/>
      <protection locked="0"/>
    </xf>
    <xf numFmtId="0" fontId="8" fillId="0" borderId="256" xfId="0" applyFont="1" applyFill="1" applyBorder="1" applyAlignment="1" applyProtection="1">
      <alignment horizontal="left" vertical="center" wrapText="1"/>
      <protection locked="0"/>
    </xf>
    <xf numFmtId="0" fontId="8" fillId="0" borderId="231" xfId="0" applyFont="1" applyFill="1" applyBorder="1" applyAlignment="1" applyProtection="1">
      <alignment horizontal="left" vertical="center" wrapText="1"/>
      <protection locked="0"/>
    </xf>
    <xf numFmtId="3" fontId="9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61" xfId="0" applyNumberFormat="1" applyFont="1" applyBorder="1" applyAlignment="1" applyProtection="1">
      <alignment horizontal="right" vertical="center" wrapText="1" indent="2"/>
      <protection locked="0"/>
    </xf>
    <xf numFmtId="3" fontId="9" fillId="0" borderId="226" xfId="0" applyNumberFormat="1" applyFont="1" applyBorder="1" applyAlignment="1" applyProtection="1">
      <alignment horizontal="right" vertical="center" wrapText="1" indent="2"/>
      <protection locked="0"/>
    </xf>
    <xf numFmtId="3" fontId="9" fillId="0" borderId="224" xfId="0" applyNumberFormat="1" applyFont="1" applyBorder="1" applyAlignment="1" applyProtection="1">
      <alignment horizontal="right" vertical="center" wrapText="1" indent="2"/>
      <protection locked="0"/>
    </xf>
    <xf numFmtId="3" fontId="9" fillId="0" borderId="264" xfId="0" applyNumberFormat="1" applyFont="1" applyBorder="1" applyAlignment="1" applyProtection="1">
      <alignment horizontal="right" vertical="center" wrapText="1" indent="2"/>
      <protection locked="0"/>
    </xf>
    <xf numFmtId="3" fontId="7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2" fillId="0" borderId="276" xfId="0" applyFont="1" applyBorder="1" applyAlignment="1" applyProtection="1">
      <alignment horizontal="center" vertical="center" wrapText="1"/>
      <protection locked="0"/>
    </xf>
    <xf numFmtId="0" fontId="12" fillId="0" borderId="277" xfId="0" applyFont="1" applyBorder="1" applyAlignment="1" applyProtection="1">
      <alignment horizontal="center" vertical="center" wrapText="1"/>
      <protection locked="0"/>
    </xf>
    <xf numFmtId="0" fontId="12" fillId="0" borderId="278" xfId="0" applyFont="1" applyBorder="1" applyAlignment="1" applyProtection="1">
      <alignment horizontal="center" vertical="center" wrapText="1"/>
      <protection locked="0"/>
    </xf>
    <xf numFmtId="0" fontId="12" fillId="0" borderId="279" xfId="0" applyFont="1" applyBorder="1" applyAlignment="1" applyProtection="1">
      <alignment horizontal="center" vertical="center" wrapText="1"/>
      <protection locked="0"/>
    </xf>
    <xf numFmtId="0" fontId="12" fillId="0" borderId="280" xfId="0" applyFont="1" applyBorder="1" applyAlignment="1" applyProtection="1">
      <alignment horizontal="center" vertical="center" wrapText="1"/>
      <protection locked="0"/>
    </xf>
    <xf numFmtId="3" fontId="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7" fillId="0" borderId="226" xfId="0" applyNumberFormat="1" applyFont="1" applyBorder="1" applyAlignment="1" applyProtection="1">
      <alignment horizontal="right" vertical="center" wrapText="1" indent="3"/>
      <protection locked="0"/>
    </xf>
    <xf numFmtId="0" fontId="8" fillId="0" borderId="265" xfId="0" applyFont="1" applyBorder="1" applyAlignment="1" applyProtection="1">
      <alignment horizontal="left" vertical="center" wrapText="1" indent="1"/>
      <protection locked="0"/>
    </xf>
    <xf numFmtId="0" fontId="8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62" xfId="0" applyNumberFormat="1" applyFont="1" applyBorder="1" applyAlignment="1" applyProtection="1">
      <alignment horizontal="center" vertical="center" wrapText="1"/>
      <protection locked="0"/>
    </xf>
    <xf numFmtId="3" fontId="9" fillId="0" borderId="237" xfId="0" applyNumberFormat="1" applyFont="1" applyBorder="1" applyAlignment="1" applyProtection="1">
      <alignment horizontal="center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3"/>
      <protection locked="0"/>
    </xf>
    <xf numFmtId="3" fontId="9" fillId="0" borderId="237" xfId="0" applyNumberFormat="1" applyFont="1" applyBorder="1" applyAlignment="1" applyProtection="1">
      <alignment horizontal="right" vertical="center" wrapText="1" indent="3"/>
      <protection locked="0"/>
    </xf>
    <xf numFmtId="3" fontId="9" fillId="0" borderId="263" xfId="0" applyNumberFormat="1" applyFont="1" applyBorder="1" applyAlignment="1" applyProtection="1">
      <alignment horizontal="right" vertical="center" wrapText="1" indent="3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18" fillId="0" borderId="226" xfId="0" applyFont="1" applyBorder="1" applyAlignment="1" applyProtection="1">
      <alignment horizontal="center" vertical="center" wrapText="1"/>
      <protection locked="0"/>
    </xf>
    <xf numFmtId="0" fontId="18" fillId="0" borderId="26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left" vertical="center" wrapText="1" indent="1"/>
      <protection locked="0"/>
    </xf>
    <xf numFmtId="0" fontId="8" fillId="0" borderId="256" xfId="0" applyFont="1" applyBorder="1" applyAlignment="1" applyProtection="1">
      <alignment horizontal="left" vertical="center" wrapText="1" indent="1"/>
      <protection locked="0"/>
    </xf>
    <xf numFmtId="3" fontId="9" fillId="0" borderId="256" xfId="0" applyNumberFormat="1" applyFont="1" applyBorder="1" applyAlignment="1" applyProtection="1">
      <alignment horizontal="center" vertical="center" wrapText="1"/>
      <protection locked="0"/>
    </xf>
    <xf numFmtId="3" fontId="9" fillId="0" borderId="231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left" vertical="top" wrapText="1"/>
      <protection locked="0"/>
    </xf>
    <xf numFmtId="0" fontId="12" fillId="0" borderId="274" xfId="0" applyFont="1" applyBorder="1" applyAlignment="1" applyProtection="1">
      <alignment horizontal="center" vertical="center" wrapText="1"/>
      <protection locked="0"/>
    </xf>
    <xf numFmtId="0" fontId="12" fillId="0" borderId="273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center" wrapText="1"/>
      <protection locked="0"/>
    </xf>
    <xf numFmtId="3" fontId="18" fillId="0" borderId="26" xfId="0" applyNumberFormat="1" applyFont="1" applyBorder="1" applyAlignment="1" applyProtection="1">
      <alignment horizontal="center" wrapText="1"/>
      <protection locked="0"/>
    </xf>
    <xf numFmtId="3" fontId="18" fillId="0" borderId="168" xfId="0" applyNumberFormat="1" applyFont="1" applyBorder="1" applyAlignment="1" applyProtection="1">
      <alignment horizontal="center" wrapText="1"/>
      <protection locked="0"/>
    </xf>
    <xf numFmtId="0" fontId="8" fillId="0" borderId="169" xfId="0" applyFont="1" applyBorder="1" applyAlignment="1" applyProtection="1">
      <alignment horizontal="left" vertical="center"/>
      <protection locked="0"/>
    </xf>
    <xf numFmtId="0" fontId="8" fillId="0" borderId="170" xfId="0" applyFont="1" applyBorder="1" applyAlignment="1" applyProtection="1">
      <alignment horizontal="left" vertical="center"/>
      <protection locked="0"/>
    </xf>
    <xf numFmtId="0" fontId="8" fillId="0" borderId="89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1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4" xfId="0" applyNumberFormat="1" applyFont="1" applyBorder="1" applyAlignment="1" applyProtection="1">
      <alignment horizontal="right" vertical="center" wrapText="1" indent="3"/>
      <protection locked="0"/>
    </xf>
    <xf numFmtId="3" fontId="9" fillId="0" borderId="257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5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2" fillId="0" borderId="66" xfId="0" applyFont="1" applyBorder="1" applyAlignment="1" applyProtection="1">
      <alignment horizontal="center" wrapText="1"/>
      <protection locked="0"/>
    </xf>
    <xf numFmtId="0" fontId="12" fillId="0" borderId="146" xfId="0" applyFont="1" applyBorder="1" applyAlignment="1" applyProtection="1">
      <alignment horizontal="center" wrapText="1"/>
      <protection locked="0"/>
    </xf>
    <xf numFmtId="0" fontId="9" fillId="0" borderId="254" xfId="0" applyNumberFormat="1" applyFont="1" applyBorder="1" applyAlignment="1" applyProtection="1">
      <alignment horizontal="left" vertical="center" wrapText="1"/>
      <protection locked="0"/>
    </xf>
    <xf numFmtId="0" fontId="9" fillId="0" borderId="261" xfId="0" applyNumberFormat="1" applyFont="1" applyBorder="1" applyAlignment="1" applyProtection="1">
      <alignment horizontal="left" vertical="center" wrapText="1"/>
      <protection locked="0"/>
    </xf>
    <xf numFmtId="0" fontId="18" fillId="0" borderId="254" xfId="0" applyFont="1" applyBorder="1" applyAlignment="1" applyProtection="1">
      <alignment horizontal="center" vertical="center" wrapText="1"/>
      <protection locked="0"/>
    </xf>
    <xf numFmtId="0" fontId="18" fillId="0" borderId="26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justify" vertical="center" wrapText="1"/>
      <protection locked="0"/>
    </xf>
    <xf numFmtId="0" fontId="8" fillId="0" borderId="166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167" xfId="0" applyFont="1" applyBorder="1" applyAlignment="1" applyProtection="1">
      <alignment horizontal="left" vertical="center" wrapText="1"/>
      <protection locked="0"/>
    </xf>
    <xf numFmtId="0" fontId="8" fillId="0" borderId="120" xfId="0" applyFont="1" applyBorder="1" applyAlignment="1" applyProtection="1">
      <alignment horizontal="left" vertical="center" wrapText="1"/>
      <protection locked="0"/>
    </xf>
    <xf numFmtId="3" fontId="18" fillId="0" borderId="129" xfId="0" applyNumberFormat="1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center" wrapText="1"/>
      <protection locked="0"/>
    </xf>
    <xf numFmtId="3" fontId="18" fillId="0" borderId="6" xfId="0" applyNumberFormat="1" applyFont="1" applyBorder="1" applyAlignment="1" applyProtection="1">
      <alignment horizontal="center" wrapText="1"/>
      <protection locked="0"/>
    </xf>
    <xf numFmtId="3" fontId="18" fillId="0" borderId="120" xfId="0" applyNumberFormat="1" applyFont="1" applyBorder="1" applyAlignment="1" applyProtection="1">
      <alignment horizontal="center" wrapText="1"/>
      <protection locked="0"/>
    </xf>
    <xf numFmtId="3" fontId="18" fillId="0" borderId="102" xfId="0" applyNumberFormat="1" applyFont="1" applyBorder="1" applyAlignment="1" applyProtection="1">
      <alignment horizontal="center" wrapText="1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 wrapText="1"/>
      <protection locked="0"/>
    </xf>
    <xf numFmtId="0" fontId="12" fillId="0" borderId="271" xfId="0" applyFont="1" applyBorder="1" applyAlignment="1" applyProtection="1">
      <alignment horizontal="center" vertical="center" wrapText="1"/>
      <protection locked="0"/>
    </xf>
    <xf numFmtId="0" fontId="12" fillId="0" borderId="275" xfId="0" applyFont="1" applyBorder="1" applyAlignment="1" applyProtection="1">
      <alignment horizontal="center" vertical="center" wrapText="1"/>
      <protection locked="0"/>
    </xf>
    <xf numFmtId="0" fontId="12" fillId="0" borderId="270" xfId="0" applyFont="1" applyBorder="1" applyAlignment="1" applyProtection="1">
      <alignment horizontal="center" vertical="center" wrapText="1"/>
      <protection locked="0"/>
    </xf>
    <xf numFmtId="3" fontId="7" fillId="0" borderId="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23" xfId="0" applyNumberFormat="1" applyFont="1" applyBorder="1" applyAlignment="1" applyProtection="1">
      <alignment horizontal="right" vertical="center" wrapText="1" indent="1"/>
      <protection hidden="1"/>
    </xf>
    <xf numFmtId="0" fontId="16" fillId="0" borderId="91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3" fontId="9" fillId="0" borderId="261" xfId="0" applyNumberFormat="1" applyFont="1" applyBorder="1" applyAlignment="1" applyProtection="1">
      <alignment horizontal="right" vertical="center" wrapText="1"/>
      <protection locked="0"/>
    </xf>
    <xf numFmtId="3" fontId="9" fillId="0" borderId="264" xfId="0" applyNumberFormat="1" applyFont="1" applyBorder="1" applyAlignment="1" applyProtection="1">
      <alignment horizontal="right" vertical="center" wrapText="1"/>
      <protection locked="0"/>
    </xf>
    <xf numFmtId="0" fontId="9" fillId="0" borderId="256" xfId="0" applyNumberFormat="1" applyFont="1" applyBorder="1" applyAlignment="1" applyProtection="1">
      <alignment horizontal="left" vertical="center" wrapText="1"/>
      <protection locked="0"/>
    </xf>
    <xf numFmtId="3" fontId="9" fillId="0" borderId="256" xfId="0" applyNumberFormat="1" applyFont="1" applyBorder="1" applyAlignment="1" applyProtection="1">
      <alignment horizontal="right" vertical="center" wrapText="1"/>
      <protection locked="0"/>
    </xf>
    <xf numFmtId="3" fontId="9" fillId="0" borderId="257" xfId="0" applyNumberFormat="1" applyFont="1" applyBorder="1" applyAlignment="1" applyProtection="1">
      <alignment horizontal="right" vertical="center" wrapText="1"/>
      <protection locked="0"/>
    </xf>
    <xf numFmtId="0" fontId="8" fillId="0" borderId="254" xfId="0" applyFont="1" applyBorder="1" applyAlignment="1" applyProtection="1">
      <alignment horizontal="left" vertical="center" wrapText="1" indent="1"/>
      <protection locked="0"/>
    </xf>
    <xf numFmtId="0" fontId="8" fillId="0" borderId="261" xfId="0" applyFont="1" applyBorder="1" applyAlignment="1" applyProtection="1">
      <alignment horizontal="left" vertical="center" wrapText="1" indent="1"/>
      <protection locked="0"/>
    </xf>
    <xf numFmtId="3" fontId="9" fillId="0" borderId="261" xfId="0" applyNumberFormat="1" applyFont="1" applyBorder="1" applyAlignment="1" applyProtection="1">
      <alignment horizontal="center" vertical="center" wrapText="1"/>
      <protection locked="0"/>
    </xf>
    <xf numFmtId="3" fontId="9" fillId="0" borderId="226" xfId="0" applyNumberFormat="1" applyFont="1" applyBorder="1" applyAlignment="1" applyProtection="1">
      <alignment horizontal="center" vertical="center" wrapText="1"/>
      <protection locked="0"/>
    </xf>
    <xf numFmtId="3" fontId="9" fillId="0" borderId="224" xfId="0" applyNumberFormat="1" applyFont="1" applyBorder="1" applyAlignment="1" applyProtection="1">
      <alignment horizontal="right" vertical="center" wrapText="1" indent="3"/>
      <protection locked="0"/>
    </xf>
    <xf numFmtId="3" fontId="9" fillId="0" borderId="226" xfId="0" applyNumberFormat="1" applyFont="1" applyBorder="1" applyAlignment="1" applyProtection="1">
      <alignment horizontal="right" vertical="center" wrapText="1" indent="3"/>
      <protection locked="0"/>
    </xf>
    <xf numFmtId="3" fontId="9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2" fillId="0" borderId="266" xfId="0" applyFont="1" applyBorder="1" applyAlignment="1" applyProtection="1">
      <alignment horizontal="center" vertical="center"/>
      <protection locked="0"/>
    </xf>
    <xf numFmtId="0" fontId="12" fillId="0" borderId="267" xfId="0" applyFont="1" applyBorder="1" applyAlignment="1" applyProtection="1">
      <alignment horizontal="center" vertical="center"/>
      <protection locked="0"/>
    </xf>
    <xf numFmtId="0" fontId="12" fillId="0" borderId="224" xfId="0" applyFont="1" applyBorder="1" applyAlignment="1" applyProtection="1">
      <alignment horizontal="center" vertical="center"/>
      <protection locked="0"/>
    </xf>
    <xf numFmtId="0" fontId="12" fillId="0" borderId="226" xfId="0" applyFont="1" applyBorder="1" applyAlignment="1" applyProtection="1">
      <alignment horizontal="center" vertical="center"/>
      <protection locked="0"/>
    </xf>
    <xf numFmtId="0" fontId="20" fillId="0" borderId="258" xfId="0" applyFont="1" applyBorder="1" applyAlignment="1" applyProtection="1">
      <alignment horizontal="center" vertical="center" wrapText="1"/>
      <protection locked="0"/>
    </xf>
    <xf numFmtId="0" fontId="20" fillId="0" borderId="259" xfId="0" applyFont="1" applyBorder="1" applyAlignment="1" applyProtection="1">
      <alignment horizontal="center" vertical="center" wrapText="1"/>
      <protection locked="0"/>
    </xf>
    <xf numFmtId="0" fontId="20" fillId="0" borderId="260" xfId="0" applyFont="1" applyBorder="1" applyAlignment="1" applyProtection="1">
      <alignment horizontal="center" vertical="center" wrapText="1"/>
      <protection locked="0"/>
    </xf>
    <xf numFmtId="0" fontId="20" fillId="0" borderId="245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/>
      <protection locked="0"/>
    </xf>
    <xf numFmtId="0" fontId="12" fillId="0" borderId="268" xfId="0" applyFont="1" applyBorder="1" applyAlignment="1" applyProtection="1">
      <alignment horizontal="center" vertical="center"/>
      <protection locked="0"/>
    </xf>
    <xf numFmtId="0" fontId="12" fillId="0" borderId="246" xfId="0" applyFont="1" applyBorder="1" applyAlignment="1" applyProtection="1">
      <alignment horizontal="center" vertical="center"/>
      <protection locked="0"/>
    </xf>
    <xf numFmtId="0" fontId="12" fillId="0" borderId="269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/>
      <protection locked="0"/>
    </xf>
    <xf numFmtId="0" fontId="12" fillId="0" borderId="256" xfId="0" applyFont="1" applyBorder="1" applyAlignment="1" applyProtection="1">
      <alignment horizontal="center" vertical="center"/>
      <protection locked="0"/>
    </xf>
    <xf numFmtId="0" fontId="12" fillId="0" borderId="257" xfId="0" applyFont="1" applyBorder="1" applyAlignment="1" applyProtection="1">
      <alignment horizontal="center" vertical="center"/>
      <protection locked="0"/>
    </xf>
    <xf numFmtId="0" fontId="12" fillId="0" borderId="272" xfId="0" applyFont="1" applyBorder="1" applyAlignment="1" applyProtection="1">
      <alignment horizontal="center" vertical="center" wrapText="1"/>
      <protection locked="0"/>
    </xf>
    <xf numFmtId="0" fontId="16" fillId="0" borderId="100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0" fontId="23" fillId="0" borderId="127" xfId="0" applyFont="1" applyBorder="1" applyAlignment="1" applyProtection="1">
      <alignment horizontal="left" vertical="center" wrapText="1"/>
      <protection locked="0"/>
    </xf>
    <xf numFmtId="3" fontId="9" fillId="0" borderId="101" xfId="0" applyNumberFormat="1" applyFont="1" applyBorder="1" applyAlignment="1" applyProtection="1">
      <alignment horizontal="right" vertical="center" wrapText="1" indent="1"/>
      <protection locked="0"/>
    </xf>
    <xf numFmtId="3" fontId="9" fillId="0" borderId="129" xfId="0" applyNumberFormat="1" applyFont="1" applyBorder="1" applyAlignment="1" applyProtection="1">
      <alignment horizontal="right" vertical="center" wrapText="1" inden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127" xfId="0" applyFont="1" applyBorder="1" applyAlignment="1" applyProtection="1">
      <alignment horizontal="left" vertical="center" wrapText="1"/>
      <protection locked="0"/>
    </xf>
    <xf numFmtId="3" fontId="9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56" xfId="0" applyFont="1" applyBorder="1" applyAlignment="1" applyProtection="1">
      <alignment horizontal="left" vertical="center"/>
      <protection locked="0"/>
    </xf>
    <xf numFmtId="0" fontId="9" fillId="0" borderId="231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Border="1" applyAlignment="1" applyProtection="1">
      <alignment horizontal="right" vertical="center"/>
      <protection locked="0"/>
    </xf>
    <xf numFmtId="3" fontId="9" fillId="0" borderId="231" xfId="0" applyNumberFormat="1" applyFont="1" applyBorder="1" applyAlignment="1" applyProtection="1">
      <alignment horizontal="right" vertical="center"/>
      <protection locked="0"/>
    </xf>
    <xf numFmtId="3" fontId="9" fillId="0" borderId="257" xfId="0" applyNumberFormat="1" applyFont="1" applyBorder="1" applyAlignment="1" applyProtection="1">
      <alignment horizontal="right" vertical="center"/>
      <protection locked="0"/>
    </xf>
    <xf numFmtId="0" fontId="9" fillId="0" borderId="262" xfId="0" applyFont="1" applyBorder="1" applyAlignment="1" applyProtection="1">
      <alignment horizontal="left" vertical="center"/>
      <protection locked="0"/>
    </xf>
    <xf numFmtId="0" fontId="9" fillId="0" borderId="237" xfId="0" applyFont="1" applyBorder="1" applyAlignment="1" applyProtection="1">
      <alignment horizontal="left" vertical="center"/>
      <protection locked="0"/>
    </xf>
    <xf numFmtId="3" fontId="9" fillId="0" borderId="238" xfId="0" applyNumberFormat="1" applyFont="1" applyBorder="1" applyAlignment="1" applyProtection="1">
      <alignment horizontal="right" vertical="center"/>
      <protection locked="0"/>
    </xf>
    <xf numFmtId="3" fontId="9" fillId="0" borderId="237" xfId="0" applyNumberFormat="1" applyFont="1" applyBorder="1" applyAlignment="1" applyProtection="1">
      <alignment horizontal="right" vertical="center"/>
      <protection locked="0"/>
    </xf>
    <xf numFmtId="3" fontId="9" fillId="0" borderId="263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3" fontId="9" fillId="0" borderId="140" xfId="0" applyNumberFormat="1" applyFont="1" applyBorder="1" applyAlignment="1" applyProtection="1">
      <alignment horizontal="right" vertical="center" indent="1"/>
      <protection locked="0"/>
    </xf>
    <xf numFmtId="3" fontId="7" fillId="0" borderId="82" xfId="0" applyNumberFormat="1" applyFont="1" applyBorder="1" applyAlignment="1" applyProtection="1">
      <alignment horizontal="right" vertical="center" wrapText="1" indent="1"/>
      <protection hidden="1"/>
    </xf>
    <xf numFmtId="3" fontId="7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5" fillId="0" borderId="13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6" fillId="0" borderId="137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8" fillId="0" borderId="143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8" fillId="0" borderId="56" xfId="0" applyFont="1" applyBorder="1" applyAlignment="1" applyProtection="1">
      <alignment horizontal="left" vertical="center"/>
      <protection locked="0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wrapText="1" indent="1"/>
      <protection hidden="1"/>
    </xf>
    <xf numFmtId="3" fontId="7" fillId="0" borderId="146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Alignment="1" applyProtection="1">
      <alignment horizontal="left" vertical="center"/>
      <protection locked="0"/>
    </xf>
    <xf numFmtId="0" fontId="6" fillId="0" borderId="149" xfId="0" applyFont="1" applyBorder="1" applyAlignment="1" applyProtection="1">
      <alignment horizontal="center" vertical="center"/>
      <protection locked="0"/>
    </xf>
    <xf numFmtId="0" fontId="15" fillId="0" borderId="8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6" fillId="0" borderId="8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53" xfId="0" applyNumberFormat="1" applyFont="1" applyBorder="1" applyAlignment="1" applyProtection="1">
      <alignment horizontal="right" vertical="center" wrapText="1" indent="1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6" fillId="0" borderId="106" xfId="0" applyFont="1" applyBorder="1" applyAlignment="1" applyProtection="1">
      <alignment horizontal="left" vertical="center" wrapText="1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locked="0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9" fillId="0" borderId="224" xfId="0" applyNumberFormat="1" applyFont="1" applyBorder="1" applyAlignment="1" applyProtection="1">
      <alignment horizontal="right" vertical="center"/>
      <protection locked="0"/>
    </xf>
    <xf numFmtId="3" fontId="9" fillId="0" borderId="264" xfId="0" applyNumberFormat="1" applyFont="1" applyBorder="1" applyAlignment="1" applyProtection="1">
      <alignment horizontal="right" vertical="center"/>
      <protection locked="0"/>
    </xf>
    <xf numFmtId="3" fontId="7" fillId="0" borderId="107" xfId="0" applyNumberFormat="1" applyFont="1" applyBorder="1" applyAlignment="1" applyProtection="1">
      <alignment horizontal="right" vertical="center" wrapText="1" inden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6" fillId="0" borderId="92" xfId="0" applyFont="1" applyBorder="1" applyAlignment="1" applyProtection="1">
      <alignment horizontal="left" vertical="center"/>
      <protection locked="0"/>
    </xf>
    <xf numFmtId="0" fontId="16" fillId="0" borderId="19" xfId="0" applyFont="1" applyBorder="1" applyAlignment="1" applyProtection="1">
      <alignment horizontal="left" vertical="center"/>
      <protection locked="0"/>
    </xf>
    <xf numFmtId="0" fontId="9" fillId="0" borderId="261" xfId="0" applyFont="1" applyBorder="1" applyAlignment="1" applyProtection="1">
      <alignment horizontal="left" vertical="center"/>
      <protection locked="0"/>
    </xf>
    <xf numFmtId="0" fontId="9" fillId="0" borderId="226" xfId="0" applyFont="1" applyBorder="1" applyAlignment="1" applyProtection="1">
      <alignment horizontal="left" vertical="center"/>
      <protection locked="0"/>
    </xf>
    <xf numFmtId="3" fontId="9" fillId="0" borderId="226" xfId="0" applyNumberFormat="1" applyFont="1" applyBorder="1" applyAlignment="1" applyProtection="1">
      <alignment horizontal="right" vertical="center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3" fontId="9" fillId="0" borderId="123" xfId="0" applyNumberFormat="1" applyFont="1" applyBorder="1" applyAlignment="1" applyProtection="1">
      <alignment horizontal="right" vertical="center" wrapText="1" indent="1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8" fillId="0" borderId="106" xfId="0" applyFont="1" applyBorder="1" applyAlignment="1" applyProtection="1">
      <alignment horizontal="left" vertical="center" wrapText="1"/>
      <protection locked="0"/>
    </xf>
    <xf numFmtId="0" fontId="8" fillId="0" borderId="105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132" xfId="0" applyNumberFormat="1" applyFont="1" applyBorder="1" applyAlignment="1" applyProtection="1">
      <alignment horizontal="right" vertical="center" wrapText="1" indent="1"/>
      <protection hidden="1"/>
    </xf>
    <xf numFmtId="0" fontId="8" fillId="0" borderId="103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3" fontId="9" fillId="0" borderId="104" xfId="0" applyNumberFormat="1" applyFont="1" applyBorder="1" applyAlignment="1" applyProtection="1">
      <alignment horizontal="right" vertical="center" wrapText="1" indent="1"/>
      <protection locked="0"/>
    </xf>
    <xf numFmtId="0" fontId="16" fillId="0" borderId="109" xfId="0" applyFont="1" applyBorder="1" applyAlignment="1" applyProtection="1">
      <alignment horizontal="left" vertical="top"/>
      <protection locked="0"/>
    </xf>
    <xf numFmtId="0" fontId="16" fillId="0" borderId="111" xfId="0" applyFont="1" applyBorder="1" applyAlignment="1" applyProtection="1">
      <alignment horizontal="left" vertical="top"/>
      <protection locked="0"/>
    </xf>
    <xf numFmtId="0" fontId="8" fillId="0" borderId="159" xfId="0" applyFont="1" applyBorder="1" applyAlignment="1" applyProtection="1">
      <alignment horizontal="left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8" fillId="0" borderId="160" xfId="0" applyFont="1" applyBorder="1" applyAlignment="1" applyProtection="1">
      <alignment horizontal="left" vertical="center" wrapText="1"/>
      <protection locked="0"/>
    </xf>
    <xf numFmtId="3" fontId="7" fillId="0" borderId="159" xfId="0" applyNumberFormat="1" applyFont="1" applyBorder="1" applyAlignment="1" applyProtection="1">
      <alignment horizontal="right" vertical="center" wrapText="1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locked="0"/>
    </xf>
    <xf numFmtId="3" fontId="7" fillId="0" borderId="16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163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3" fontId="9" fillId="0" borderId="108" xfId="0" applyNumberFormat="1" applyFont="1" applyBorder="1" applyAlignment="1" applyProtection="1">
      <alignment horizontal="right" vertical="center" wrapText="1" indent="1"/>
      <protection locked="0"/>
    </xf>
    <xf numFmtId="0" fontId="16" fillId="0" borderId="136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137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wrapText="1" inden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31" xfId="0" applyFont="1" applyBorder="1" applyAlignment="1" applyProtection="1">
      <alignment horizontal="left" vertical="center" wrapText="1"/>
      <protection locked="0"/>
    </xf>
    <xf numFmtId="0" fontId="15" fillId="0" borderId="27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6" fillId="0" borderId="90" xfId="0" applyFont="1" applyBorder="1" applyAlignment="1" applyProtection="1">
      <alignment horizontal="left" vertical="center"/>
      <protection locked="0"/>
    </xf>
    <xf numFmtId="0" fontId="16" fillId="0" borderId="134" xfId="0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135" xfId="0" applyFont="1" applyBorder="1" applyAlignment="1" applyProtection="1">
      <alignment horizontal="left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4" xfId="0" applyNumberFormat="1" applyFont="1" applyBorder="1" applyAlignment="1" applyProtection="1">
      <alignment horizontal="right" vertical="center" wrapText="1" indent="1"/>
      <protection locked="0"/>
    </xf>
    <xf numFmtId="3" fontId="7" fillId="0" borderId="133" xfId="0" applyNumberFormat="1" applyFont="1" applyBorder="1" applyAlignment="1" applyProtection="1">
      <alignment horizontal="right" vertical="center" wrapText="1" inden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3" fontId="9" fillId="0" borderId="71" xfId="0" applyNumberFormat="1" applyFont="1" applyBorder="1" applyAlignment="1" applyProtection="1">
      <alignment horizontal="right" vertical="center" wrapText="1" indent="1"/>
      <protection locked="0"/>
    </xf>
    <xf numFmtId="0" fontId="8" fillId="0" borderId="89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hidden="1"/>
    </xf>
    <xf numFmtId="3" fontId="9" fillId="0" borderId="101" xfId="0" applyNumberFormat="1" applyFont="1" applyBorder="1" applyAlignment="1" applyProtection="1">
      <alignment horizontal="right" vertical="center" indent="1"/>
      <protection hidden="1"/>
    </xf>
    <xf numFmtId="0" fontId="6" fillId="0" borderId="120" xfId="0" applyFont="1" applyBorder="1" applyAlignment="1" applyProtection="1">
      <alignment horizontal="left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indent="3"/>
      <protection locked="0"/>
    </xf>
    <xf numFmtId="3" fontId="9" fillId="0" borderId="69" xfId="0" applyNumberFormat="1" applyFont="1" applyBorder="1" applyAlignment="1" applyProtection="1">
      <alignment horizontal="right" vertical="center" indent="3"/>
      <protection locked="0"/>
    </xf>
    <xf numFmtId="3" fontId="9" fillId="0" borderId="104" xfId="0" applyNumberFormat="1" applyFont="1" applyBorder="1" applyAlignment="1" applyProtection="1">
      <alignment horizontal="right" vertical="center" indent="3"/>
      <protection locked="0"/>
    </xf>
    <xf numFmtId="3" fontId="7" fillId="0" borderId="51" xfId="0" applyNumberFormat="1" applyFont="1" applyBorder="1" applyAlignment="1" applyProtection="1">
      <alignment horizontal="right" indent="3"/>
      <protection hidden="1"/>
    </xf>
    <xf numFmtId="3" fontId="7" fillId="0" borderId="15" xfId="0" applyNumberFormat="1" applyFont="1" applyBorder="1" applyAlignment="1" applyProtection="1">
      <alignment horizontal="right" indent="3"/>
      <protection hidden="1"/>
    </xf>
    <xf numFmtId="3" fontId="7" fillId="0" borderId="83" xfId="0" applyNumberFormat="1" applyFont="1" applyBorder="1" applyAlignment="1" applyProtection="1">
      <alignment horizontal="right" indent="3"/>
      <protection hidden="1"/>
    </xf>
    <xf numFmtId="3" fontId="7" fillId="0" borderId="53" xfId="0" applyNumberFormat="1" applyFont="1" applyBorder="1" applyAlignment="1" applyProtection="1">
      <alignment horizontal="right" indent="3"/>
      <protection hidden="1"/>
    </xf>
    <xf numFmtId="3" fontId="9" fillId="0" borderId="84" xfId="0" applyNumberFormat="1" applyFont="1" applyBorder="1" applyAlignment="1" applyProtection="1">
      <alignment horizontal="right" indent="2"/>
      <protection hidden="1"/>
    </xf>
    <xf numFmtId="3" fontId="9" fillId="0" borderId="123" xfId="0" applyNumberFormat="1" applyFont="1" applyBorder="1" applyAlignment="1" applyProtection="1">
      <alignment horizontal="right" indent="2"/>
      <protection hidden="1"/>
    </xf>
    <xf numFmtId="0" fontId="12" fillId="0" borderId="113" xfId="0" applyFont="1" applyBorder="1" applyAlignment="1" applyProtection="1">
      <alignment horizontal="center" vertical="center" wrapText="1"/>
      <protection locked="0"/>
    </xf>
    <xf numFmtId="0" fontId="12" fillId="0" borderId="116" xfId="0" applyFont="1" applyBorder="1" applyAlignment="1" applyProtection="1">
      <alignment horizontal="center" vertical="center" wrapText="1"/>
      <protection locked="0"/>
    </xf>
    <xf numFmtId="3" fontId="12" fillId="0" borderId="248" xfId="0" applyNumberFormat="1" applyFont="1" applyBorder="1" applyAlignment="1" applyProtection="1">
      <alignment horizontal="center" vertical="center"/>
      <protection locked="0"/>
    </xf>
    <xf numFmtId="3" fontId="12" fillId="0" borderId="249" xfId="0" applyNumberFormat="1" applyFont="1" applyBorder="1" applyAlignment="1" applyProtection="1">
      <alignment horizontal="center" vertical="center"/>
      <protection locked="0"/>
    </xf>
    <xf numFmtId="0" fontId="19" fillId="0" borderId="252" xfId="0" applyFont="1" applyBorder="1" applyAlignment="1" applyProtection="1">
      <alignment horizontal="left" vertical="center" wrapText="1"/>
      <protection locked="0"/>
    </xf>
    <xf numFmtId="0" fontId="19" fillId="0" borderId="253" xfId="0" applyFont="1" applyBorder="1" applyAlignment="1" applyProtection="1">
      <alignment horizontal="left" vertical="center" wrapText="1"/>
      <protection locked="0"/>
    </xf>
    <xf numFmtId="3" fontId="6" fillId="0" borderId="254" xfId="0" applyNumberFormat="1" applyFont="1" applyBorder="1" applyAlignment="1" applyProtection="1">
      <alignment horizontal="center"/>
      <protection locked="0"/>
    </xf>
    <xf numFmtId="3" fontId="6" fillId="0" borderId="226" xfId="0" applyNumberFormat="1" applyFont="1" applyBorder="1" applyAlignment="1" applyProtection="1">
      <alignment horizontal="center"/>
      <protection locked="0"/>
    </xf>
    <xf numFmtId="3" fontId="6" fillId="0" borderId="255" xfId="0" applyNumberFormat="1" applyFont="1" applyBorder="1" applyAlignment="1" applyProtection="1">
      <alignment horizontal="center"/>
      <protection locked="0"/>
    </xf>
    <xf numFmtId="3" fontId="6" fillId="0" borderId="256" xfId="0" applyNumberFormat="1" applyFont="1" applyBorder="1" applyAlignment="1" applyProtection="1">
      <alignment horizontal="center"/>
      <protection locked="0"/>
    </xf>
    <xf numFmtId="3" fontId="6" fillId="0" borderId="257" xfId="0" applyNumberFormat="1" applyFont="1" applyBorder="1" applyAlignment="1" applyProtection="1">
      <alignment horizontal="center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72</xdr:row>
      <xdr:rowOff>180974</xdr:rowOff>
    </xdr:from>
    <xdr:to>
      <xdr:col>1</xdr:col>
      <xdr:colOff>333375</xdr:colOff>
      <xdr:row>73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72</xdr:row>
      <xdr:rowOff>182216</xdr:rowOff>
    </xdr:from>
    <xdr:to>
      <xdr:col>2</xdr:col>
      <xdr:colOff>639750</xdr:colOff>
      <xdr:row>74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466" name="Skupina 43"/>
        <xdr:cNvGrpSpPr>
          <a:grpSpLocks/>
        </xdr:cNvGrpSpPr>
      </xdr:nvGrpSpPr>
      <xdr:grpSpPr bwMode="auto">
        <a:xfrm>
          <a:off x="5246810" y="19050"/>
          <a:ext cx="183026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		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467" name="Skupina 45"/>
        <xdr:cNvGrpSpPr>
          <a:grpSpLocks/>
        </xdr:cNvGrpSpPr>
      </xdr:nvGrpSpPr>
      <xdr:grpSpPr bwMode="auto">
        <a:xfrm>
          <a:off x="2806212" y="19050"/>
          <a:ext cx="1836126" cy="200025"/>
          <a:chOff x="2196732" y="35720"/>
          <a:chExt cx="1389618" cy="180016"/>
        </a:xfrm>
      </xdr:grpSpPr>
      <xdr:grpSp>
        <xdr:nvGrpSpPr>
          <xdr:cNvPr id="61484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373674</xdr:colOff>
      <xdr:row>59</xdr:row>
      <xdr:rowOff>0</xdr:rowOff>
    </xdr:from>
    <xdr:to>
      <xdr:col>0</xdr:col>
      <xdr:colOff>572234</xdr:colOff>
      <xdr:row>59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125</xdr:row>
      <xdr:rowOff>51289</xdr:rowOff>
    </xdr:from>
    <xdr:to>
      <xdr:col>0</xdr:col>
      <xdr:colOff>264503</xdr:colOff>
      <xdr:row>125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126</xdr:row>
      <xdr:rowOff>5868</xdr:rowOff>
    </xdr:from>
    <xdr:to>
      <xdr:col>0</xdr:col>
      <xdr:colOff>263038</xdr:colOff>
      <xdr:row>127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128</xdr:row>
      <xdr:rowOff>33715</xdr:rowOff>
    </xdr:from>
    <xdr:to>
      <xdr:col>0</xdr:col>
      <xdr:colOff>261572</xdr:colOff>
      <xdr:row>128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130</xdr:row>
      <xdr:rowOff>43962</xdr:rowOff>
    </xdr:from>
    <xdr:to>
      <xdr:col>0</xdr:col>
      <xdr:colOff>264503</xdr:colOff>
      <xdr:row>130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30</xdr:row>
      <xdr:rowOff>187324</xdr:rowOff>
    </xdr:from>
    <xdr:to>
      <xdr:col>0</xdr:col>
      <xdr:colOff>212725</xdr:colOff>
      <xdr:row>31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30</xdr:row>
      <xdr:rowOff>184150</xdr:rowOff>
    </xdr:from>
    <xdr:to>
      <xdr:col>2</xdr:col>
      <xdr:colOff>200025</xdr:colOff>
      <xdr:row>31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34</xdr:row>
      <xdr:rowOff>22916</xdr:rowOff>
    </xdr:from>
    <xdr:to>
      <xdr:col>0</xdr:col>
      <xdr:colOff>212725</xdr:colOff>
      <xdr:row>34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35</xdr:row>
      <xdr:rowOff>22916</xdr:rowOff>
    </xdr:from>
    <xdr:to>
      <xdr:col>0</xdr:col>
      <xdr:colOff>212725</xdr:colOff>
      <xdr:row>35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34</xdr:row>
      <xdr:rowOff>29266</xdr:rowOff>
    </xdr:from>
    <xdr:to>
      <xdr:col>3</xdr:col>
      <xdr:colOff>206375</xdr:colOff>
      <xdr:row>34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35</xdr:row>
      <xdr:rowOff>29266</xdr:rowOff>
    </xdr:from>
    <xdr:to>
      <xdr:col>3</xdr:col>
      <xdr:colOff>206375</xdr:colOff>
      <xdr:row>35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34</xdr:row>
      <xdr:rowOff>22916</xdr:rowOff>
    </xdr:from>
    <xdr:to>
      <xdr:col>5</xdr:col>
      <xdr:colOff>62877</xdr:colOff>
      <xdr:row>34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35</xdr:row>
      <xdr:rowOff>22916</xdr:rowOff>
    </xdr:from>
    <xdr:to>
      <xdr:col>5</xdr:col>
      <xdr:colOff>62877</xdr:colOff>
      <xdr:row>35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34</xdr:row>
      <xdr:rowOff>22916</xdr:rowOff>
    </xdr:from>
    <xdr:to>
      <xdr:col>7</xdr:col>
      <xdr:colOff>263525</xdr:colOff>
      <xdr:row>34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35</xdr:row>
      <xdr:rowOff>22916</xdr:rowOff>
    </xdr:from>
    <xdr:to>
      <xdr:col>7</xdr:col>
      <xdr:colOff>263525</xdr:colOff>
      <xdr:row>35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61</xdr:row>
      <xdr:rowOff>183173</xdr:rowOff>
    </xdr:from>
    <xdr:to>
      <xdr:col>0</xdr:col>
      <xdr:colOff>572233</xdr:colOff>
      <xdr:row>62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420" t="s">
        <v>818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"/>
    </row>
    <row r="2" spans="1:19" x14ac:dyDescent="0.3">
      <c r="A2" s="420" t="s">
        <v>50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"/>
    </row>
    <row r="3" spans="1:19" x14ac:dyDescent="0.3">
      <c r="A3" s="422" t="s">
        <v>49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1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468"/>
  <sheetViews>
    <sheetView tabSelected="1" view="pageBreakPreview" topLeftCell="A1214" zoomScale="130" zoomScaleNormal="130" zoomScaleSheetLayoutView="130" workbookViewId="0">
      <selection activeCell="E1222" sqref="E1222:F1222"/>
    </sheetView>
  </sheetViews>
  <sheetFormatPr defaultColWidth="9.109375" defaultRowHeight="10.199999999999999" x14ac:dyDescent="0.2"/>
  <cols>
    <col min="1" max="1" width="9.5546875" style="172" customWidth="1"/>
    <col min="2" max="2" width="9.109375" style="172"/>
    <col min="3" max="3" width="10" style="172" customWidth="1"/>
    <col min="4" max="4" width="11.33203125" style="172" customWidth="1"/>
    <col min="5" max="5" width="9.88671875" style="172" customWidth="1"/>
    <col min="6" max="6" width="14.33203125" style="172" customWidth="1"/>
    <col min="7" max="7" width="11.44140625" style="172" customWidth="1"/>
    <col min="8" max="8" width="9.44140625" style="172" customWidth="1"/>
    <col min="9" max="9" width="9.109375" style="172" customWidth="1"/>
    <col min="10" max="10" width="10.88671875" style="172" customWidth="1"/>
    <col min="11" max="16384" width="9.109375" style="172"/>
  </cols>
  <sheetData>
    <row r="1" spans="1:10" ht="18.75" customHeight="1" x14ac:dyDescent="0.2">
      <c r="A1" s="1265" t="s">
        <v>613</v>
      </c>
      <c r="B1" s="1266"/>
      <c r="C1" s="1267"/>
      <c r="D1" s="170" t="s">
        <v>45</v>
      </c>
      <c r="E1" s="1268"/>
      <c r="F1" s="1268"/>
      <c r="G1" s="170" t="s">
        <v>46</v>
      </c>
      <c r="H1" s="171"/>
      <c r="I1" s="171"/>
      <c r="J1" s="171"/>
    </row>
    <row r="2" spans="1:10" ht="30.75" customHeight="1" x14ac:dyDescent="0.2">
      <c r="A2" s="1271"/>
      <c r="B2" s="1271"/>
      <c r="C2" s="1271"/>
      <c r="D2" s="1271"/>
      <c r="E2" s="1271"/>
      <c r="F2" s="1271"/>
      <c r="G2" s="1271"/>
      <c r="H2" s="1271"/>
      <c r="I2" s="1271"/>
      <c r="J2" s="1271"/>
    </row>
    <row r="3" spans="1:10" x14ac:dyDescent="0.2">
      <c r="A3" s="173" t="s">
        <v>83</v>
      </c>
      <c r="B3" s="1252" t="s">
        <v>84</v>
      </c>
      <c r="C3" s="1252"/>
      <c r="D3" s="1252"/>
      <c r="E3" s="1252"/>
      <c r="F3" s="1252"/>
      <c r="G3" s="1252"/>
      <c r="H3" s="1252"/>
      <c r="I3" s="1252"/>
      <c r="J3" s="1252"/>
    </row>
    <row r="4" spans="1:10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1"/>
    </row>
    <row r="5" spans="1:10" x14ac:dyDescent="0.2">
      <c r="A5" s="175" t="s">
        <v>53</v>
      </c>
      <c r="B5" s="1273" t="s">
        <v>54</v>
      </c>
      <c r="C5" s="1273"/>
      <c r="D5" s="1273"/>
      <c r="E5" s="1273"/>
      <c r="F5" s="1274" t="s">
        <v>889</v>
      </c>
      <c r="G5" s="1274"/>
      <c r="H5" s="1274"/>
      <c r="I5" s="1274"/>
      <c r="J5" s="1274"/>
    </row>
    <row r="6" spans="1:10" x14ac:dyDescent="0.2">
      <c r="A6" s="171" t="s">
        <v>2</v>
      </c>
      <c r="B6" s="176" t="s">
        <v>0</v>
      </c>
      <c r="C6" s="176"/>
      <c r="D6" s="1274" t="s">
        <v>842</v>
      </c>
      <c r="E6" s="1274"/>
      <c r="F6" s="1274"/>
      <c r="G6" s="1274"/>
      <c r="H6" s="1274"/>
      <c r="I6" s="1274"/>
      <c r="J6" s="1274"/>
    </row>
    <row r="7" spans="1:10" x14ac:dyDescent="0.2">
      <c r="A7" s="171"/>
      <c r="B7" s="1273" t="s">
        <v>51</v>
      </c>
      <c r="C7" s="1273"/>
      <c r="D7" s="1287" t="s">
        <v>843</v>
      </c>
      <c r="E7" s="1287"/>
      <c r="F7" s="1287"/>
      <c r="G7" s="1287"/>
      <c r="H7" s="1287"/>
      <c r="I7" s="1287"/>
      <c r="J7" s="1287"/>
    </row>
    <row r="8" spans="1:10" x14ac:dyDescent="0.2">
      <c r="A8" s="171"/>
      <c r="B8" s="1273" t="s">
        <v>52</v>
      </c>
      <c r="C8" s="1273"/>
      <c r="D8" s="1287" t="s">
        <v>844</v>
      </c>
      <c r="E8" s="1287"/>
      <c r="F8" s="1287"/>
      <c r="G8" s="1287"/>
      <c r="H8" s="1287"/>
      <c r="I8" s="1287"/>
      <c r="J8" s="1287"/>
    </row>
    <row r="9" spans="1:10" x14ac:dyDescent="0.2">
      <c r="A9" s="171"/>
      <c r="B9" s="177"/>
      <c r="C9" s="177"/>
      <c r="D9" s="177"/>
      <c r="E9" s="178"/>
      <c r="F9" s="178"/>
      <c r="G9" s="178"/>
      <c r="H9" s="178"/>
      <c r="I9" s="178"/>
      <c r="J9" s="178"/>
    </row>
    <row r="10" spans="1:10" x14ac:dyDescent="0.2">
      <c r="A10" s="175" t="s">
        <v>55</v>
      </c>
      <c r="B10" s="1273" t="s">
        <v>56</v>
      </c>
      <c r="C10" s="1273"/>
      <c r="D10" s="1273"/>
      <c r="E10" s="1273"/>
      <c r="F10" s="1273"/>
      <c r="G10" s="1273"/>
      <c r="H10" s="1273"/>
      <c r="I10" s="1273"/>
      <c r="J10" s="1273"/>
    </row>
    <row r="11" spans="1:10" x14ac:dyDescent="0.2">
      <c r="A11" s="179"/>
      <c r="B11" s="1240"/>
      <c r="C11" s="1240"/>
      <c r="D11" s="1240"/>
      <c r="E11" s="1240"/>
      <c r="F11" s="1240"/>
      <c r="G11" s="1240"/>
      <c r="H11" s="1240"/>
      <c r="I11" s="1240"/>
      <c r="J11" s="1240"/>
    </row>
    <row r="12" spans="1:10" x14ac:dyDescent="0.2">
      <c r="A12" s="179"/>
      <c r="B12" s="1240" t="s">
        <v>1004</v>
      </c>
      <c r="C12" s="1240"/>
      <c r="D12" s="1240"/>
      <c r="E12" s="1240"/>
      <c r="F12" s="1240"/>
      <c r="G12" s="1240"/>
      <c r="H12" s="1240"/>
      <c r="I12" s="1240"/>
      <c r="J12" s="1240"/>
    </row>
    <row r="13" spans="1:10" x14ac:dyDescent="0.2">
      <c r="A13" s="418"/>
      <c r="B13" s="419" t="s">
        <v>1005</v>
      </c>
      <c r="C13" s="419"/>
      <c r="D13" s="419"/>
      <c r="E13" s="419"/>
      <c r="F13" s="419"/>
      <c r="G13" s="419"/>
      <c r="H13" s="419"/>
      <c r="I13" s="419"/>
      <c r="J13" s="419"/>
    </row>
    <row r="14" spans="1:10" x14ac:dyDescent="0.2">
      <c r="A14" s="179"/>
      <c r="B14" s="1240" t="s">
        <v>1006</v>
      </c>
      <c r="C14" s="1240"/>
      <c r="D14" s="1240"/>
      <c r="E14" s="1240"/>
      <c r="F14" s="1240"/>
      <c r="G14" s="1240"/>
      <c r="H14" s="1240"/>
      <c r="I14" s="1240"/>
      <c r="J14" s="1240"/>
    </row>
    <row r="15" spans="1:10" x14ac:dyDescent="0.2">
      <c r="A15" s="179"/>
      <c r="B15" s="1240"/>
      <c r="C15" s="1240"/>
      <c r="D15" s="1240"/>
      <c r="E15" s="1240"/>
      <c r="F15" s="1240"/>
      <c r="G15" s="1240"/>
      <c r="H15" s="1240"/>
      <c r="I15" s="1240"/>
      <c r="J15" s="1240"/>
    </row>
    <row r="16" spans="1:10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</row>
    <row r="17" spans="1:10" ht="10.8" thickBot="1" x14ac:dyDescent="0.25">
      <c r="A17" s="181" t="s">
        <v>57</v>
      </c>
      <c r="B17" s="1124" t="s">
        <v>732</v>
      </c>
      <c r="C17" s="1124"/>
      <c r="D17" s="1124"/>
      <c r="E17" s="1124"/>
      <c r="F17" s="1124"/>
      <c r="G17" s="1124"/>
      <c r="H17" s="1124"/>
      <c r="I17" s="1124"/>
      <c r="J17" s="1124"/>
    </row>
    <row r="18" spans="1:10" ht="28.5" customHeight="1" thickTop="1" thickBot="1" x14ac:dyDescent="0.25">
      <c r="A18" s="1015" t="s">
        <v>5</v>
      </c>
      <c r="B18" s="1016"/>
      <c r="C18" s="1016"/>
      <c r="D18" s="1016"/>
      <c r="E18" s="1285" t="s">
        <v>6</v>
      </c>
      <c r="F18" s="1285"/>
      <c r="G18" s="1286"/>
      <c r="H18" s="1288" t="s">
        <v>7</v>
      </c>
      <c r="I18" s="1016"/>
      <c r="J18" s="1190"/>
    </row>
    <row r="19" spans="1:10" ht="23.25" customHeight="1" x14ac:dyDescent="0.2">
      <c r="A19" s="475" t="s">
        <v>614</v>
      </c>
      <c r="B19" s="476"/>
      <c r="C19" s="476"/>
      <c r="D19" s="476"/>
      <c r="E19" s="1298">
        <v>204</v>
      </c>
      <c r="F19" s="1298"/>
      <c r="G19" s="1299"/>
      <c r="H19" s="1308">
        <v>196</v>
      </c>
      <c r="I19" s="1309"/>
      <c r="J19" s="1310"/>
    </row>
    <row r="20" spans="1:10" ht="23.25" customHeight="1" x14ac:dyDescent="0.2">
      <c r="A20" s="585" t="s">
        <v>58</v>
      </c>
      <c r="B20" s="586"/>
      <c r="C20" s="586"/>
      <c r="D20" s="586"/>
      <c r="E20" s="1300">
        <v>199</v>
      </c>
      <c r="F20" s="1300"/>
      <c r="G20" s="1301"/>
      <c r="H20" s="1325">
        <v>201</v>
      </c>
      <c r="I20" s="1326"/>
      <c r="J20" s="1327"/>
    </row>
    <row r="21" spans="1:10" ht="23.25" customHeight="1" thickBot="1" x14ac:dyDescent="0.25">
      <c r="A21" s="590" t="s">
        <v>238</v>
      </c>
      <c r="B21" s="591"/>
      <c r="C21" s="591"/>
      <c r="D21" s="591"/>
      <c r="E21" s="1302">
        <v>3</v>
      </c>
      <c r="F21" s="1302"/>
      <c r="G21" s="1303"/>
      <c r="H21" s="1328">
        <v>3</v>
      </c>
      <c r="I21" s="1329"/>
      <c r="J21" s="1330"/>
    </row>
    <row r="22" spans="1:10" ht="10.8" thickTop="1" x14ac:dyDescent="0.2">
      <c r="A22" s="179"/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x14ac:dyDescent="0.2">
      <c r="A23" s="179"/>
      <c r="B23" s="180"/>
      <c r="C23" s="180"/>
      <c r="D23" s="180"/>
      <c r="E23" s="180"/>
      <c r="F23" s="180"/>
      <c r="G23" s="180"/>
      <c r="H23" s="180"/>
      <c r="I23" s="180"/>
      <c r="J23" s="180"/>
    </row>
    <row r="24" spans="1:10" ht="10.8" thickBot="1" x14ac:dyDescent="0.25">
      <c r="A24" s="181" t="s">
        <v>59</v>
      </c>
      <c r="B24" s="1124" t="s">
        <v>733</v>
      </c>
      <c r="C24" s="1124"/>
      <c r="D24" s="1124"/>
      <c r="E24" s="1124"/>
      <c r="F24" s="1124"/>
      <c r="G24" s="1124"/>
      <c r="H24" s="1124"/>
      <c r="I24" s="1124"/>
      <c r="J24" s="1124"/>
    </row>
    <row r="25" spans="1:10" ht="21" customHeight="1" thickBot="1" x14ac:dyDescent="0.25">
      <c r="A25" s="662" t="s">
        <v>60</v>
      </c>
      <c r="B25" s="1307"/>
      <c r="C25" s="1307"/>
      <c r="D25" s="807" t="s">
        <v>61</v>
      </c>
      <c r="E25" s="1289"/>
      <c r="F25" s="1306" t="s">
        <v>62</v>
      </c>
      <c r="G25" s="1306"/>
      <c r="H25" s="1304" t="s">
        <v>63</v>
      </c>
      <c r="I25" s="1304"/>
      <c r="J25" s="1305"/>
    </row>
    <row r="26" spans="1:10" x14ac:dyDescent="0.2">
      <c r="A26" s="1295"/>
      <c r="B26" s="1296"/>
      <c r="C26" s="1296"/>
      <c r="D26" s="1290"/>
      <c r="E26" s="1291"/>
      <c r="F26" s="1104"/>
      <c r="G26" s="1104"/>
      <c r="H26" s="1104"/>
      <c r="I26" s="1104"/>
      <c r="J26" s="1241"/>
    </row>
    <row r="27" spans="1:10" ht="10.8" thickBot="1" x14ac:dyDescent="0.25">
      <c r="A27" s="1283"/>
      <c r="B27" s="1284"/>
      <c r="C27" s="1284"/>
      <c r="D27" s="1292"/>
      <c r="E27" s="1293"/>
      <c r="F27" s="1294"/>
      <c r="G27" s="1294"/>
      <c r="H27" s="1294"/>
      <c r="I27" s="1294"/>
      <c r="J27" s="1297"/>
    </row>
    <row r="28" spans="1:10" x14ac:dyDescent="0.2">
      <c r="A28" s="181"/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x14ac:dyDescent="0.2">
      <c r="A29" s="181"/>
      <c r="B29" s="180"/>
      <c r="C29" s="180"/>
      <c r="D29" s="180"/>
      <c r="E29" s="180"/>
      <c r="F29" s="180"/>
      <c r="G29" s="180"/>
      <c r="H29" s="180"/>
      <c r="I29" s="180"/>
      <c r="J29" s="180"/>
    </row>
    <row r="30" spans="1:10" ht="15" customHeight="1" x14ac:dyDescent="0.2">
      <c r="A30" s="181" t="s">
        <v>64</v>
      </c>
      <c r="B30" s="1111" t="s">
        <v>734</v>
      </c>
      <c r="C30" s="1111"/>
      <c r="D30" s="1111"/>
      <c r="E30" s="1111"/>
      <c r="F30" s="1111"/>
      <c r="G30" s="1111"/>
      <c r="H30" s="1111"/>
      <c r="I30" s="1111"/>
      <c r="J30" s="1111"/>
    </row>
    <row r="31" spans="1:10" x14ac:dyDescent="0.2">
      <c r="A31" s="181"/>
    </row>
    <row r="32" spans="1:10" x14ac:dyDescent="0.2">
      <c r="A32" s="1311" t="s">
        <v>65</v>
      </c>
      <c r="B32" s="1311"/>
      <c r="C32" s="686" t="s">
        <v>66</v>
      </c>
      <c r="D32" s="686"/>
      <c r="E32" s="179"/>
    </row>
    <row r="33" spans="1:10" x14ac:dyDescent="0.2">
      <c r="A33" s="181"/>
      <c r="B33" s="180"/>
      <c r="C33" s="180"/>
      <c r="D33" s="180"/>
      <c r="E33" s="180"/>
      <c r="F33" s="180"/>
      <c r="G33" s="180"/>
      <c r="H33" s="180"/>
      <c r="I33" s="180"/>
      <c r="J33" s="180"/>
    </row>
    <row r="34" spans="1:10" ht="18" customHeight="1" x14ac:dyDescent="0.2">
      <c r="A34" s="1177" t="s">
        <v>862</v>
      </c>
      <c r="B34" s="1177"/>
      <c r="C34" s="1177"/>
      <c r="D34" s="1177"/>
      <c r="E34" s="1177"/>
      <c r="F34" s="1177"/>
      <c r="J34" s="180"/>
    </row>
    <row r="35" spans="1:10" ht="20.25" customHeight="1" x14ac:dyDescent="0.2">
      <c r="A35" s="1264" t="s">
        <v>68</v>
      </c>
      <c r="B35" s="1264"/>
      <c r="C35" s="1264"/>
      <c r="D35" s="1264" t="s">
        <v>70</v>
      </c>
      <c r="E35" s="1264"/>
      <c r="F35" s="1264" t="s">
        <v>72</v>
      </c>
      <c r="G35" s="1264"/>
      <c r="H35" s="1263" t="s">
        <v>73</v>
      </c>
      <c r="I35" s="1263"/>
      <c r="J35" s="1263"/>
    </row>
    <row r="36" spans="1:10" ht="20.25" customHeight="1" x14ac:dyDescent="0.2">
      <c r="A36" s="1264" t="s">
        <v>67</v>
      </c>
      <c r="B36" s="1264"/>
      <c r="C36" s="1264"/>
      <c r="D36" s="1264" t="s">
        <v>69</v>
      </c>
      <c r="E36" s="1264"/>
      <c r="F36" s="535" t="s">
        <v>71</v>
      </c>
      <c r="G36" s="535"/>
      <c r="H36" s="1263" t="s">
        <v>74</v>
      </c>
      <c r="I36" s="1263"/>
      <c r="J36" s="1263"/>
    </row>
    <row r="37" spans="1:10" x14ac:dyDescent="0.2">
      <c r="A37" s="179"/>
      <c r="B37" s="171"/>
      <c r="J37" s="180"/>
    </row>
    <row r="38" spans="1:10" x14ac:dyDescent="0.2">
      <c r="A38" s="179"/>
      <c r="B38" s="171"/>
      <c r="J38" s="180"/>
    </row>
    <row r="39" spans="1:10" x14ac:dyDescent="0.2">
      <c r="A39" s="181" t="s">
        <v>75</v>
      </c>
      <c r="B39" s="1111" t="s">
        <v>735</v>
      </c>
      <c r="C39" s="1111"/>
      <c r="D39" s="1111"/>
      <c r="E39" s="1111"/>
      <c r="F39" s="1111"/>
      <c r="G39" s="1111"/>
      <c r="H39" s="1111"/>
      <c r="I39" s="1111"/>
      <c r="J39" s="1111"/>
    </row>
    <row r="40" spans="1:10" x14ac:dyDescent="0.2">
      <c r="A40" s="179"/>
      <c r="B40" s="1324"/>
      <c r="C40" s="1324"/>
      <c r="D40" s="1324"/>
      <c r="E40" s="1324"/>
      <c r="F40" s="1324"/>
      <c r="G40" s="1324"/>
      <c r="H40" s="1324"/>
      <c r="I40" s="1324"/>
      <c r="J40" s="1324"/>
    </row>
    <row r="41" spans="1:10" x14ac:dyDescent="0.2">
      <c r="A41" s="179"/>
      <c r="B41" s="1324" t="s">
        <v>985</v>
      </c>
      <c r="C41" s="1324"/>
      <c r="D41" s="1324"/>
      <c r="E41" s="1324"/>
      <c r="F41" s="1324"/>
      <c r="G41" s="1324"/>
      <c r="H41" s="1324"/>
      <c r="I41" s="1324"/>
      <c r="J41" s="1324"/>
    </row>
    <row r="42" spans="1:10" ht="12" customHeight="1" x14ac:dyDescent="0.2">
      <c r="A42" s="1271"/>
      <c r="B42" s="1271"/>
      <c r="C42" s="1271"/>
      <c r="D42" s="1271"/>
      <c r="E42" s="1271"/>
      <c r="F42" s="1271"/>
      <c r="G42" s="1271"/>
      <c r="H42" s="1271"/>
      <c r="I42" s="1271"/>
      <c r="J42" s="1271"/>
    </row>
    <row r="43" spans="1:10" x14ac:dyDescent="0.2">
      <c r="A43" s="182" t="s">
        <v>76</v>
      </c>
      <c r="B43" s="566" t="s">
        <v>34</v>
      </c>
      <c r="C43" s="566"/>
      <c r="D43" s="566"/>
      <c r="E43" s="566"/>
      <c r="F43" s="566"/>
      <c r="G43" s="566"/>
      <c r="H43" s="566"/>
      <c r="I43" s="566"/>
      <c r="J43" s="566"/>
    </row>
    <row r="44" spans="1:10" x14ac:dyDescent="0.2">
      <c r="A44" s="181"/>
      <c r="B44" s="180"/>
      <c r="C44" s="180"/>
      <c r="D44" s="180"/>
      <c r="E44" s="180"/>
      <c r="F44" s="180"/>
      <c r="G44" s="180"/>
      <c r="H44" s="180"/>
      <c r="I44" s="180"/>
      <c r="J44" s="183"/>
    </row>
    <row r="45" spans="1:10" ht="33.75" customHeight="1" x14ac:dyDescent="0.2">
      <c r="A45" s="184" t="s">
        <v>80</v>
      </c>
      <c r="B45" s="1272" t="s">
        <v>77</v>
      </c>
      <c r="C45" s="1272"/>
      <c r="D45" s="1272"/>
      <c r="E45" s="1272"/>
      <c r="F45" s="1272"/>
      <c r="G45" s="1272"/>
      <c r="H45" s="1272"/>
      <c r="I45" s="1272"/>
      <c r="J45" s="1272"/>
    </row>
    <row r="46" spans="1:10" ht="18" customHeight="1" x14ac:dyDescent="0.2">
      <c r="A46" s="184"/>
      <c r="B46" s="1269" t="s">
        <v>845</v>
      </c>
      <c r="C46" s="1269"/>
      <c r="D46" s="1269"/>
      <c r="E46" s="1269"/>
      <c r="F46" s="1269"/>
      <c r="G46" s="1269"/>
      <c r="H46" s="1269"/>
      <c r="I46" s="1269"/>
      <c r="J46" s="1269"/>
    </row>
    <row r="47" spans="1:10" s="185" customFormat="1" x14ac:dyDescent="0.2">
      <c r="A47" s="1331"/>
      <c r="B47" s="1331"/>
      <c r="C47" s="1331"/>
      <c r="D47" s="1331"/>
      <c r="E47" s="1331"/>
      <c r="F47" s="1331"/>
      <c r="G47" s="1331"/>
      <c r="H47" s="1331"/>
      <c r="I47" s="1331"/>
    </row>
    <row r="48" spans="1:10" ht="35.25" customHeight="1" x14ac:dyDescent="0.2">
      <c r="A48" s="184" t="s">
        <v>79</v>
      </c>
      <c r="B48" s="1272" t="s">
        <v>47</v>
      </c>
      <c r="C48" s="1272"/>
      <c r="D48" s="1272"/>
      <c r="E48" s="1272"/>
      <c r="F48" s="1272"/>
      <c r="G48" s="1272"/>
      <c r="H48" s="1272"/>
      <c r="I48" s="1272"/>
      <c r="J48" s="1272"/>
    </row>
    <row r="49" spans="1:10" ht="18" customHeight="1" x14ac:dyDescent="0.2">
      <c r="A49" s="184"/>
      <c r="B49" s="1269" t="s">
        <v>845</v>
      </c>
      <c r="C49" s="1269"/>
      <c r="D49" s="1269"/>
      <c r="E49" s="1269"/>
      <c r="F49" s="1269"/>
      <c r="G49" s="1269"/>
      <c r="H49" s="1269"/>
      <c r="I49" s="1269"/>
      <c r="J49" s="1269"/>
    </row>
    <row r="50" spans="1:10" ht="20.25" customHeight="1" x14ac:dyDescent="0.2">
      <c r="A50" s="184"/>
      <c r="B50" s="186"/>
      <c r="C50" s="186"/>
      <c r="D50" s="186"/>
      <c r="E50" s="186"/>
      <c r="F50" s="186"/>
      <c r="G50" s="186"/>
      <c r="H50" s="186"/>
      <c r="I50" s="186"/>
      <c r="J50" s="186"/>
    </row>
    <row r="51" spans="1:10" ht="18" customHeight="1" x14ac:dyDescent="0.2">
      <c r="A51" s="184" t="s">
        <v>78</v>
      </c>
      <c r="B51" s="1272" t="s">
        <v>81</v>
      </c>
      <c r="C51" s="1272"/>
      <c r="D51" s="1272"/>
      <c r="E51" s="1272"/>
      <c r="F51" s="1272"/>
      <c r="G51" s="1272"/>
      <c r="H51" s="1272"/>
      <c r="I51" s="1272"/>
      <c r="J51" s="1272"/>
    </row>
    <row r="52" spans="1:10" ht="9" customHeight="1" x14ac:dyDescent="0.2">
      <c r="A52" s="184"/>
      <c r="B52" s="1272"/>
      <c r="C52" s="1272"/>
      <c r="D52" s="1272"/>
      <c r="E52" s="1272"/>
      <c r="F52" s="1272"/>
      <c r="G52" s="1272"/>
      <c r="H52" s="1272"/>
      <c r="I52" s="1272"/>
      <c r="J52" s="1272"/>
    </row>
    <row r="53" spans="1:10" ht="18" customHeight="1" x14ac:dyDescent="0.2">
      <c r="A53" s="184"/>
      <c r="B53" s="1269" t="s">
        <v>845</v>
      </c>
      <c r="C53" s="1269"/>
      <c r="D53" s="1269"/>
      <c r="E53" s="1269"/>
      <c r="F53" s="1269"/>
      <c r="G53" s="1269"/>
      <c r="H53" s="1269"/>
      <c r="I53" s="1269"/>
      <c r="J53" s="1269"/>
    </row>
    <row r="54" spans="1:10" ht="20.25" customHeight="1" x14ac:dyDescent="0.2">
      <c r="A54" s="184"/>
      <c r="B54" s="186"/>
      <c r="C54" s="186"/>
      <c r="D54" s="186"/>
      <c r="E54" s="186"/>
      <c r="F54" s="186"/>
      <c r="G54" s="186"/>
      <c r="H54" s="186"/>
      <c r="I54" s="186"/>
      <c r="J54" s="186"/>
    </row>
    <row r="55" spans="1:10" ht="18" customHeight="1" x14ac:dyDescent="0.2">
      <c r="A55" s="1272" t="s">
        <v>82</v>
      </c>
      <c r="B55" s="1272"/>
      <c r="C55" s="1272"/>
      <c r="D55" s="1272"/>
      <c r="E55" s="1272"/>
      <c r="F55" s="1272"/>
      <c r="G55" s="1272"/>
      <c r="H55" s="1272"/>
      <c r="I55" s="1272"/>
      <c r="J55" s="1272"/>
    </row>
    <row r="56" spans="1:10" ht="18" customHeight="1" x14ac:dyDescent="0.2">
      <c r="A56" s="184"/>
      <c r="B56" s="1269" t="s">
        <v>845</v>
      </c>
      <c r="C56" s="1269"/>
      <c r="D56" s="1269"/>
      <c r="E56" s="1269"/>
      <c r="F56" s="1269"/>
      <c r="G56" s="1269"/>
      <c r="H56" s="1269"/>
      <c r="I56" s="1269"/>
      <c r="J56" s="1269"/>
    </row>
    <row r="57" spans="1:10" ht="15.75" customHeight="1" x14ac:dyDescent="0.2">
      <c r="A57" s="184"/>
      <c r="B57" s="1332"/>
      <c r="C57" s="1332"/>
      <c r="D57" s="1332"/>
      <c r="E57" s="1332"/>
      <c r="F57" s="1332"/>
      <c r="G57" s="1332"/>
      <c r="H57" s="1332"/>
      <c r="I57" s="1332"/>
      <c r="J57" s="1332"/>
    </row>
    <row r="58" spans="1:10" ht="30.75" customHeight="1" x14ac:dyDescent="0.2">
      <c r="A58" s="184" t="s">
        <v>863</v>
      </c>
      <c r="B58" s="1272" t="s">
        <v>1</v>
      </c>
      <c r="C58" s="1272"/>
      <c r="D58" s="1272"/>
      <c r="E58" s="1272"/>
      <c r="F58" s="1272"/>
      <c r="G58" s="1272"/>
      <c r="H58" s="1272"/>
      <c r="I58" s="1272"/>
      <c r="J58" s="1272"/>
    </row>
    <row r="59" spans="1:10" x14ac:dyDescent="0.2">
      <c r="A59" s="686"/>
      <c r="B59" s="686"/>
      <c r="C59" s="686"/>
      <c r="D59" s="686"/>
      <c r="E59" s="686"/>
      <c r="F59" s="686"/>
      <c r="G59" s="686"/>
      <c r="H59" s="686"/>
      <c r="I59" s="686"/>
    </row>
    <row r="60" spans="1:10" ht="33.75" customHeight="1" x14ac:dyDescent="0.2">
      <c r="A60" s="187"/>
      <c r="B60" s="1272" t="s">
        <v>888</v>
      </c>
      <c r="C60" s="1272"/>
      <c r="D60" s="1272"/>
      <c r="E60" s="1272"/>
      <c r="F60" s="1272"/>
      <c r="G60" s="1272"/>
      <c r="H60" s="1272"/>
      <c r="I60" s="1272"/>
      <c r="J60" s="1272"/>
    </row>
    <row r="61" spans="1:10" ht="18" customHeight="1" x14ac:dyDescent="0.2">
      <c r="A61" s="187"/>
      <c r="B61" s="1270"/>
      <c r="C61" s="1270"/>
      <c r="D61" s="1270"/>
      <c r="E61" s="1270"/>
      <c r="F61" s="1270"/>
      <c r="G61" s="1270"/>
      <c r="H61" s="1270"/>
      <c r="I61" s="1270"/>
      <c r="J61" s="1270"/>
    </row>
    <row r="62" spans="1:10" x14ac:dyDescent="0.2">
      <c r="A62" s="686"/>
      <c r="B62" s="686"/>
      <c r="C62" s="686"/>
      <c r="D62" s="686"/>
      <c r="E62" s="686"/>
      <c r="F62" s="686"/>
      <c r="G62" s="686"/>
      <c r="H62" s="686"/>
      <c r="I62" s="686"/>
    </row>
    <row r="63" spans="1:10" ht="15" customHeight="1" x14ac:dyDescent="0.2">
      <c r="A63" s="179"/>
      <c r="B63" s="1272" t="s">
        <v>8</v>
      </c>
      <c r="C63" s="1272"/>
      <c r="D63" s="1272"/>
      <c r="E63" s="1272"/>
      <c r="F63" s="1272"/>
      <c r="G63" s="1272"/>
      <c r="H63" s="1272"/>
      <c r="I63" s="1272"/>
      <c r="J63" s="1272"/>
    </row>
    <row r="64" spans="1:10" ht="10.8" thickBot="1" x14ac:dyDescent="0.25">
      <c r="A64" s="183"/>
      <c r="B64" s="183"/>
      <c r="C64" s="183"/>
      <c r="D64" s="183"/>
      <c r="E64" s="183"/>
      <c r="F64" s="183"/>
      <c r="G64" s="183"/>
      <c r="H64" s="183"/>
      <c r="I64" s="183"/>
      <c r="J64" s="183"/>
    </row>
    <row r="65" spans="1:10" ht="18.75" customHeight="1" thickTop="1" thickBot="1" x14ac:dyDescent="0.25">
      <c r="A65" s="882" t="s">
        <v>3</v>
      </c>
      <c r="B65" s="880"/>
      <c r="C65" s="880"/>
      <c r="D65" s="880"/>
      <c r="E65" s="880"/>
      <c r="F65" s="880"/>
      <c r="G65" s="880" t="s">
        <v>4</v>
      </c>
      <c r="H65" s="880"/>
      <c r="I65" s="880"/>
      <c r="J65" s="881"/>
    </row>
    <row r="66" spans="1:10" ht="18.75" customHeight="1" thickTop="1" x14ac:dyDescent="0.2">
      <c r="A66" s="1333"/>
      <c r="B66" s="1334"/>
      <c r="C66" s="1334"/>
      <c r="D66" s="1334"/>
      <c r="E66" s="1334"/>
      <c r="F66" s="1334"/>
      <c r="G66" s="1250"/>
      <c r="H66" s="1250"/>
      <c r="I66" s="1250"/>
      <c r="J66" s="1251"/>
    </row>
    <row r="67" spans="1:10" ht="18.75" customHeight="1" thickBot="1" x14ac:dyDescent="0.25">
      <c r="A67" s="1335"/>
      <c r="B67" s="1336"/>
      <c r="C67" s="1336"/>
      <c r="D67" s="1336"/>
      <c r="E67" s="1336"/>
      <c r="F67" s="1336"/>
      <c r="G67" s="1180"/>
      <c r="H67" s="1180"/>
      <c r="I67" s="1180"/>
      <c r="J67" s="1181"/>
    </row>
    <row r="68" spans="1:10" ht="10.8" thickTop="1" x14ac:dyDescent="0.2">
      <c r="B68" s="188"/>
      <c r="C68" s="188"/>
      <c r="D68" s="188"/>
      <c r="E68" s="188"/>
      <c r="F68" s="188"/>
      <c r="G68" s="188"/>
      <c r="H68" s="188"/>
      <c r="I68" s="188"/>
    </row>
    <row r="69" spans="1:10" x14ac:dyDescent="0.2">
      <c r="B69" s="188"/>
      <c r="C69" s="188"/>
      <c r="D69" s="188"/>
      <c r="E69" s="188"/>
      <c r="F69" s="188"/>
      <c r="G69" s="188"/>
      <c r="H69" s="188"/>
      <c r="I69" s="188"/>
    </row>
    <row r="70" spans="1:10" ht="15" customHeight="1" x14ac:dyDescent="0.2">
      <c r="A70" s="182" t="s">
        <v>86</v>
      </c>
      <c r="B70" s="566" t="s">
        <v>85</v>
      </c>
      <c r="C70" s="566"/>
      <c r="D70" s="566"/>
      <c r="E70" s="566"/>
      <c r="F70" s="566"/>
      <c r="G70" s="566"/>
      <c r="H70" s="566"/>
      <c r="I70" s="566"/>
      <c r="J70" s="566"/>
    </row>
    <row r="72" spans="1:10" x14ac:dyDescent="0.2">
      <c r="A72" s="181" t="s">
        <v>87</v>
      </c>
      <c r="B72" s="1111" t="s">
        <v>737</v>
      </c>
      <c r="C72" s="1111"/>
      <c r="D72" s="1111"/>
      <c r="E72" s="1111"/>
      <c r="F72" s="1111"/>
      <c r="G72" s="1111"/>
      <c r="H72" s="1111"/>
      <c r="I72" s="1111"/>
      <c r="J72" s="1111"/>
    </row>
    <row r="74" spans="1:10" x14ac:dyDescent="0.2">
      <c r="B74" s="686" t="s">
        <v>35</v>
      </c>
      <c r="C74" s="686"/>
      <c r="D74" s="686" t="s">
        <v>36</v>
      </c>
      <c r="E74" s="686"/>
    </row>
    <row r="76" spans="1:10" ht="15" customHeight="1" x14ac:dyDescent="0.2">
      <c r="A76" s="1271"/>
      <c r="B76" s="1271"/>
      <c r="C76" s="1271"/>
      <c r="D76" s="1271"/>
      <c r="E76" s="1271"/>
      <c r="F76" s="1271"/>
      <c r="G76" s="1271"/>
      <c r="H76" s="1271"/>
      <c r="I76" s="1271"/>
      <c r="J76" s="1271"/>
    </row>
    <row r="77" spans="1:10" x14ac:dyDescent="0.2">
      <c r="A77" s="181" t="s">
        <v>88</v>
      </c>
      <c r="B77" s="1111" t="s">
        <v>736</v>
      </c>
      <c r="C77" s="1111"/>
      <c r="D77" s="1111"/>
      <c r="E77" s="1111"/>
      <c r="F77" s="1111"/>
      <c r="G77" s="1111"/>
      <c r="H77" s="1111"/>
      <c r="I77" s="1111"/>
      <c r="J77" s="1111"/>
    </row>
    <row r="78" spans="1:10" ht="15" customHeight="1" x14ac:dyDescent="0.2">
      <c r="A78" s="1177" t="s">
        <v>938</v>
      </c>
      <c r="B78" s="1177"/>
      <c r="C78" s="1177"/>
      <c r="D78" s="1177"/>
      <c r="E78" s="1177"/>
      <c r="F78" s="1177"/>
      <c r="G78" s="1177"/>
      <c r="H78" s="1177"/>
      <c r="I78" s="1177"/>
      <c r="J78" s="1177"/>
    </row>
    <row r="79" spans="1:10" ht="6" customHeight="1" x14ac:dyDescent="0.2">
      <c r="A79" s="189"/>
      <c r="B79" s="189"/>
      <c r="C79" s="189"/>
      <c r="D79" s="189"/>
      <c r="E79" s="189"/>
      <c r="F79" s="189"/>
      <c r="G79" s="189"/>
      <c r="H79" s="189"/>
      <c r="I79" s="189"/>
      <c r="J79" s="189"/>
    </row>
    <row r="80" spans="1:10" ht="18" customHeight="1" thickBot="1" x14ac:dyDescent="0.25">
      <c r="A80" s="184"/>
      <c r="B80" s="190"/>
      <c r="C80" s="190"/>
      <c r="D80" s="190"/>
      <c r="E80" s="190"/>
      <c r="F80" s="190"/>
      <c r="G80" s="190"/>
      <c r="H80" s="190"/>
      <c r="I80" s="190"/>
      <c r="J80" s="190"/>
    </row>
    <row r="81" spans="1:10" ht="43.5" customHeight="1" thickTop="1" thickBot="1" x14ac:dyDescent="0.25">
      <c r="A81" s="882" t="s">
        <v>89</v>
      </c>
      <c r="B81" s="880"/>
      <c r="C81" s="880"/>
      <c r="D81" s="582" t="s">
        <v>21</v>
      </c>
      <c r="E81" s="582"/>
      <c r="F81" s="600"/>
      <c r="G81" s="879" t="s">
        <v>22</v>
      </c>
      <c r="H81" s="880"/>
      <c r="I81" s="880"/>
      <c r="J81" s="881"/>
    </row>
    <row r="82" spans="1:10" ht="10.8" thickTop="1" x14ac:dyDescent="0.2">
      <c r="A82" s="1320"/>
      <c r="B82" s="1278"/>
      <c r="C82" s="1278"/>
      <c r="D82" s="1278"/>
      <c r="E82" s="1278"/>
      <c r="F82" s="1279"/>
      <c r="G82" s="1321"/>
      <c r="H82" s="1322"/>
      <c r="I82" s="1322"/>
      <c r="J82" s="1323"/>
    </row>
    <row r="83" spans="1:10" ht="14.25" customHeight="1" thickBot="1" x14ac:dyDescent="0.25">
      <c r="A83" s="1319"/>
      <c r="B83" s="1280"/>
      <c r="C83" s="1280"/>
      <c r="D83" s="1280"/>
      <c r="E83" s="1280"/>
      <c r="F83" s="1281"/>
      <c r="G83" s="1337"/>
      <c r="H83" s="1338"/>
      <c r="I83" s="1338"/>
      <c r="J83" s="1339"/>
    </row>
    <row r="84" spans="1:10" ht="10.8" thickTop="1" x14ac:dyDescent="0.2"/>
    <row r="85" spans="1:10" ht="15" customHeight="1" x14ac:dyDescent="0.2">
      <c r="A85" s="191" t="s">
        <v>90</v>
      </c>
      <c r="B85" s="1111" t="s">
        <v>738</v>
      </c>
      <c r="C85" s="1111"/>
      <c r="D85" s="1111"/>
      <c r="E85" s="1111"/>
      <c r="F85" s="1111"/>
      <c r="G85" s="1111"/>
      <c r="H85" s="1111"/>
      <c r="I85" s="1111"/>
      <c r="J85" s="1111"/>
    </row>
    <row r="86" spans="1:10" ht="10.8" thickBot="1" x14ac:dyDescent="0.25"/>
    <row r="87" spans="1:10" ht="24" customHeight="1" thickTop="1" thickBot="1" x14ac:dyDescent="0.25">
      <c r="A87" s="882" t="s">
        <v>9</v>
      </c>
      <c r="B87" s="880"/>
      <c r="C87" s="880"/>
      <c r="D87" s="880"/>
      <c r="E87" s="880" t="s">
        <v>10</v>
      </c>
      <c r="F87" s="880"/>
      <c r="G87" s="883"/>
      <c r="H87" s="879" t="s">
        <v>11</v>
      </c>
      <c r="I87" s="880"/>
      <c r="J87" s="881"/>
    </row>
    <row r="88" spans="1:10" ht="17.25" customHeight="1" thickTop="1" x14ac:dyDescent="0.2">
      <c r="A88" s="1314" t="s">
        <v>616</v>
      </c>
      <c r="B88" s="1315"/>
      <c r="C88" s="1315"/>
      <c r="D88" s="1315"/>
      <c r="E88" s="1312" t="s">
        <v>846</v>
      </c>
      <c r="F88" s="1312"/>
      <c r="G88" s="1313"/>
      <c r="H88" s="1316"/>
      <c r="I88" s="1317"/>
      <c r="J88" s="1318"/>
    </row>
    <row r="89" spans="1:10" ht="17.25" customHeight="1" x14ac:dyDescent="0.2">
      <c r="A89" s="796" t="s">
        <v>615</v>
      </c>
      <c r="B89" s="797"/>
      <c r="C89" s="797"/>
      <c r="D89" s="797"/>
      <c r="E89" s="1191" t="s">
        <v>845</v>
      </c>
      <c r="F89" s="1191"/>
      <c r="G89" s="1192"/>
      <c r="H89" s="1108"/>
      <c r="I89" s="1109"/>
      <c r="J89" s="1110"/>
    </row>
    <row r="90" spans="1:10" ht="17.25" customHeight="1" x14ac:dyDescent="0.2">
      <c r="A90" s="796" t="s">
        <v>617</v>
      </c>
      <c r="B90" s="797"/>
      <c r="C90" s="797"/>
      <c r="D90" s="797"/>
      <c r="E90" s="1191" t="s">
        <v>845</v>
      </c>
      <c r="F90" s="1191"/>
      <c r="G90" s="1192"/>
      <c r="H90" s="1108"/>
      <c r="I90" s="1109"/>
      <c r="J90" s="1110"/>
    </row>
    <row r="91" spans="1:10" ht="17.25" customHeight="1" x14ac:dyDescent="0.2">
      <c r="A91" s="796" t="s">
        <v>622</v>
      </c>
      <c r="B91" s="797"/>
      <c r="C91" s="797"/>
      <c r="D91" s="797"/>
      <c r="E91" s="1191" t="s">
        <v>930</v>
      </c>
      <c r="F91" s="1191"/>
      <c r="G91" s="1192"/>
      <c r="H91" s="1108"/>
      <c r="I91" s="1109"/>
      <c r="J91" s="1110"/>
    </row>
    <row r="92" spans="1:10" ht="17.25" customHeight="1" x14ac:dyDescent="0.2">
      <c r="A92" s="796" t="s">
        <v>618</v>
      </c>
      <c r="B92" s="797"/>
      <c r="C92" s="797"/>
      <c r="D92" s="797"/>
      <c r="E92" s="1191" t="s">
        <v>847</v>
      </c>
      <c r="F92" s="1191"/>
      <c r="G92" s="1192"/>
      <c r="H92" s="1108"/>
      <c r="I92" s="1109"/>
      <c r="J92" s="1110"/>
    </row>
    <row r="93" spans="1:10" ht="17.25" customHeight="1" x14ac:dyDescent="0.2">
      <c r="A93" s="796" t="s">
        <v>619</v>
      </c>
      <c r="B93" s="797"/>
      <c r="C93" s="797"/>
      <c r="D93" s="797"/>
      <c r="E93" s="1191" t="s">
        <v>845</v>
      </c>
      <c r="F93" s="1191"/>
      <c r="G93" s="1192"/>
      <c r="H93" s="1108"/>
      <c r="I93" s="1109"/>
      <c r="J93" s="1110"/>
    </row>
    <row r="94" spans="1:10" ht="17.25" customHeight="1" x14ac:dyDescent="0.2">
      <c r="A94" s="796" t="s">
        <v>12</v>
      </c>
      <c r="B94" s="797"/>
      <c r="C94" s="797"/>
      <c r="D94" s="797"/>
      <c r="E94" s="1191" t="s">
        <v>845</v>
      </c>
      <c r="F94" s="1191"/>
      <c r="G94" s="1192"/>
      <c r="H94" s="1108"/>
      <c r="I94" s="1109"/>
      <c r="J94" s="1110"/>
    </row>
    <row r="95" spans="1:10" ht="17.25" customHeight="1" x14ac:dyDescent="0.2">
      <c r="A95" s="796" t="s">
        <v>13</v>
      </c>
      <c r="B95" s="797"/>
      <c r="C95" s="797"/>
      <c r="D95" s="797"/>
      <c r="E95" s="1191" t="s">
        <v>930</v>
      </c>
      <c r="F95" s="1191"/>
      <c r="G95" s="1192"/>
      <c r="H95" s="1108" t="s">
        <v>859</v>
      </c>
      <c r="I95" s="1109"/>
      <c r="J95" s="1110"/>
    </row>
    <row r="96" spans="1:10" ht="17.25" customHeight="1" x14ac:dyDescent="0.2">
      <c r="A96" s="796" t="s">
        <v>623</v>
      </c>
      <c r="B96" s="797"/>
      <c r="C96" s="797"/>
      <c r="D96" s="797"/>
      <c r="E96" s="1191" t="s">
        <v>847</v>
      </c>
      <c r="F96" s="1191"/>
      <c r="G96" s="1192"/>
      <c r="H96" s="1108"/>
      <c r="I96" s="1109"/>
      <c r="J96" s="1110"/>
    </row>
    <row r="97" spans="1:10" ht="17.25" customHeight="1" x14ac:dyDescent="0.2">
      <c r="A97" s="796" t="s">
        <v>91</v>
      </c>
      <c r="B97" s="797"/>
      <c r="C97" s="797"/>
      <c r="D97" s="797"/>
      <c r="E97" s="1191" t="s">
        <v>845</v>
      </c>
      <c r="F97" s="1191"/>
      <c r="G97" s="1192"/>
      <c r="H97" s="1108"/>
      <c r="I97" s="1109"/>
      <c r="J97" s="1110"/>
    </row>
    <row r="98" spans="1:10" ht="17.25" customHeight="1" x14ac:dyDescent="0.2">
      <c r="A98" s="796" t="s">
        <v>92</v>
      </c>
      <c r="B98" s="797"/>
      <c r="C98" s="797"/>
      <c r="D98" s="797"/>
      <c r="E98" s="1191" t="s">
        <v>845</v>
      </c>
      <c r="F98" s="1191"/>
      <c r="G98" s="1192"/>
      <c r="H98" s="1108"/>
      <c r="I98" s="1109"/>
      <c r="J98" s="1110"/>
    </row>
    <row r="99" spans="1:10" ht="17.25" customHeight="1" x14ac:dyDescent="0.2">
      <c r="A99" s="796" t="s">
        <v>621</v>
      </c>
      <c r="B99" s="797"/>
      <c r="C99" s="797"/>
      <c r="D99" s="797"/>
      <c r="E99" s="1191" t="s">
        <v>845</v>
      </c>
      <c r="F99" s="1191"/>
      <c r="G99" s="1192"/>
      <c r="H99" s="1108"/>
      <c r="I99" s="1109"/>
      <c r="J99" s="1110"/>
    </row>
    <row r="100" spans="1:10" ht="17.25" customHeight="1" x14ac:dyDescent="0.2">
      <c r="A100" s="796" t="s">
        <v>14</v>
      </c>
      <c r="B100" s="797"/>
      <c r="C100" s="797"/>
      <c r="D100" s="797"/>
      <c r="E100" s="1191" t="s">
        <v>848</v>
      </c>
      <c r="F100" s="1191"/>
      <c r="G100" s="1192"/>
      <c r="H100" s="1108"/>
      <c r="I100" s="1109"/>
      <c r="J100" s="1110"/>
    </row>
    <row r="101" spans="1:10" ht="17.25" customHeight="1" x14ac:dyDescent="0.2">
      <c r="A101" s="796" t="s">
        <v>15</v>
      </c>
      <c r="B101" s="797"/>
      <c r="C101" s="797"/>
      <c r="D101" s="797"/>
      <c r="E101" s="1191" t="s">
        <v>845</v>
      </c>
      <c r="F101" s="1191"/>
      <c r="G101" s="1192"/>
      <c r="H101" s="1108"/>
      <c r="I101" s="1109"/>
      <c r="J101" s="1110"/>
    </row>
    <row r="102" spans="1:10" ht="17.25" customHeight="1" x14ac:dyDescent="0.2">
      <c r="A102" s="796" t="s">
        <v>93</v>
      </c>
      <c r="B102" s="797"/>
      <c r="C102" s="797"/>
      <c r="D102" s="797"/>
      <c r="E102" s="1191" t="s">
        <v>848</v>
      </c>
      <c r="F102" s="1191"/>
      <c r="G102" s="1192"/>
      <c r="H102" s="1108"/>
      <c r="I102" s="1109"/>
      <c r="J102" s="1110"/>
    </row>
    <row r="103" spans="1:10" ht="17.25" customHeight="1" x14ac:dyDescent="0.2">
      <c r="A103" s="796" t="s">
        <v>94</v>
      </c>
      <c r="B103" s="797"/>
      <c r="C103" s="797"/>
      <c r="D103" s="797"/>
      <c r="E103" s="1191" t="s">
        <v>848</v>
      </c>
      <c r="F103" s="1191"/>
      <c r="G103" s="1192"/>
      <c r="H103" s="1108"/>
      <c r="I103" s="1109"/>
      <c r="J103" s="1110"/>
    </row>
    <row r="104" spans="1:10" ht="17.25" customHeight="1" x14ac:dyDescent="0.2">
      <c r="A104" s="796" t="s">
        <v>95</v>
      </c>
      <c r="B104" s="797"/>
      <c r="C104" s="797"/>
      <c r="D104" s="797"/>
      <c r="E104" s="1191" t="s">
        <v>845</v>
      </c>
      <c r="F104" s="1191"/>
      <c r="G104" s="1192"/>
      <c r="H104" s="1108"/>
      <c r="I104" s="1109"/>
      <c r="J104" s="1110"/>
    </row>
    <row r="105" spans="1:10" ht="17.25" customHeight="1" x14ac:dyDescent="0.2">
      <c r="A105" s="796" t="s">
        <v>96</v>
      </c>
      <c r="B105" s="797"/>
      <c r="C105" s="797"/>
      <c r="D105" s="797"/>
      <c r="E105" s="1191" t="s">
        <v>845</v>
      </c>
      <c r="F105" s="1191"/>
      <c r="G105" s="1192"/>
      <c r="H105" s="1108"/>
      <c r="I105" s="1109"/>
      <c r="J105" s="1110"/>
    </row>
    <row r="106" spans="1:10" ht="17.25" customHeight="1" x14ac:dyDescent="0.2">
      <c r="A106" s="796" t="s">
        <v>97</v>
      </c>
      <c r="B106" s="797"/>
      <c r="C106" s="797"/>
      <c r="D106" s="797"/>
      <c r="E106" s="1191" t="s">
        <v>845</v>
      </c>
      <c r="F106" s="1191"/>
      <c r="G106" s="1192"/>
      <c r="H106" s="1108"/>
      <c r="I106" s="1109"/>
      <c r="J106" s="1110"/>
    </row>
    <row r="107" spans="1:10" ht="17.25" customHeight="1" x14ac:dyDescent="0.2">
      <c r="A107" s="796" t="s">
        <v>415</v>
      </c>
      <c r="B107" s="797"/>
      <c r="C107" s="797"/>
      <c r="D107" s="797"/>
      <c r="E107" s="1191" t="s">
        <v>845</v>
      </c>
      <c r="F107" s="1191"/>
      <c r="G107" s="1192"/>
      <c r="H107" s="1108"/>
      <c r="I107" s="1109"/>
      <c r="J107" s="1110"/>
    </row>
    <row r="108" spans="1:10" ht="17.25" customHeight="1" x14ac:dyDescent="0.2">
      <c r="A108" s="796" t="s">
        <v>620</v>
      </c>
      <c r="B108" s="797"/>
      <c r="C108" s="797"/>
      <c r="D108" s="797"/>
      <c r="E108" s="1191" t="s">
        <v>845</v>
      </c>
      <c r="F108" s="1191"/>
      <c r="G108" s="1192"/>
      <c r="H108" s="1108"/>
      <c r="I108" s="1109"/>
      <c r="J108" s="1110"/>
    </row>
    <row r="109" spans="1:10" ht="17.25" customHeight="1" x14ac:dyDescent="0.2">
      <c r="A109" s="796" t="s">
        <v>98</v>
      </c>
      <c r="B109" s="797"/>
      <c r="C109" s="797"/>
      <c r="D109" s="797"/>
      <c r="E109" s="1191" t="s">
        <v>845</v>
      </c>
      <c r="F109" s="1191"/>
      <c r="G109" s="1192"/>
      <c r="H109" s="1108"/>
      <c r="I109" s="1109"/>
      <c r="J109" s="1110"/>
    </row>
    <row r="110" spans="1:10" ht="17.25" customHeight="1" thickBot="1" x14ac:dyDescent="0.25">
      <c r="A110" s="590" t="s">
        <v>99</v>
      </c>
      <c r="B110" s="591"/>
      <c r="C110" s="591"/>
      <c r="D110" s="591"/>
      <c r="E110" s="1193" t="s">
        <v>848</v>
      </c>
      <c r="F110" s="1193"/>
      <c r="G110" s="1194"/>
      <c r="H110" s="1195"/>
      <c r="I110" s="1196"/>
      <c r="J110" s="1197"/>
    </row>
    <row r="111" spans="1:10" ht="19.5" customHeight="1" thickTop="1" x14ac:dyDescent="0.2">
      <c r="A111" s="192"/>
      <c r="B111" s="192"/>
      <c r="C111" s="192"/>
      <c r="D111" s="192"/>
      <c r="E111" s="193"/>
      <c r="F111" s="193"/>
      <c r="G111" s="193"/>
      <c r="H111" s="194"/>
      <c r="I111" s="194"/>
      <c r="J111" s="194"/>
    </row>
    <row r="112" spans="1:10" ht="19.5" customHeight="1" x14ac:dyDescent="0.2">
      <c r="A112" s="367"/>
      <c r="B112" s="367"/>
      <c r="C112" s="367"/>
      <c r="D112" s="367"/>
      <c r="E112" s="193"/>
      <c r="F112" s="193"/>
      <c r="G112" s="193"/>
      <c r="H112" s="194"/>
      <c r="I112" s="194"/>
      <c r="J112" s="194"/>
    </row>
    <row r="113" spans="1:10" x14ac:dyDescent="0.2">
      <c r="A113" s="191" t="s">
        <v>100</v>
      </c>
      <c r="B113" s="1111" t="s">
        <v>739</v>
      </c>
      <c r="C113" s="1111"/>
      <c r="D113" s="1111"/>
      <c r="E113" s="1111"/>
      <c r="F113" s="1111"/>
      <c r="G113" s="1111"/>
      <c r="H113" s="1111"/>
      <c r="I113" s="1111"/>
      <c r="J113" s="1111"/>
    </row>
    <row r="114" spans="1:10" x14ac:dyDescent="0.2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</row>
    <row r="115" spans="1:10" ht="15" customHeight="1" x14ac:dyDescent="0.2">
      <c r="A115" s="1340" t="s">
        <v>48</v>
      </c>
      <c r="B115" s="1340"/>
      <c r="C115" s="1340"/>
      <c r="D115" s="1340"/>
      <c r="E115" s="1340"/>
      <c r="F115" s="1340"/>
      <c r="G115" s="1340"/>
      <c r="H115" s="1340"/>
      <c r="I115" s="1340"/>
      <c r="J115" s="1340"/>
    </row>
    <row r="116" spans="1:10" x14ac:dyDescent="0.2">
      <c r="A116" s="1340"/>
      <c r="B116" s="1340"/>
      <c r="C116" s="1340"/>
      <c r="D116" s="1340"/>
      <c r="E116" s="1340"/>
      <c r="F116" s="1340"/>
      <c r="G116" s="1340"/>
      <c r="H116" s="1340"/>
      <c r="I116" s="1340"/>
      <c r="J116" s="1340"/>
    </row>
    <row r="117" spans="1:10" ht="3.75" customHeight="1" x14ac:dyDescent="0.2">
      <c r="A117" s="1340"/>
      <c r="B117" s="1340"/>
      <c r="C117" s="1340"/>
      <c r="D117" s="1340"/>
      <c r="E117" s="1340"/>
      <c r="F117" s="1340"/>
      <c r="G117" s="1340"/>
      <c r="H117" s="1340"/>
      <c r="I117" s="1340"/>
      <c r="J117" s="1340"/>
    </row>
    <row r="118" spans="1:10" ht="10.8" thickBot="1" x14ac:dyDescent="0.25">
      <c r="A118" s="188"/>
      <c r="B118" s="195"/>
      <c r="C118" s="195"/>
      <c r="D118" s="195"/>
      <c r="E118" s="195"/>
      <c r="F118" s="195"/>
      <c r="G118" s="195"/>
      <c r="H118" s="195"/>
      <c r="I118" s="195"/>
      <c r="J118" s="195"/>
    </row>
    <row r="119" spans="1:10" ht="24.75" customHeight="1" thickTop="1" thickBot="1" x14ac:dyDescent="0.25">
      <c r="A119" s="882" t="s">
        <v>16</v>
      </c>
      <c r="B119" s="880"/>
      <c r="C119" s="880"/>
      <c r="D119" s="582" t="s">
        <v>17</v>
      </c>
      <c r="E119" s="600"/>
      <c r="F119" s="879" t="s">
        <v>18</v>
      </c>
      <c r="G119" s="880"/>
      <c r="H119" s="880" t="s">
        <v>19</v>
      </c>
      <c r="I119" s="880"/>
      <c r="J119" s="881"/>
    </row>
    <row r="120" spans="1:10" ht="10.8" thickTop="1" x14ac:dyDescent="0.2">
      <c r="A120" s="1238" t="s">
        <v>988</v>
      </c>
      <c r="B120" s="1239"/>
      <c r="C120" s="1239"/>
      <c r="D120" s="1229">
        <v>4</v>
      </c>
      <c r="E120" s="1233"/>
      <c r="F120" s="1234" t="s">
        <v>849</v>
      </c>
      <c r="G120" s="1235"/>
      <c r="H120" s="1228" t="s">
        <v>850</v>
      </c>
      <c r="I120" s="1229"/>
      <c r="J120" s="1230"/>
    </row>
    <row r="121" spans="1:10" x14ac:dyDescent="0.2">
      <c r="A121" s="1224" t="s">
        <v>851</v>
      </c>
      <c r="B121" s="1225"/>
      <c r="C121" s="1225"/>
      <c r="D121" s="1214">
        <v>20</v>
      </c>
      <c r="E121" s="1221"/>
      <c r="F121" s="1211" t="s">
        <v>854</v>
      </c>
      <c r="G121" s="1212"/>
      <c r="H121" s="1213" t="s">
        <v>850</v>
      </c>
      <c r="I121" s="1214"/>
      <c r="J121" s="1215"/>
    </row>
    <row r="122" spans="1:10" x14ac:dyDescent="0.2">
      <c r="A122" s="1222" t="s">
        <v>968</v>
      </c>
      <c r="B122" s="1223"/>
      <c r="C122" s="1223"/>
      <c r="D122" s="1219">
        <v>4</v>
      </c>
      <c r="E122" s="1220"/>
      <c r="F122" s="1259" t="s">
        <v>849</v>
      </c>
      <c r="G122" s="1260"/>
      <c r="H122" s="1231" t="s">
        <v>850</v>
      </c>
      <c r="I122" s="1219"/>
      <c r="J122" s="1232"/>
    </row>
    <row r="123" spans="1:10" x14ac:dyDescent="0.2">
      <c r="A123" s="1224" t="s">
        <v>852</v>
      </c>
      <c r="B123" s="1225"/>
      <c r="C123" s="1225"/>
      <c r="D123" s="1214">
        <v>4</v>
      </c>
      <c r="E123" s="1221"/>
      <c r="F123" s="1211" t="s">
        <v>849</v>
      </c>
      <c r="G123" s="1212"/>
      <c r="H123" s="1213" t="s">
        <v>850</v>
      </c>
      <c r="I123" s="1214"/>
      <c r="J123" s="1215"/>
    </row>
    <row r="124" spans="1:10" ht="10.8" thickBot="1" x14ac:dyDescent="0.25">
      <c r="A124" s="1226" t="s">
        <v>853</v>
      </c>
      <c r="B124" s="1227"/>
      <c r="C124" s="1227"/>
      <c r="D124" s="1217">
        <v>6</v>
      </c>
      <c r="E124" s="1282"/>
      <c r="F124" s="1236" t="s">
        <v>855</v>
      </c>
      <c r="G124" s="1237"/>
      <c r="H124" s="1216" t="s">
        <v>850</v>
      </c>
      <c r="I124" s="1217"/>
      <c r="J124" s="1218"/>
    </row>
    <row r="125" spans="1:10" ht="10.8" thickTop="1" x14ac:dyDescent="0.2">
      <c r="A125" s="1258"/>
      <c r="B125" s="1258"/>
      <c r="C125" s="1258"/>
      <c r="D125" s="1258"/>
      <c r="E125" s="1258"/>
      <c r="F125" s="1258"/>
      <c r="G125" s="1258"/>
      <c r="H125" s="1258"/>
      <c r="I125" s="1258"/>
      <c r="J125" s="1258"/>
    </row>
    <row r="126" spans="1:10" ht="34.5" customHeight="1" x14ac:dyDescent="0.2">
      <c r="B126" s="1272" t="s">
        <v>864</v>
      </c>
      <c r="C126" s="1272"/>
      <c r="D126" s="1272"/>
      <c r="E126" s="1272"/>
      <c r="F126" s="1272"/>
      <c r="G126" s="1272"/>
      <c r="H126" s="1272"/>
      <c r="I126" s="1272"/>
      <c r="J126" s="1272"/>
    </row>
    <row r="127" spans="1:10" ht="15" customHeight="1" x14ac:dyDescent="0.2">
      <c r="B127" s="1177" t="s">
        <v>20</v>
      </c>
      <c r="C127" s="1177"/>
      <c r="D127" s="1177"/>
      <c r="E127" s="1177"/>
      <c r="F127" s="1177"/>
      <c r="G127" s="1177"/>
      <c r="H127" s="1177"/>
      <c r="I127" s="1177"/>
      <c r="J127" s="1177"/>
    </row>
    <row r="128" spans="1:10" x14ac:dyDescent="0.2">
      <c r="B128" s="1178"/>
      <c r="C128" s="1178"/>
      <c r="D128" s="1178"/>
      <c r="E128" s="1178"/>
      <c r="F128" s="1178"/>
      <c r="G128" s="1178"/>
      <c r="H128" s="1178"/>
      <c r="I128" s="1178"/>
      <c r="J128" s="1178"/>
    </row>
    <row r="129" spans="1:10" ht="33.75" customHeight="1" x14ac:dyDescent="0.2">
      <c r="B129" s="1272" t="s">
        <v>865</v>
      </c>
      <c r="C129" s="1272"/>
      <c r="D129" s="1272"/>
      <c r="E129" s="1272"/>
      <c r="F129" s="1272"/>
      <c r="G129" s="1272"/>
      <c r="H129" s="1272"/>
      <c r="I129" s="1272"/>
      <c r="J129" s="1272"/>
    </row>
    <row r="130" spans="1:10" ht="13.5" customHeight="1" x14ac:dyDescent="0.2">
      <c r="B130" s="1177"/>
      <c r="C130" s="1177"/>
      <c r="D130" s="1177"/>
      <c r="E130" s="1177"/>
      <c r="F130" s="1177"/>
      <c r="G130" s="1177"/>
      <c r="H130" s="1177"/>
      <c r="I130" s="1177"/>
      <c r="J130" s="1177"/>
    </row>
    <row r="131" spans="1:10" ht="38.25" customHeight="1" x14ac:dyDescent="0.2">
      <c r="B131" s="1272" t="s">
        <v>931</v>
      </c>
      <c r="C131" s="1272"/>
      <c r="D131" s="1272"/>
      <c r="E131" s="1272"/>
      <c r="F131" s="1272"/>
      <c r="G131" s="1272"/>
      <c r="H131" s="1272"/>
      <c r="I131" s="1272"/>
      <c r="J131" s="1272"/>
    </row>
    <row r="132" spans="1:10" x14ac:dyDescent="0.2">
      <c r="B132" s="1177"/>
      <c r="C132" s="1177"/>
      <c r="D132" s="1177"/>
      <c r="E132" s="1177"/>
      <c r="F132" s="1177"/>
      <c r="G132" s="1177"/>
      <c r="H132" s="1177"/>
      <c r="I132" s="1177"/>
      <c r="J132" s="1177"/>
    </row>
    <row r="133" spans="1:10" x14ac:dyDescent="0.2">
      <c r="A133" s="191" t="s">
        <v>101</v>
      </c>
      <c r="B133" s="1111" t="s">
        <v>866</v>
      </c>
      <c r="C133" s="1111"/>
      <c r="D133" s="1111"/>
      <c r="E133" s="1111"/>
      <c r="F133" s="1111"/>
      <c r="G133" s="1111"/>
      <c r="H133" s="1111"/>
      <c r="I133" s="1111"/>
      <c r="J133" s="1111"/>
    </row>
    <row r="134" spans="1:10" ht="10.8" thickBot="1" x14ac:dyDescent="0.25">
      <c r="A134" s="1258"/>
      <c r="B134" s="1258"/>
      <c r="C134" s="1258"/>
      <c r="D134" s="1258"/>
      <c r="E134" s="1258"/>
      <c r="F134" s="1258"/>
      <c r="G134" s="1258"/>
      <c r="H134" s="1258"/>
      <c r="I134" s="1258"/>
      <c r="J134" s="1258"/>
    </row>
    <row r="135" spans="1:10" ht="11.4" thickTop="1" thickBot="1" x14ac:dyDescent="0.25">
      <c r="A135" s="882" t="s">
        <v>23</v>
      </c>
      <c r="B135" s="880"/>
      <c r="C135" s="880"/>
      <c r="D135" s="880"/>
      <c r="E135" s="880" t="s">
        <v>24</v>
      </c>
      <c r="F135" s="880"/>
      <c r="G135" s="883"/>
      <c r="H135" s="879" t="s">
        <v>25</v>
      </c>
      <c r="I135" s="880"/>
      <c r="J135" s="881"/>
    </row>
    <row r="136" spans="1:10" ht="10.8" thickTop="1" x14ac:dyDescent="0.2">
      <c r="A136" s="1238"/>
      <c r="B136" s="1239"/>
      <c r="C136" s="1239"/>
      <c r="D136" s="1239"/>
      <c r="E136" s="1278"/>
      <c r="F136" s="1278"/>
      <c r="G136" s="1279"/>
      <c r="H136" s="1345"/>
      <c r="I136" s="1346"/>
      <c r="J136" s="1347"/>
    </row>
    <row r="137" spans="1:10" ht="10.8" thickBot="1" x14ac:dyDescent="0.25">
      <c r="A137" s="1226"/>
      <c r="B137" s="1227"/>
      <c r="C137" s="1227"/>
      <c r="D137" s="1227"/>
      <c r="E137" s="1280"/>
      <c r="F137" s="1280"/>
      <c r="G137" s="1281"/>
      <c r="H137" s="1275"/>
      <c r="I137" s="1276"/>
      <c r="J137" s="1277"/>
    </row>
    <row r="138" spans="1:10" ht="10.8" thickTop="1" x14ac:dyDescent="0.2">
      <c r="A138" s="187"/>
      <c r="B138" s="187"/>
      <c r="C138" s="187"/>
      <c r="D138" s="187"/>
      <c r="E138" s="187"/>
      <c r="F138" s="187"/>
      <c r="G138" s="187"/>
      <c r="H138" s="187"/>
      <c r="I138" s="187"/>
      <c r="J138" s="187"/>
    </row>
    <row r="139" spans="1:10" ht="30" customHeight="1" x14ac:dyDescent="0.2">
      <c r="A139" s="176" t="s">
        <v>102</v>
      </c>
      <c r="B139" s="1139" t="s">
        <v>867</v>
      </c>
      <c r="C139" s="1139"/>
      <c r="D139" s="1139"/>
      <c r="E139" s="1139"/>
      <c r="F139" s="1139"/>
      <c r="G139" s="1139"/>
      <c r="H139" s="1139"/>
      <c r="I139" s="1139"/>
      <c r="J139" s="1139"/>
    </row>
    <row r="140" spans="1:10" ht="10.8" thickBot="1" x14ac:dyDescent="0.25"/>
    <row r="141" spans="1:10" ht="11.4" thickTop="1" thickBot="1" x14ac:dyDescent="0.25">
      <c r="A141" s="882" t="s">
        <v>26</v>
      </c>
      <c r="B141" s="880"/>
      <c r="C141" s="880"/>
      <c r="D141" s="880"/>
      <c r="E141" s="880" t="s">
        <v>27</v>
      </c>
      <c r="F141" s="883"/>
      <c r="G141" s="879" t="s">
        <v>28</v>
      </c>
      <c r="H141" s="880"/>
      <c r="I141" s="880"/>
      <c r="J141" s="881"/>
    </row>
    <row r="142" spans="1:10" ht="24" customHeight="1" thickTop="1" x14ac:dyDescent="0.2">
      <c r="A142" s="1247" t="s">
        <v>868</v>
      </c>
      <c r="B142" s="1248"/>
      <c r="C142" s="1248"/>
      <c r="D142" s="1248"/>
      <c r="E142" s="1253"/>
      <c r="F142" s="1254"/>
      <c r="G142" s="1249"/>
      <c r="H142" s="1250"/>
      <c r="I142" s="1250"/>
      <c r="J142" s="1251"/>
    </row>
    <row r="143" spans="1:10" ht="20.399999999999999" customHeight="1" thickBot="1" x14ac:dyDescent="0.25">
      <c r="A143" s="1242" t="s">
        <v>869</v>
      </c>
      <c r="B143" s="1243"/>
      <c r="C143" s="1243"/>
      <c r="D143" s="1243"/>
      <c r="E143" s="1255"/>
      <c r="F143" s="1256"/>
      <c r="G143" s="1179"/>
      <c r="H143" s="1180"/>
      <c r="I143" s="1180"/>
      <c r="J143" s="1181"/>
    </row>
    <row r="144" spans="1:10" ht="19.95" customHeight="1" thickTop="1" x14ac:dyDescent="0.2">
      <c r="A144" s="192"/>
      <c r="B144" s="192"/>
      <c r="C144" s="192"/>
      <c r="D144" s="192"/>
      <c r="E144" s="197"/>
      <c r="F144" s="197"/>
      <c r="G144" s="187"/>
      <c r="H144" s="187"/>
      <c r="I144" s="187"/>
      <c r="J144" s="187"/>
    </row>
    <row r="145" spans="1:10" ht="11.25" customHeight="1" x14ac:dyDescent="0.2">
      <c r="A145" s="192"/>
      <c r="B145" s="192"/>
      <c r="C145" s="192"/>
      <c r="D145" s="192"/>
      <c r="E145" s="217"/>
      <c r="F145" s="217"/>
      <c r="G145" s="196"/>
      <c r="H145" s="196"/>
      <c r="I145" s="196"/>
      <c r="J145" s="196"/>
    </row>
    <row r="146" spans="1:10" ht="16.5" customHeight="1" x14ac:dyDescent="0.2">
      <c r="A146" s="182" t="s">
        <v>103</v>
      </c>
      <c r="B146" s="1252" t="s">
        <v>104</v>
      </c>
      <c r="C146" s="1252"/>
      <c r="D146" s="1252"/>
      <c r="E146" s="1252"/>
      <c r="F146" s="1252"/>
      <c r="G146" s="1252"/>
      <c r="H146" s="1252"/>
      <c r="I146" s="1252"/>
      <c r="J146" s="1252"/>
    </row>
    <row r="147" spans="1:10" ht="12" customHeight="1" x14ac:dyDescent="0.2">
      <c r="A147" s="182"/>
      <c r="B147" s="198"/>
      <c r="C147" s="198"/>
      <c r="D147" s="198"/>
      <c r="E147" s="198"/>
      <c r="F147" s="198"/>
      <c r="G147" s="198"/>
      <c r="H147" s="198"/>
      <c r="I147" s="198"/>
      <c r="J147" s="198"/>
    </row>
    <row r="148" spans="1:10" ht="16.5" customHeight="1" x14ac:dyDescent="0.2">
      <c r="A148" s="191" t="s">
        <v>635</v>
      </c>
      <c r="B148" s="1124" t="s">
        <v>828</v>
      </c>
      <c r="C148" s="1124"/>
      <c r="D148" s="1124"/>
      <c r="E148" s="1124"/>
      <c r="F148" s="1124"/>
      <c r="G148" s="1124"/>
      <c r="H148" s="1124"/>
      <c r="I148" s="1124"/>
      <c r="J148" s="1124"/>
    </row>
    <row r="149" spans="1:10" ht="12" customHeight="1" x14ac:dyDescent="0.2">
      <c r="A149" s="191"/>
      <c r="B149" s="180"/>
      <c r="C149" s="180"/>
      <c r="D149" s="180"/>
      <c r="E149" s="180"/>
      <c r="F149" s="180"/>
      <c r="G149" s="180"/>
      <c r="H149" s="180"/>
      <c r="I149" s="180"/>
      <c r="J149" s="180"/>
    </row>
    <row r="150" spans="1:10" ht="12" customHeight="1" thickBot="1" x14ac:dyDescent="0.25">
      <c r="A150" s="699" t="s">
        <v>105</v>
      </c>
      <c r="B150" s="699"/>
      <c r="C150" s="187"/>
      <c r="D150" s="187"/>
      <c r="E150" s="187"/>
      <c r="F150" s="187"/>
      <c r="G150" s="187"/>
      <c r="H150" s="187"/>
      <c r="I150" s="188"/>
      <c r="J150" s="188"/>
    </row>
    <row r="151" spans="1:10" ht="16.5" customHeight="1" thickTop="1" x14ac:dyDescent="0.2">
      <c r="A151" s="1023" t="s">
        <v>829</v>
      </c>
      <c r="B151" s="1024"/>
      <c r="C151" s="1244" t="s">
        <v>6</v>
      </c>
      <c r="D151" s="1245"/>
      <c r="E151" s="1245"/>
      <c r="F151" s="1245"/>
      <c r="G151" s="1245"/>
      <c r="H151" s="1245"/>
      <c r="I151" s="1245"/>
      <c r="J151" s="1246"/>
    </row>
    <row r="152" spans="1:10" ht="16.5" customHeight="1" x14ac:dyDescent="0.2">
      <c r="A152" s="1120"/>
      <c r="B152" s="1121"/>
      <c r="C152" s="1067" t="s">
        <v>824</v>
      </c>
      <c r="D152" s="674" t="s">
        <v>107</v>
      </c>
      <c r="E152" s="674" t="s">
        <v>825</v>
      </c>
      <c r="F152" s="674" t="s">
        <v>108</v>
      </c>
      <c r="G152" s="674" t="s">
        <v>823</v>
      </c>
      <c r="H152" s="674" t="s">
        <v>827</v>
      </c>
      <c r="I152" s="674" t="s">
        <v>887</v>
      </c>
      <c r="J152" s="1092" t="s">
        <v>109</v>
      </c>
    </row>
    <row r="153" spans="1:10" ht="23.25" customHeight="1" x14ac:dyDescent="0.2">
      <c r="A153" s="1120"/>
      <c r="B153" s="1121"/>
      <c r="C153" s="1067"/>
      <c r="D153" s="674"/>
      <c r="E153" s="674"/>
      <c r="F153" s="674"/>
      <c r="G153" s="674"/>
      <c r="H153" s="674"/>
      <c r="I153" s="674"/>
      <c r="J153" s="1092"/>
    </row>
    <row r="154" spans="1:10" ht="14.25" customHeight="1" thickBot="1" x14ac:dyDescent="0.25">
      <c r="A154" s="1070" t="s">
        <v>110</v>
      </c>
      <c r="B154" s="1158"/>
      <c r="C154" s="199" t="s">
        <v>111</v>
      </c>
      <c r="D154" s="200" t="s">
        <v>112</v>
      </c>
      <c r="E154" s="200" t="s">
        <v>113</v>
      </c>
      <c r="F154" s="200" t="s">
        <v>114</v>
      </c>
      <c r="G154" s="200" t="s">
        <v>115</v>
      </c>
      <c r="H154" s="200" t="s">
        <v>116</v>
      </c>
      <c r="I154" s="200" t="s">
        <v>117</v>
      </c>
      <c r="J154" s="201" t="s">
        <v>118</v>
      </c>
    </row>
    <row r="155" spans="1:10" ht="16.5" customHeight="1" thickTop="1" thickBot="1" x14ac:dyDescent="0.25">
      <c r="A155" s="1097" t="s">
        <v>119</v>
      </c>
      <c r="B155" s="1098"/>
      <c r="C155" s="1199"/>
      <c r="D155" s="1199"/>
      <c r="E155" s="1199"/>
      <c r="F155" s="1199"/>
      <c r="G155" s="1199"/>
      <c r="H155" s="1199"/>
      <c r="I155" s="1199"/>
      <c r="J155" s="1200"/>
    </row>
    <row r="156" spans="1:10" ht="22.5" customHeight="1" thickBot="1" x14ac:dyDescent="0.25">
      <c r="A156" s="1094" t="s">
        <v>836</v>
      </c>
      <c r="B156" s="748"/>
      <c r="C156" s="2">
        <f>IF(C189&gt;0,C189,IF(C189=0,0,""))</f>
        <v>0</v>
      </c>
      <c r="D156" s="3">
        <f t="shared" ref="D156:I156" si="0">IF(D189&gt;0,D189,IF(D189=0,0,""))</f>
        <v>0</v>
      </c>
      <c r="E156" s="3">
        <f t="shared" si="0"/>
        <v>5619</v>
      </c>
      <c r="F156" s="3">
        <f t="shared" si="0"/>
        <v>0</v>
      </c>
      <c r="G156" s="3">
        <f t="shared" si="0"/>
        <v>0</v>
      </c>
      <c r="H156" s="3">
        <f t="shared" si="0"/>
        <v>0</v>
      </c>
      <c r="I156" s="3">
        <f t="shared" si="0"/>
        <v>0</v>
      </c>
      <c r="J156" s="4">
        <f>SUM(C156:I156)</f>
        <v>5619</v>
      </c>
    </row>
    <row r="157" spans="1:10" ht="16.5" customHeight="1" x14ac:dyDescent="0.2">
      <c r="A157" s="1341" t="s">
        <v>32</v>
      </c>
      <c r="B157" s="1342"/>
      <c r="C157" s="5"/>
      <c r="D157" s="6"/>
      <c r="E157" s="6"/>
      <c r="F157" s="6"/>
      <c r="G157" s="6"/>
      <c r="H157" s="6"/>
      <c r="I157" s="6"/>
      <c r="J157" s="7">
        <f>SUM(C157:I157)</f>
        <v>0</v>
      </c>
    </row>
    <row r="158" spans="1:10" ht="16.5" customHeight="1" x14ac:dyDescent="0.2">
      <c r="A158" s="1257" t="s">
        <v>33</v>
      </c>
      <c r="B158" s="912"/>
      <c r="C158" s="8"/>
      <c r="D158" s="9"/>
      <c r="E158" s="9"/>
      <c r="F158" s="9"/>
      <c r="G158" s="9"/>
      <c r="H158" s="9"/>
      <c r="I158" s="9"/>
      <c r="J158" s="10">
        <f>SUM(C158:I158)</f>
        <v>0</v>
      </c>
    </row>
    <row r="159" spans="1:10" ht="16.5" customHeight="1" thickBot="1" x14ac:dyDescent="0.25">
      <c r="A159" s="1343" t="s">
        <v>120</v>
      </c>
      <c r="B159" s="1344"/>
      <c r="C159" s="11"/>
      <c r="D159" s="12"/>
      <c r="E159" s="12"/>
      <c r="F159" s="12"/>
      <c r="G159" s="12"/>
      <c r="H159" s="12"/>
      <c r="I159" s="12"/>
      <c r="J159" s="13">
        <f>SUM(C159:I159)</f>
        <v>0</v>
      </c>
    </row>
    <row r="160" spans="1:10" ht="16.5" customHeight="1" thickBot="1" x14ac:dyDescent="0.25">
      <c r="A160" s="1094" t="s">
        <v>837</v>
      </c>
      <c r="B160" s="748"/>
      <c r="C160" s="14">
        <f t="shared" ref="C160:I160" si="1">IFERROR(C156+C157-C158+C159,"CHYBA")</f>
        <v>0</v>
      </c>
      <c r="D160" s="3">
        <f t="shared" si="1"/>
        <v>0</v>
      </c>
      <c r="E160" s="3">
        <f t="shared" si="1"/>
        <v>5619</v>
      </c>
      <c r="F160" s="3">
        <f t="shared" si="1"/>
        <v>0</v>
      </c>
      <c r="G160" s="3">
        <f t="shared" si="1"/>
        <v>0</v>
      </c>
      <c r="H160" s="3">
        <f t="shared" si="1"/>
        <v>0</v>
      </c>
      <c r="I160" s="3">
        <f t="shared" si="1"/>
        <v>0</v>
      </c>
      <c r="J160" s="4">
        <f>SUM(C160:I160)</f>
        <v>5619</v>
      </c>
    </row>
    <row r="161" spans="1:10" ht="16.5" customHeight="1" thickBot="1" x14ac:dyDescent="0.25">
      <c r="A161" s="1097" t="s">
        <v>122</v>
      </c>
      <c r="B161" s="1098"/>
      <c r="C161" s="1098"/>
      <c r="D161" s="1098"/>
      <c r="E161" s="1098"/>
      <c r="F161" s="1098"/>
      <c r="G161" s="1098"/>
      <c r="H161" s="1098"/>
      <c r="I161" s="1098"/>
      <c r="J161" s="1099"/>
    </row>
    <row r="162" spans="1:10" ht="20.25" customHeight="1" thickBot="1" x14ac:dyDescent="0.25">
      <c r="A162" s="1094" t="s">
        <v>836</v>
      </c>
      <c r="B162" s="748"/>
      <c r="C162" s="14">
        <f>IF(C195&gt;0,C195,IF(C195=0,0,""))</f>
        <v>0</v>
      </c>
      <c r="D162" s="3">
        <f t="shared" ref="D162:I162" si="2">IF(D195&gt;0,D195,IF(D195=0,0,""))</f>
        <v>0</v>
      </c>
      <c r="E162" s="3">
        <f t="shared" si="2"/>
        <v>5619</v>
      </c>
      <c r="F162" s="3">
        <f t="shared" si="2"/>
        <v>0</v>
      </c>
      <c r="G162" s="3">
        <f t="shared" si="2"/>
        <v>0</v>
      </c>
      <c r="H162" s="3">
        <f t="shared" si="2"/>
        <v>0</v>
      </c>
      <c r="I162" s="3">
        <f t="shared" si="2"/>
        <v>0</v>
      </c>
      <c r="J162" s="4">
        <f>SUM(C162:I162)</f>
        <v>5619</v>
      </c>
    </row>
    <row r="163" spans="1:10" ht="16.5" customHeight="1" x14ac:dyDescent="0.2">
      <c r="A163" s="1341" t="s">
        <v>32</v>
      </c>
      <c r="B163" s="1342"/>
      <c r="C163" s="5"/>
      <c r="D163" s="6"/>
      <c r="E163" s="6"/>
      <c r="F163" s="6"/>
      <c r="G163" s="6"/>
      <c r="H163" s="6"/>
      <c r="I163" s="6"/>
      <c r="J163" s="7">
        <f>SUM(C163:I163)</f>
        <v>0</v>
      </c>
    </row>
    <row r="164" spans="1:10" ht="16.5" customHeight="1" x14ac:dyDescent="0.2">
      <c r="A164" s="1257" t="s">
        <v>33</v>
      </c>
      <c r="B164" s="912"/>
      <c r="C164" s="8"/>
      <c r="D164" s="9"/>
      <c r="E164" s="9"/>
      <c r="F164" s="9"/>
      <c r="G164" s="9"/>
      <c r="H164" s="9"/>
      <c r="I164" s="9"/>
      <c r="J164" s="10">
        <f>SUM(C164:I164)</f>
        <v>0</v>
      </c>
    </row>
    <row r="165" spans="1:10" ht="16.5" customHeight="1" thickBot="1" x14ac:dyDescent="0.25">
      <c r="A165" s="1095" t="s">
        <v>120</v>
      </c>
      <c r="B165" s="1096"/>
      <c r="C165" s="11"/>
      <c r="D165" s="12"/>
      <c r="E165" s="12"/>
      <c r="F165" s="12"/>
      <c r="G165" s="12"/>
      <c r="H165" s="12"/>
      <c r="I165" s="12"/>
      <c r="J165" s="13">
        <f>SUM(C165:I165)</f>
        <v>0</v>
      </c>
    </row>
    <row r="166" spans="1:10" ht="16.5" customHeight="1" thickBot="1" x14ac:dyDescent="0.25">
      <c r="A166" s="1094" t="s">
        <v>837</v>
      </c>
      <c r="B166" s="748"/>
      <c r="C166" s="14">
        <f t="shared" ref="C166:I166" si="3">IFERROR(C162+C163-C164+C165,"CHYBA")</f>
        <v>0</v>
      </c>
      <c r="D166" s="3">
        <f t="shared" si="3"/>
        <v>0</v>
      </c>
      <c r="E166" s="3">
        <f t="shared" si="3"/>
        <v>5619</v>
      </c>
      <c r="F166" s="3">
        <f t="shared" si="3"/>
        <v>0</v>
      </c>
      <c r="G166" s="3">
        <f t="shared" si="3"/>
        <v>0</v>
      </c>
      <c r="H166" s="3">
        <f t="shared" si="3"/>
        <v>0</v>
      </c>
      <c r="I166" s="3">
        <f t="shared" si="3"/>
        <v>0</v>
      </c>
      <c r="J166" s="4">
        <f>SUM(C166:I166)</f>
        <v>5619</v>
      </c>
    </row>
    <row r="167" spans="1:10" ht="16.5" customHeight="1" thickBot="1" x14ac:dyDescent="0.25">
      <c r="A167" s="1097" t="s">
        <v>123</v>
      </c>
      <c r="B167" s="1098"/>
      <c r="C167" s="1098"/>
      <c r="D167" s="1098"/>
      <c r="E167" s="1098"/>
      <c r="F167" s="1098"/>
      <c r="G167" s="1098"/>
      <c r="H167" s="1098"/>
      <c r="I167" s="1098"/>
      <c r="J167" s="1099"/>
    </row>
    <row r="168" spans="1:10" ht="21.75" customHeight="1" thickBot="1" x14ac:dyDescent="0.25">
      <c r="A168" s="1094" t="s">
        <v>836</v>
      </c>
      <c r="B168" s="748"/>
      <c r="C168" s="14">
        <f>IF(C203&gt;0,C203,IF(C203=0,0,""))</f>
        <v>0</v>
      </c>
      <c r="D168" s="3">
        <f t="shared" ref="D168:I168" si="4">IF(D203&gt;0,D203,IF(D203=0,0,""))</f>
        <v>0</v>
      </c>
      <c r="E168" s="3">
        <f t="shared" si="4"/>
        <v>0</v>
      </c>
      <c r="F168" s="3">
        <f t="shared" si="4"/>
        <v>0</v>
      </c>
      <c r="G168" s="3">
        <f t="shared" si="4"/>
        <v>0</v>
      </c>
      <c r="H168" s="3">
        <f t="shared" si="4"/>
        <v>0</v>
      </c>
      <c r="I168" s="3">
        <f t="shared" si="4"/>
        <v>0</v>
      </c>
      <c r="J168" s="4">
        <f>SUM(C168:I168)</f>
        <v>0</v>
      </c>
    </row>
    <row r="169" spans="1:10" ht="16.5" customHeight="1" x14ac:dyDescent="0.2">
      <c r="A169" s="1261" t="s">
        <v>32</v>
      </c>
      <c r="B169" s="1262"/>
      <c r="C169" s="5"/>
      <c r="D169" s="6"/>
      <c r="E169" s="6"/>
      <c r="F169" s="6"/>
      <c r="G169" s="6"/>
      <c r="H169" s="6"/>
      <c r="I169" s="6"/>
      <c r="J169" s="7">
        <f>SUM(C169:I169)</f>
        <v>0</v>
      </c>
    </row>
    <row r="170" spans="1:10" ht="16.5" customHeight="1" x14ac:dyDescent="0.2">
      <c r="A170" s="1257" t="s">
        <v>33</v>
      </c>
      <c r="B170" s="912"/>
      <c r="C170" s="8"/>
      <c r="D170" s="9"/>
      <c r="E170" s="9"/>
      <c r="F170" s="9"/>
      <c r="G170" s="9"/>
      <c r="H170" s="9"/>
      <c r="I170" s="9"/>
      <c r="J170" s="10">
        <f>SUM(C170:I170)</f>
        <v>0</v>
      </c>
    </row>
    <row r="171" spans="1:10" ht="16.5" customHeight="1" thickBot="1" x14ac:dyDescent="0.25">
      <c r="A171" s="1095" t="s">
        <v>120</v>
      </c>
      <c r="B171" s="1096"/>
      <c r="C171" s="11"/>
      <c r="D171" s="12"/>
      <c r="E171" s="12"/>
      <c r="F171" s="12"/>
      <c r="G171" s="12"/>
      <c r="H171" s="12"/>
      <c r="I171" s="12"/>
      <c r="J171" s="13">
        <f>SUM(C171:I171)</f>
        <v>0</v>
      </c>
    </row>
    <row r="172" spans="1:10" ht="16.5" customHeight="1" thickBot="1" x14ac:dyDescent="0.25">
      <c r="A172" s="1094" t="s">
        <v>837</v>
      </c>
      <c r="B172" s="748"/>
      <c r="C172" s="14">
        <f t="shared" ref="C172:I172" si="5">IFERROR(C168+C169-C170+C171,"CHYBA")</f>
        <v>0</v>
      </c>
      <c r="D172" s="3">
        <f t="shared" si="5"/>
        <v>0</v>
      </c>
      <c r="E172" s="3">
        <f t="shared" si="5"/>
        <v>0</v>
      </c>
      <c r="F172" s="3">
        <f t="shared" si="5"/>
        <v>0</v>
      </c>
      <c r="G172" s="3">
        <f t="shared" si="5"/>
        <v>0</v>
      </c>
      <c r="H172" s="3">
        <f t="shared" si="5"/>
        <v>0</v>
      </c>
      <c r="I172" s="3">
        <f t="shared" si="5"/>
        <v>0</v>
      </c>
      <c r="J172" s="4">
        <f>SUM(C172:I172)</f>
        <v>0</v>
      </c>
    </row>
    <row r="173" spans="1:10" ht="16.5" customHeight="1" thickBot="1" x14ac:dyDescent="0.25">
      <c r="A173" s="1097" t="s">
        <v>124</v>
      </c>
      <c r="B173" s="1098"/>
      <c r="C173" s="1098"/>
      <c r="D173" s="1098"/>
      <c r="E173" s="1098"/>
      <c r="F173" s="1098"/>
      <c r="G173" s="1098"/>
      <c r="H173" s="1098"/>
      <c r="I173" s="1098"/>
      <c r="J173" s="1099"/>
    </row>
    <row r="174" spans="1:10" ht="23.25" customHeight="1" thickBot="1" x14ac:dyDescent="0.25">
      <c r="A174" s="1122" t="s">
        <v>836</v>
      </c>
      <c r="B174" s="1123"/>
      <c r="C174" s="2">
        <f>C156-C162-C168</f>
        <v>0</v>
      </c>
      <c r="D174" s="3">
        <f t="shared" ref="D174:J174" si="6">D156-D162-D168</f>
        <v>0</v>
      </c>
      <c r="E174" s="3">
        <f t="shared" si="6"/>
        <v>0</v>
      </c>
      <c r="F174" s="3">
        <f t="shared" si="6"/>
        <v>0</v>
      </c>
      <c r="G174" s="3">
        <f t="shared" si="6"/>
        <v>0</v>
      </c>
      <c r="H174" s="3">
        <f t="shared" si="6"/>
        <v>0</v>
      </c>
      <c r="I174" s="3">
        <f t="shared" si="6"/>
        <v>0</v>
      </c>
      <c r="J174" s="4">
        <f t="shared" si="6"/>
        <v>0</v>
      </c>
    </row>
    <row r="175" spans="1:10" ht="16.5" customHeight="1" thickBot="1" x14ac:dyDescent="0.25">
      <c r="A175" s="1184" t="s">
        <v>837</v>
      </c>
      <c r="B175" s="1185"/>
      <c r="C175" s="15">
        <f>C160-C166-C172</f>
        <v>0</v>
      </c>
      <c r="D175" s="16">
        <f t="shared" ref="D175:J175" si="7">D160-D166-D172</f>
        <v>0</v>
      </c>
      <c r="E175" s="16">
        <f>E160-E166-E172</f>
        <v>0</v>
      </c>
      <c r="F175" s="16">
        <f t="shared" si="7"/>
        <v>0</v>
      </c>
      <c r="G175" s="16">
        <f t="shared" si="7"/>
        <v>0</v>
      </c>
      <c r="H175" s="16">
        <f t="shared" si="7"/>
        <v>0</v>
      </c>
      <c r="I175" s="16">
        <f t="shared" si="7"/>
        <v>0</v>
      </c>
      <c r="J175" s="17">
        <f t="shared" si="7"/>
        <v>0</v>
      </c>
    </row>
    <row r="176" spans="1:10" ht="27.75" customHeight="1" thickTop="1" x14ac:dyDescent="0.2">
      <c r="A176" s="448" t="s">
        <v>624</v>
      </c>
      <c r="B176" s="448"/>
      <c r="C176" s="448"/>
      <c r="D176" s="448"/>
      <c r="E176" s="448"/>
      <c r="F176" s="448"/>
      <c r="G176" s="448"/>
      <c r="H176" s="448"/>
      <c r="I176" s="448"/>
      <c r="J176" s="448"/>
    </row>
    <row r="177" spans="1:10" ht="10.5" customHeight="1" x14ac:dyDescent="0.2">
      <c r="A177" s="571"/>
      <c r="B177" s="571"/>
      <c r="C177" s="571"/>
      <c r="D177" s="571"/>
      <c r="E177" s="571"/>
      <c r="F177" s="571"/>
      <c r="G177" s="571"/>
      <c r="H177" s="571"/>
      <c r="I177" s="571"/>
      <c r="J177" s="571"/>
    </row>
    <row r="178" spans="1:10" ht="27.75" hidden="1" customHeight="1" x14ac:dyDescent="0.2">
      <c r="A178" s="571"/>
      <c r="B178" s="571"/>
      <c r="C178" s="571"/>
      <c r="D178" s="571"/>
      <c r="E178" s="571"/>
      <c r="F178" s="571"/>
      <c r="G178" s="571"/>
      <c r="H178" s="571"/>
      <c r="I178" s="571"/>
      <c r="J178" s="571"/>
    </row>
    <row r="179" spans="1:10" ht="10.5" customHeight="1" thickBot="1" x14ac:dyDescent="0.25">
      <c r="A179" s="699" t="s">
        <v>125</v>
      </c>
      <c r="B179" s="699"/>
      <c r="C179" s="187"/>
      <c r="D179" s="187"/>
      <c r="E179" s="187"/>
      <c r="F179" s="187"/>
      <c r="G179" s="187"/>
      <c r="H179" s="187"/>
      <c r="I179" s="188"/>
      <c r="J179" s="188"/>
    </row>
    <row r="180" spans="1:10" ht="16.5" customHeight="1" thickTop="1" x14ac:dyDescent="0.2">
      <c r="A180" s="1023" t="s">
        <v>829</v>
      </c>
      <c r="B180" s="1024"/>
      <c r="C180" s="1244" t="s">
        <v>7</v>
      </c>
      <c r="D180" s="1245"/>
      <c r="E180" s="1245"/>
      <c r="F180" s="1245"/>
      <c r="G180" s="1245"/>
      <c r="H180" s="1245"/>
      <c r="I180" s="1245"/>
      <c r="J180" s="1246"/>
    </row>
    <row r="181" spans="1:10" ht="16.5" customHeight="1" x14ac:dyDescent="0.2">
      <c r="A181" s="1120"/>
      <c r="B181" s="1121"/>
      <c r="C181" s="1067" t="s">
        <v>830</v>
      </c>
      <c r="D181" s="674" t="s">
        <v>107</v>
      </c>
      <c r="E181" s="674" t="s">
        <v>825</v>
      </c>
      <c r="F181" s="674" t="s">
        <v>108</v>
      </c>
      <c r="G181" s="674" t="s">
        <v>823</v>
      </c>
      <c r="H181" s="674" t="s">
        <v>831</v>
      </c>
      <c r="I181" s="674" t="s">
        <v>826</v>
      </c>
      <c r="J181" s="1092" t="s">
        <v>109</v>
      </c>
    </row>
    <row r="182" spans="1:10" ht="16.5" customHeight="1" x14ac:dyDescent="0.2">
      <c r="A182" s="1120"/>
      <c r="B182" s="1121"/>
      <c r="C182" s="1067"/>
      <c r="D182" s="674"/>
      <c r="E182" s="674"/>
      <c r="F182" s="674"/>
      <c r="G182" s="674"/>
      <c r="H182" s="674"/>
      <c r="I182" s="674"/>
      <c r="J182" s="1092"/>
    </row>
    <row r="183" spans="1:10" ht="14.25" customHeight="1" thickBot="1" x14ac:dyDescent="0.25">
      <c r="A183" s="1070" t="s">
        <v>110</v>
      </c>
      <c r="B183" s="1158"/>
      <c r="C183" s="199" t="s">
        <v>111</v>
      </c>
      <c r="D183" s="200" t="s">
        <v>112</v>
      </c>
      <c r="E183" s="200" t="s">
        <v>113</v>
      </c>
      <c r="F183" s="200" t="s">
        <v>114</v>
      </c>
      <c r="G183" s="200" t="s">
        <v>115</v>
      </c>
      <c r="H183" s="200" t="s">
        <v>116</v>
      </c>
      <c r="I183" s="200" t="s">
        <v>117</v>
      </c>
      <c r="J183" s="201" t="s">
        <v>118</v>
      </c>
    </row>
    <row r="184" spans="1:10" ht="16.5" customHeight="1" thickTop="1" thickBot="1" x14ac:dyDescent="0.25">
      <c r="A184" s="1097" t="s">
        <v>119</v>
      </c>
      <c r="B184" s="1098"/>
      <c r="C184" s="1199"/>
      <c r="D184" s="1199"/>
      <c r="E184" s="1199"/>
      <c r="F184" s="1199"/>
      <c r="G184" s="1199"/>
      <c r="H184" s="1199"/>
      <c r="I184" s="1199"/>
      <c r="J184" s="1200"/>
    </row>
    <row r="185" spans="1:10" ht="24.75" customHeight="1" thickBot="1" x14ac:dyDescent="0.25">
      <c r="A185" s="1094" t="s">
        <v>836</v>
      </c>
      <c r="B185" s="748"/>
      <c r="C185" s="18"/>
      <c r="D185" s="19"/>
      <c r="E185" s="19">
        <v>5619</v>
      </c>
      <c r="F185" s="19"/>
      <c r="G185" s="19"/>
      <c r="H185" s="19"/>
      <c r="I185" s="19"/>
      <c r="J185" s="4">
        <f>SUM(C185:I185)</f>
        <v>5619</v>
      </c>
    </row>
    <row r="186" spans="1:10" ht="16.5" customHeight="1" x14ac:dyDescent="0.2">
      <c r="A186" s="1341" t="s">
        <v>32</v>
      </c>
      <c r="B186" s="1342"/>
      <c r="C186" s="5"/>
      <c r="D186" s="6"/>
      <c r="E186" s="6"/>
      <c r="F186" s="6"/>
      <c r="G186" s="6"/>
      <c r="H186" s="6"/>
      <c r="I186" s="6"/>
      <c r="J186" s="7">
        <f>SUM(C186:I186)</f>
        <v>0</v>
      </c>
    </row>
    <row r="187" spans="1:10" ht="16.5" customHeight="1" x14ac:dyDescent="0.2">
      <c r="A187" s="1257" t="s">
        <v>33</v>
      </c>
      <c r="B187" s="912"/>
      <c r="C187" s="8"/>
      <c r="D187" s="9"/>
      <c r="E187" s="9"/>
      <c r="F187" s="9"/>
      <c r="G187" s="9"/>
      <c r="H187" s="9"/>
      <c r="I187" s="9"/>
      <c r="J187" s="10">
        <f>SUM(C187:I187)</f>
        <v>0</v>
      </c>
    </row>
    <row r="188" spans="1:10" ht="16.5" customHeight="1" thickBot="1" x14ac:dyDescent="0.25">
      <c r="A188" s="1343" t="s">
        <v>120</v>
      </c>
      <c r="B188" s="1344"/>
      <c r="C188" s="11"/>
      <c r="D188" s="12"/>
      <c r="E188" s="12"/>
      <c r="F188" s="12"/>
      <c r="G188" s="12"/>
      <c r="H188" s="12"/>
      <c r="I188" s="12"/>
      <c r="J188" s="13">
        <f>SUM(C188:I188)</f>
        <v>0</v>
      </c>
    </row>
    <row r="189" spans="1:10" ht="16.5" customHeight="1" thickBot="1" x14ac:dyDescent="0.25">
      <c r="A189" s="1094" t="s">
        <v>837</v>
      </c>
      <c r="B189" s="748"/>
      <c r="C189" s="14">
        <f t="shared" ref="C189:I189" si="8">IFERROR(C185+C186-C187+C188,"CHYBA")</f>
        <v>0</v>
      </c>
      <c r="D189" s="3">
        <f t="shared" si="8"/>
        <v>0</v>
      </c>
      <c r="E189" s="3">
        <f t="shared" si="8"/>
        <v>5619</v>
      </c>
      <c r="F189" s="3">
        <f t="shared" si="8"/>
        <v>0</v>
      </c>
      <c r="G189" s="3">
        <f t="shared" si="8"/>
        <v>0</v>
      </c>
      <c r="H189" s="3">
        <f t="shared" si="8"/>
        <v>0</v>
      </c>
      <c r="I189" s="3">
        <f t="shared" si="8"/>
        <v>0</v>
      </c>
      <c r="J189" s="4">
        <f>SUM(C189:I189)</f>
        <v>5619</v>
      </c>
    </row>
    <row r="190" spans="1:10" ht="16.5" customHeight="1" thickBot="1" x14ac:dyDescent="0.25">
      <c r="A190" s="1097" t="s">
        <v>122</v>
      </c>
      <c r="B190" s="1098"/>
      <c r="C190" s="1098"/>
      <c r="D190" s="1098"/>
      <c r="E190" s="1098"/>
      <c r="F190" s="1098"/>
      <c r="G190" s="1098"/>
      <c r="H190" s="1098"/>
      <c r="I190" s="1098"/>
      <c r="J190" s="1099"/>
    </row>
    <row r="191" spans="1:10" ht="21" customHeight="1" thickBot="1" x14ac:dyDescent="0.25">
      <c r="A191" s="1094" t="s">
        <v>836</v>
      </c>
      <c r="B191" s="748"/>
      <c r="C191" s="20"/>
      <c r="D191" s="19"/>
      <c r="E191" s="19">
        <v>5619</v>
      </c>
      <c r="F191" s="19"/>
      <c r="G191" s="19"/>
      <c r="H191" s="19"/>
      <c r="I191" s="19"/>
      <c r="J191" s="4">
        <f>SUM(C191:I191)</f>
        <v>5619</v>
      </c>
    </row>
    <row r="192" spans="1:10" ht="16.5" customHeight="1" x14ac:dyDescent="0.2">
      <c r="A192" s="1261" t="s">
        <v>32</v>
      </c>
      <c r="B192" s="1262"/>
      <c r="C192" s="5"/>
      <c r="D192" s="6"/>
      <c r="E192" s="6"/>
      <c r="F192" s="6"/>
      <c r="G192" s="6"/>
      <c r="H192" s="6"/>
      <c r="I192" s="6"/>
      <c r="J192" s="7">
        <f>SUM(C192:I192)</f>
        <v>0</v>
      </c>
    </row>
    <row r="193" spans="1:10" ht="16.5" customHeight="1" x14ac:dyDescent="0.2">
      <c r="A193" s="1257" t="s">
        <v>33</v>
      </c>
      <c r="B193" s="912"/>
      <c r="C193" s="8"/>
      <c r="D193" s="9"/>
      <c r="E193" s="9"/>
      <c r="F193" s="9"/>
      <c r="G193" s="9"/>
      <c r="H193" s="9"/>
      <c r="I193" s="9"/>
      <c r="J193" s="10">
        <f>SUM(C193:I193)</f>
        <v>0</v>
      </c>
    </row>
    <row r="194" spans="1:10" ht="16.5" customHeight="1" thickBot="1" x14ac:dyDescent="0.25">
      <c r="A194" s="1095" t="s">
        <v>120</v>
      </c>
      <c r="B194" s="1096"/>
      <c r="C194" s="11"/>
      <c r="D194" s="12"/>
      <c r="E194" s="12"/>
      <c r="F194" s="12"/>
      <c r="G194" s="12"/>
      <c r="H194" s="12"/>
      <c r="I194" s="12"/>
      <c r="J194" s="13">
        <f>SUM(C194:I194)</f>
        <v>0</v>
      </c>
    </row>
    <row r="195" spans="1:10" ht="16.5" customHeight="1" thickBot="1" x14ac:dyDescent="0.25">
      <c r="A195" s="1094" t="s">
        <v>837</v>
      </c>
      <c r="B195" s="748"/>
      <c r="C195" s="14">
        <f t="shared" ref="C195:I195" si="9">IFERROR(C191+C192-C193+C194,"CHYBA")</f>
        <v>0</v>
      </c>
      <c r="D195" s="3">
        <f t="shared" si="9"/>
        <v>0</v>
      </c>
      <c r="E195" s="3">
        <f t="shared" si="9"/>
        <v>5619</v>
      </c>
      <c r="F195" s="3">
        <f t="shared" si="9"/>
        <v>0</v>
      </c>
      <c r="G195" s="3">
        <f t="shared" si="9"/>
        <v>0</v>
      </c>
      <c r="H195" s="3">
        <f t="shared" si="9"/>
        <v>0</v>
      </c>
      <c r="I195" s="3">
        <f t="shared" si="9"/>
        <v>0</v>
      </c>
      <c r="J195" s="4">
        <f>SUM(C195:I195)</f>
        <v>5619</v>
      </c>
    </row>
    <row r="196" spans="1:10" ht="16.5" customHeight="1" x14ac:dyDescent="0.2">
      <c r="A196" s="368"/>
      <c r="B196" s="368"/>
      <c r="C196" s="381"/>
      <c r="D196" s="381"/>
      <c r="E196" s="381"/>
      <c r="F196" s="381"/>
      <c r="G196" s="381"/>
      <c r="H196" s="381"/>
      <c r="I196" s="381"/>
      <c r="J196" s="381"/>
    </row>
    <row r="197" spans="1:10" ht="16.5" customHeight="1" x14ac:dyDescent="0.2">
      <c r="A197" s="364"/>
      <c r="B197" s="364"/>
      <c r="C197" s="379"/>
      <c r="D197" s="379"/>
      <c r="E197" s="379"/>
      <c r="F197" s="379"/>
      <c r="G197" s="379"/>
      <c r="H197" s="379"/>
      <c r="I197" s="379"/>
      <c r="J197" s="379"/>
    </row>
    <row r="198" spans="1:10" ht="16.5" customHeight="1" thickBot="1" x14ac:dyDescent="0.25">
      <c r="A198" s="1127" t="s">
        <v>123</v>
      </c>
      <c r="B198" s="1127"/>
      <c r="C198" s="1127"/>
      <c r="D198" s="1127"/>
      <c r="E198" s="1127"/>
      <c r="F198" s="1127"/>
      <c r="G198" s="1127"/>
      <c r="H198" s="1127"/>
      <c r="I198" s="1127"/>
      <c r="J198" s="1127"/>
    </row>
    <row r="199" spans="1:10" ht="16.5" customHeight="1" thickBot="1" x14ac:dyDescent="0.25">
      <c r="A199" s="1094" t="s">
        <v>836</v>
      </c>
      <c r="B199" s="748"/>
      <c r="C199" s="20"/>
      <c r="D199" s="19"/>
      <c r="E199" s="19"/>
      <c r="F199" s="19"/>
      <c r="G199" s="19"/>
      <c r="H199" s="19"/>
      <c r="I199" s="19"/>
      <c r="J199" s="4">
        <f>SUM(C199:I199)</f>
        <v>0</v>
      </c>
    </row>
    <row r="200" spans="1:10" ht="16.5" customHeight="1" x14ac:dyDescent="0.2">
      <c r="A200" s="1261" t="s">
        <v>32</v>
      </c>
      <c r="B200" s="1262"/>
      <c r="C200" s="5"/>
      <c r="D200" s="6"/>
      <c r="E200" s="6"/>
      <c r="F200" s="6"/>
      <c r="G200" s="6"/>
      <c r="H200" s="6"/>
      <c r="I200" s="6"/>
      <c r="J200" s="7">
        <f>SUM(C200:I200)</f>
        <v>0</v>
      </c>
    </row>
    <row r="201" spans="1:10" ht="16.5" customHeight="1" x14ac:dyDescent="0.2">
      <c r="A201" s="1257" t="s">
        <v>33</v>
      </c>
      <c r="B201" s="912"/>
      <c r="C201" s="8"/>
      <c r="D201" s="9"/>
      <c r="E201" s="9"/>
      <c r="F201" s="9"/>
      <c r="G201" s="9"/>
      <c r="H201" s="9"/>
      <c r="I201" s="9"/>
      <c r="J201" s="10">
        <f>SUM(C201:I201)</f>
        <v>0</v>
      </c>
    </row>
    <row r="202" spans="1:10" ht="16.5" customHeight="1" thickBot="1" x14ac:dyDescent="0.25">
      <c r="A202" s="1095" t="s">
        <v>120</v>
      </c>
      <c r="B202" s="1096"/>
      <c r="C202" s="11"/>
      <c r="D202" s="12"/>
      <c r="E202" s="12"/>
      <c r="F202" s="12"/>
      <c r="G202" s="12"/>
      <c r="H202" s="12"/>
      <c r="I202" s="12"/>
      <c r="J202" s="13">
        <f>SUM(C202:I202)</f>
        <v>0</v>
      </c>
    </row>
    <row r="203" spans="1:10" ht="16.5" customHeight="1" thickBot="1" x14ac:dyDescent="0.25">
      <c r="A203" s="1094" t="s">
        <v>837</v>
      </c>
      <c r="B203" s="748"/>
      <c r="C203" s="14">
        <f t="shared" ref="C203:I203" si="10">IFERROR(C199+C200-C201+C202,"CHYBA")</f>
        <v>0</v>
      </c>
      <c r="D203" s="3">
        <f t="shared" si="10"/>
        <v>0</v>
      </c>
      <c r="E203" s="3">
        <f t="shared" si="10"/>
        <v>0</v>
      </c>
      <c r="F203" s="3">
        <f t="shared" si="10"/>
        <v>0</v>
      </c>
      <c r="G203" s="3">
        <f t="shared" si="10"/>
        <v>0</v>
      </c>
      <c r="H203" s="3">
        <f t="shared" si="10"/>
        <v>0</v>
      </c>
      <c r="I203" s="3">
        <f t="shared" si="10"/>
        <v>0</v>
      </c>
      <c r="J203" s="4">
        <f>SUM(C203:I203)</f>
        <v>0</v>
      </c>
    </row>
    <row r="204" spans="1:10" ht="16.5" customHeight="1" thickBot="1" x14ac:dyDescent="0.25">
      <c r="A204" s="1097" t="s">
        <v>124</v>
      </c>
      <c r="B204" s="1098"/>
      <c r="C204" s="1098"/>
      <c r="D204" s="1098"/>
      <c r="E204" s="1098"/>
      <c r="F204" s="1098"/>
      <c r="G204" s="1098"/>
      <c r="H204" s="1098"/>
      <c r="I204" s="1098"/>
      <c r="J204" s="1099"/>
    </row>
    <row r="205" spans="1:10" ht="22.5" customHeight="1" thickBot="1" x14ac:dyDescent="0.25">
      <c r="A205" s="1122" t="s">
        <v>836</v>
      </c>
      <c r="B205" s="1123"/>
      <c r="C205" s="2">
        <f t="shared" ref="C205:J205" si="11">C185-C191-C199</f>
        <v>0</v>
      </c>
      <c r="D205" s="3">
        <f t="shared" si="11"/>
        <v>0</v>
      </c>
      <c r="E205" s="3">
        <f t="shared" si="11"/>
        <v>0</v>
      </c>
      <c r="F205" s="3">
        <f t="shared" si="11"/>
        <v>0</v>
      </c>
      <c r="G205" s="3">
        <f t="shared" si="11"/>
        <v>0</v>
      </c>
      <c r="H205" s="3">
        <f t="shared" si="11"/>
        <v>0</v>
      </c>
      <c r="I205" s="3">
        <f t="shared" si="11"/>
        <v>0</v>
      </c>
      <c r="J205" s="4">
        <f t="shared" si="11"/>
        <v>0</v>
      </c>
    </row>
    <row r="206" spans="1:10" ht="16.5" customHeight="1" thickBot="1" x14ac:dyDescent="0.25">
      <c r="A206" s="1184" t="s">
        <v>837</v>
      </c>
      <c r="B206" s="1185"/>
      <c r="C206" s="15">
        <f t="shared" ref="C206:J206" si="12">C189-C195-C203</f>
        <v>0</v>
      </c>
      <c r="D206" s="16">
        <f t="shared" si="12"/>
        <v>0</v>
      </c>
      <c r="E206" s="16">
        <f t="shared" si="12"/>
        <v>0</v>
      </c>
      <c r="F206" s="16">
        <f t="shared" si="12"/>
        <v>0</v>
      </c>
      <c r="G206" s="16">
        <f t="shared" si="12"/>
        <v>0</v>
      </c>
      <c r="H206" s="16">
        <f t="shared" si="12"/>
        <v>0</v>
      </c>
      <c r="I206" s="16">
        <f t="shared" si="12"/>
        <v>0</v>
      </c>
      <c r="J206" s="17">
        <f t="shared" si="12"/>
        <v>0</v>
      </c>
    </row>
    <row r="207" spans="1:10" ht="10.5" customHeight="1" thickTop="1" x14ac:dyDescent="0.2">
      <c r="A207" s="197"/>
      <c r="B207" s="197"/>
      <c r="C207" s="21"/>
      <c r="D207" s="21"/>
      <c r="E207" s="21"/>
      <c r="F207" s="21"/>
      <c r="G207" s="21"/>
      <c r="H207" s="21"/>
      <c r="I207" s="21"/>
      <c r="J207" s="21"/>
    </row>
    <row r="208" spans="1:10" ht="27.75" customHeight="1" x14ac:dyDescent="0.2">
      <c r="A208" s="448" t="s">
        <v>870</v>
      </c>
      <c r="B208" s="448"/>
      <c r="C208" s="448"/>
      <c r="D208" s="448"/>
      <c r="E208" s="448"/>
      <c r="F208" s="448"/>
      <c r="G208" s="448"/>
      <c r="H208" s="448"/>
      <c r="I208" s="448"/>
      <c r="J208" s="448"/>
    </row>
    <row r="209" spans="1:10" ht="11.25" customHeight="1" x14ac:dyDescent="0.2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</row>
    <row r="210" spans="1:10" ht="16.5" customHeight="1" x14ac:dyDescent="0.2">
      <c r="A210" s="203" t="s">
        <v>632</v>
      </c>
      <c r="B210" s="526" t="s">
        <v>633</v>
      </c>
      <c r="C210" s="526"/>
      <c r="D210" s="526"/>
      <c r="E210" s="526"/>
      <c r="F210" s="526"/>
      <c r="G210" s="526"/>
      <c r="H210" s="526"/>
      <c r="I210" s="526"/>
      <c r="J210" s="526"/>
    </row>
    <row r="211" spans="1:10" ht="16.5" customHeight="1" thickBot="1" x14ac:dyDescent="0.25">
      <c r="A211" s="575" t="s">
        <v>845</v>
      </c>
      <c r="B211" s="575"/>
      <c r="C211" s="204"/>
      <c r="D211" s="204"/>
      <c r="E211" s="204"/>
      <c r="F211" s="204"/>
      <c r="G211" s="204"/>
      <c r="H211" s="204"/>
      <c r="I211" s="204"/>
      <c r="J211" s="204"/>
    </row>
    <row r="212" spans="1:10" ht="16.5" customHeight="1" thickTop="1" thickBot="1" x14ac:dyDescent="0.25">
      <c r="A212" s="727" t="s">
        <v>106</v>
      </c>
      <c r="B212" s="728"/>
      <c r="C212" s="728"/>
      <c r="D212" s="728"/>
      <c r="E212" s="728"/>
      <c r="F212" s="729"/>
      <c r="G212" s="730" t="s">
        <v>126</v>
      </c>
      <c r="H212" s="728"/>
      <c r="I212" s="728"/>
      <c r="J212" s="731"/>
    </row>
    <row r="213" spans="1:10" ht="16.5" customHeight="1" thickTop="1" x14ac:dyDescent="0.2">
      <c r="A213" s="732" t="s">
        <v>662</v>
      </c>
      <c r="B213" s="733"/>
      <c r="C213" s="733"/>
      <c r="D213" s="733"/>
      <c r="E213" s="733"/>
      <c r="F213" s="734"/>
      <c r="G213" s="1117"/>
      <c r="H213" s="1118"/>
      <c r="I213" s="1118"/>
      <c r="J213" s="1119"/>
    </row>
    <row r="214" spans="1:10" ht="16.5" customHeight="1" thickBot="1" x14ac:dyDescent="0.25">
      <c r="A214" s="741" t="s">
        <v>663</v>
      </c>
      <c r="B214" s="742"/>
      <c r="C214" s="742"/>
      <c r="D214" s="742"/>
      <c r="E214" s="742"/>
      <c r="F214" s="743"/>
      <c r="G214" s="1149"/>
      <c r="H214" s="1150"/>
      <c r="I214" s="1150"/>
      <c r="J214" s="1151"/>
    </row>
    <row r="215" spans="1:10" ht="9.75" customHeight="1" thickTop="1" x14ac:dyDescent="0.2">
      <c r="A215" s="182"/>
      <c r="B215" s="198"/>
      <c r="C215" s="198"/>
      <c r="D215" s="198"/>
      <c r="E215" s="198"/>
      <c r="F215" s="198"/>
      <c r="G215" s="198"/>
      <c r="H215" s="198"/>
      <c r="I215" s="198"/>
      <c r="J215" s="198"/>
    </row>
    <row r="216" spans="1:10" ht="16.5" customHeight="1" x14ac:dyDescent="0.2">
      <c r="A216" s="191" t="s">
        <v>634</v>
      </c>
      <c r="B216" s="1124" t="s">
        <v>832</v>
      </c>
      <c r="C216" s="1124"/>
      <c r="D216" s="1124"/>
      <c r="E216" s="1124"/>
      <c r="F216" s="1124"/>
      <c r="G216" s="1124"/>
      <c r="H216" s="1124"/>
      <c r="I216" s="1124"/>
      <c r="J216" s="1124"/>
    </row>
    <row r="217" spans="1:10" ht="12" customHeight="1" x14ac:dyDescent="0.2">
      <c r="A217" s="191"/>
      <c r="B217" s="180"/>
      <c r="C217" s="180"/>
      <c r="D217" s="180"/>
      <c r="E217" s="180"/>
      <c r="F217" s="180"/>
      <c r="G217" s="180"/>
      <c r="H217" s="180"/>
      <c r="I217" s="180"/>
      <c r="J217" s="180"/>
    </row>
    <row r="218" spans="1:10" ht="10.5" customHeight="1" thickBot="1" x14ac:dyDescent="0.25">
      <c r="A218" s="699" t="s">
        <v>105</v>
      </c>
      <c r="B218" s="699"/>
      <c r="C218" s="197"/>
      <c r="D218" s="197"/>
      <c r="E218" s="197"/>
      <c r="F218" s="197"/>
      <c r="G218" s="197"/>
      <c r="H218" s="197"/>
      <c r="I218" s="197"/>
      <c r="J218" s="197"/>
    </row>
    <row r="219" spans="1:10" ht="16.5" customHeight="1" thickTop="1" x14ac:dyDescent="0.2">
      <c r="A219" s="1023" t="s">
        <v>833</v>
      </c>
      <c r="B219" s="844" t="s">
        <v>6</v>
      </c>
      <c r="C219" s="845"/>
      <c r="D219" s="845"/>
      <c r="E219" s="845"/>
      <c r="F219" s="845"/>
      <c r="G219" s="845"/>
      <c r="H219" s="845"/>
      <c r="I219" s="845"/>
      <c r="J219" s="846"/>
    </row>
    <row r="220" spans="1:10" ht="16.5" customHeight="1" x14ac:dyDescent="0.2">
      <c r="A220" s="1120"/>
      <c r="B220" s="1367" t="s">
        <v>819</v>
      </c>
      <c r="C220" s="1142" t="s">
        <v>820</v>
      </c>
      <c r="D220" s="674" t="s">
        <v>839</v>
      </c>
      <c r="E220" s="674" t="s">
        <v>821</v>
      </c>
      <c r="F220" s="674" t="s">
        <v>822</v>
      </c>
      <c r="G220" s="674" t="s">
        <v>834</v>
      </c>
      <c r="H220" s="674" t="s">
        <v>841</v>
      </c>
      <c r="I220" s="674" t="s">
        <v>840</v>
      </c>
      <c r="J220" s="1092" t="s">
        <v>109</v>
      </c>
    </row>
    <row r="221" spans="1:10" ht="25.5" customHeight="1" x14ac:dyDescent="0.2">
      <c r="A221" s="1120"/>
      <c r="B221" s="660"/>
      <c r="C221" s="674"/>
      <c r="D221" s="674"/>
      <c r="E221" s="674"/>
      <c r="F221" s="674"/>
      <c r="G221" s="674"/>
      <c r="H221" s="674"/>
      <c r="I221" s="674"/>
      <c r="J221" s="1092"/>
    </row>
    <row r="222" spans="1:10" ht="14.25" customHeight="1" thickBot="1" x14ac:dyDescent="0.25">
      <c r="A222" s="205" t="s">
        <v>110</v>
      </c>
      <c r="B222" s="206" t="s">
        <v>111</v>
      </c>
      <c r="C222" s="200" t="s">
        <v>112</v>
      </c>
      <c r="D222" s="200" t="s">
        <v>113</v>
      </c>
      <c r="E222" s="200" t="s">
        <v>114</v>
      </c>
      <c r="F222" s="200" t="s">
        <v>115</v>
      </c>
      <c r="G222" s="200" t="s">
        <v>116</v>
      </c>
      <c r="H222" s="200" t="s">
        <v>117</v>
      </c>
      <c r="I222" s="200" t="s">
        <v>118</v>
      </c>
      <c r="J222" s="201" t="s">
        <v>143</v>
      </c>
    </row>
    <row r="223" spans="1:10" ht="16.5" customHeight="1" thickTop="1" thickBot="1" x14ac:dyDescent="0.25">
      <c r="A223" s="1097" t="s">
        <v>119</v>
      </c>
      <c r="B223" s="1098"/>
      <c r="C223" s="1199"/>
      <c r="D223" s="1199"/>
      <c r="E223" s="1199"/>
      <c r="F223" s="1199"/>
      <c r="G223" s="1199"/>
      <c r="H223" s="1199"/>
      <c r="I223" s="1199"/>
      <c r="J223" s="1200"/>
    </row>
    <row r="224" spans="1:10" ht="30.75" customHeight="1" thickBot="1" x14ac:dyDescent="0.25">
      <c r="A224" s="22" t="s">
        <v>835</v>
      </c>
      <c r="B224" s="23">
        <f>IF(B258&gt;0,B258,IF(B258=0,0,""))</f>
        <v>0</v>
      </c>
      <c r="C224" s="24">
        <f>IF(C258&gt;0,C258,IF(C258=0,0,""))</f>
        <v>74299</v>
      </c>
      <c r="D224" s="3">
        <f t="shared" ref="D224:I224" si="13">IF(D258&gt;0,D258,IF(D258=0,0,""))</f>
        <v>856277</v>
      </c>
      <c r="E224" s="3">
        <f t="shared" si="13"/>
        <v>0</v>
      </c>
      <c r="F224" s="3">
        <f t="shared" si="13"/>
        <v>0</v>
      </c>
      <c r="G224" s="3">
        <f t="shared" si="13"/>
        <v>0</v>
      </c>
      <c r="H224" s="3">
        <f t="shared" si="13"/>
        <v>0</v>
      </c>
      <c r="I224" s="3">
        <f t="shared" si="13"/>
        <v>0</v>
      </c>
      <c r="J224" s="4">
        <f>SUM(B224:I224)</f>
        <v>930576</v>
      </c>
    </row>
    <row r="225" spans="1:10" ht="15" customHeight="1" x14ac:dyDescent="0.2">
      <c r="A225" s="25" t="s">
        <v>32</v>
      </c>
      <c r="B225" s="26"/>
      <c r="C225" s="27"/>
      <c r="D225" s="6">
        <v>59770</v>
      </c>
      <c r="E225" s="6"/>
      <c r="F225" s="6"/>
      <c r="G225" s="6"/>
      <c r="H225" s="6"/>
      <c r="I225" s="6"/>
      <c r="J225" s="7">
        <f>SUM(B225:I225)</f>
        <v>59770</v>
      </c>
    </row>
    <row r="226" spans="1:10" ht="15" customHeight="1" x14ac:dyDescent="0.2">
      <c r="A226" s="28" t="s">
        <v>33</v>
      </c>
      <c r="B226" s="29"/>
      <c r="C226" s="30"/>
      <c r="D226" s="9"/>
      <c r="E226" s="9"/>
      <c r="F226" s="9"/>
      <c r="G226" s="9"/>
      <c r="H226" s="9"/>
      <c r="I226" s="9"/>
      <c r="J226" s="10">
        <f>SUM(B226:I226)</f>
        <v>0</v>
      </c>
    </row>
    <row r="227" spans="1:10" ht="15" customHeight="1" thickBot="1" x14ac:dyDescent="0.25">
      <c r="A227" s="31" t="s">
        <v>120</v>
      </c>
      <c r="B227" s="32"/>
      <c r="C227" s="33"/>
      <c r="D227" s="12"/>
      <c r="E227" s="12"/>
      <c r="F227" s="12"/>
      <c r="G227" s="12"/>
      <c r="H227" s="12"/>
      <c r="I227" s="12"/>
      <c r="J227" s="13">
        <f>SUM(B227:I227)</f>
        <v>0</v>
      </c>
    </row>
    <row r="228" spans="1:10" ht="22.5" customHeight="1" thickBot="1" x14ac:dyDescent="0.25">
      <c r="A228" s="34" t="s">
        <v>838</v>
      </c>
      <c r="B228" s="23">
        <f t="shared" ref="B228:I228" si="14">IFERROR(B224+B225-B226+B227,"CHYBA")</f>
        <v>0</v>
      </c>
      <c r="C228" s="24">
        <f t="shared" si="14"/>
        <v>74299</v>
      </c>
      <c r="D228" s="3">
        <f t="shared" si="14"/>
        <v>916047</v>
      </c>
      <c r="E228" s="3">
        <f t="shared" si="14"/>
        <v>0</v>
      </c>
      <c r="F228" s="3">
        <f t="shared" si="14"/>
        <v>0</v>
      </c>
      <c r="G228" s="3">
        <f t="shared" si="14"/>
        <v>0</v>
      </c>
      <c r="H228" s="3">
        <f t="shared" si="14"/>
        <v>0</v>
      </c>
      <c r="I228" s="3">
        <f t="shared" si="14"/>
        <v>0</v>
      </c>
      <c r="J228" s="371">
        <f>SUM(B228:I228)</f>
        <v>990346</v>
      </c>
    </row>
    <row r="229" spans="1:10" ht="16.5" customHeight="1" thickBot="1" x14ac:dyDescent="0.25">
      <c r="A229" s="1097" t="s">
        <v>122</v>
      </c>
      <c r="B229" s="1098"/>
      <c r="C229" s="1098"/>
      <c r="D229" s="1098"/>
      <c r="E229" s="1098"/>
      <c r="F229" s="1098"/>
      <c r="G229" s="1098"/>
      <c r="H229" s="1098"/>
      <c r="I229" s="1098"/>
      <c r="J229" s="1099"/>
    </row>
    <row r="230" spans="1:10" ht="31.5" customHeight="1" thickBot="1" x14ac:dyDescent="0.25">
      <c r="A230" s="22" t="s">
        <v>835</v>
      </c>
      <c r="B230" s="23">
        <f>IF(B264&gt;0,B264,IF(B264=0,0,""))</f>
        <v>0</v>
      </c>
      <c r="C230" s="24">
        <f>IF(C264&gt;0,C264,IF(C264=0,0,""))</f>
        <v>929</v>
      </c>
      <c r="D230" s="3">
        <f t="shared" ref="D230:I230" si="15">IF(D264&gt;0,D264,IF(D264=0,0,""))</f>
        <v>562037</v>
      </c>
      <c r="E230" s="3">
        <f t="shared" si="15"/>
        <v>0</v>
      </c>
      <c r="F230" s="3">
        <f t="shared" si="15"/>
        <v>0</v>
      </c>
      <c r="G230" s="3">
        <f t="shared" si="15"/>
        <v>0</v>
      </c>
      <c r="H230" s="3">
        <f t="shared" si="15"/>
        <v>0</v>
      </c>
      <c r="I230" s="3">
        <f t="shared" si="15"/>
        <v>0</v>
      </c>
      <c r="J230" s="4">
        <f>SUM(B230:I230)</f>
        <v>562966</v>
      </c>
    </row>
    <row r="231" spans="1:10" ht="15" customHeight="1" x14ac:dyDescent="0.2">
      <c r="A231" s="25" t="s">
        <v>32</v>
      </c>
      <c r="B231" s="26"/>
      <c r="C231" s="27">
        <v>3715</v>
      </c>
      <c r="D231" s="6">
        <v>151579</v>
      </c>
      <c r="E231" s="6"/>
      <c r="F231" s="6"/>
      <c r="G231" s="6"/>
      <c r="H231" s="6"/>
      <c r="I231" s="6"/>
      <c r="J231" s="7">
        <f>SUM(B231:I231)</f>
        <v>155294</v>
      </c>
    </row>
    <row r="232" spans="1:10" ht="15" customHeight="1" x14ac:dyDescent="0.2">
      <c r="A232" s="28" t="s">
        <v>33</v>
      </c>
      <c r="B232" s="29"/>
      <c r="C232" s="30"/>
      <c r="D232" s="9"/>
      <c r="E232" s="9"/>
      <c r="F232" s="9"/>
      <c r="G232" s="9"/>
      <c r="H232" s="9"/>
      <c r="I232" s="9"/>
      <c r="J232" s="10">
        <f>SUM(B232:I232)</f>
        <v>0</v>
      </c>
    </row>
    <row r="233" spans="1:10" ht="15" customHeight="1" thickBot="1" x14ac:dyDescent="0.25">
      <c r="A233" s="31" t="s">
        <v>120</v>
      </c>
      <c r="B233" s="32"/>
      <c r="C233" s="33"/>
      <c r="D233" s="12"/>
      <c r="E233" s="12"/>
      <c r="F233" s="12"/>
      <c r="G233" s="12"/>
      <c r="H233" s="12"/>
      <c r="I233" s="12"/>
      <c r="J233" s="13">
        <f>SUM(B233:I233)</f>
        <v>0</v>
      </c>
    </row>
    <row r="234" spans="1:10" ht="22.5" customHeight="1" thickBot="1" x14ac:dyDescent="0.25">
      <c r="A234" s="34" t="s">
        <v>838</v>
      </c>
      <c r="B234" s="23">
        <f t="shared" ref="B234:I234" si="16">IFERROR(B230+B231-B232+B233,"CHYBA")</f>
        <v>0</v>
      </c>
      <c r="C234" s="24">
        <f t="shared" si="16"/>
        <v>4644</v>
      </c>
      <c r="D234" s="3">
        <f t="shared" si="16"/>
        <v>713616</v>
      </c>
      <c r="E234" s="3">
        <f t="shared" si="16"/>
        <v>0</v>
      </c>
      <c r="F234" s="3">
        <f t="shared" si="16"/>
        <v>0</v>
      </c>
      <c r="G234" s="3">
        <f t="shared" si="16"/>
        <v>0</v>
      </c>
      <c r="H234" s="3">
        <f t="shared" si="16"/>
        <v>0</v>
      </c>
      <c r="I234" s="3">
        <f t="shared" si="16"/>
        <v>0</v>
      </c>
      <c r="J234" s="4">
        <f>SUM(B234:I234)</f>
        <v>718260</v>
      </c>
    </row>
    <row r="235" spans="1:10" ht="16.5" customHeight="1" thickBot="1" x14ac:dyDescent="0.25">
      <c r="A235" s="1097" t="s">
        <v>123</v>
      </c>
      <c r="B235" s="1098"/>
      <c r="C235" s="1098"/>
      <c r="D235" s="1098"/>
      <c r="E235" s="1098"/>
      <c r="F235" s="1098"/>
      <c r="G235" s="1098"/>
      <c r="H235" s="1098"/>
      <c r="I235" s="1098"/>
      <c r="J235" s="1099"/>
    </row>
    <row r="236" spans="1:10" ht="34.5" customHeight="1" thickBot="1" x14ac:dyDescent="0.25">
      <c r="A236" s="22" t="s">
        <v>835</v>
      </c>
      <c r="B236" s="23">
        <f>IF(B270&gt;0,B270,IF(B270=0,0,""))</f>
        <v>0</v>
      </c>
      <c r="C236" s="24">
        <f>IF(C270&gt;0,C270,IF(C270=0,0,""))</f>
        <v>0</v>
      </c>
      <c r="D236" s="3">
        <f t="shared" ref="D236:I236" si="17">IF(D270&gt;0,D270,IF(D270=0,0,""))</f>
        <v>0</v>
      </c>
      <c r="E236" s="3">
        <f t="shared" si="17"/>
        <v>0</v>
      </c>
      <c r="F236" s="3">
        <f t="shared" si="17"/>
        <v>0</v>
      </c>
      <c r="G236" s="3">
        <f t="shared" si="17"/>
        <v>0</v>
      </c>
      <c r="H236" s="3">
        <f t="shared" si="17"/>
        <v>0</v>
      </c>
      <c r="I236" s="3">
        <f t="shared" si="17"/>
        <v>0</v>
      </c>
      <c r="J236" s="4">
        <f>SUM(B236:I236)</f>
        <v>0</v>
      </c>
    </row>
    <row r="237" spans="1:10" ht="15" customHeight="1" x14ac:dyDescent="0.2">
      <c r="A237" s="25" t="s">
        <v>32</v>
      </c>
      <c r="B237" s="26"/>
      <c r="C237" s="27"/>
      <c r="D237" s="6"/>
      <c r="E237" s="6"/>
      <c r="F237" s="6"/>
      <c r="G237" s="6"/>
      <c r="H237" s="6"/>
      <c r="I237" s="6"/>
      <c r="J237" s="7">
        <f>SUM(B237:I237)</f>
        <v>0</v>
      </c>
    </row>
    <row r="238" spans="1:10" ht="15" customHeight="1" x14ac:dyDescent="0.2">
      <c r="A238" s="28" t="s">
        <v>33</v>
      </c>
      <c r="B238" s="29"/>
      <c r="C238" s="30"/>
      <c r="D238" s="9"/>
      <c r="E238" s="9"/>
      <c r="F238" s="9"/>
      <c r="G238" s="9"/>
      <c r="H238" s="9"/>
      <c r="I238" s="9"/>
      <c r="J238" s="10">
        <f>SUM(B238:I238)</f>
        <v>0</v>
      </c>
    </row>
    <row r="239" spans="1:10" ht="15" customHeight="1" thickBot="1" x14ac:dyDescent="0.25">
      <c r="A239" s="31" t="s">
        <v>120</v>
      </c>
      <c r="B239" s="32"/>
      <c r="C239" s="33"/>
      <c r="D239" s="12"/>
      <c r="E239" s="12"/>
      <c r="F239" s="12"/>
      <c r="G239" s="12"/>
      <c r="H239" s="12"/>
      <c r="I239" s="12"/>
      <c r="J239" s="13">
        <f>SUM(B239:I239)</f>
        <v>0</v>
      </c>
    </row>
    <row r="240" spans="1:10" ht="22.5" customHeight="1" thickBot="1" x14ac:dyDescent="0.25">
      <c r="A240" s="34" t="s">
        <v>838</v>
      </c>
      <c r="B240" s="23">
        <f t="shared" ref="B240:I240" si="18">IFERROR(B236+B237-B238+B239,"CHYBA")</f>
        <v>0</v>
      </c>
      <c r="C240" s="24">
        <f t="shared" si="18"/>
        <v>0</v>
      </c>
      <c r="D240" s="3">
        <f t="shared" si="18"/>
        <v>0</v>
      </c>
      <c r="E240" s="3">
        <f t="shared" si="18"/>
        <v>0</v>
      </c>
      <c r="F240" s="3">
        <f t="shared" si="18"/>
        <v>0</v>
      </c>
      <c r="G240" s="3">
        <f t="shared" si="18"/>
        <v>0</v>
      </c>
      <c r="H240" s="3">
        <f t="shared" si="18"/>
        <v>0</v>
      </c>
      <c r="I240" s="3">
        <f t="shared" si="18"/>
        <v>0</v>
      </c>
      <c r="J240" s="4">
        <f>SUM(B240:I240)</f>
        <v>0</v>
      </c>
    </row>
    <row r="241" spans="1:10" ht="16.5" customHeight="1" thickBot="1" x14ac:dyDescent="0.25">
      <c r="A241" s="1097" t="s">
        <v>124</v>
      </c>
      <c r="B241" s="1098"/>
      <c r="C241" s="1098"/>
      <c r="D241" s="1098"/>
      <c r="E241" s="1098"/>
      <c r="F241" s="1098"/>
      <c r="G241" s="1098"/>
      <c r="H241" s="1098"/>
      <c r="I241" s="1098"/>
      <c r="J241" s="1099"/>
    </row>
    <row r="242" spans="1:10" ht="33" customHeight="1" thickBot="1" x14ac:dyDescent="0.25">
      <c r="A242" s="22" t="s">
        <v>835</v>
      </c>
      <c r="B242" s="23">
        <f>B224-B230-B236</f>
        <v>0</v>
      </c>
      <c r="C242" s="24">
        <f>C224-C230-C236</f>
        <v>73370</v>
      </c>
      <c r="D242" s="3">
        <f t="shared" ref="D242:J242" si="19">D224-D230-D236</f>
        <v>294240</v>
      </c>
      <c r="E242" s="3">
        <f t="shared" si="19"/>
        <v>0</v>
      </c>
      <c r="F242" s="3">
        <f t="shared" si="19"/>
        <v>0</v>
      </c>
      <c r="G242" s="3">
        <f t="shared" si="19"/>
        <v>0</v>
      </c>
      <c r="H242" s="3">
        <f t="shared" si="19"/>
        <v>0</v>
      </c>
      <c r="I242" s="3">
        <f t="shared" si="19"/>
        <v>0</v>
      </c>
      <c r="J242" s="4">
        <f t="shared" si="19"/>
        <v>367610</v>
      </c>
    </row>
    <row r="243" spans="1:10" ht="22.5" customHeight="1" thickBot="1" x14ac:dyDescent="0.25">
      <c r="A243" s="35" t="s">
        <v>838</v>
      </c>
      <c r="B243" s="36">
        <f>B228-B234-B240</f>
        <v>0</v>
      </c>
      <c r="C243" s="37">
        <f t="shared" ref="C243:J243" si="20">C228-C234-C240</f>
        <v>69655</v>
      </c>
      <c r="D243" s="16">
        <f t="shared" si="20"/>
        <v>202431</v>
      </c>
      <c r="E243" s="16">
        <f t="shared" si="20"/>
        <v>0</v>
      </c>
      <c r="F243" s="16">
        <f t="shared" si="20"/>
        <v>0</v>
      </c>
      <c r="G243" s="16">
        <f t="shared" si="20"/>
        <v>0</v>
      </c>
      <c r="H243" s="16">
        <f t="shared" si="20"/>
        <v>0</v>
      </c>
      <c r="I243" s="16">
        <f t="shared" si="20"/>
        <v>0</v>
      </c>
      <c r="J243" s="17">
        <f t="shared" si="20"/>
        <v>272086</v>
      </c>
    </row>
    <row r="244" spans="1:10" ht="16.5" customHeight="1" thickTop="1" x14ac:dyDescent="0.2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</row>
    <row r="245" spans="1:10" ht="146.4" customHeight="1" x14ac:dyDescent="0.2">
      <c r="A245" s="364"/>
      <c r="B245" s="364"/>
      <c r="C245" s="364"/>
      <c r="D245" s="364"/>
      <c r="E245" s="364"/>
      <c r="F245" s="364"/>
      <c r="G245" s="364"/>
      <c r="H245" s="364"/>
      <c r="I245" s="364"/>
      <c r="J245" s="364"/>
    </row>
    <row r="246" spans="1:10" ht="32.4" customHeight="1" x14ac:dyDescent="0.2">
      <c r="A246" s="448" t="s">
        <v>625</v>
      </c>
      <c r="B246" s="448"/>
      <c r="C246" s="448"/>
      <c r="D246" s="448"/>
      <c r="E246" s="448"/>
      <c r="F246" s="448"/>
      <c r="G246" s="448"/>
      <c r="H246" s="448"/>
      <c r="I246" s="448"/>
      <c r="J246" s="448"/>
    </row>
    <row r="247" spans="1:10" ht="16.5" customHeight="1" x14ac:dyDescent="0.2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</row>
    <row r="248" spans="1:10" ht="16.5" customHeight="1" thickBot="1" x14ac:dyDescent="0.25">
      <c r="A248" s="699" t="s">
        <v>125</v>
      </c>
      <c r="B248" s="699"/>
      <c r="C248" s="197"/>
      <c r="D248" s="197"/>
      <c r="E248" s="197"/>
      <c r="F248" s="197"/>
      <c r="G248" s="197"/>
      <c r="H248" s="197"/>
      <c r="I248" s="197"/>
      <c r="J248" s="197"/>
    </row>
    <row r="249" spans="1:10" ht="16.5" customHeight="1" thickTop="1" x14ac:dyDescent="0.2">
      <c r="A249" s="1023" t="s">
        <v>833</v>
      </c>
      <c r="B249" s="844" t="s">
        <v>7</v>
      </c>
      <c r="C249" s="845"/>
      <c r="D249" s="845"/>
      <c r="E249" s="845"/>
      <c r="F249" s="845"/>
      <c r="G249" s="845"/>
      <c r="H249" s="845"/>
      <c r="I249" s="845"/>
      <c r="J249" s="846"/>
    </row>
    <row r="250" spans="1:10" ht="16.5" customHeight="1" x14ac:dyDescent="0.2">
      <c r="A250" s="1120"/>
      <c r="B250" s="1367" t="s">
        <v>819</v>
      </c>
      <c r="C250" s="1142" t="s">
        <v>820</v>
      </c>
      <c r="D250" s="674" t="s">
        <v>839</v>
      </c>
      <c r="E250" s="674" t="s">
        <v>821</v>
      </c>
      <c r="F250" s="674" t="s">
        <v>822</v>
      </c>
      <c r="G250" s="674" t="s">
        <v>834</v>
      </c>
      <c r="H250" s="674" t="s">
        <v>841</v>
      </c>
      <c r="I250" s="674" t="s">
        <v>840</v>
      </c>
      <c r="J250" s="1092" t="s">
        <v>109</v>
      </c>
    </row>
    <row r="251" spans="1:10" ht="46.5" customHeight="1" x14ac:dyDescent="0.2">
      <c r="A251" s="1120"/>
      <c r="B251" s="660"/>
      <c r="C251" s="674"/>
      <c r="D251" s="674"/>
      <c r="E251" s="674"/>
      <c r="F251" s="674"/>
      <c r="G251" s="674"/>
      <c r="H251" s="674"/>
      <c r="I251" s="674"/>
      <c r="J251" s="1092"/>
    </row>
    <row r="252" spans="1:10" ht="14.25" customHeight="1" thickBot="1" x14ac:dyDescent="0.25">
      <c r="A252" s="205" t="s">
        <v>110</v>
      </c>
      <c r="B252" s="207" t="s">
        <v>111</v>
      </c>
      <c r="C252" s="200" t="s">
        <v>112</v>
      </c>
      <c r="D252" s="200" t="s">
        <v>113</v>
      </c>
      <c r="E252" s="200" t="s">
        <v>114</v>
      </c>
      <c r="F252" s="200" t="s">
        <v>115</v>
      </c>
      <c r="G252" s="200" t="s">
        <v>116</v>
      </c>
      <c r="H252" s="200" t="s">
        <v>117</v>
      </c>
      <c r="I252" s="200" t="s">
        <v>118</v>
      </c>
      <c r="J252" s="201" t="s">
        <v>143</v>
      </c>
    </row>
    <row r="253" spans="1:10" ht="16.5" customHeight="1" thickTop="1" thickBot="1" x14ac:dyDescent="0.25">
      <c r="A253" s="1097" t="s">
        <v>119</v>
      </c>
      <c r="B253" s="1098"/>
      <c r="C253" s="1199"/>
      <c r="D253" s="1199"/>
      <c r="E253" s="1199"/>
      <c r="F253" s="1199"/>
      <c r="G253" s="1199"/>
      <c r="H253" s="1199"/>
      <c r="I253" s="1199"/>
      <c r="J253" s="1200"/>
    </row>
    <row r="254" spans="1:10" ht="33" customHeight="1" thickBot="1" x14ac:dyDescent="0.25">
      <c r="A254" s="22" t="s">
        <v>835</v>
      </c>
      <c r="B254" s="38"/>
      <c r="C254" s="39"/>
      <c r="D254" s="19">
        <v>936492</v>
      </c>
      <c r="E254" s="19"/>
      <c r="F254" s="19"/>
      <c r="G254" s="19"/>
      <c r="H254" s="19">
        <v>82185</v>
      </c>
      <c r="I254" s="19"/>
      <c r="J254" s="4">
        <f>SUM(B254:I254)</f>
        <v>1018677</v>
      </c>
    </row>
    <row r="255" spans="1:10" ht="16.5" customHeight="1" x14ac:dyDescent="0.2">
      <c r="A255" s="25" t="s">
        <v>32</v>
      </c>
      <c r="B255" s="26"/>
      <c r="C255" s="27">
        <v>74299</v>
      </c>
      <c r="D255" s="6">
        <v>68612</v>
      </c>
      <c r="E255" s="6"/>
      <c r="F255" s="6"/>
      <c r="G255" s="6"/>
      <c r="H255" s="6">
        <v>60726</v>
      </c>
      <c r="I255" s="6"/>
      <c r="J255" s="7">
        <f>SUM(B255:I255)</f>
        <v>203637</v>
      </c>
    </row>
    <row r="256" spans="1:10" ht="16.5" customHeight="1" x14ac:dyDescent="0.2">
      <c r="A256" s="28" t="s">
        <v>33</v>
      </c>
      <c r="B256" s="29"/>
      <c r="C256" s="30"/>
      <c r="D256" s="9">
        <v>148827</v>
      </c>
      <c r="E256" s="9"/>
      <c r="F256" s="9"/>
      <c r="G256" s="9"/>
      <c r="H256" s="9">
        <v>142911</v>
      </c>
      <c r="I256" s="9"/>
      <c r="J256" s="10">
        <f>SUM(B256:I256)</f>
        <v>291738</v>
      </c>
    </row>
    <row r="257" spans="1:10" ht="16.5" customHeight="1" thickBot="1" x14ac:dyDescent="0.25">
      <c r="A257" s="31" t="s">
        <v>120</v>
      </c>
      <c r="B257" s="40"/>
      <c r="C257" s="33"/>
      <c r="D257" s="12"/>
      <c r="E257" s="12"/>
      <c r="F257" s="12"/>
      <c r="G257" s="12"/>
      <c r="H257" s="12"/>
      <c r="I257" s="12"/>
      <c r="J257" s="13">
        <f>SUM(B257:I257)</f>
        <v>0</v>
      </c>
    </row>
    <row r="258" spans="1:10" ht="22.5" customHeight="1" thickBot="1" x14ac:dyDescent="0.25">
      <c r="A258" s="34" t="s">
        <v>838</v>
      </c>
      <c r="B258" s="23">
        <f t="shared" ref="B258:I258" si="21">IFERROR(B254+B255-B256+B257,"CHYBA")</f>
        <v>0</v>
      </c>
      <c r="C258" s="24">
        <f t="shared" si="21"/>
        <v>74299</v>
      </c>
      <c r="D258" s="3">
        <f t="shared" si="21"/>
        <v>856277</v>
      </c>
      <c r="E258" s="3">
        <f t="shared" si="21"/>
        <v>0</v>
      </c>
      <c r="F258" s="3">
        <f t="shared" si="21"/>
        <v>0</v>
      </c>
      <c r="G258" s="3">
        <f t="shared" si="21"/>
        <v>0</v>
      </c>
      <c r="H258" s="3">
        <f t="shared" si="21"/>
        <v>0</v>
      </c>
      <c r="I258" s="3">
        <f t="shared" si="21"/>
        <v>0</v>
      </c>
      <c r="J258" s="4">
        <f>SUM(B258:I258)</f>
        <v>930576</v>
      </c>
    </row>
    <row r="259" spans="1:10" ht="16.5" customHeight="1" thickBot="1" x14ac:dyDescent="0.25">
      <c r="A259" s="1097" t="s">
        <v>122</v>
      </c>
      <c r="B259" s="1098"/>
      <c r="C259" s="1098"/>
      <c r="D259" s="1098"/>
      <c r="E259" s="1098"/>
      <c r="F259" s="1098"/>
      <c r="G259" s="1098"/>
      <c r="H259" s="1098"/>
      <c r="I259" s="1098"/>
      <c r="J259" s="1099"/>
    </row>
    <row r="260" spans="1:10" ht="30" customHeight="1" thickBot="1" x14ac:dyDescent="0.25">
      <c r="A260" s="22" t="s">
        <v>835</v>
      </c>
      <c r="B260" s="38"/>
      <c r="C260" s="39"/>
      <c r="D260" s="19">
        <v>486798</v>
      </c>
      <c r="E260" s="19"/>
      <c r="F260" s="19"/>
      <c r="G260" s="19"/>
      <c r="H260" s="19"/>
      <c r="I260" s="19"/>
      <c r="J260" s="4">
        <f>SUM(B260:I260)</f>
        <v>486798</v>
      </c>
    </row>
    <row r="261" spans="1:10" ht="16.5" customHeight="1" x14ac:dyDescent="0.2">
      <c r="A261" s="25" t="s">
        <v>32</v>
      </c>
      <c r="B261" s="26"/>
      <c r="C261" s="27">
        <v>929</v>
      </c>
      <c r="D261" s="6">
        <v>224066</v>
      </c>
      <c r="E261" s="6"/>
      <c r="F261" s="6"/>
      <c r="G261" s="6"/>
      <c r="H261" s="6"/>
      <c r="I261" s="6"/>
      <c r="J261" s="7">
        <f>SUM(B261:I261)</f>
        <v>224995</v>
      </c>
    </row>
    <row r="262" spans="1:10" ht="16.5" customHeight="1" x14ac:dyDescent="0.2">
      <c r="A262" s="28" t="s">
        <v>33</v>
      </c>
      <c r="B262" s="29"/>
      <c r="C262" s="30"/>
      <c r="D262" s="9">
        <v>148827</v>
      </c>
      <c r="E262" s="9"/>
      <c r="F262" s="9"/>
      <c r="G262" s="9"/>
      <c r="H262" s="9"/>
      <c r="I262" s="9"/>
      <c r="J262" s="10">
        <f>SUM(B262:I262)</f>
        <v>148827</v>
      </c>
    </row>
    <row r="263" spans="1:10" ht="16.5" customHeight="1" thickBot="1" x14ac:dyDescent="0.25">
      <c r="A263" s="31" t="s">
        <v>120</v>
      </c>
      <c r="B263" s="32"/>
      <c r="C263" s="33"/>
      <c r="D263" s="12"/>
      <c r="E263" s="12"/>
      <c r="F263" s="12"/>
      <c r="G263" s="12"/>
      <c r="H263" s="12"/>
      <c r="I263" s="12"/>
      <c r="J263" s="13">
        <f>SUM(B263:I263)</f>
        <v>0</v>
      </c>
    </row>
    <row r="264" spans="1:10" ht="22.5" customHeight="1" thickBot="1" x14ac:dyDescent="0.25">
      <c r="A264" s="34" t="s">
        <v>838</v>
      </c>
      <c r="B264" s="23">
        <f t="shared" ref="B264:I264" si="22">IFERROR(B260+B261-B262+B263,"CHYBA")</f>
        <v>0</v>
      </c>
      <c r="C264" s="24">
        <f t="shared" si="22"/>
        <v>929</v>
      </c>
      <c r="D264" s="3">
        <f t="shared" si="22"/>
        <v>562037</v>
      </c>
      <c r="E264" s="3">
        <f t="shared" si="22"/>
        <v>0</v>
      </c>
      <c r="F264" s="3">
        <f t="shared" si="22"/>
        <v>0</v>
      </c>
      <c r="G264" s="3">
        <f t="shared" si="22"/>
        <v>0</v>
      </c>
      <c r="H264" s="3">
        <f t="shared" si="22"/>
        <v>0</v>
      </c>
      <c r="I264" s="3">
        <f t="shared" si="22"/>
        <v>0</v>
      </c>
      <c r="J264" s="4">
        <f>SUM(B264:I264)</f>
        <v>562966</v>
      </c>
    </row>
    <row r="265" spans="1:10" ht="16.5" customHeight="1" thickBot="1" x14ac:dyDescent="0.25">
      <c r="A265" s="1097" t="s">
        <v>123</v>
      </c>
      <c r="B265" s="1098"/>
      <c r="C265" s="1098"/>
      <c r="D265" s="1098"/>
      <c r="E265" s="1098"/>
      <c r="F265" s="1098"/>
      <c r="G265" s="1098"/>
      <c r="H265" s="1098"/>
      <c r="I265" s="1098"/>
      <c r="J265" s="1099"/>
    </row>
    <row r="266" spans="1:10" ht="30.75" customHeight="1" thickBot="1" x14ac:dyDescent="0.25">
      <c r="A266" s="22" t="s">
        <v>835</v>
      </c>
      <c r="B266" s="38"/>
      <c r="C266" s="39"/>
      <c r="D266" s="19"/>
      <c r="E266" s="19"/>
      <c r="F266" s="19"/>
      <c r="G266" s="19"/>
      <c r="H266" s="19"/>
      <c r="I266" s="19"/>
      <c r="J266" s="4">
        <f>SUM(B266:I266)</f>
        <v>0</v>
      </c>
    </row>
    <row r="267" spans="1:10" ht="16.5" customHeight="1" x14ac:dyDescent="0.2">
      <c r="A267" s="25" t="s">
        <v>32</v>
      </c>
      <c r="B267" s="26"/>
      <c r="C267" s="27"/>
      <c r="D267" s="6"/>
      <c r="E267" s="6"/>
      <c r="F267" s="6"/>
      <c r="G267" s="6"/>
      <c r="H267" s="6"/>
      <c r="I267" s="6"/>
      <c r="J267" s="7">
        <f>SUM(B267:I267)</f>
        <v>0</v>
      </c>
    </row>
    <row r="268" spans="1:10" ht="16.5" customHeight="1" x14ac:dyDescent="0.2">
      <c r="A268" s="28" t="s">
        <v>33</v>
      </c>
      <c r="B268" s="29"/>
      <c r="C268" s="30"/>
      <c r="D268" s="9"/>
      <c r="E268" s="9"/>
      <c r="F268" s="9"/>
      <c r="G268" s="9"/>
      <c r="H268" s="9"/>
      <c r="I268" s="9"/>
      <c r="J268" s="10">
        <f>SUM(B268:I268)</f>
        <v>0</v>
      </c>
    </row>
    <row r="269" spans="1:10" ht="16.5" customHeight="1" thickBot="1" x14ac:dyDescent="0.25">
      <c r="A269" s="31" t="s">
        <v>120</v>
      </c>
      <c r="B269" s="32"/>
      <c r="C269" s="33"/>
      <c r="D269" s="12"/>
      <c r="E269" s="12"/>
      <c r="F269" s="12"/>
      <c r="G269" s="12"/>
      <c r="H269" s="12"/>
      <c r="I269" s="12"/>
      <c r="J269" s="13">
        <f>SUM(B269:I269)</f>
        <v>0</v>
      </c>
    </row>
    <row r="270" spans="1:10" ht="22.5" customHeight="1" thickBot="1" x14ac:dyDescent="0.25">
      <c r="A270" s="34" t="s">
        <v>838</v>
      </c>
      <c r="B270" s="23">
        <f t="shared" ref="B270:I270" si="23">IFERROR(B266+B267-B268+B269,"CHYBA")</f>
        <v>0</v>
      </c>
      <c r="C270" s="24">
        <f t="shared" si="23"/>
        <v>0</v>
      </c>
      <c r="D270" s="3">
        <f t="shared" si="23"/>
        <v>0</v>
      </c>
      <c r="E270" s="3">
        <f t="shared" si="23"/>
        <v>0</v>
      </c>
      <c r="F270" s="3">
        <f t="shared" si="23"/>
        <v>0</v>
      </c>
      <c r="G270" s="3">
        <f t="shared" si="23"/>
        <v>0</v>
      </c>
      <c r="H270" s="3">
        <f t="shared" si="23"/>
        <v>0</v>
      </c>
      <c r="I270" s="3">
        <f t="shared" si="23"/>
        <v>0</v>
      </c>
      <c r="J270" s="4">
        <f>SUM(B270:I270)</f>
        <v>0</v>
      </c>
    </row>
    <row r="271" spans="1:10" ht="16.5" customHeight="1" thickBot="1" x14ac:dyDescent="0.25">
      <c r="A271" s="1097" t="s">
        <v>124</v>
      </c>
      <c r="B271" s="1098"/>
      <c r="C271" s="1098"/>
      <c r="D271" s="1098"/>
      <c r="E271" s="1098"/>
      <c r="F271" s="1098"/>
      <c r="G271" s="1098"/>
      <c r="H271" s="1098"/>
      <c r="I271" s="1098"/>
      <c r="J271" s="1099"/>
    </row>
    <row r="272" spans="1:10" ht="27.75" customHeight="1" thickBot="1" x14ac:dyDescent="0.25">
      <c r="A272" s="22" t="s">
        <v>835</v>
      </c>
      <c r="B272" s="23">
        <f>B254-B260-B266</f>
        <v>0</v>
      </c>
      <c r="C272" s="24">
        <f>C254-C260-C266</f>
        <v>0</v>
      </c>
      <c r="D272" s="3">
        <f t="shared" ref="D272:J272" si="24">D254-D260-D266</f>
        <v>449694</v>
      </c>
      <c r="E272" s="3">
        <f t="shared" si="24"/>
        <v>0</v>
      </c>
      <c r="F272" s="3">
        <f t="shared" si="24"/>
        <v>0</v>
      </c>
      <c r="G272" s="3">
        <f>G254-G260-G266</f>
        <v>0</v>
      </c>
      <c r="H272" s="3">
        <f t="shared" si="24"/>
        <v>82185</v>
      </c>
      <c r="I272" s="3">
        <f t="shared" si="24"/>
        <v>0</v>
      </c>
      <c r="J272" s="4">
        <f t="shared" si="24"/>
        <v>531879</v>
      </c>
    </row>
    <row r="273" spans="1:10" ht="22.5" customHeight="1" thickBot="1" x14ac:dyDescent="0.25">
      <c r="A273" s="35" t="s">
        <v>838</v>
      </c>
      <c r="B273" s="36">
        <f>B258-B264-B270</f>
        <v>0</v>
      </c>
      <c r="C273" s="37">
        <f t="shared" ref="C273:J273" si="25">C258-C264-C270</f>
        <v>73370</v>
      </c>
      <c r="D273" s="16">
        <f t="shared" si="25"/>
        <v>294240</v>
      </c>
      <c r="E273" s="16">
        <f t="shared" si="25"/>
        <v>0</v>
      </c>
      <c r="F273" s="16">
        <f t="shared" si="25"/>
        <v>0</v>
      </c>
      <c r="G273" s="16">
        <f t="shared" si="25"/>
        <v>0</v>
      </c>
      <c r="H273" s="16">
        <f t="shared" si="25"/>
        <v>0</v>
      </c>
      <c r="I273" s="16">
        <f t="shared" si="25"/>
        <v>0</v>
      </c>
      <c r="J273" s="17">
        <f t="shared" si="25"/>
        <v>367610</v>
      </c>
    </row>
    <row r="274" spans="1:10" ht="16.5" customHeight="1" thickTop="1" x14ac:dyDescent="0.2">
      <c r="A274" s="187"/>
      <c r="B274" s="187"/>
      <c r="C274" s="187"/>
      <c r="D274" s="187"/>
      <c r="E274" s="187"/>
      <c r="F274" s="187"/>
      <c r="G274" s="187"/>
      <c r="H274" s="187"/>
      <c r="I274" s="187"/>
      <c r="J274" s="187"/>
    </row>
    <row r="275" spans="1:10" ht="16.5" customHeight="1" x14ac:dyDescent="0.2">
      <c r="A275" s="187"/>
      <c r="B275" s="187"/>
      <c r="C275" s="187"/>
      <c r="D275" s="187"/>
      <c r="E275" s="187"/>
      <c r="F275" s="187"/>
      <c r="G275" s="187"/>
      <c r="H275" s="187"/>
      <c r="I275" s="187"/>
      <c r="J275" s="187"/>
    </row>
    <row r="276" spans="1:10" ht="28.5" customHeight="1" x14ac:dyDescent="0.2">
      <c r="A276" s="448" t="s">
        <v>625</v>
      </c>
      <c r="B276" s="448"/>
      <c r="C276" s="448"/>
      <c r="D276" s="448"/>
      <c r="E276" s="448"/>
      <c r="F276" s="448"/>
      <c r="G276" s="448"/>
      <c r="H276" s="448"/>
      <c r="I276" s="448"/>
      <c r="J276" s="448"/>
    </row>
    <row r="277" spans="1:10" ht="16.5" customHeight="1" x14ac:dyDescent="0.2">
      <c r="A277" s="450"/>
      <c r="B277" s="450"/>
      <c r="C277" s="450"/>
      <c r="D277" s="450"/>
      <c r="E277" s="450"/>
      <c r="F277" s="450"/>
      <c r="G277" s="450"/>
      <c r="H277" s="450"/>
      <c r="I277" s="450"/>
      <c r="J277" s="450"/>
    </row>
    <row r="278" spans="1:10" ht="16.5" customHeight="1" x14ac:dyDescent="0.2">
      <c r="A278" s="450"/>
      <c r="B278" s="450"/>
      <c r="C278" s="450"/>
      <c r="D278" s="450"/>
      <c r="E278" s="450"/>
      <c r="F278" s="450"/>
      <c r="G278" s="450"/>
      <c r="H278" s="450"/>
      <c r="I278" s="450"/>
      <c r="J278" s="450"/>
    </row>
    <row r="279" spans="1:10" ht="16.5" customHeight="1" x14ac:dyDescent="0.2">
      <c r="A279" s="208"/>
      <c r="B279" s="208"/>
      <c r="C279" s="208"/>
      <c r="D279" s="208"/>
      <c r="E279" s="208"/>
      <c r="F279" s="208"/>
      <c r="G279" s="208"/>
      <c r="H279" s="208"/>
      <c r="I279" s="208"/>
      <c r="J279" s="208"/>
    </row>
    <row r="280" spans="1:10" ht="16.5" customHeight="1" x14ac:dyDescent="0.2">
      <c r="A280" s="203" t="s">
        <v>632</v>
      </c>
      <c r="B280" s="526" t="s">
        <v>636</v>
      </c>
      <c r="C280" s="526"/>
      <c r="D280" s="526"/>
      <c r="E280" s="526"/>
      <c r="F280" s="526"/>
      <c r="G280" s="526"/>
      <c r="H280" s="526"/>
      <c r="I280" s="526"/>
      <c r="J280" s="526"/>
    </row>
    <row r="281" spans="1:10" ht="16.5" customHeight="1" x14ac:dyDescent="0.2">
      <c r="A281" s="575" t="s">
        <v>845</v>
      </c>
      <c r="B281" s="575"/>
      <c r="C281" s="204"/>
      <c r="D281" s="204"/>
      <c r="E281" s="204"/>
      <c r="F281" s="204"/>
      <c r="G281" s="204"/>
      <c r="H281" s="204"/>
      <c r="I281" s="204"/>
      <c r="J281" s="204"/>
    </row>
    <row r="282" spans="1:10" ht="16.5" customHeight="1" thickBot="1" x14ac:dyDescent="0.25">
      <c r="A282" s="202"/>
      <c r="B282" s="202"/>
      <c r="C282" s="202"/>
      <c r="D282" s="202"/>
      <c r="E282" s="202"/>
      <c r="F282" s="202"/>
      <c r="G282" s="202"/>
      <c r="H282" s="202"/>
      <c r="I282" s="202"/>
      <c r="J282" s="202"/>
    </row>
    <row r="283" spans="1:10" ht="16.5" customHeight="1" thickTop="1" thickBot="1" x14ac:dyDescent="0.25">
      <c r="A283" s="727" t="s">
        <v>127</v>
      </c>
      <c r="B283" s="728"/>
      <c r="C283" s="728"/>
      <c r="D283" s="728"/>
      <c r="E283" s="728"/>
      <c r="F283" s="729"/>
      <c r="G283" s="730" t="s">
        <v>126</v>
      </c>
      <c r="H283" s="728"/>
      <c r="I283" s="728"/>
      <c r="J283" s="731"/>
    </row>
    <row r="284" spans="1:10" ht="16.5" customHeight="1" thickTop="1" x14ac:dyDescent="0.2">
      <c r="A284" s="732" t="s">
        <v>664</v>
      </c>
      <c r="B284" s="733"/>
      <c r="C284" s="733"/>
      <c r="D284" s="733"/>
      <c r="E284" s="733"/>
      <c r="F284" s="734"/>
      <c r="G284" s="1378"/>
      <c r="H284" s="1379"/>
      <c r="I284" s="1379"/>
      <c r="J284" s="1380"/>
    </row>
    <row r="285" spans="1:10" ht="16.5" customHeight="1" thickBot="1" x14ac:dyDescent="0.25">
      <c r="A285" s="741" t="s">
        <v>665</v>
      </c>
      <c r="B285" s="742"/>
      <c r="C285" s="742"/>
      <c r="D285" s="742"/>
      <c r="E285" s="742"/>
      <c r="F285" s="743"/>
      <c r="G285" s="1368"/>
      <c r="H285" s="1369"/>
      <c r="I285" s="1369"/>
      <c r="J285" s="1370"/>
    </row>
    <row r="286" spans="1:10" ht="51" customHeight="1" thickTop="1" x14ac:dyDescent="0.2">
      <c r="A286" s="182"/>
      <c r="B286" s="198"/>
      <c r="C286" s="198"/>
      <c r="D286" s="198"/>
      <c r="E286" s="198"/>
      <c r="F286" s="198"/>
      <c r="G286" s="198"/>
      <c r="H286" s="198"/>
      <c r="I286" s="198"/>
      <c r="J286" s="198"/>
    </row>
    <row r="287" spans="1:10" ht="18.75" customHeight="1" x14ac:dyDescent="0.2">
      <c r="A287" s="182"/>
      <c r="B287" s="198"/>
      <c r="C287" s="198"/>
      <c r="D287" s="198"/>
      <c r="E287" s="198"/>
      <c r="F287" s="198"/>
      <c r="G287" s="198"/>
      <c r="H287" s="198"/>
      <c r="I287" s="198"/>
      <c r="J287" s="198"/>
    </row>
    <row r="288" spans="1:10" ht="16.5" customHeight="1" x14ac:dyDescent="0.2">
      <c r="A288" s="176" t="s">
        <v>128</v>
      </c>
      <c r="B288" s="1198" t="s">
        <v>740</v>
      </c>
      <c r="C288" s="1198"/>
      <c r="D288" s="1198"/>
      <c r="E288" s="1198"/>
      <c r="F288" s="1198"/>
      <c r="G288" s="1198"/>
      <c r="H288" s="1198"/>
      <c r="I288" s="1198"/>
      <c r="J288" s="1198"/>
    </row>
    <row r="289" spans="1:10" ht="16.5" customHeight="1" thickBot="1" x14ac:dyDescent="0.25">
      <c r="A289" s="187"/>
      <c r="B289" s="187"/>
      <c r="C289" s="187"/>
      <c r="D289" s="187"/>
      <c r="E289" s="187"/>
      <c r="F289" s="187"/>
      <c r="G289" s="187"/>
      <c r="H289" s="187"/>
      <c r="I289" s="187"/>
      <c r="J289" s="187"/>
    </row>
    <row r="290" spans="1:10" ht="31.5" customHeight="1" thickBot="1" x14ac:dyDescent="0.25">
      <c r="A290" s="1204" t="s">
        <v>129</v>
      </c>
      <c r="B290" s="1205"/>
      <c r="C290" s="1205"/>
      <c r="D290" s="1206"/>
      <c r="E290" s="407" t="s">
        <v>1016</v>
      </c>
      <c r="F290" s="408" t="s">
        <v>1017</v>
      </c>
      <c r="G290" s="1206" t="s">
        <v>130</v>
      </c>
      <c r="H290" s="1394"/>
      <c r="I290" s="1394"/>
      <c r="J290" s="1395"/>
    </row>
    <row r="291" spans="1:10" ht="16.5" customHeight="1" thickTop="1" x14ac:dyDescent="0.2">
      <c r="A291" s="1371" t="s">
        <v>1007</v>
      </c>
      <c r="B291" s="1372"/>
      <c r="C291" s="1372"/>
      <c r="D291" s="1373"/>
      <c r="E291" s="400">
        <v>159</v>
      </c>
      <c r="F291" s="403">
        <v>536</v>
      </c>
      <c r="G291" s="1396" t="s">
        <v>983</v>
      </c>
      <c r="H291" s="1397"/>
      <c r="I291" s="1397"/>
      <c r="J291" s="1398"/>
    </row>
    <row r="292" spans="1:10" ht="16.5" customHeight="1" x14ac:dyDescent="0.2">
      <c r="A292" s="1152" t="s">
        <v>1008</v>
      </c>
      <c r="B292" s="1153"/>
      <c r="C292" s="1153"/>
      <c r="D292" s="1154"/>
      <c r="E292" s="401">
        <v>146</v>
      </c>
      <c r="F292" s="404"/>
      <c r="G292" s="1399" t="s">
        <v>989</v>
      </c>
      <c r="H292" s="1400"/>
      <c r="I292" s="1400"/>
      <c r="J292" s="1401"/>
    </row>
    <row r="293" spans="1:10" ht="16.5" customHeight="1" x14ac:dyDescent="0.2">
      <c r="A293" s="1391" t="s">
        <v>1009</v>
      </c>
      <c r="B293" s="1392"/>
      <c r="C293" s="1392"/>
      <c r="D293" s="1393"/>
      <c r="E293" s="395">
        <v>159</v>
      </c>
      <c r="F293" s="405">
        <v>237</v>
      </c>
      <c r="G293" s="1402" t="s">
        <v>982</v>
      </c>
      <c r="H293" s="1402"/>
      <c r="I293" s="1402"/>
      <c r="J293" s="1213"/>
    </row>
    <row r="294" spans="1:10" ht="16.5" customHeight="1" x14ac:dyDescent="0.2">
      <c r="A294" s="1152" t="s">
        <v>1010</v>
      </c>
      <c r="B294" s="1153"/>
      <c r="C294" s="1153"/>
      <c r="D294" s="1154"/>
      <c r="E294" s="402">
        <v>127</v>
      </c>
      <c r="F294" s="404"/>
      <c r="G294" s="1402" t="s">
        <v>989</v>
      </c>
      <c r="H294" s="1402"/>
      <c r="I294" s="1402"/>
      <c r="J294" s="1213"/>
    </row>
    <row r="295" spans="1:10" ht="16.5" customHeight="1" x14ac:dyDescent="0.2">
      <c r="A295" s="1391" t="s">
        <v>1011</v>
      </c>
      <c r="B295" s="1392"/>
      <c r="C295" s="1392"/>
      <c r="D295" s="1393"/>
      <c r="E295" s="396">
        <v>135</v>
      </c>
      <c r="F295" s="404"/>
      <c r="G295" s="1402" t="s">
        <v>979</v>
      </c>
      <c r="H295" s="1402"/>
      <c r="I295" s="1402"/>
      <c r="J295" s="1213"/>
    </row>
    <row r="296" spans="1:10" ht="16.5" customHeight="1" x14ac:dyDescent="0.2">
      <c r="A296" s="1152" t="s">
        <v>1012</v>
      </c>
      <c r="B296" s="1153"/>
      <c r="C296" s="1153"/>
      <c r="D296" s="1154"/>
      <c r="E296" s="402">
        <v>127</v>
      </c>
      <c r="F296" s="404"/>
      <c r="G296" s="1402" t="s">
        <v>990</v>
      </c>
      <c r="H296" s="1402"/>
      <c r="I296" s="1402"/>
      <c r="J296" s="1213"/>
    </row>
    <row r="297" spans="1:10" ht="16.5" customHeight="1" x14ac:dyDescent="0.2">
      <c r="A297" s="1152" t="s">
        <v>1013</v>
      </c>
      <c r="B297" s="1153"/>
      <c r="C297" s="1153"/>
      <c r="D297" s="1154"/>
      <c r="E297" s="401">
        <v>87</v>
      </c>
      <c r="F297" s="404"/>
      <c r="G297" s="1402" t="s">
        <v>860</v>
      </c>
      <c r="H297" s="1402"/>
      <c r="I297" s="1402"/>
      <c r="J297" s="1213"/>
    </row>
    <row r="298" spans="1:10" ht="16.5" customHeight="1" x14ac:dyDescent="0.2">
      <c r="A298" s="1391" t="s">
        <v>1014</v>
      </c>
      <c r="B298" s="1392"/>
      <c r="C298" s="1392"/>
      <c r="D298" s="1393"/>
      <c r="E298" s="401">
        <v>98</v>
      </c>
      <c r="F298" s="404">
        <v>321</v>
      </c>
      <c r="G298" s="1403" t="s">
        <v>991</v>
      </c>
      <c r="H298" s="1403"/>
      <c r="I298" s="1403"/>
      <c r="J298" s="1404"/>
    </row>
    <row r="299" spans="1:10" ht="16.5" customHeight="1" thickBot="1" x14ac:dyDescent="0.25">
      <c r="A299" s="1201" t="s">
        <v>1015</v>
      </c>
      <c r="B299" s="1202"/>
      <c r="C299" s="1202"/>
      <c r="D299" s="1203"/>
      <c r="E299" s="409">
        <v>70</v>
      </c>
      <c r="F299" s="406">
        <v>222</v>
      </c>
      <c r="G299" s="1405" t="s">
        <v>980</v>
      </c>
      <c r="H299" s="1406"/>
      <c r="I299" s="1406"/>
      <c r="J299" s="1407"/>
    </row>
    <row r="300" spans="1:10" ht="16.5" customHeight="1" x14ac:dyDescent="0.2">
      <c r="A300" s="181"/>
      <c r="B300" s="180"/>
      <c r="C300" s="180"/>
      <c r="D300" s="180"/>
      <c r="E300" s="180"/>
      <c r="F300" s="180"/>
      <c r="G300" s="180"/>
      <c r="H300" s="180"/>
      <c r="I300" s="180"/>
      <c r="J300" s="180"/>
    </row>
    <row r="301" spans="1:10" ht="16.5" customHeight="1" x14ac:dyDescent="0.2">
      <c r="A301" s="181"/>
      <c r="B301" s="180"/>
      <c r="C301" s="180"/>
      <c r="D301" s="180"/>
      <c r="E301" s="180"/>
      <c r="F301" s="180"/>
      <c r="G301" s="180"/>
      <c r="H301" s="180"/>
      <c r="I301" s="180"/>
      <c r="J301" s="180"/>
    </row>
    <row r="302" spans="1:10" ht="39" customHeight="1" x14ac:dyDescent="0.2">
      <c r="A302" s="209" t="s">
        <v>131</v>
      </c>
      <c r="B302" s="1139" t="s">
        <v>871</v>
      </c>
      <c r="C302" s="1139"/>
      <c r="D302" s="1139"/>
      <c r="E302" s="1139"/>
      <c r="F302" s="1139"/>
      <c r="G302" s="1139"/>
      <c r="H302" s="1139"/>
      <c r="I302" s="1139"/>
      <c r="J302" s="1139"/>
    </row>
    <row r="303" spans="1:10" ht="10.8" thickBot="1" x14ac:dyDescent="0.25">
      <c r="A303" s="187"/>
      <c r="B303" s="187"/>
      <c r="C303" s="187"/>
      <c r="D303" s="187"/>
      <c r="E303" s="187"/>
      <c r="F303" s="187"/>
      <c r="G303" s="187"/>
      <c r="H303" s="187"/>
      <c r="I303" s="187"/>
      <c r="J303" s="187"/>
    </row>
    <row r="304" spans="1:10" ht="10.8" thickTop="1" x14ac:dyDescent="0.2">
      <c r="A304" s="1207" t="s">
        <v>23</v>
      </c>
      <c r="B304" s="1208"/>
      <c r="C304" s="1208"/>
      <c r="D304" s="1376"/>
      <c r="E304" s="1374" t="s">
        <v>29</v>
      </c>
      <c r="F304" s="1208"/>
      <c r="G304" s="1208"/>
      <c r="H304" s="1208"/>
      <c r="I304" s="1208"/>
      <c r="J304" s="1210"/>
    </row>
    <row r="305" spans="1:256" ht="10.8" thickBot="1" x14ac:dyDescent="0.25">
      <c r="A305" s="1209"/>
      <c r="B305" s="1137"/>
      <c r="C305" s="1137"/>
      <c r="D305" s="1377"/>
      <c r="E305" s="1375" t="s">
        <v>132</v>
      </c>
      <c r="F305" s="1137"/>
      <c r="G305" s="1137"/>
      <c r="H305" s="1137" t="s">
        <v>133</v>
      </c>
      <c r="I305" s="1137"/>
      <c r="J305" s="1138"/>
    </row>
    <row r="306" spans="1:256" ht="10.8" thickTop="1" x14ac:dyDescent="0.2">
      <c r="A306" s="1186"/>
      <c r="B306" s="1187"/>
      <c r="C306" s="1187"/>
      <c r="D306" s="1188"/>
      <c r="E306" s="1115"/>
      <c r="F306" s="1116"/>
      <c r="G306" s="1116"/>
      <c r="H306" s="1116"/>
      <c r="I306" s="1116"/>
      <c r="J306" s="1383"/>
    </row>
    <row r="307" spans="1:256" x14ac:dyDescent="0.2">
      <c r="A307" s="1159"/>
      <c r="B307" s="1160"/>
      <c r="C307" s="1160"/>
      <c r="D307" s="1189"/>
      <c r="E307" s="1155"/>
      <c r="F307" s="1156"/>
      <c r="G307" s="1156"/>
      <c r="H307" s="1156"/>
      <c r="I307" s="1156"/>
      <c r="J307" s="1161"/>
    </row>
    <row r="308" spans="1:256" x14ac:dyDescent="0.2">
      <c r="A308" s="1159"/>
      <c r="B308" s="1160"/>
      <c r="C308" s="1160"/>
      <c r="D308" s="1189"/>
      <c r="E308" s="1155"/>
      <c r="F308" s="1156"/>
      <c r="G308" s="1156"/>
      <c r="H308" s="1156"/>
      <c r="I308" s="1156"/>
      <c r="J308" s="1161"/>
    </row>
    <row r="309" spans="1:256" ht="10.8" thickBot="1" x14ac:dyDescent="0.25">
      <c r="A309" s="1079"/>
      <c r="B309" s="1080"/>
      <c r="C309" s="1080"/>
      <c r="D309" s="1081"/>
      <c r="E309" s="1157"/>
      <c r="F309" s="1143"/>
      <c r="G309" s="1143"/>
      <c r="H309" s="1143"/>
      <c r="I309" s="1143"/>
      <c r="J309" s="1144"/>
    </row>
    <row r="310" spans="1:256" ht="10.8" thickTop="1" x14ac:dyDescent="0.2">
      <c r="A310" s="210"/>
      <c r="B310" s="210"/>
      <c r="C310" s="210"/>
      <c r="D310" s="210"/>
      <c r="E310" s="210"/>
      <c r="F310" s="210"/>
      <c r="G310" s="210"/>
      <c r="H310" s="210"/>
      <c r="I310" s="210"/>
      <c r="J310" s="210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</row>
    <row r="311" spans="1:256" ht="15" customHeight="1" x14ac:dyDescent="0.2">
      <c r="A311" s="209" t="s">
        <v>134</v>
      </c>
      <c r="B311" s="1139" t="s">
        <v>872</v>
      </c>
      <c r="C311" s="1139"/>
      <c r="D311" s="1139"/>
      <c r="E311" s="1139"/>
      <c r="F311" s="1139"/>
      <c r="G311" s="1139"/>
      <c r="H311" s="1139"/>
      <c r="I311" s="1139"/>
      <c r="J311" s="1139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</row>
    <row r="312" spans="1:256" ht="30" customHeight="1" x14ac:dyDescent="0.2">
      <c r="A312" s="210"/>
      <c r="B312" s="1139"/>
      <c r="C312" s="1139"/>
      <c r="D312" s="1139"/>
      <c r="E312" s="1139"/>
      <c r="F312" s="1139"/>
      <c r="G312" s="1139"/>
      <c r="H312" s="1139"/>
      <c r="I312" s="1139"/>
      <c r="J312" s="1139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193"/>
      <c r="AB312" s="193"/>
      <c r="AC312" s="193"/>
      <c r="AD312" s="193"/>
      <c r="AE312" s="193"/>
      <c r="AF312" s="193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  <c r="BI312" s="193"/>
      <c r="BJ312" s="193"/>
      <c r="BK312" s="193"/>
      <c r="BL312" s="193"/>
      <c r="BM312" s="193"/>
      <c r="BN312" s="193"/>
      <c r="BO312" s="193"/>
      <c r="BP312" s="193"/>
      <c r="BQ312" s="193"/>
      <c r="BR312" s="193"/>
      <c r="BS312" s="193"/>
      <c r="BT312" s="193"/>
      <c r="BU312" s="193"/>
      <c r="BV312" s="193"/>
      <c r="BW312" s="193"/>
      <c r="BX312" s="193"/>
      <c r="BY312" s="193"/>
      <c r="BZ312" s="193"/>
      <c r="CA312" s="193"/>
      <c r="CB312" s="193"/>
      <c r="CC312" s="193"/>
      <c r="CD312" s="193"/>
      <c r="CE312" s="193"/>
      <c r="CF312" s="193"/>
      <c r="CG312" s="193"/>
      <c r="CH312" s="193"/>
      <c r="CI312" s="193"/>
      <c r="CJ312" s="193"/>
      <c r="CK312" s="193"/>
      <c r="CL312" s="193"/>
      <c r="CM312" s="193"/>
      <c r="CN312" s="193"/>
      <c r="CO312" s="193"/>
      <c r="CP312" s="193"/>
      <c r="CQ312" s="193"/>
      <c r="CR312" s="193"/>
      <c r="CS312" s="193"/>
      <c r="CT312" s="193"/>
      <c r="CU312" s="193"/>
      <c r="CV312" s="193"/>
      <c r="CW312" s="193"/>
      <c r="CX312" s="193"/>
      <c r="CY312" s="193"/>
      <c r="CZ312" s="193"/>
      <c r="DA312" s="193"/>
      <c r="DB312" s="193"/>
      <c r="DC312" s="193"/>
      <c r="DD312" s="193"/>
      <c r="DE312" s="193"/>
      <c r="DF312" s="193"/>
      <c r="DG312" s="193"/>
      <c r="DH312" s="193"/>
      <c r="DI312" s="193"/>
      <c r="DJ312" s="193"/>
      <c r="DK312" s="193"/>
      <c r="DL312" s="193"/>
      <c r="DM312" s="193"/>
      <c r="DN312" s="193"/>
      <c r="DO312" s="193"/>
      <c r="DP312" s="193"/>
      <c r="DQ312" s="193"/>
      <c r="DR312" s="193"/>
      <c r="DS312" s="193"/>
      <c r="DT312" s="193"/>
      <c r="DU312" s="193"/>
      <c r="DV312" s="193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</row>
    <row r="313" spans="1:256" ht="10.8" thickBot="1" x14ac:dyDescent="0.25">
      <c r="A313" s="210"/>
      <c r="B313" s="210"/>
      <c r="C313" s="210"/>
      <c r="D313" s="210"/>
      <c r="E313" s="210"/>
      <c r="F313" s="210"/>
      <c r="G313" s="210"/>
      <c r="H313" s="210"/>
      <c r="I313" s="210"/>
      <c r="J313" s="210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3"/>
      <c r="CA313" s="193"/>
      <c r="CB313" s="193"/>
      <c r="CC313" s="193"/>
      <c r="CD313" s="193"/>
      <c r="CE313" s="193"/>
      <c r="CF313" s="193"/>
      <c r="CG313" s="193"/>
      <c r="CH313" s="193"/>
      <c r="CI313" s="193"/>
      <c r="CJ313" s="193"/>
      <c r="CK313" s="193"/>
      <c r="CL313" s="193"/>
      <c r="CM313" s="193"/>
      <c r="CN313" s="193"/>
      <c r="CO313" s="193"/>
      <c r="CP313" s="193"/>
      <c r="CQ313" s="193"/>
      <c r="CR313" s="193"/>
      <c r="CS313" s="193"/>
      <c r="CT313" s="193"/>
      <c r="CU313" s="193"/>
      <c r="CV313" s="193"/>
      <c r="CW313" s="193"/>
      <c r="CX313" s="193"/>
      <c r="CY313" s="193"/>
      <c r="CZ313" s="193"/>
      <c r="DA313" s="193"/>
      <c r="DB313" s="193"/>
      <c r="DC313" s="193"/>
      <c r="DD313" s="193"/>
      <c r="DE313" s="193"/>
      <c r="DF313" s="193"/>
      <c r="DG313" s="193"/>
      <c r="DH313" s="193"/>
      <c r="DI313" s="193"/>
      <c r="DJ313" s="193"/>
      <c r="DK313" s="193"/>
      <c r="DL313" s="193"/>
      <c r="DM313" s="193"/>
      <c r="DN313" s="193"/>
      <c r="DO313" s="193"/>
      <c r="DP313" s="193"/>
      <c r="DQ313" s="193"/>
      <c r="DR313" s="193"/>
      <c r="DS313" s="193"/>
      <c r="DT313" s="193"/>
      <c r="DU313" s="193"/>
      <c r="DV313" s="193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</row>
    <row r="314" spans="1:256" ht="10.8" thickTop="1" x14ac:dyDescent="0.2">
      <c r="A314" s="1207" t="s">
        <v>23</v>
      </c>
      <c r="B314" s="1208"/>
      <c r="C314" s="1208"/>
      <c r="D314" s="1208"/>
      <c r="E314" s="1208" t="s">
        <v>29</v>
      </c>
      <c r="F314" s="1208"/>
      <c r="G314" s="1208"/>
      <c r="H314" s="1208"/>
      <c r="I314" s="1208"/>
      <c r="J314" s="1210"/>
    </row>
    <row r="315" spans="1:256" ht="10.8" thickBot="1" x14ac:dyDescent="0.25">
      <c r="A315" s="1209"/>
      <c r="B315" s="1137"/>
      <c r="C315" s="1137"/>
      <c r="D315" s="1137"/>
      <c r="E315" s="1137" t="s">
        <v>132</v>
      </c>
      <c r="F315" s="1137"/>
      <c r="G315" s="1137"/>
      <c r="H315" s="1137" t="s">
        <v>133</v>
      </c>
      <c r="I315" s="1137"/>
      <c r="J315" s="1138"/>
    </row>
    <row r="316" spans="1:256" ht="10.8" thickTop="1" x14ac:dyDescent="0.2">
      <c r="A316" s="1186"/>
      <c r="B316" s="1187"/>
      <c r="C316" s="1187"/>
      <c r="D316" s="1187"/>
      <c r="E316" s="1116"/>
      <c r="F316" s="1116"/>
      <c r="G316" s="1116"/>
      <c r="H316" s="1116"/>
      <c r="I316" s="1116"/>
      <c r="J316" s="1383"/>
    </row>
    <row r="317" spans="1:256" x14ac:dyDescent="0.2">
      <c r="A317" s="1159"/>
      <c r="B317" s="1160"/>
      <c r="C317" s="1160"/>
      <c r="D317" s="1160"/>
      <c r="E317" s="1156"/>
      <c r="F317" s="1156"/>
      <c r="G317" s="1156"/>
      <c r="H317" s="1156"/>
      <c r="I317" s="1156"/>
      <c r="J317" s="1161"/>
    </row>
    <row r="318" spans="1:256" x14ac:dyDescent="0.2">
      <c r="A318" s="1159"/>
      <c r="B318" s="1160"/>
      <c r="C318" s="1160"/>
      <c r="D318" s="1160"/>
      <c r="E318" s="1156"/>
      <c r="F318" s="1156"/>
      <c r="G318" s="1156"/>
      <c r="H318" s="1156"/>
      <c r="I318" s="1156"/>
      <c r="J318" s="1161"/>
    </row>
    <row r="319" spans="1:256" ht="10.8" thickBot="1" x14ac:dyDescent="0.25">
      <c r="A319" s="1079"/>
      <c r="B319" s="1080"/>
      <c r="C319" s="1080"/>
      <c r="D319" s="1080"/>
      <c r="E319" s="1143"/>
      <c r="F319" s="1143"/>
      <c r="G319" s="1143"/>
      <c r="H319" s="1143"/>
      <c r="I319" s="1143"/>
      <c r="J319" s="1144"/>
    </row>
    <row r="320" spans="1:256" ht="10.8" thickTop="1" x14ac:dyDescent="0.2">
      <c r="A320" s="210"/>
      <c r="B320" s="210"/>
      <c r="C320" s="210"/>
      <c r="D320" s="210"/>
      <c r="E320" s="210"/>
      <c r="F320" s="210"/>
      <c r="G320" s="210"/>
      <c r="H320" s="210"/>
      <c r="I320" s="210"/>
      <c r="J320" s="210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  <c r="AA320" s="193"/>
      <c r="AB320" s="193"/>
      <c r="AC320" s="193"/>
      <c r="AD320" s="193"/>
      <c r="AE320" s="193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  <c r="BI320" s="193"/>
      <c r="BJ320" s="193"/>
      <c r="BK320" s="193"/>
      <c r="BL320" s="193"/>
      <c r="BM320" s="193"/>
      <c r="BN320" s="193"/>
      <c r="BO320" s="193"/>
      <c r="BP320" s="193"/>
      <c r="BQ320" s="193"/>
      <c r="BR320" s="193"/>
      <c r="BS320" s="193"/>
      <c r="BT320" s="193"/>
      <c r="BU320" s="193"/>
      <c r="BV320" s="193"/>
      <c r="BW320" s="193"/>
      <c r="BX320" s="193"/>
      <c r="BY320" s="193"/>
      <c r="BZ320" s="193"/>
      <c r="CA320" s="193"/>
      <c r="CB320" s="193"/>
      <c r="CC320" s="193"/>
      <c r="CD320" s="193"/>
      <c r="CE320" s="193"/>
      <c r="CF320" s="193"/>
      <c r="CG320" s="193"/>
      <c r="CH320" s="193"/>
      <c r="CI320" s="193"/>
      <c r="CJ320" s="193"/>
      <c r="CK320" s="193"/>
      <c r="CL320" s="193"/>
      <c r="CM320" s="193"/>
      <c r="CN320" s="193"/>
      <c r="CO320" s="193"/>
      <c r="CP320" s="193"/>
      <c r="CQ320" s="193"/>
      <c r="CR320" s="193"/>
      <c r="CS320" s="193"/>
      <c r="CT320" s="193"/>
      <c r="CU320" s="193"/>
      <c r="CV320" s="193"/>
      <c r="CW320" s="193"/>
      <c r="CX320" s="193"/>
      <c r="CY320" s="193"/>
      <c r="CZ320" s="193"/>
      <c r="DA320" s="193"/>
      <c r="DB320" s="193"/>
      <c r="DC320" s="193"/>
      <c r="DD320" s="193"/>
      <c r="DE320" s="193"/>
      <c r="DF320" s="193"/>
      <c r="DG320" s="193"/>
      <c r="DH320" s="193"/>
      <c r="DI320" s="193"/>
      <c r="DJ320" s="193"/>
      <c r="DK320" s="193"/>
      <c r="DL320" s="193"/>
      <c r="DM320" s="193"/>
      <c r="DN320" s="193"/>
      <c r="DO320" s="193"/>
      <c r="DP320" s="193"/>
      <c r="DQ320" s="193"/>
      <c r="DR320" s="193"/>
      <c r="DS320" s="193"/>
      <c r="DT320" s="193"/>
      <c r="DU320" s="193"/>
      <c r="DV320" s="193"/>
      <c r="DW320" s="193"/>
      <c r="DX320" s="193"/>
      <c r="DY320" s="193"/>
      <c r="DZ320" s="193"/>
      <c r="EA320" s="193"/>
      <c r="EB320" s="193"/>
      <c r="EC320" s="193"/>
      <c r="ED320" s="193"/>
      <c r="EE320" s="193"/>
      <c r="EF320" s="193"/>
      <c r="EG320" s="193"/>
      <c r="EH320" s="193"/>
      <c r="EI320" s="193"/>
      <c r="EJ320" s="193"/>
      <c r="EK320" s="193"/>
      <c r="EL320" s="193"/>
      <c r="EM320" s="193"/>
      <c r="EN320" s="193"/>
      <c r="EO320" s="193"/>
      <c r="EP320" s="193"/>
      <c r="EQ320" s="193"/>
      <c r="ER320" s="193"/>
      <c r="ES320" s="193"/>
      <c r="ET320" s="193"/>
      <c r="EU320" s="193"/>
      <c r="EV320" s="193"/>
      <c r="EW320" s="193"/>
      <c r="EX320" s="193"/>
      <c r="EY320" s="193"/>
      <c r="EZ320" s="193"/>
      <c r="FA320" s="193"/>
      <c r="FB320" s="193"/>
      <c r="FC320" s="193"/>
      <c r="FD320" s="193"/>
      <c r="FE320" s="193"/>
      <c r="FF320" s="193"/>
      <c r="FG320" s="193"/>
      <c r="FH320" s="193"/>
      <c r="FI320" s="193"/>
      <c r="FJ320" s="193"/>
      <c r="FK320" s="193"/>
      <c r="FL320" s="193"/>
      <c r="FM320" s="193"/>
      <c r="FN320" s="193"/>
      <c r="FO320" s="193"/>
      <c r="FP320" s="193"/>
      <c r="FQ320" s="193"/>
      <c r="FR320" s="193"/>
      <c r="FS320" s="193"/>
      <c r="FT320" s="193"/>
      <c r="FU320" s="193"/>
      <c r="FV320" s="193"/>
      <c r="FW320" s="193"/>
      <c r="FX320" s="193"/>
      <c r="FY320" s="193"/>
      <c r="FZ320" s="193"/>
      <c r="GA320" s="193"/>
      <c r="GB320" s="193"/>
      <c r="GC320" s="193"/>
      <c r="GD320" s="193"/>
      <c r="GE320" s="193"/>
      <c r="GF320" s="193"/>
      <c r="GG320" s="193"/>
      <c r="GH320" s="193"/>
      <c r="GI320" s="193"/>
      <c r="GJ320" s="193"/>
      <c r="GK320" s="193"/>
      <c r="GL320" s="193"/>
      <c r="GM320" s="193"/>
      <c r="GN320" s="193"/>
      <c r="GO320" s="193"/>
      <c r="GP320" s="193"/>
      <c r="GQ320" s="193"/>
      <c r="GR320" s="193"/>
      <c r="GS320" s="193"/>
      <c r="GT320" s="193"/>
      <c r="GU320" s="193"/>
      <c r="GV320" s="193"/>
      <c r="GW320" s="193"/>
      <c r="GX320" s="193"/>
      <c r="GY320" s="193"/>
      <c r="GZ320" s="193"/>
      <c r="HA320" s="193"/>
      <c r="HB320" s="193"/>
      <c r="HC320" s="193"/>
      <c r="HD320" s="193"/>
      <c r="HE320" s="193"/>
      <c r="HF320" s="193"/>
      <c r="HG320" s="193"/>
      <c r="HH320" s="193"/>
      <c r="HI320" s="193"/>
      <c r="HJ320" s="193"/>
      <c r="HK320" s="193"/>
      <c r="HL320" s="193"/>
      <c r="HM320" s="193"/>
      <c r="HN320" s="193"/>
      <c r="HO320" s="193"/>
      <c r="HP320" s="193"/>
      <c r="HQ320" s="193"/>
      <c r="HR320" s="193"/>
      <c r="HS320" s="193"/>
      <c r="HT320" s="193"/>
      <c r="HU320" s="193"/>
      <c r="HV320" s="193"/>
      <c r="HW320" s="193"/>
      <c r="HX320" s="193"/>
      <c r="HY320" s="193"/>
      <c r="HZ320" s="193"/>
      <c r="IA320" s="193"/>
      <c r="IB320" s="193"/>
      <c r="IC320" s="193"/>
      <c r="ID320" s="193"/>
      <c r="IE320" s="193"/>
      <c r="IF320" s="193"/>
      <c r="IG320" s="193"/>
      <c r="IH320" s="193"/>
      <c r="II320" s="193"/>
      <c r="IJ320" s="193"/>
      <c r="IK320" s="193"/>
      <c r="IL320" s="193"/>
      <c r="IM320" s="193"/>
      <c r="IN320" s="193"/>
      <c r="IO320" s="193"/>
      <c r="IP320" s="193"/>
      <c r="IQ320" s="193"/>
      <c r="IR320" s="193"/>
      <c r="IS320" s="193"/>
      <c r="IT320" s="193"/>
      <c r="IU320" s="193"/>
      <c r="IV320" s="193"/>
    </row>
    <row r="321" spans="1:256" x14ac:dyDescent="0.2">
      <c r="A321" s="209" t="s">
        <v>135</v>
      </c>
      <c r="B321" s="1139" t="s">
        <v>873</v>
      </c>
      <c r="C321" s="1139"/>
      <c r="D321" s="1139"/>
      <c r="E321" s="1139"/>
      <c r="F321" s="1139"/>
      <c r="G321" s="1139"/>
      <c r="H321" s="1139"/>
      <c r="I321" s="1139"/>
      <c r="J321" s="1139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</row>
    <row r="322" spans="1:256" ht="10.8" thickBot="1" x14ac:dyDescent="0.25">
      <c r="A322" s="210"/>
      <c r="B322" s="210"/>
      <c r="C322" s="210"/>
      <c r="D322" s="210"/>
      <c r="E322" s="210"/>
      <c r="F322" s="210"/>
      <c r="G322" s="210"/>
      <c r="H322" s="210"/>
      <c r="I322" s="210"/>
      <c r="J322" s="210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</row>
    <row r="323" spans="1:256" ht="11.4" thickTop="1" thickBot="1" x14ac:dyDescent="0.25">
      <c r="A323" s="1381" t="s">
        <v>626</v>
      </c>
      <c r="B323" s="1382"/>
      <c r="C323" s="1382"/>
      <c r="D323" s="1164"/>
      <c r="E323" s="600" t="s">
        <v>29</v>
      </c>
      <c r="F323" s="1162"/>
      <c r="G323" s="1163"/>
      <c r="H323" s="1164" t="s">
        <v>136</v>
      </c>
      <c r="I323" s="1162"/>
      <c r="J323" s="1165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  <c r="AA323" s="193"/>
      <c r="AB323" s="193"/>
      <c r="AC323" s="193"/>
      <c r="AD323" s="193"/>
      <c r="AE323" s="193"/>
      <c r="AF323" s="193"/>
      <c r="AG323" s="193"/>
      <c r="AH323" s="193"/>
      <c r="AI323" s="193"/>
      <c r="AJ323" s="193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  <c r="BI323" s="193"/>
      <c r="BJ323" s="193"/>
      <c r="BK323" s="193"/>
      <c r="BL323" s="193"/>
      <c r="BM323" s="193"/>
      <c r="BN323" s="193"/>
      <c r="BO323" s="193"/>
      <c r="BP323" s="193"/>
      <c r="BQ323" s="193"/>
      <c r="BR323" s="193"/>
      <c r="BS323" s="193"/>
      <c r="BT323" s="193"/>
      <c r="BU323" s="193"/>
      <c r="BV323" s="193"/>
      <c r="BW323" s="193"/>
      <c r="BX323" s="193"/>
      <c r="BY323" s="193"/>
      <c r="BZ323" s="193"/>
      <c r="CA323" s="193"/>
      <c r="CB323" s="193"/>
      <c r="CC323" s="193"/>
      <c r="CD323" s="193"/>
      <c r="CE323" s="193"/>
      <c r="CF323" s="193"/>
      <c r="CG323" s="193"/>
      <c r="CH323" s="193"/>
      <c r="CI323" s="193"/>
      <c r="CJ323" s="193"/>
      <c r="CK323" s="193"/>
      <c r="CL323" s="193"/>
      <c r="CM323" s="193"/>
      <c r="CN323" s="193"/>
      <c r="CO323" s="193"/>
      <c r="CP323" s="193"/>
      <c r="CQ323" s="193"/>
      <c r="CR323" s="193"/>
      <c r="CS323" s="193"/>
      <c r="CT323" s="193"/>
      <c r="CU323" s="193"/>
      <c r="CV323" s="193"/>
      <c r="CW323" s="193"/>
      <c r="CX323" s="193"/>
      <c r="CY323" s="193"/>
      <c r="CZ323" s="193"/>
      <c r="DA323" s="193"/>
      <c r="DB323" s="193"/>
      <c r="DC323" s="193"/>
      <c r="DD323" s="193"/>
      <c r="DE323" s="193"/>
      <c r="DF323" s="193"/>
      <c r="DG323" s="193"/>
      <c r="DH323" s="193"/>
      <c r="DI323" s="193"/>
      <c r="DJ323" s="193"/>
      <c r="DK323" s="193"/>
      <c r="DL323" s="193"/>
      <c r="DM323" s="193"/>
      <c r="DN323" s="193"/>
      <c r="DO323" s="193"/>
      <c r="DP323" s="193"/>
      <c r="DQ323" s="193"/>
      <c r="DR323" s="193"/>
      <c r="DS323" s="193"/>
      <c r="DT323" s="193"/>
      <c r="DU323" s="193"/>
      <c r="DV323" s="193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A323" s="193"/>
      <c r="FB323" s="193"/>
      <c r="FC323" s="193"/>
      <c r="FD323" s="193"/>
      <c r="FE323" s="193"/>
      <c r="FF323" s="193"/>
      <c r="FG323" s="193"/>
      <c r="FH323" s="193"/>
      <c r="FI323" s="193"/>
      <c r="FJ323" s="193"/>
      <c r="FK323" s="193"/>
      <c r="FL323" s="193"/>
      <c r="FM323" s="193"/>
      <c r="FN323" s="193"/>
      <c r="FO323" s="193"/>
      <c r="FP323" s="193"/>
      <c r="FQ323" s="193"/>
      <c r="FR323" s="193"/>
      <c r="FS323" s="193"/>
      <c r="FT323" s="193"/>
      <c r="FU323" s="193"/>
      <c r="FV323" s="193"/>
      <c r="FW323" s="193"/>
      <c r="FX323" s="193"/>
      <c r="FY323" s="193"/>
      <c r="FZ323" s="193"/>
      <c r="GA323" s="193"/>
      <c r="GB323" s="193"/>
      <c r="GC323" s="193"/>
      <c r="GD323" s="193"/>
      <c r="GE323" s="193"/>
      <c r="GF323" s="193"/>
      <c r="GG323" s="193"/>
      <c r="GH323" s="193"/>
      <c r="GI323" s="193"/>
      <c r="GJ323" s="193"/>
      <c r="GK323" s="193"/>
      <c r="GL323" s="193"/>
      <c r="GM323" s="193"/>
      <c r="GN323" s="193"/>
      <c r="GO323" s="193"/>
      <c r="GP323" s="193"/>
      <c r="GQ323" s="193"/>
      <c r="GR323" s="193"/>
      <c r="GS323" s="193"/>
      <c r="GT323" s="193"/>
      <c r="GU323" s="193"/>
      <c r="GV323" s="193"/>
      <c r="GW323" s="193"/>
      <c r="GX323" s="193"/>
      <c r="GY323" s="193"/>
      <c r="GZ323" s="193"/>
      <c r="HA323" s="193"/>
      <c r="HB323" s="193"/>
      <c r="HC323" s="193"/>
      <c r="HD323" s="193"/>
      <c r="HE323" s="193"/>
      <c r="HF323" s="193"/>
      <c r="HG323" s="193"/>
      <c r="HH323" s="193"/>
      <c r="HI323" s="193"/>
      <c r="HJ323" s="193"/>
      <c r="HK323" s="193"/>
      <c r="HL323" s="193"/>
      <c r="HM323" s="193"/>
      <c r="HN323" s="193"/>
      <c r="HO323" s="193"/>
      <c r="HP323" s="193"/>
      <c r="HQ323" s="193"/>
      <c r="HR323" s="193"/>
      <c r="HS323" s="193"/>
      <c r="HT323" s="193"/>
      <c r="HU323" s="193"/>
      <c r="HV323" s="193"/>
      <c r="HW323" s="193"/>
      <c r="HX323" s="193"/>
      <c r="HY323" s="193"/>
      <c r="HZ323" s="193"/>
      <c r="IA323" s="193"/>
      <c r="IB323" s="193"/>
      <c r="IC323" s="193"/>
      <c r="ID323" s="193"/>
      <c r="IE323" s="193"/>
      <c r="IF323" s="193"/>
      <c r="IG323" s="193"/>
      <c r="IH323" s="193"/>
      <c r="II323" s="193"/>
      <c r="IJ323" s="193"/>
      <c r="IK323" s="193"/>
      <c r="IL323" s="193"/>
      <c r="IM323" s="193"/>
      <c r="IN323" s="193"/>
      <c r="IO323" s="193"/>
      <c r="IP323" s="193"/>
      <c r="IQ323" s="193"/>
      <c r="IR323" s="193"/>
      <c r="IS323" s="193"/>
      <c r="IT323" s="193"/>
      <c r="IU323" s="193"/>
      <c r="IV323" s="193"/>
    </row>
    <row r="324" spans="1:256" ht="10.8" thickTop="1" x14ac:dyDescent="0.2">
      <c r="A324" s="1112"/>
      <c r="B324" s="1113"/>
      <c r="C324" s="1113"/>
      <c r="D324" s="1114"/>
      <c r="E324" s="1115"/>
      <c r="F324" s="1116"/>
      <c r="G324" s="1116"/>
      <c r="H324" s="1104"/>
      <c r="I324" s="1104"/>
      <c r="J324" s="1105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</row>
    <row r="325" spans="1:256" x14ac:dyDescent="0.2">
      <c r="A325" s="1112"/>
      <c r="B325" s="1113"/>
      <c r="C325" s="1113"/>
      <c r="D325" s="1114"/>
      <c r="E325" s="1115"/>
      <c r="F325" s="1116"/>
      <c r="G325" s="1116"/>
      <c r="H325" s="1104"/>
      <c r="I325" s="1104"/>
      <c r="J325" s="1105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</row>
    <row r="326" spans="1:256" x14ac:dyDescent="0.2">
      <c r="A326" s="1112"/>
      <c r="B326" s="1113"/>
      <c r="C326" s="1113"/>
      <c r="D326" s="1114"/>
      <c r="E326" s="1115"/>
      <c r="F326" s="1116"/>
      <c r="G326" s="1116"/>
      <c r="H326" s="1104"/>
      <c r="I326" s="1104"/>
      <c r="J326" s="1105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</row>
    <row r="327" spans="1:256" ht="10.8" thickBot="1" x14ac:dyDescent="0.25">
      <c r="A327" s="1182"/>
      <c r="B327" s="1183"/>
      <c r="C327" s="1183"/>
      <c r="D327" s="1183"/>
      <c r="E327" s="1157"/>
      <c r="F327" s="1143"/>
      <c r="G327" s="1143"/>
      <c r="H327" s="1140"/>
      <c r="I327" s="1140"/>
      <c r="J327" s="1141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</row>
    <row r="328" spans="1:256" ht="10.8" thickTop="1" x14ac:dyDescent="0.2">
      <c r="A328" s="210"/>
      <c r="B328" s="210"/>
      <c r="C328" s="210"/>
      <c r="D328" s="210"/>
      <c r="E328" s="210"/>
      <c r="F328" s="210"/>
      <c r="G328" s="210"/>
      <c r="H328" s="210"/>
      <c r="I328" s="210"/>
      <c r="J328" s="210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</row>
    <row r="329" spans="1:256" x14ac:dyDescent="0.2">
      <c r="A329" s="448" t="s">
        <v>631</v>
      </c>
      <c r="B329" s="448"/>
      <c r="C329" s="448"/>
      <c r="D329" s="448"/>
      <c r="E329" s="448"/>
      <c r="F329" s="448"/>
      <c r="G329" s="448"/>
      <c r="H329" s="448"/>
      <c r="I329" s="448"/>
      <c r="J329" s="448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</row>
    <row r="330" spans="1:256" x14ac:dyDescent="0.2">
      <c r="A330" s="450"/>
      <c r="B330" s="450"/>
      <c r="C330" s="450"/>
      <c r="D330" s="450"/>
      <c r="E330" s="450"/>
      <c r="F330" s="450"/>
      <c r="G330" s="450"/>
      <c r="H330" s="450"/>
      <c r="I330" s="450"/>
      <c r="J330" s="450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</row>
    <row r="331" spans="1:256" x14ac:dyDescent="0.2">
      <c r="A331" s="450"/>
      <c r="B331" s="450"/>
      <c r="C331" s="450"/>
      <c r="D331" s="450"/>
      <c r="E331" s="450"/>
      <c r="F331" s="450"/>
      <c r="G331" s="450"/>
      <c r="H331" s="450"/>
      <c r="I331" s="450"/>
      <c r="J331" s="450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</row>
    <row r="332" spans="1:256" x14ac:dyDescent="0.2">
      <c r="A332" s="210"/>
      <c r="B332" s="210"/>
      <c r="C332" s="210"/>
      <c r="D332" s="210"/>
      <c r="E332" s="210"/>
      <c r="F332" s="210"/>
      <c r="G332" s="210"/>
      <c r="H332" s="210"/>
      <c r="I332" s="210"/>
      <c r="J332" s="210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</row>
    <row r="333" spans="1:256" ht="15" customHeight="1" x14ac:dyDescent="0.2">
      <c r="A333" s="209" t="s">
        <v>137</v>
      </c>
      <c r="B333" s="1111" t="s">
        <v>874</v>
      </c>
      <c r="C333" s="1111"/>
      <c r="D333" s="1111"/>
      <c r="E333" s="1111"/>
      <c r="F333" s="1111"/>
      <c r="G333" s="1111"/>
      <c r="H333" s="1111"/>
      <c r="I333" s="1111"/>
      <c r="J333" s="1111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</row>
    <row r="334" spans="1:256" x14ac:dyDescent="0.2">
      <c r="A334" s="210"/>
      <c r="B334" s="1111"/>
      <c r="C334" s="1111"/>
      <c r="D334" s="1111"/>
      <c r="E334" s="1111"/>
      <c r="F334" s="1111"/>
      <c r="G334" s="1111"/>
      <c r="H334" s="1111"/>
      <c r="I334" s="1111"/>
      <c r="J334" s="1111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</row>
    <row r="335" spans="1:256" ht="10.8" thickBot="1" x14ac:dyDescent="0.25">
      <c r="A335" s="210"/>
      <c r="B335" s="210"/>
      <c r="C335" s="210"/>
      <c r="D335" s="210"/>
      <c r="E335" s="210"/>
      <c r="F335" s="210"/>
      <c r="G335" s="210"/>
      <c r="H335" s="210"/>
      <c r="I335" s="210"/>
      <c r="J335" s="210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</row>
    <row r="336" spans="1:256" ht="10.8" thickTop="1" x14ac:dyDescent="0.2">
      <c r="A336" s="1145" t="s">
        <v>138</v>
      </c>
      <c r="B336" s="1146"/>
      <c r="C336" s="1146"/>
      <c r="D336" s="1146"/>
      <c r="E336" s="758" t="s">
        <v>139</v>
      </c>
      <c r="F336" s="1388"/>
      <c r="G336" s="1100" t="s">
        <v>122</v>
      </c>
      <c r="H336" s="1101"/>
      <c r="I336" s="1384" t="s">
        <v>124</v>
      </c>
      <c r="J336" s="1385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</row>
    <row r="337" spans="1:256" ht="10.8" thickBot="1" x14ac:dyDescent="0.25">
      <c r="A337" s="1147"/>
      <c r="B337" s="1148"/>
      <c r="C337" s="1148"/>
      <c r="D337" s="1148"/>
      <c r="E337" s="1389"/>
      <c r="F337" s="1390"/>
      <c r="G337" s="1102"/>
      <c r="H337" s="1103"/>
      <c r="I337" s="1386"/>
      <c r="J337" s="1387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</row>
    <row r="338" spans="1:256" ht="10.8" thickTop="1" x14ac:dyDescent="0.2">
      <c r="A338" s="1186"/>
      <c r="B338" s="1187"/>
      <c r="C338" s="1187"/>
      <c r="D338" s="1188"/>
      <c r="E338" s="1073"/>
      <c r="F338" s="1074"/>
      <c r="G338" s="1074"/>
      <c r="H338" s="1074"/>
      <c r="I338" s="1082" t="str">
        <f>IF(E338-G338=0,"",E338-G338)</f>
        <v/>
      </c>
      <c r="J338" s="108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</row>
    <row r="339" spans="1:256" x14ac:dyDescent="0.2">
      <c r="A339" s="1159"/>
      <c r="B339" s="1160"/>
      <c r="C339" s="1160"/>
      <c r="D339" s="1189"/>
      <c r="E339" s="1075"/>
      <c r="F339" s="1076"/>
      <c r="G339" s="1076"/>
      <c r="H339" s="1076"/>
      <c r="I339" s="1084" t="str">
        <f>IF(E339-G339=0,"",E339-G339)</f>
        <v/>
      </c>
      <c r="J339" s="1085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</row>
    <row r="340" spans="1:256" ht="10.8" thickBot="1" x14ac:dyDescent="0.25">
      <c r="A340" s="1079"/>
      <c r="B340" s="1080"/>
      <c r="C340" s="1080"/>
      <c r="D340" s="1081"/>
      <c r="E340" s="1077"/>
      <c r="F340" s="1078"/>
      <c r="G340" s="1078"/>
      <c r="H340" s="1078"/>
      <c r="I340" s="1086" t="str">
        <f>IF(E340-G340=0,"",E340-G340)</f>
        <v/>
      </c>
      <c r="J340" s="1087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</row>
    <row r="341" spans="1:256" ht="10.8" thickTop="1" x14ac:dyDescent="0.2">
      <c r="A341" s="388"/>
      <c r="B341" s="388"/>
      <c r="C341" s="388"/>
      <c r="D341" s="388"/>
      <c r="E341" s="389"/>
      <c r="F341" s="389"/>
      <c r="G341" s="389"/>
      <c r="H341" s="389"/>
      <c r="I341" s="390"/>
      <c r="J341" s="390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</row>
    <row r="342" spans="1:256" x14ac:dyDescent="0.2">
      <c r="A342" s="388"/>
      <c r="B342" s="388"/>
      <c r="C342" s="388"/>
      <c r="D342" s="388"/>
      <c r="E342" s="389"/>
      <c r="F342" s="389"/>
      <c r="G342" s="389"/>
      <c r="H342" s="389"/>
      <c r="I342" s="390"/>
      <c r="J342" s="390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</row>
    <row r="343" spans="1:256" x14ac:dyDescent="0.2">
      <c r="A343" s="388"/>
      <c r="B343" s="388"/>
      <c r="C343" s="388"/>
      <c r="D343" s="388"/>
      <c r="E343" s="389"/>
      <c r="F343" s="389"/>
      <c r="G343" s="389"/>
      <c r="H343" s="389"/>
      <c r="I343" s="390"/>
      <c r="J343" s="390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</row>
    <row r="344" spans="1:256" x14ac:dyDescent="0.2">
      <c r="A344" s="388"/>
      <c r="B344" s="388"/>
      <c r="C344" s="388"/>
      <c r="D344" s="388"/>
      <c r="E344" s="389"/>
      <c r="F344" s="389"/>
      <c r="G344" s="389"/>
      <c r="H344" s="389"/>
      <c r="I344" s="390"/>
      <c r="J344" s="390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</row>
    <row r="345" spans="1:256" x14ac:dyDescent="0.2">
      <c r="A345" s="210"/>
      <c r="B345" s="210"/>
      <c r="C345" s="210"/>
      <c r="D345" s="210"/>
      <c r="E345" s="210"/>
      <c r="F345" s="210"/>
      <c r="G345" s="210"/>
      <c r="H345" s="210"/>
      <c r="I345" s="210"/>
      <c r="J345" s="210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</row>
    <row r="346" spans="1:256" x14ac:dyDescent="0.2">
      <c r="A346" s="209" t="s">
        <v>140</v>
      </c>
      <c r="B346" s="1111" t="s">
        <v>890</v>
      </c>
      <c r="C346" s="1111"/>
      <c r="D346" s="1111"/>
      <c r="E346" s="1111"/>
      <c r="F346" s="1111"/>
      <c r="G346" s="1111"/>
      <c r="H346" s="1111"/>
      <c r="I346" s="1111"/>
      <c r="J346" s="1111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  <c r="HP346" s="193"/>
      <c r="HQ346" s="193"/>
      <c r="HR346" s="193"/>
      <c r="HS346" s="193"/>
      <c r="HT346" s="193"/>
      <c r="HU346" s="193"/>
      <c r="HV346" s="193"/>
      <c r="HW346" s="193"/>
      <c r="HX346" s="193"/>
      <c r="HY346" s="193"/>
      <c r="HZ346" s="193"/>
      <c r="IA346" s="193"/>
      <c r="IB346" s="193"/>
      <c r="IC346" s="193"/>
      <c r="ID346" s="193"/>
      <c r="IE346" s="193"/>
      <c r="IF346" s="193"/>
      <c r="IG346" s="193"/>
      <c r="IH346" s="193"/>
      <c r="II346" s="193"/>
      <c r="IJ346" s="193"/>
      <c r="IK346" s="193"/>
      <c r="IL346" s="193"/>
      <c r="IM346" s="193"/>
      <c r="IN346" s="193"/>
      <c r="IO346" s="193"/>
      <c r="IP346" s="193"/>
      <c r="IQ346" s="193"/>
      <c r="IR346" s="193"/>
      <c r="IS346" s="193"/>
      <c r="IT346" s="193"/>
      <c r="IU346" s="193"/>
      <c r="IV346" s="193"/>
    </row>
    <row r="347" spans="1:256" ht="10.8" thickBot="1" x14ac:dyDescent="0.25">
      <c r="A347" s="209"/>
      <c r="B347" s="211"/>
      <c r="C347" s="211"/>
      <c r="D347" s="211"/>
      <c r="E347" s="211"/>
      <c r="F347" s="211"/>
      <c r="G347" s="211"/>
      <c r="H347" s="211"/>
      <c r="I347" s="211"/>
      <c r="J347" s="211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</row>
    <row r="348" spans="1:256" ht="38.25" customHeight="1" thickTop="1" thickBot="1" x14ac:dyDescent="0.25">
      <c r="A348" s="1166" t="s">
        <v>630</v>
      </c>
      <c r="B348" s="1162"/>
      <c r="C348" s="883" t="s">
        <v>629</v>
      </c>
      <c r="D348" s="1072"/>
      <c r="E348" s="729" t="s">
        <v>627</v>
      </c>
      <c r="F348" s="1071"/>
      <c r="G348" s="1072"/>
      <c r="H348" s="728" t="s">
        <v>628</v>
      </c>
      <c r="I348" s="728"/>
      <c r="J348" s="731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</row>
    <row r="349" spans="1:256" ht="10.8" thickTop="1" x14ac:dyDescent="0.2">
      <c r="A349" s="1427"/>
      <c r="B349" s="1428"/>
      <c r="C349" s="1130"/>
      <c r="D349" s="1131"/>
      <c r="E349" s="1132"/>
      <c r="F349" s="1133"/>
      <c r="G349" s="1134"/>
      <c r="H349" s="1173"/>
      <c r="I349" s="1173"/>
      <c r="J349" s="1174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</row>
    <row r="350" spans="1:256" x14ac:dyDescent="0.2">
      <c r="A350" s="1429"/>
      <c r="B350" s="1430"/>
      <c r="C350" s="486"/>
      <c r="D350" s="1424"/>
      <c r="E350" s="1418"/>
      <c r="F350" s="1419"/>
      <c r="G350" s="1420"/>
      <c r="H350" s="1175"/>
      <c r="I350" s="1175"/>
      <c r="J350" s="1176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</row>
    <row r="351" spans="1:256" ht="10.8" thickBot="1" x14ac:dyDescent="0.25">
      <c r="A351" s="1135"/>
      <c r="B351" s="1136"/>
      <c r="C351" s="1425"/>
      <c r="D351" s="1426"/>
      <c r="E351" s="1421"/>
      <c r="F351" s="1422"/>
      <c r="G351" s="1423"/>
      <c r="H351" s="1128"/>
      <c r="I351" s="1128"/>
      <c r="J351" s="1129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3"/>
      <c r="BN351" s="193"/>
      <c r="BO351" s="193"/>
      <c r="BP351" s="193"/>
      <c r="BQ351" s="193"/>
      <c r="BR351" s="193"/>
      <c r="BS351" s="193"/>
      <c r="BT351" s="193"/>
      <c r="BU351" s="193"/>
      <c r="BV351" s="193"/>
      <c r="BW351" s="193"/>
      <c r="BX351" s="193"/>
      <c r="BY351" s="193"/>
      <c r="BZ351" s="193"/>
      <c r="CA351" s="193"/>
      <c r="CB351" s="193"/>
      <c r="CC351" s="193"/>
      <c r="CD351" s="193"/>
      <c r="CE351" s="193"/>
      <c r="CF351" s="193"/>
      <c r="CG351" s="193"/>
      <c r="CH351" s="193"/>
      <c r="CI351" s="193"/>
      <c r="CJ351" s="193"/>
      <c r="CK351" s="193"/>
      <c r="CL351" s="193"/>
      <c r="CM351" s="193"/>
      <c r="CN351" s="193"/>
      <c r="CO351" s="193"/>
      <c r="CP351" s="193"/>
      <c r="CQ351" s="193"/>
      <c r="CR351" s="193"/>
      <c r="CS351" s="193"/>
      <c r="CT351" s="193"/>
      <c r="CU351" s="193"/>
      <c r="CV351" s="193"/>
      <c r="CW351" s="193"/>
      <c r="CX351" s="193"/>
      <c r="CY351" s="193"/>
      <c r="CZ351" s="193"/>
      <c r="DA351" s="193"/>
      <c r="DB351" s="193"/>
      <c r="DC351" s="193"/>
      <c r="DD351" s="193"/>
      <c r="DE351" s="193"/>
      <c r="DF351" s="193"/>
      <c r="DG351" s="193"/>
      <c r="DH351" s="193"/>
      <c r="DI351" s="193"/>
      <c r="DJ351" s="193"/>
      <c r="DK351" s="193"/>
      <c r="DL351" s="193"/>
      <c r="DM351" s="193"/>
      <c r="DN351" s="193"/>
      <c r="DO351" s="193"/>
      <c r="DP351" s="193"/>
      <c r="DQ351" s="193"/>
      <c r="DR351" s="193"/>
      <c r="DS351" s="193"/>
      <c r="DT351" s="193"/>
      <c r="DU351" s="193"/>
      <c r="DV351" s="193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  <c r="HP351" s="193"/>
      <c r="HQ351" s="193"/>
      <c r="HR351" s="193"/>
      <c r="HS351" s="193"/>
      <c r="HT351" s="193"/>
      <c r="HU351" s="193"/>
      <c r="HV351" s="193"/>
      <c r="HW351" s="193"/>
      <c r="HX351" s="193"/>
      <c r="HY351" s="193"/>
      <c r="HZ351" s="193"/>
      <c r="IA351" s="193"/>
      <c r="IB351" s="193"/>
      <c r="IC351" s="193"/>
      <c r="ID351" s="193"/>
      <c r="IE351" s="193"/>
      <c r="IF351" s="193"/>
      <c r="IG351" s="193"/>
      <c r="IH351" s="193"/>
      <c r="II351" s="193"/>
      <c r="IJ351" s="193"/>
      <c r="IK351" s="193"/>
      <c r="IL351" s="193"/>
      <c r="IM351" s="193"/>
      <c r="IN351" s="193"/>
      <c r="IO351" s="193"/>
      <c r="IP351" s="193"/>
      <c r="IQ351" s="193"/>
      <c r="IR351" s="193"/>
      <c r="IS351" s="193"/>
      <c r="IT351" s="193"/>
      <c r="IU351" s="193"/>
      <c r="IV351" s="193"/>
    </row>
    <row r="352" spans="1:256" ht="10.8" thickTop="1" x14ac:dyDescent="0.2">
      <c r="A352" s="212"/>
      <c r="B352" s="212"/>
      <c r="C352" s="213"/>
      <c r="D352" s="213"/>
      <c r="E352" s="214"/>
      <c r="F352" s="214"/>
      <c r="G352" s="214"/>
      <c r="H352" s="214"/>
      <c r="I352" s="214"/>
      <c r="J352" s="214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</row>
    <row r="353" spans="1:256" x14ac:dyDescent="0.2">
      <c r="A353" s="448" t="s">
        <v>861</v>
      </c>
      <c r="B353" s="448"/>
      <c r="C353" s="448"/>
      <c r="D353" s="448"/>
      <c r="E353" s="448"/>
      <c r="F353" s="448"/>
      <c r="G353" s="448"/>
      <c r="H353" s="448"/>
      <c r="I353" s="448"/>
      <c r="J353" s="448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</row>
    <row r="354" spans="1:256" ht="18" customHeight="1" x14ac:dyDescent="0.2">
      <c r="A354" s="215"/>
      <c r="B354" s="215"/>
      <c r="C354" s="215"/>
      <c r="D354" s="215"/>
      <c r="E354" s="215"/>
      <c r="F354" s="215"/>
      <c r="G354" s="215"/>
      <c r="H354" s="215"/>
      <c r="I354" s="215"/>
      <c r="J354" s="215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</row>
    <row r="355" spans="1:256" ht="15.75" customHeight="1" thickBot="1" x14ac:dyDescent="0.25">
      <c r="A355" s="202" t="s">
        <v>637</v>
      </c>
      <c r="B355" s="448" t="s">
        <v>875</v>
      </c>
      <c r="C355" s="448"/>
      <c r="D355" s="448"/>
      <c r="E355" s="448"/>
      <c r="F355" s="448"/>
      <c r="G355" s="448"/>
      <c r="H355" s="448"/>
      <c r="I355" s="448"/>
      <c r="J355" s="448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</row>
    <row r="356" spans="1:256" ht="11.4" thickTop="1" thickBot="1" x14ac:dyDescent="0.25">
      <c r="A356" s="1015" t="s">
        <v>638</v>
      </c>
      <c r="B356" s="1016"/>
      <c r="C356" s="1016" t="s">
        <v>6</v>
      </c>
      <c r="D356" s="1016"/>
      <c r="E356" s="1016"/>
      <c r="F356" s="1016"/>
      <c r="G356" s="1016"/>
      <c r="H356" s="1016"/>
      <c r="I356" s="1016"/>
      <c r="J356" s="1190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</row>
    <row r="357" spans="1:256" ht="15.75" customHeight="1" thickBot="1" x14ac:dyDescent="0.25">
      <c r="A357" s="1017"/>
      <c r="B357" s="661"/>
      <c r="C357" s="1125" t="s">
        <v>641</v>
      </c>
      <c r="D357" s="1126"/>
      <c r="E357" s="1007" t="s">
        <v>639</v>
      </c>
      <c r="F357" s="1060"/>
      <c r="G357" s="1007" t="s">
        <v>640</v>
      </c>
      <c r="H357" s="1167"/>
      <c r="I357" s="1007" t="s">
        <v>144</v>
      </c>
      <c r="J357" s="1008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</row>
    <row r="358" spans="1:256" ht="42" customHeight="1" x14ac:dyDescent="0.2">
      <c r="A358" s="1171"/>
      <c r="B358" s="1172"/>
      <c r="C358" s="216" t="s">
        <v>642</v>
      </c>
      <c r="D358" s="74" t="s">
        <v>643</v>
      </c>
      <c r="E358" s="1009"/>
      <c r="F358" s="571"/>
      <c r="G358" s="1009"/>
      <c r="H358" s="1168"/>
      <c r="I358" s="1009"/>
      <c r="J358" s="1010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</row>
    <row r="359" spans="1:256" ht="10.8" thickBot="1" x14ac:dyDescent="0.25">
      <c r="A359" s="678" t="s">
        <v>110</v>
      </c>
      <c r="B359" s="679"/>
      <c r="C359" s="207" t="s">
        <v>111</v>
      </c>
      <c r="D359" s="218" t="s">
        <v>112</v>
      </c>
      <c r="E359" s="671" t="s">
        <v>113</v>
      </c>
      <c r="F359" s="724"/>
      <c r="G359" s="671" t="s">
        <v>114</v>
      </c>
      <c r="H359" s="672"/>
      <c r="I359" s="671" t="s">
        <v>115</v>
      </c>
      <c r="J359" s="690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  <c r="DE359" s="193"/>
      <c r="DF359" s="193"/>
      <c r="DG359" s="193"/>
      <c r="DH359" s="193"/>
      <c r="DI359" s="193"/>
      <c r="DJ359" s="193"/>
      <c r="DK359" s="193"/>
      <c r="DL359" s="193"/>
      <c r="DM359" s="193"/>
      <c r="DN359" s="193"/>
      <c r="DO359" s="193"/>
      <c r="DP359" s="193"/>
      <c r="DQ359" s="193"/>
      <c r="DR359" s="193"/>
      <c r="DS359" s="193"/>
      <c r="DT359" s="193"/>
      <c r="DU359" s="193"/>
      <c r="DV359" s="193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  <c r="HP359" s="193"/>
      <c r="HQ359" s="193"/>
      <c r="HR359" s="193"/>
      <c r="HS359" s="193"/>
      <c r="HT359" s="193"/>
      <c r="HU359" s="193"/>
      <c r="HV359" s="193"/>
      <c r="HW359" s="193"/>
      <c r="HX359" s="193"/>
      <c r="HY359" s="193"/>
      <c r="HZ359" s="193"/>
      <c r="IA359" s="193"/>
      <c r="IB359" s="193"/>
      <c r="IC359" s="193"/>
      <c r="ID359" s="193"/>
      <c r="IE359" s="193"/>
      <c r="IF359" s="193"/>
      <c r="IG359" s="193"/>
      <c r="IH359" s="193"/>
      <c r="II359" s="193"/>
      <c r="IJ359" s="193"/>
      <c r="IK359" s="193"/>
      <c r="IL359" s="193"/>
      <c r="IM359" s="193"/>
      <c r="IN359" s="193"/>
      <c r="IO359" s="193"/>
      <c r="IP359" s="193"/>
      <c r="IQ359" s="193"/>
      <c r="IR359" s="193"/>
      <c r="IS359" s="193"/>
      <c r="IT359" s="193"/>
      <c r="IU359" s="193"/>
      <c r="IV359" s="193"/>
    </row>
    <row r="360" spans="1:256" ht="11.4" thickTop="1" thickBot="1" x14ac:dyDescent="0.25">
      <c r="A360" s="789" t="s">
        <v>149</v>
      </c>
      <c r="B360" s="790"/>
      <c r="C360" s="790"/>
      <c r="D360" s="790"/>
      <c r="E360" s="790"/>
      <c r="F360" s="790"/>
      <c r="G360" s="790"/>
      <c r="H360" s="790"/>
      <c r="I360" s="790"/>
      <c r="J360" s="791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</row>
    <row r="361" spans="1:256" x14ac:dyDescent="0.2">
      <c r="A361" s="1106"/>
      <c r="B361" s="1107"/>
      <c r="C361" s="219"/>
      <c r="D361" s="220"/>
      <c r="E361" s="783"/>
      <c r="F361" s="784"/>
      <c r="G361" s="785"/>
      <c r="H361" s="786"/>
      <c r="I361" s="783"/>
      <c r="J361" s="787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</row>
    <row r="362" spans="1:256" x14ac:dyDescent="0.2">
      <c r="A362" s="721"/>
      <c r="B362" s="722"/>
      <c r="C362" s="219"/>
      <c r="D362" s="221"/>
      <c r="E362" s="710"/>
      <c r="F362" s="711"/>
      <c r="G362" s="718"/>
      <c r="H362" s="719"/>
      <c r="I362" s="710"/>
      <c r="J362" s="720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</row>
    <row r="363" spans="1:256" ht="10.8" thickBot="1" x14ac:dyDescent="0.25">
      <c r="A363" s="1169"/>
      <c r="B363" s="1170"/>
      <c r="C363" s="222"/>
      <c r="D363" s="223"/>
      <c r="E363" s="712"/>
      <c r="F363" s="713"/>
      <c r="G363" s="716"/>
      <c r="H363" s="717"/>
      <c r="I363" s="712"/>
      <c r="J363" s="788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</row>
    <row r="364" spans="1:256" ht="10.8" thickBot="1" x14ac:dyDescent="0.25">
      <c r="A364" s="1348" t="s">
        <v>150</v>
      </c>
      <c r="B364" s="1349"/>
      <c r="C364" s="1349"/>
      <c r="D364" s="1349"/>
      <c r="E364" s="1349"/>
      <c r="F364" s="1349"/>
      <c r="G364" s="1349"/>
      <c r="H364" s="1349"/>
      <c r="I364" s="1349"/>
      <c r="J364" s="1350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</row>
    <row r="365" spans="1:256" x14ac:dyDescent="0.2">
      <c r="A365" s="792"/>
      <c r="B365" s="793"/>
      <c r="C365" s="219"/>
      <c r="D365" s="220"/>
      <c r="E365" s="783"/>
      <c r="F365" s="784"/>
      <c r="G365" s="785"/>
      <c r="H365" s="786"/>
      <c r="I365" s="783"/>
      <c r="J365" s="787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3"/>
      <c r="AT365" s="193"/>
      <c r="AU365" s="193"/>
      <c r="AV365" s="193"/>
      <c r="AW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3"/>
      <c r="BM365" s="193"/>
      <c r="BN365" s="193"/>
      <c r="BO365" s="193"/>
      <c r="BP365" s="193"/>
      <c r="BQ365" s="193"/>
      <c r="BR365" s="193"/>
      <c r="BS365" s="193"/>
      <c r="BT365" s="193"/>
      <c r="BU365" s="193"/>
      <c r="BV365" s="193"/>
      <c r="BW365" s="193"/>
      <c r="BX365" s="193"/>
      <c r="BY365" s="193"/>
      <c r="BZ365" s="193"/>
      <c r="CA365" s="193"/>
      <c r="CB365" s="193"/>
      <c r="CC365" s="193"/>
      <c r="CD365" s="193"/>
      <c r="CE365" s="193"/>
      <c r="CF365" s="193"/>
      <c r="CG365" s="193"/>
      <c r="CH365" s="193"/>
      <c r="CI365" s="193"/>
      <c r="CJ365" s="193"/>
      <c r="CK365" s="193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  <c r="HP365" s="193"/>
      <c r="HQ365" s="193"/>
      <c r="HR365" s="193"/>
      <c r="HS365" s="193"/>
      <c r="HT365" s="193"/>
      <c r="HU365" s="193"/>
      <c r="HV365" s="193"/>
      <c r="HW365" s="193"/>
      <c r="HX365" s="193"/>
      <c r="HY365" s="193"/>
      <c r="HZ365" s="193"/>
      <c r="IA365" s="193"/>
      <c r="IB365" s="193"/>
      <c r="IC365" s="193"/>
      <c r="ID365" s="193"/>
      <c r="IE365" s="193"/>
      <c r="IF365" s="193"/>
      <c r="IG365" s="193"/>
      <c r="IH365" s="193"/>
      <c r="II365" s="193"/>
      <c r="IJ365" s="193"/>
      <c r="IK365" s="193"/>
      <c r="IL365" s="193"/>
      <c r="IM365" s="193"/>
      <c r="IN365" s="193"/>
      <c r="IO365" s="193"/>
      <c r="IP365" s="193"/>
      <c r="IQ365" s="193"/>
      <c r="IR365" s="193"/>
      <c r="IS365" s="193"/>
      <c r="IT365" s="193"/>
      <c r="IU365" s="193"/>
      <c r="IV365" s="193"/>
    </row>
    <row r="366" spans="1:256" x14ac:dyDescent="0.2">
      <c r="A366" s="714"/>
      <c r="B366" s="715"/>
      <c r="C366" s="219"/>
      <c r="D366" s="221"/>
      <c r="E366" s="710"/>
      <c r="F366" s="711"/>
      <c r="G366" s="718"/>
      <c r="H366" s="719"/>
      <c r="I366" s="710"/>
      <c r="J366" s="720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</row>
    <row r="367" spans="1:256" ht="10.8" thickBot="1" x14ac:dyDescent="0.25">
      <c r="A367" s="1351"/>
      <c r="B367" s="1352"/>
      <c r="C367" s="222"/>
      <c r="D367" s="223"/>
      <c r="E367" s="712"/>
      <c r="F367" s="713"/>
      <c r="G367" s="716"/>
      <c r="H367" s="717"/>
      <c r="I367" s="712"/>
      <c r="J367" s="788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</row>
    <row r="368" spans="1:256" ht="16.5" customHeight="1" thickBot="1" x14ac:dyDescent="0.25">
      <c r="A368" s="789" t="s">
        <v>151</v>
      </c>
      <c r="B368" s="790"/>
      <c r="C368" s="790"/>
      <c r="D368" s="790"/>
      <c r="E368" s="790"/>
      <c r="F368" s="790"/>
      <c r="G368" s="790"/>
      <c r="H368" s="790"/>
      <c r="I368" s="790"/>
      <c r="J368" s="791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</row>
    <row r="369" spans="1:256" x14ac:dyDescent="0.2">
      <c r="A369" s="792"/>
      <c r="B369" s="793"/>
      <c r="C369" s="219"/>
      <c r="D369" s="220"/>
      <c r="E369" s="783"/>
      <c r="F369" s="784"/>
      <c r="G369" s="785"/>
      <c r="H369" s="786"/>
      <c r="I369" s="783"/>
      <c r="J369" s="787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</row>
    <row r="370" spans="1:256" x14ac:dyDescent="0.2">
      <c r="A370" s="714"/>
      <c r="B370" s="715"/>
      <c r="C370" s="219"/>
      <c r="D370" s="221"/>
      <c r="E370" s="710"/>
      <c r="F370" s="711"/>
      <c r="G370" s="718"/>
      <c r="H370" s="719"/>
      <c r="I370" s="710"/>
      <c r="J370" s="720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</row>
    <row r="371" spans="1:256" ht="10.8" thickBot="1" x14ac:dyDescent="0.25">
      <c r="A371" s="1351"/>
      <c r="B371" s="1352"/>
      <c r="C371" s="222"/>
      <c r="D371" s="223"/>
      <c r="E371" s="712"/>
      <c r="F371" s="713"/>
      <c r="G371" s="716"/>
      <c r="H371" s="717"/>
      <c r="I371" s="712"/>
      <c r="J371" s="788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</row>
    <row r="372" spans="1:256" ht="16.5" customHeight="1" thickBot="1" x14ac:dyDescent="0.25">
      <c r="A372" s="1348" t="s">
        <v>152</v>
      </c>
      <c r="B372" s="1349"/>
      <c r="C372" s="1349"/>
      <c r="D372" s="1349"/>
      <c r="E372" s="1349"/>
      <c r="F372" s="1349"/>
      <c r="G372" s="1349"/>
      <c r="H372" s="1349"/>
      <c r="I372" s="1349"/>
      <c r="J372" s="1350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</row>
    <row r="373" spans="1:256" x14ac:dyDescent="0.2">
      <c r="A373" s="792"/>
      <c r="B373" s="793"/>
      <c r="C373" s="219"/>
      <c r="D373" s="220"/>
      <c r="E373" s="783"/>
      <c r="F373" s="784"/>
      <c r="G373" s="785"/>
      <c r="H373" s="786"/>
      <c r="I373" s="783"/>
      <c r="J373" s="787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</row>
    <row r="374" spans="1:256" x14ac:dyDescent="0.2">
      <c r="A374" s="714"/>
      <c r="B374" s="715"/>
      <c r="C374" s="219"/>
      <c r="D374" s="221"/>
      <c r="E374" s="710"/>
      <c r="F374" s="711"/>
      <c r="G374" s="718"/>
      <c r="H374" s="719"/>
      <c r="I374" s="710"/>
      <c r="J374" s="720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</row>
    <row r="375" spans="1:256" ht="10.8" thickBot="1" x14ac:dyDescent="0.25">
      <c r="A375" s="1351"/>
      <c r="B375" s="1352"/>
      <c r="C375" s="222"/>
      <c r="D375" s="223"/>
      <c r="E375" s="712"/>
      <c r="F375" s="713"/>
      <c r="G375" s="716"/>
      <c r="H375" s="717"/>
      <c r="I375" s="712"/>
      <c r="J375" s="788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</row>
    <row r="376" spans="1:256" ht="15.75" customHeight="1" thickBot="1" x14ac:dyDescent="0.25">
      <c r="A376" s="1359" t="s">
        <v>644</v>
      </c>
      <c r="B376" s="1360"/>
      <c r="C376" s="1360"/>
      <c r="D376" s="1360"/>
      <c r="E376" s="1360"/>
      <c r="F376" s="1360"/>
      <c r="G376" s="1360"/>
      <c r="H376" s="1360"/>
      <c r="I376" s="1361" t="str">
        <f>IF(SUM(I361+I362+I363+I365+I366+I367+I369+I370+I371+I373+I374+I375)=0,"",SUM(I361+I362+I363+I365+I366+I367+I369+I370+I371+I373+I374+I375))</f>
        <v/>
      </c>
      <c r="J376" s="1362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</row>
    <row r="377" spans="1:256" ht="10.8" thickTop="1" x14ac:dyDescent="0.2">
      <c r="A377" s="212"/>
      <c r="B377" s="212"/>
      <c r="C377" s="213"/>
      <c r="D377" s="213"/>
      <c r="E377" s="214"/>
      <c r="F377" s="214"/>
      <c r="G377" s="214"/>
      <c r="H377" s="214"/>
      <c r="I377" s="214"/>
      <c r="J377" s="214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</row>
    <row r="378" spans="1:256" ht="15" customHeight="1" x14ac:dyDescent="0.2">
      <c r="A378" s="203" t="s">
        <v>645</v>
      </c>
      <c r="B378" s="448" t="s">
        <v>876</v>
      </c>
      <c r="C378" s="448"/>
      <c r="D378" s="448"/>
      <c r="E378" s="448"/>
      <c r="F378" s="448"/>
      <c r="G378" s="448"/>
      <c r="H378" s="448"/>
      <c r="I378" s="448"/>
      <c r="J378" s="448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</row>
    <row r="379" spans="1:256" ht="10.8" thickBot="1" x14ac:dyDescent="0.25">
      <c r="A379" s="699" t="s">
        <v>105</v>
      </c>
      <c r="B379" s="699"/>
      <c r="C379" s="187"/>
      <c r="D379" s="187"/>
      <c r="E379" s="187"/>
      <c r="F379" s="187"/>
      <c r="G379" s="187"/>
      <c r="H379" s="187"/>
      <c r="I379" s="187"/>
      <c r="J379" s="187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</row>
    <row r="380" spans="1:256" ht="11.4" thickTop="1" thickBot="1" x14ac:dyDescent="0.25">
      <c r="A380" s="1055" t="s">
        <v>12</v>
      </c>
      <c r="B380" s="1089" t="s">
        <v>141</v>
      </c>
      <c r="C380" s="1089"/>
      <c r="D380" s="1089"/>
      <c r="E380" s="1089"/>
      <c r="F380" s="1089"/>
      <c r="G380" s="1089"/>
      <c r="H380" s="1089"/>
      <c r="I380" s="1089"/>
      <c r="J380" s="1090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</row>
    <row r="381" spans="1:256" x14ac:dyDescent="0.2">
      <c r="A381" s="1088"/>
      <c r="B381" s="1093" t="s">
        <v>650</v>
      </c>
      <c r="C381" s="1041" t="s">
        <v>611</v>
      </c>
      <c r="D381" s="1041" t="s">
        <v>142</v>
      </c>
      <c r="E381" s="1041" t="s">
        <v>651</v>
      </c>
      <c r="F381" s="1041" t="s">
        <v>145</v>
      </c>
      <c r="G381" s="1041" t="s">
        <v>146</v>
      </c>
      <c r="H381" s="1041" t="s">
        <v>147</v>
      </c>
      <c r="I381" s="1041" t="s">
        <v>612</v>
      </c>
      <c r="J381" s="1091" t="s">
        <v>109</v>
      </c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</row>
    <row r="382" spans="1:256" x14ac:dyDescent="0.2">
      <c r="A382" s="1088"/>
      <c r="B382" s="1093"/>
      <c r="C382" s="1042"/>
      <c r="D382" s="1042"/>
      <c r="E382" s="1042"/>
      <c r="F382" s="1042"/>
      <c r="G382" s="1042"/>
      <c r="H382" s="1042"/>
      <c r="I382" s="1042"/>
      <c r="J382" s="1092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</row>
    <row r="383" spans="1:256" ht="54" customHeight="1" x14ac:dyDescent="0.2">
      <c r="A383" s="1088"/>
      <c r="B383" s="1093"/>
      <c r="C383" s="1042"/>
      <c r="D383" s="1042"/>
      <c r="E383" s="1042"/>
      <c r="F383" s="1042"/>
      <c r="G383" s="1042"/>
      <c r="H383" s="1042"/>
      <c r="I383" s="1042"/>
      <c r="J383" s="1092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</row>
    <row r="384" spans="1:256" ht="10.8" thickBot="1" x14ac:dyDescent="0.25">
      <c r="A384" s="224" t="s">
        <v>110</v>
      </c>
      <c r="B384" s="225" t="s">
        <v>111</v>
      </c>
      <c r="C384" s="226" t="s">
        <v>112</v>
      </c>
      <c r="D384" s="226" t="s">
        <v>113</v>
      </c>
      <c r="E384" s="226" t="s">
        <v>114</v>
      </c>
      <c r="F384" s="226" t="s">
        <v>115</v>
      </c>
      <c r="G384" s="226" t="s">
        <v>116</v>
      </c>
      <c r="H384" s="226" t="s">
        <v>117</v>
      </c>
      <c r="I384" s="226" t="s">
        <v>118</v>
      </c>
      <c r="J384" s="227" t="s">
        <v>143</v>
      </c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</row>
    <row r="385" spans="1:256" ht="10.8" thickBot="1" x14ac:dyDescent="0.25">
      <c r="A385" s="1043" t="s">
        <v>119</v>
      </c>
      <c r="B385" s="1044"/>
      <c r="C385" s="1044"/>
      <c r="D385" s="1044"/>
      <c r="E385" s="1044"/>
      <c r="F385" s="1044"/>
      <c r="G385" s="1044"/>
      <c r="H385" s="1044"/>
      <c r="I385" s="1044"/>
      <c r="J385" s="1045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</row>
    <row r="386" spans="1:256" ht="24" customHeight="1" thickBot="1" x14ac:dyDescent="0.25">
      <c r="A386" s="41" t="s">
        <v>648</v>
      </c>
      <c r="B386" s="2">
        <f>IF(B416&gt;0,B416,IF(B416=0,0,""))</f>
        <v>0</v>
      </c>
      <c r="C386" s="3">
        <f t="shared" ref="C386:I386" si="26">IF(C416&gt;0,C416,IF(C416=0,0,""))</f>
        <v>0</v>
      </c>
      <c r="D386" s="3">
        <f t="shared" si="26"/>
        <v>0</v>
      </c>
      <c r="E386" s="3">
        <f t="shared" si="26"/>
        <v>0</v>
      </c>
      <c r="F386" s="3">
        <f t="shared" si="26"/>
        <v>0</v>
      </c>
      <c r="G386" s="3">
        <f t="shared" si="26"/>
        <v>0</v>
      </c>
      <c r="H386" s="3">
        <f t="shared" si="26"/>
        <v>0</v>
      </c>
      <c r="I386" s="24">
        <f t="shared" si="26"/>
        <v>0</v>
      </c>
      <c r="J386" s="42">
        <f>SUM(B386:I386)</f>
        <v>0</v>
      </c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</row>
    <row r="387" spans="1:256" x14ac:dyDescent="0.2">
      <c r="A387" s="43" t="s">
        <v>32</v>
      </c>
      <c r="B387" s="44"/>
      <c r="C387" s="45"/>
      <c r="D387" s="45"/>
      <c r="E387" s="46"/>
      <c r="F387" s="45"/>
      <c r="G387" s="45"/>
      <c r="H387" s="45"/>
      <c r="I387" s="45"/>
      <c r="J387" s="47">
        <f>SUM(B387:I387)</f>
        <v>0</v>
      </c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</row>
    <row r="388" spans="1:256" x14ac:dyDescent="0.2">
      <c r="A388" s="48" t="s">
        <v>33</v>
      </c>
      <c r="B388" s="49"/>
      <c r="C388" s="50"/>
      <c r="D388" s="50"/>
      <c r="E388" s="51"/>
      <c r="F388" s="50"/>
      <c r="G388" s="50"/>
      <c r="H388" s="50"/>
      <c r="I388" s="50"/>
      <c r="J388" s="52">
        <f>SUM(B388:I388)</f>
        <v>0</v>
      </c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  <c r="BI388" s="193"/>
      <c r="BJ388" s="193"/>
      <c r="BK388" s="193"/>
      <c r="BL388" s="193"/>
      <c r="BM388" s="193"/>
      <c r="BN388" s="193"/>
      <c r="BO388" s="193"/>
      <c r="BP388" s="193"/>
      <c r="BQ388" s="193"/>
      <c r="BR388" s="193"/>
      <c r="BS388" s="193"/>
      <c r="BT388" s="193"/>
      <c r="BU388" s="193"/>
      <c r="BV388" s="193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  <c r="CJ388" s="193"/>
      <c r="CK388" s="193"/>
      <c r="CL388" s="193"/>
      <c r="CM388" s="193"/>
      <c r="CN388" s="193"/>
      <c r="CO388" s="193"/>
      <c r="CP388" s="193"/>
      <c r="CQ388" s="193"/>
      <c r="CR388" s="193"/>
      <c r="CS388" s="193"/>
      <c r="CT388" s="193"/>
      <c r="CU388" s="193"/>
      <c r="CV388" s="193"/>
      <c r="CW388" s="193"/>
      <c r="CX388" s="193"/>
      <c r="CY388" s="193"/>
      <c r="CZ388" s="193"/>
      <c r="DA388" s="193"/>
      <c r="DB388" s="193"/>
      <c r="DC388" s="193"/>
      <c r="DD388" s="193"/>
      <c r="DE388" s="193"/>
      <c r="DF388" s="193"/>
      <c r="DG388" s="193"/>
      <c r="DH388" s="193"/>
      <c r="DI388" s="193"/>
      <c r="DJ388" s="193"/>
      <c r="DK388" s="193"/>
      <c r="DL388" s="193"/>
      <c r="DM388" s="193"/>
      <c r="DN388" s="193"/>
      <c r="DO388" s="193"/>
      <c r="DP388" s="193"/>
      <c r="DQ388" s="193"/>
      <c r="DR388" s="193"/>
      <c r="DS388" s="193"/>
      <c r="DT388" s="193"/>
      <c r="DU388" s="193"/>
      <c r="DV388" s="193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  <c r="HP388" s="193"/>
      <c r="HQ388" s="193"/>
      <c r="HR388" s="193"/>
      <c r="HS388" s="193"/>
      <c r="HT388" s="193"/>
      <c r="HU388" s="193"/>
      <c r="HV388" s="193"/>
      <c r="HW388" s="193"/>
      <c r="HX388" s="193"/>
      <c r="HY388" s="193"/>
      <c r="HZ388" s="193"/>
      <c r="IA388" s="193"/>
      <c r="IB388" s="193"/>
      <c r="IC388" s="193"/>
      <c r="ID388" s="193"/>
      <c r="IE388" s="193"/>
      <c r="IF388" s="193"/>
      <c r="IG388" s="193"/>
      <c r="IH388" s="193"/>
      <c r="II388" s="193"/>
      <c r="IJ388" s="193"/>
      <c r="IK388" s="193"/>
      <c r="IL388" s="193"/>
      <c r="IM388" s="193"/>
      <c r="IN388" s="193"/>
      <c r="IO388" s="193"/>
      <c r="IP388" s="193"/>
      <c r="IQ388" s="193"/>
      <c r="IR388" s="193"/>
      <c r="IS388" s="193"/>
      <c r="IT388" s="193"/>
      <c r="IU388" s="193"/>
      <c r="IV388" s="193"/>
    </row>
    <row r="389" spans="1:256" ht="10.8" thickBot="1" x14ac:dyDescent="0.25">
      <c r="A389" s="53" t="s">
        <v>120</v>
      </c>
      <c r="B389" s="54"/>
      <c r="C389" s="55"/>
      <c r="D389" s="55"/>
      <c r="E389" s="56"/>
      <c r="F389" s="55"/>
      <c r="G389" s="55"/>
      <c r="H389" s="55"/>
      <c r="I389" s="55"/>
      <c r="J389" s="57">
        <f>SUM(B389:I389)</f>
        <v>0</v>
      </c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</row>
    <row r="390" spans="1:256" ht="24" customHeight="1" thickBot="1" x14ac:dyDescent="0.25">
      <c r="A390" s="41" t="s">
        <v>649</v>
      </c>
      <c r="B390" s="14">
        <f t="shared" ref="B390:I390" si="27">IFERROR(B386+B387-B388+B389,"CHYBA")</f>
        <v>0</v>
      </c>
      <c r="C390" s="3">
        <f t="shared" si="27"/>
        <v>0</v>
      </c>
      <c r="D390" s="3">
        <f t="shared" si="27"/>
        <v>0</v>
      </c>
      <c r="E390" s="3">
        <f t="shared" si="27"/>
        <v>0</v>
      </c>
      <c r="F390" s="3">
        <f t="shared" si="27"/>
        <v>0</v>
      </c>
      <c r="G390" s="3">
        <f t="shared" si="27"/>
        <v>0</v>
      </c>
      <c r="H390" s="3">
        <f t="shared" si="27"/>
        <v>0</v>
      </c>
      <c r="I390" s="24">
        <f t="shared" si="27"/>
        <v>0</v>
      </c>
      <c r="J390" s="42">
        <f>SUM(B390:I390)</f>
        <v>0</v>
      </c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</row>
    <row r="391" spans="1:256" ht="10.8" thickBot="1" x14ac:dyDescent="0.25">
      <c r="A391" s="1043" t="s">
        <v>123</v>
      </c>
      <c r="B391" s="1044"/>
      <c r="C391" s="1044"/>
      <c r="D391" s="1044"/>
      <c r="E391" s="1044"/>
      <c r="F391" s="1044"/>
      <c r="G391" s="1044"/>
      <c r="H391" s="1044"/>
      <c r="I391" s="1044"/>
      <c r="J391" s="1045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</row>
    <row r="392" spans="1:256" ht="24" customHeight="1" thickBot="1" x14ac:dyDescent="0.25">
      <c r="A392" s="41" t="s">
        <v>648</v>
      </c>
      <c r="B392" s="2">
        <f>IF(B422&gt;0,B422,IF(B422=0,0,""))</f>
        <v>0</v>
      </c>
      <c r="C392" s="3">
        <f t="shared" ref="C392:I392" si="28">IF(C422&gt;0,C422,IF(C422=0,0,""))</f>
        <v>0</v>
      </c>
      <c r="D392" s="3">
        <f t="shared" si="28"/>
        <v>0</v>
      </c>
      <c r="E392" s="3">
        <f t="shared" si="28"/>
        <v>0</v>
      </c>
      <c r="F392" s="3">
        <f t="shared" si="28"/>
        <v>0</v>
      </c>
      <c r="G392" s="3">
        <f t="shared" si="28"/>
        <v>0</v>
      </c>
      <c r="H392" s="3">
        <f t="shared" si="28"/>
        <v>0</v>
      </c>
      <c r="I392" s="24">
        <f t="shared" si="28"/>
        <v>0</v>
      </c>
      <c r="J392" s="42">
        <f>SUM(B392:I392)</f>
        <v>0</v>
      </c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</row>
    <row r="393" spans="1:256" x14ac:dyDescent="0.2">
      <c r="A393" s="43" t="s">
        <v>32</v>
      </c>
      <c r="B393" s="44"/>
      <c r="C393" s="45"/>
      <c r="D393" s="45"/>
      <c r="E393" s="46"/>
      <c r="F393" s="45"/>
      <c r="G393" s="45"/>
      <c r="H393" s="45"/>
      <c r="I393" s="45"/>
      <c r="J393" s="47">
        <f>SUM(B393:I393)</f>
        <v>0</v>
      </c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  <c r="AG393" s="193"/>
      <c r="AH393" s="193"/>
      <c r="AI393" s="193"/>
      <c r="AJ393" s="193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  <c r="BI393" s="193"/>
      <c r="BJ393" s="193"/>
      <c r="BK393" s="193"/>
      <c r="BL393" s="193"/>
      <c r="BM393" s="193"/>
      <c r="BN393" s="193"/>
      <c r="BO393" s="193"/>
      <c r="BP393" s="193"/>
      <c r="BQ393" s="193"/>
      <c r="BR393" s="193"/>
      <c r="BS393" s="193"/>
      <c r="BT393" s="193"/>
      <c r="BU393" s="193"/>
      <c r="BV393" s="193"/>
      <c r="BW393" s="193"/>
      <c r="BX393" s="193"/>
      <c r="BY393" s="193"/>
      <c r="BZ393" s="193"/>
      <c r="CA393" s="193"/>
      <c r="CB393" s="193"/>
      <c r="CC393" s="193"/>
      <c r="CD393" s="193"/>
      <c r="CE393" s="193"/>
      <c r="CF393" s="193"/>
      <c r="CG393" s="193"/>
      <c r="CH393" s="193"/>
      <c r="CI393" s="193"/>
      <c r="CJ393" s="193"/>
      <c r="CK393" s="193"/>
      <c r="CL393" s="193"/>
      <c r="CM393" s="193"/>
      <c r="CN393" s="193"/>
      <c r="CO393" s="193"/>
      <c r="CP393" s="193"/>
      <c r="CQ393" s="193"/>
      <c r="CR393" s="193"/>
      <c r="CS393" s="193"/>
      <c r="CT393" s="193"/>
      <c r="CU393" s="193"/>
      <c r="CV393" s="193"/>
      <c r="CW393" s="193"/>
      <c r="CX393" s="193"/>
      <c r="CY393" s="193"/>
      <c r="CZ393" s="193"/>
      <c r="DA393" s="193"/>
      <c r="DB393" s="193"/>
      <c r="DC393" s="193"/>
      <c r="DD393" s="193"/>
      <c r="DE393" s="193"/>
      <c r="DF393" s="193"/>
      <c r="DG393" s="193"/>
      <c r="DH393" s="193"/>
      <c r="DI393" s="193"/>
      <c r="DJ393" s="193"/>
      <c r="DK393" s="193"/>
      <c r="DL393" s="193"/>
      <c r="DM393" s="193"/>
      <c r="DN393" s="193"/>
      <c r="DO393" s="193"/>
      <c r="DP393" s="193"/>
      <c r="DQ393" s="193"/>
      <c r="DR393" s="193"/>
      <c r="DS393" s="193"/>
      <c r="DT393" s="193"/>
      <c r="DU393" s="193"/>
      <c r="DV393" s="193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  <c r="HP393" s="193"/>
      <c r="HQ393" s="193"/>
      <c r="HR393" s="193"/>
      <c r="HS393" s="193"/>
      <c r="HT393" s="193"/>
      <c r="HU393" s="193"/>
      <c r="HV393" s="193"/>
      <c r="HW393" s="193"/>
      <c r="HX393" s="193"/>
      <c r="HY393" s="193"/>
      <c r="HZ393" s="193"/>
      <c r="IA393" s="193"/>
      <c r="IB393" s="193"/>
      <c r="IC393" s="193"/>
      <c r="ID393" s="193"/>
      <c r="IE393" s="193"/>
      <c r="IF393" s="193"/>
      <c r="IG393" s="193"/>
      <c r="IH393" s="193"/>
      <c r="II393" s="193"/>
      <c r="IJ393" s="193"/>
      <c r="IK393" s="193"/>
      <c r="IL393" s="193"/>
      <c r="IM393" s="193"/>
      <c r="IN393" s="193"/>
      <c r="IO393" s="193"/>
      <c r="IP393" s="193"/>
      <c r="IQ393" s="193"/>
      <c r="IR393" s="193"/>
      <c r="IS393" s="193"/>
      <c r="IT393" s="193"/>
      <c r="IU393" s="193"/>
      <c r="IV393" s="193"/>
    </row>
    <row r="394" spans="1:256" x14ac:dyDescent="0.2">
      <c r="A394" s="48" t="s">
        <v>33</v>
      </c>
      <c r="B394" s="49"/>
      <c r="C394" s="50"/>
      <c r="D394" s="50"/>
      <c r="E394" s="51"/>
      <c r="F394" s="50"/>
      <c r="G394" s="50"/>
      <c r="H394" s="50"/>
      <c r="I394" s="50"/>
      <c r="J394" s="52">
        <f>SUM(B394:I394)</f>
        <v>0</v>
      </c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</row>
    <row r="395" spans="1:256" ht="10.8" thickBot="1" x14ac:dyDescent="0.25">
      <c r="A395" s="53" t="s">
        <v>120</v>
      </c>
      <c r="B395" s="54"/>
      <c r="C395" s="55"/>
      <c r="D395" s="55"/>
      <c r="E395" s="56"/>
      <c r="F395" s="55"/>
      <c r="G395" s="55"/>
      <c r="H395" s="55"/>
      <c r="I395" s="55"/>
      <c r="J395" s="57">
        <f>SUM(B395:I395)</f>
        <v>0</v>
      </c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</row>
    <row r="396" spans="1:256" ht="24" customHeight="1" thickBot="1" x14ac:dyDescent="0.25">
      <c r="A396" s="41" t="s">
        <v>649</v>
      </c>
      <c r="B396" s="14">
        <f t="shared" ref="B396:I396" si="29">IFERROR(B392+B393-B394+B395,"CHYBA")</f>
        <v>0</v>
      </c>
      <c r="C396" s="3">
        <f t="shared" si="29"/>
        <v>0</v>
      </c>
      <c r="D396" s="3">
        <f t="shared" si="29"/>
        <v>0</v>
      </c>
      <c r="E396" s="3">
        <f t="shared" si="29"/>
        <v>0</v>
      </c>
      <c r="F396" s="3">
        <f t="shared" si="29"/>
        <v>0</v>
      </c>
      <c r="G396" s="3">
        <f t="shared" si="29"/>
        <v>0</v>
      </c>
      <c r="H396" s="3">
        <f t="shared" si="29"/>
        <v>0</v>
      </c>
      <c r="I396" s="24">
        <f t="shared" si="29"/>
        <v>0</v>
      </c>
      <c r="J396" s="42">
        <f>SUM(B396:I396)</f>
        <v>0</v>
      </c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</row>
    <row r="397" spans="1:256" ht="10.8" thickBot="1" x14ac:dyDescent="0.25">
      <c r="A397" s="1043" t="s">
        <v>144</v>
      </c>
      <c r="B397" s="1044"/>
      <c r="C397" s="1044"/>
      <c r="D397" s="1044"/>
      <c r="E397" s="1044"/>
      <c r="F397" s="1044"/>
      <c r="G397" s="1044"/>
      <c r="H397" s="1044"/>
      <c r="I397" s="1044"/>
      <c r="J397" s="1045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</row>
    <row r="398" spans="1:256" ht="24" customHeight="1" thickBot="1" x14ac:dyDescent="0.25">
      <c r="A398" s="41" t="s">
        <v>648</v>
      </c>
      <c r="B398" s="58">
        <f t="shared" ref="B398:I398" si="30">IFERROR(B386-B392,"CHYBA!")</f>
        <v>0</v>
      </c>
      <c r="C398" s="3">
        <f t="shared" si="30"/>
        <v>0</v>
      </c>
      <c r="D398" s="3">
        <f t="shared" si="30"/>
        <v>0</v>
      </c>
      <c r="E398" s="3">
        <f t="shared" si="30"/>
        <v>0</v>
      </c>
      <c r="F398" s="3">
        <f t="shared" si="30"/>
        <v>0</v>
      </c>
      <c r="G398" s="3">
        <f t="shared" si="30"/>
        <v>0</v>
      </c>
      <c r="H398" s="3">
        <f t="shared" si="30"/>
        <v>0</v>
      </c>
      <c r="I398" s="3">
        <f t="shared" si="30"/>
        <v>0</v>
      </c>
      <c r="J398" s="4">
        <f>SUM(B398:I398)</f>
        <v>0</v>
      </c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</row>
    <row r="399" spans="1:256" ht="24" customHeight="1" thickBot="1" x14ac:dyDescent="0.25">
      <c r="A399" s="59" t="s">
        <v>649</v>
      </c>
      <c r="B399" s="15">
        <f t="shared" ref="B399:I399" si="31">IFERROR(B390-B396,"CHYBA!")</f>
        <v>0</v>
      </c>
      <c r="C399" s="16">
        <f t="shared" si="31"/>
        <v>0</v>
      </c>
      <c r="D399" s="16">
        <f t="shared" si="31"/>
        <v>0</v>
      </c>
      <c r="E399" s="16">
        <f t="shared" si="31"/>
        <v>0</v>
      </c>
      <c r="F399" s="16">
        <f t="shared" si="31"/>
        <v>0</v>
      </c>
      <c r="G399" s="16">
        <f t="shared" si="31"/>
        <v>0</v>
      </c>
      <c r="H399" s="16">
        <f t="shared" si="31"/>
        <v>0</v>
      </c>
      <c r="I399" s="16">
        <f t="shared" si="31"/>
        <v>0</v>
      </c>
      <c r="J399" s="17">
        <f>SUM(B399:I399)</f>
        <v>0</v>
      </c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</row>
    <row r="400" spans="1:256" ht="10.8" thickTop="1" x14ac:dyDescent="0.2">
      <c r="A400" s="212"/>
      <c r="B400" s="212"/>
      <c r="C400" s="213"/>
      <c r="D400" s="213"/>
      <c r="E400" s="214"/>
      <c r="F400" s="214"/>
      <c r="G400" s="214"/>
      <c r="H400" s="214"/>
      <c r="I400" s="214"/>
      <c r="J400" s="214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</row>
    <row r="401" spans="1:256" ht="11.25" customHeight="1" x14ac:dyDescent="0.2">
      <c r="A401" s="212"/>
      <c r="B401" s="212"/>
      <c r="C401" s="213"/>
      <c r="D401" s="213"/>
      <c r="E401" s="214"/>
      <c r="F401" s="214"/>
      <c r="G401" s="214"/>
      <c r="H401" s="214"/>
      <c r="I401" s="214"/>
      <c r="J401" s="214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  <c r="BI401" s="193"/>
      <c r="BJ401" s="193"/>
      <c r="BK401" s="193"/>
      <c r="BL401" s="193"/>
      <c r="BM401" s="193"/>
      <c r="BN401" s="193"/>
      <c r="BO401" s="193"/>
      <c r="BP401" s="193"/>
      <c r="BQ401" s="193"/>
      <c r="BR401" s="193"/>
      <c r="BS401" s="193"/>
      <c r="BT401" s="193"/>
      <c r="BU401" s="193"/>
      <c r="BV401" s="193"/>
      <c r="BW401" s="193"/>
      <c r="BX401" s="193"/>
      <c r="BY401" s="193"/>
      <c r="BZ401" s="193"/>
      <c r="CA401" s="193"/>
      <c r="CB401" s="193"/>
      <c r="CC401" s="193"/>
      <c r="CD401" s="193"/>
      <c r="CE401" s="193"/>
      <c r="CF401" s="193"/>
      <c r="CG401" s="193"/>
      <c r="CH401" s="193"/>
      <c r="CI401" s="193"/>
      <c r="CJ401" s="193"/>
      <c r="CK401" s="193"/>
      <c r="CL401" s="193"/>
      <c r="CM401" s="193"/>
      <c r="CN401" s="193"/>
      <c r="CO401" s="193"/>
      <c r="CP401" s="193"/>
      <c r="CQ401" s="193"/>
      <c r="CR401" s="193"/>
      <c r="CS401" s="193"/>
      <c r="CT401" s="193"/>
      <c r="CU401" s="193"/>
      <c r="CV401" s="193"/>
      <c r="CW401" s="193"/>
      <c r="CX401" s="193"/>
      <c r="CY401" s="193"/>
      <c r="CZ401" s="193"/>
      <c r="DA401" s="193"/>
      <c r="DB401" s="193"/>
      <c r="DC401" s="193"/>
      <c r="DD401" s="193"/>
      <c r="DE401" s="193"/>
      <c r="DF401" s="193"/>
      <c r="DG401" s="193"/>
      <c r="DH401" s="193"/>
      <c r="DI401" s="193"/>
      <c r="DJ401" s="193"/>
      <c r="DK401" s="193"/>
      <c r="DL401" s="193"/>
      <c r="DM401" s="193"/>
      <c r="DN401" s="193"/>
      <c r="DO401" s="193"/>
      <c r="DP401" s="193"/>
      <c r="DQ401" s="193"/>
      <c r="DR401" s="193"/>
      <c r="DS401" s="193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  <c r="HP401" s="193"/>
      <c r="HQ401" s="193"/>
      <c r="HR401" s="193"/>
      <c r="HS401" s="193"/>
      <c r="HT401" s="193"/>
      <c r="HU401" s="193"/>
      <c r="HV401" s="193"/>
      <c r="HW401" s="193"/>
      <c r="HX401" s="193"/>
      <c r="HY401" s="193"/>
      <c r="HZ401" s="193"/>
      <c r="IA401" s="193"/>
      <c r="IB401" s="193"/>
      <c r="IC401" s="193"/>
      <c r="ID401" s="193"/>
      <c r="IE401" s="193"/>
      <c r="IF401" s="193"/>
      <c r="IG401" s="193"/>
      <c r="IH401" s="193"/>
      <c r="II401" s="193"/>
      <c r="IJ401" s="193"/>
      <c r="IK401" s="193"/>
      <c r="IL401" s="193"/>
      <c r="IM401" s="193"/>
      <c r="IN401" s="193"/>
      <c r="IO401" s="193"/>
      <c r="IP401" s="193"/>
      <c r="IQ401" s="193"/>
      <c r="IR401" s="193"/>
      <c r="IS401" s="193"/>
      <c r="IT401" s="193"/>
      <c r="IU401" s="193"/>
      <c r="IV401" s="193"/>
    </row>
    <row r="402" spans="1:256" x14ac:dyDescent="0.2">
      <c r="A402" s="448" t="s">
        <v>986</v>
      </c>
      <c r="B402" s="448"/>
      <c r="C402" s="448"/>
      <c r="D402" s="448"/>
      <c r="E402" s="448"/>
      <c r="F402" s="448"/>
      <c r="G402" s="448"/>
      <c r="H402" s="448"/>
      <c r="I402" s="448"/>
      <c r="J402" s="448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</row>
    <row r="403" spans="1:256" ht="25.05" customHeight="1" x14ac:dyDescent="0.2">
      <c r="A403" s="450"/>
      <c r="B403" s="450"/>
      <c r="C403" s="450"/>
      <c r="D403" s="450"/>
      <c r="E403" s="450"/>
      <c r="F403" s="450"/>
      <c r="G403" s="450"/>
      <c r="H403" s="450"/>
      <c r="I403" s="450"/>
      <c r="J403" s="450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</row>
    <row r="404" spans="1:256" ht="16.5" customHeight="1" x14ac:dyDescent="0.2">
      <c r="A404" s="363"/>
      <c r="B404" s="363"/>
      <c r="C404" s="363"/>
      <c r="D404" s="363"/>
      <c r="E404" s="363"/>
      <c r="F404" s="363"/>
      <c r="G404" s="363"/>
      <c r="H404" s="363"/>
      <c r="I404" s="363"/>
      <c r="J404" s="36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</row>
    <row r="405" spans="1:256" ht="10.8" thickBot="1" x14ac:dyDescent="0.25">
      <c r="A405" s="699" t="s">
        <v>125</v>
      </c>
      <c r="B405" s="699"/>
      <c r="C405" s="187"/>
      <c r="D405" s="187"/>
      <c r="E405" s="187"/>
      <c r="F405" s="187"/>
      <c r="G405" s="187"/>
      <c r="H405" s="187"/>
      <c r="I405" s="187"/>
      <c r="J405" s="187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</row>
    <row r="406" spans="1:256" ht="11.4" thickTop="1" thickBot="1" x14ac:dyDescent="0.25">
      <c r="A406" s="1055" t="s">
        <v>12</v>
      </c>
      <c r="B406" s="1089" t="s">
        <v>148</v>
      </c>
      <c r="C406" s="1089"/>
      <c r="D406" s="1089"/>
      <c r="E406" s="1089"/>
      <c r="F406" s="1089"/>
      <c r="G406" s="1089"/>
      <c r="H406" s="1089"/>
      <c r="I406" s="1089"/>
      <c r="J406" s="1090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</row>
    <row r="407" spans="1:256" ht="15" customHeight="1" x14ac:dyDescent="0.2">
      <c r="A407" s="1088"/>
      <c r="B407" s="1093" t="s">
        <v>650</v>
      </c>
      <c r="C407" s="1041" t="s">
        <v>611</v>
      </c>
      <c r="D407" s="1041" t="s">
        <v>142</v>
      </c>
      <c r="E407" s="1041" t="s">
        <v>651</v>
      </c>
      <c r="F407" s="1041" t="s">
        <v>145</v>
      </c>
      <c r="G407" s="1041" t="s">
        <v>146</v>
      </c>
      <c r="H407" s="1041" t="s">
        <v>147</v>
      </c>
      <c r="I407" s="1041" t="s">
        <v>612</v>
      </c>
      <c r="J407" s="1091" t="s">
        <v>109</v>
      </c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  <c r="AA407" s="193"/>
      <c r="AB407" s="193"/>
      <c r="AC407" s="193"/>
      <c r="AD407" s="193"/>
      <c r="AE407" s="193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193"/>
      <c r="BU407" s="193"/>
      <c r="BV407" s="193"/>
      <c r="BW407" s="193"/>
      <c r="BX407" s="193"/>
      <c r="BY407" s="193"/>
      <c r="BZ407" s="193"/>
      <c r="CA407" s="193"/>
      <c r="CB407" s="193"/>
      <c r="CC407" s="193"/>
      <c r="CD407" s="193"/>
      <c r="CE407" s="193"/>
      <c r="CF407" s="193"/>
      <c r="CG407" s="193"/>
      <c r="CH407" s="193"/>
      <c r="CI407" s="193"/>
      <c r="CJ407" s="193"/>
      <c r="CK407" s="193"/>
      <c r="CL407" s="193"/>
      <c r="CM407" s="193"/>
      <c r="CN407" s="193"/>
      <c r="CO407" s="193"/>
      <c r="CP407" s="193"/>
      <c r="CQ407" s="193"/>
      <c r="CR407" s="193"/>
      <c r="CS407" s="193"/>
      <c r="CT407" s="193"/>
      <c r="CU407" s="193"/>
      <c r="CV407" s="193"/>
      <c r="CW407" s="193"/>
      <c r="CX407" s="193"/>
      <c r="CY407" s="193"/>
      <c r="CZ407" s="193"/>
      <c r="DA407" s="193"/>
      <c r="DB407" s="193"/>
      <c r="DC407" s="193"/>
      <c r="DD407" s="193"/>
      <c r="DE407" s="193"/>
      <c r="DF407" s="193"/>
      <c r="DG407" s="193"/>
      <c r="DH407" s="193"/>
      <c r="DI407" s="193"/>
      <c r="DJ407" s="193"/>
      <c r="DK407" s="193"/>
      <c r="DL407" s="193"/>
      <c r="DM407" s="193"/>
      <c r="DN407" s="193"/>
      <c r="DO407" s="193"/>
      <c r="DP407" s="193"/>
      <c r="DQ407" s="193"/>
      <c r="DR407" s="193"/>
      <c r="DS407" s="193"/>
      <c r="DT407" s="193"/>
      <c r="DU407" s="193"/>
      <c r="DV407" s="193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  <c r="HP407" s="193"/>
      <c r="HQ407" s="193"/>
      <c r="HR407" s="193"/>
      <c r="HS407" s="193"/>
      <c r="HT407" s="193"/>
      <c r="HU407" s="193"/>
      <c r="HV407" s="193"/>
      <c r="HW407" s="193"/>
      <c r="HX407" s="193"/>
      <c r="HY407" s="193"/>
      <c r="HZ407" s="193"/>
      <c r="IA407" s="193"/>
      <c r="IB407" s="193"/>
      <c r="IC407" s="193"/>
      <c r="ID407" s="193"/>
      <c r="IE407" s="193"/>
      <c r="IF407" s="193"/>
      <c r="IG407" s="193"/>
      <c r="IH407" s="193"/>
      <c r="II407" s="193"/>
      <c r="IJ407" s="193"/>
      <c r="IK407" s="193"/>
      <c r="IL407" s="193"/>
      <c r="IM407" s="193"/>
      <c r="IN407" s="193"/>
      <c r="IO407" s="193"/>
      <c r="IP407" s="193"/>
      <c r="IQ407" s="193"/>
      <c r="IR407" s="193"/>
      <c r="IS407" s="193"/>
      <c r="IT407" s="193"/>
      <c r="IU407" s="193"/>
      <c r="IV407" s="193"/>
    </row>
    <row r="408" spans="1:256" x14ac:dyDescent="0.2">
      <c r="A408" s="1088"/>
      <c r="B408" s="1093"/>
      <c r="C408" s="1042"/>
      <c r="D408" s="1042"/>
      <c r="E408" s="1042"/>
      <c r="F408" s="1042"/>
      <c r="G408" s="1042"/>
      <c r="H408" s="1042"/>
      <c r="I408" s="1042"/>
      <c r="J408" s="1092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</row>
    <row r="409" spans="1:256" ht="33" customHeight="1" x14ac:dyDescent="0.2">
      <c r="A409" s="1088"/>
      <c r="B409" s="1093"/>
      <c r="C409" s="1042"/>
      <c r="D409" s="1042"/>
      <c r="E409" s="1042"/>
      <c r="F409" s="1042"/>
      <c r="G409" s="1042"/>
      <c r="H409" s="1042"/>
      <c r="I409" s="1042"/>
      <c r="J409" s="1092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</row>
    <row r="410" spans="1:256" ht="10.8" thickBot="1" x14ac:dyDescent="0.25">
      <c r="A410" s="224" t="s">
        <v>110</v>
      </c>
      <c r="B410" s="225" t="s">
        <v>111</v>
      </c>
      <c r="C410" s="226" t="s">
        <v>112</v>
      </c>
      <c r="D410" s="226" t="s">
        <v>113</v>
      </c>
      <c r="E410" s="226" t="s">
        <v>114</v>
      </c>
      <c r="F410" s="226" t="s">
        <v>115</v>
      </c>
      <c r="G410" s="226" t="s">
        <v>116</v>
      </c>
      <c r="H410" s="226" t="s">
        <v>117</v>
      </c>
      <c r="I410" s="226" t="s">
        <v>118</v>
      </c>
      <c r="J410" s="227" t="s">
        <v>143</v>
      </c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</row>
    <row r="411" spans="1:256" ht="10.8" thickBot="1" x14ac:dyDescent="0.25">
      <c r="A411" s="1043" t="s">
        <v>119</v>
      </c>
      <c r="B411" s="1044"/>
      <c r="C411" s="1044"/>
      <c r="D411" s="1044"/>
      <c r="E411" s="1044"/>
      <c r="F411" s="1044"/>
      <c r="G411" s="1044"/>
      <c r="H411" s="1044"/>
      <c r="I411" s="1044"/>
      <c r="J411" s="1045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</row>
    <row r="412" spans="1:256" ht="24" customHeight="1" thickBot="1" x14ac:dyDescent="0.25">
      <c r="A412" s="41" t="s">
        <v>648</v>
      </c>
      <c r="B412" s="60">
        <v>0</v>
      </c>
      <c r="C412" s="61">
        <v>0</v>
      </c>
      <c r="D412" s="61">
        <v>0</v>
      </c>
      <c r="E412" s="62">
        <v>0</v>
      </c>
      <c r="F412" s="61">
        <v>0</v>
      </c>
      <c r="G412" s="61">
        <v>0</v>
      </c>
      <c r="H412" s="61">
        <v>0</v>
      </c>
      <c r="I412" s="61">
        <v>0</v>
      </c>
      <c r="J412" s="42">
        <f>SUM(B412:I412)</f>
        <v>0</v>
      </c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</row>
    <row r="413" spans="1:256" x14ac:dyDescent="0.2">
      <c r="A413" s="43" t="s">
        <v>32</v>
      </c>
      <c r="B413" s="44"/>
      <c r="C413" s="45"/>
      <c r="D413" s="45"/>
      <c r="E413" s="46"/>
      <c r="F413" s="45"/>
      <c r="G413" s="45"/>
      <c r="H413" s="45"/>
      <c r="I413" s="45"/>
      <c r="J413" s="63">
        <f>SUM(B413:I413)</f>
        <v>0</v>
      </c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</row>
    <row r="414" spans="1:256" x14ac:dyDescent="0.2">
      <c r="A414" s="48" t="s">
        <v>33</v>
      </c>
      <c r="B414" s="49"/>
      <c r="C414" s="50"/>
      <c r="D414" s="50"/>
      <c r="E414" s="51"/>
      <c r="F414" s="50"/>
      <c r="G414" s="50"/>
      <c r="H414" s="50"/>
      <c r="I414" s="50"/>
      <c r="J414" s="64">
        <f>SUM(B414:I414)</f>
        <v>0</v>
      </c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</row>
    <row r="415" spans="1:256" ht="10.8" thickBot="1" x14ac:dyDescent="0.25">
      <c r="A415" s="53" t="s">
        <v>120</v>
      </c>
      <c r="B415" s="54"/>
      <c r="C415" s="55"/>
      <c r="D415" s="55"/>
      <c r="E415" s="56"/>
      <c r="F415" s="55"/>
      <c r="G415" s="55"/>
      <c r="H415" s="55"/>
      <c r="I415" s="55"/>
      <c r="J415" s="65">
        <f>SUM(B415:I415)</f>
        <v>0</v>
      </c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</row>
    <row r="416" spans="1:256" ht="21" thickBot="1" x14ac:dyDescent="0.25">
      <c r="A416" s="41" t="s">
        <v>646</v>
      </c>
      <c r="B416" s="14">
        <f t="shared" ref="B416:I416" si="32">IFERROR(B412+B413-B414+B415,"CHYBA")</f>
        <v>0</v>
      </c>
      <c r="C416" s="3">
        <f t="shared" si="32"/>
        <v>0</v>
      </c>
      <c r="D416" s="3">
        <f t="shared" si="32"/>
        <v>0</v>
      </c>
      <c r="E416" s="3">
        <f t="shared" si="32"/>
        <v>0</v>
      </c>
      <c r="F416" s="3">
        <f t="shared" si="32"/>
        <v>0</v>
      </c>
      <c r="G416" s="3">
        <f t="shared" si="32"/>
        <v>0</v>
      </c>
      <c r="H416" s="3">
        <f t="shared" si="32"/>
        <v>0</v>
      </c>
      <c r="I416" s="24">
        <f t="shared" si="32"/>
        <v>0</v>
      </c>
      <c r="J416" s="42">
        <f>SUM(B416:I416)</f>
        <v>0</v>
      </c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</row>
    <row r="417" spans="1:256" ht="10.8" thickBot="1" x14ac:dyDescent="0.25">
      <c r="A417" s="1043" t="s">
        <v>123</v>
      </c>
      <c r="B417" s="1044"/>
      <c r="C417" s="1044"/>
      <c r="D417" s="1044"/>
      <c r="E417" s="1044"/>
      <c r="F417" s="1044"/>
      <c r="G417" s="1044"/>
      <c r="H417" s="1044"/>
      <c r="I417" s="1044"/>
      <c r="J417" s="1045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</row>
    <row r="418" spans="1:256" ht="21" thickBot="1" x14ac:dyDescent="0.25">
      <c r="A418" s="41" t="s">
        <v>648</v>
      </c>
      <c r="B418" s="60"/>
      <c r="C418" s="61"/>
      <c r="D418" s="61"/>
      <c r="E418" s="62"/>
      <c r="F418" s="61"/>
      <c r="G418" s="61"/>
      <c r="H418" s="61"/>
      <c r="I418" s="61"/>
      <c r="J418" s="42">
        <f>SUM(B418:I418)</f>
        <v>0</v>
      </c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</row>
    <row r="419" spans="1:256" x14ac:dyDescent="0.2">
      <c r="A419" s="43" t="s">
        <v>32</v>
      </c>
      <c r="B419" s="44"/>
      <c r="C419" s="45"/>
      <c r="D419" s="45"/>
      <c r="E419" s="46"/>
      <c r="F419" s="45"/>
      <c r="G419" s="45"/>
      <c r="H419" s="45"/>
      <c r="I419" s="45"/>
      <c r="J419" s="63">
        <f>SUM(B419:I419)</f>
        <v>0</v>
      </c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</row>
    <row r="420" spans="1:256" x14ac:dyDescent="0.2">
      <c r="A420" s="48" t="s">
        <v>33</v>
      </c>
      <c r="B420" s="49"/>
      <c r="C420" s="50"/>
      <c r="D420" s="50"/>
      <c r="E420" s="51"/>
      <c r="F420" s="50"/>
      <c r="G420" s="50"/>
      <c r="H420" s="50"/>
      <c r="I420" s="50"/>
      <c r="J420" s="64">
        <f>SUM(B420:I420)</f>
        <v>0</v>
      </c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</row>
    <row r="421" spans="1:256" ht="10.8" thickBot="1" x14ac:dyDescent="0.25">
      <c r="A421" s="53" t="s">
        <v>120</v>
      </c>
      <c r="B421" s="54"/>
      <c r="C421" s="55"/>
      <c r="D421" s="55"/>
      <c r="E421" s="56"/>
      <c r="F421" s="55"/>
      <c r="G421" s="55"/>
      <c r="H421" s="55"/>
      <c r="I421" s="55"/>
      <c r="J421" s="65">
        <f>SUM(B421:I421)</f>
        <v>0</v>
      </c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</row>
    <row r="422" spans="1:256" ht="21" thickBot="1" x14ac:dyDescent="0.25">
      <c r="A422" s="41" t="s">
        <v>646</v>
      </c>
      <c r="B422" s="14">
        <f t="shared" ref="B422:I422" si="33">IFERROR(B418+B419-B420+B421,"CHYBA")</f>
        <v>0</v>
      </c>
      <c r="C422" s="3">
        <f t="shared" si="33"/>
        <v>0</v>
      </c>
      <c r="D422" s="3">
        <f t="shared" si="33"/>
        <v>0</v>
      </c>
      <c r="E422" s="3">
        <f t="shared" si="33"/>
        <v>0</v>
      </c>
      <c r="F422" s="3">
        <f t="shared" si="33"/>
        <v>0</v>
      </c>
      <c r="G422" s="3">
        <f t="shared" si="33"/>
        <v>0</v>
      </c>
      <c r="H422" s="3">
        <f t="shared" si="33"/>
        <v>0</v>
      </c>
      <c r="I422" s="24">
        <f t="shared" si="33"/>
        <v>0</v>
      </c>
      <c r="J422" s="42">
        <f>SUM(B422:I422)</f>
        <v>0</v>
      </c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</row>
    <row r="423" spans="1:256" ht="10.8" thickBot="1" x14ac:dyDescent="0.25">
      <c r="A423" s="1043" t="s">
        <v>144</v>
      </c>
      <c r="B423" s="1044"/>
      <c r="C423" s="1044"/>
      <c r="D423" s="1044"/>
      <c r="E423" s="1044"/>
      <c r="F423" s="1044"/>
      <c r="G423" s="1044"/>
      <c r="H423" s="1044"/>
      <c r="I423" s="1044"/>
      <c r="J423" s="1045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</row>
    <row r="424" spans="1:256" ht="24" customHeight="1" thickBot="1" x14ac:dyDescent="0.25">
      <c r="A424" s="41" t="s">
        <v>648</v>
      </c>
      <c r="B424" s="58">
        <f t="shared" ref="B424:I424" si="34">IFERROR(B412-B418,"CHYBA!")</f>
        <v>0</v>
      </c>
      <c r="C424" s="3">
        <f t="shared" si="34"/>
        <v>0</v>
      </c>
      <c r="D424" s="3">
        <f t="shared" si="34"/>
        <v>0</v>
      </c>
      <c r="E424" s="3">
        <f t="shared" si="34"/>
        <v>0</v>
      </c>
      <c r="F424" s="3">
        <f t="shared" si="34"/>
        <v>0</v>
      </c>
      <c r="G424" s="3">
        <f t="shared" si="34"/>
        <v>0</v>
      </c>
      <c r="H424" s="3">
        <f t="shared" si="34"/>
        <v>0</v>
      </c>
      <c r="I424" s="3">
        <f t="shared" si="34"/>
        <v>0</v>
      </c>
      <c r="J424" s="4">
        <f>SUM(B424:I424)</f>
        <v>0</v>
      </c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</row>
    <row r="425" spans="1:256" ht="24" customHeight="1" thickBot="1" x14ac:dyDescent="0.25">
      <c r="A425" s="59" t="s">
        <v>646</v>
      </c>
      <c r="B425" s="15">
        <f t="shared" ref="B425:I425" si="35">IFERROR(B416-B422,"CHYBA!")</f>
        <v>0</v>
      </c>
      <c r="C425" s="16">
        <f t="shared" si="35"/>
        <v>0</v>
      </c>
      <c r="D425" s="16">
        <f t="shared" si="35"/>
        <v>0</v>
      </c>
      <c r="E425" s="16">
        <f t="shared" si="35"/>
        <v>0</v>
      </c>
      <c r="F425" s="16">
        <f t="shared" si="35"/>
        <v>0</v>
      </c>
      <c r="G425" s="16">
        <f t="shared" si="35"/>
        <v>0</v>
      </c>
      <c r="H425" s="16">
        <f t="shared" si="35"/>
        <v>0</v>
      </c>
      <c r="I425" s="16">
        <f t="shared" si="35"/>
        <v>0</v>
      </c>
      <c r="J425" s="17">
        <f>SUM(B425:I425)</f>
        <v>0</v>
      </c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</row>
    <row r="426" spans="1:256" ht="10.8" thickTop="1" x14ac:dyDescent="0.2">
      <c r="A426" s="212"/>
      <c r="B426" s="212"/>
      <c r="C426" s="213"/>
      <c r="D426" s="213"/>
      <c r="E426" s="214"/>
      <c r="F426" s="214"/>
      <c r="G426" s="214"/>
      <c r="H426" s="214"/>
      <c r="I426" s="214"/>
      <c r="J426" s="214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</row>
    <row r="427" spans="1:256" x14ac:dyDescent="0.2">
      <c r="A427" s="212"/>
      <c r="B427" s="212"/>
      <c r="C427" s="213"/>
      <c r="D427" s="213"/>
      <c r="E427" s="214"/>
      <c r="F427" s="214"/>
      <c r="G427" s="214"/>
      <c r="H427" s="214"/>
      <c r="I427" s="214"/>
      <c r="J427" s="214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</row>
    <row r="428" spans="1:256" x14ac:dyDescent="0.2">
      <c r="A428" s="448" t="s">
        <v>647</v>
      </c>
      <c r="B428" s="448"/>
      <c r="C428" s="448"/>
      <c r="D428" s="448"/>
      <c r="E428" s="448"/>
      <c r="F428" s="448"/>
      <c r="G428" s="448"/>
      <c r="H428" s="448"/>
      <c r="I428" s="448"/>
      <c r="J428" s="448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</row>
    <row r="429" spans="1:256" x14ac:dyDescent="0.2">
      <c r="A429" s="450"/>
      <c r="B429" s="450"/>
      <c r="C429" s="450"/>
      <c r="D429" s="450"/>
      <c r="E429" s="450"/>
      <c r="F429" s="450"/>
      <c r="G429" s="450"/>
      <c r="H429" s="450"/>
      <c r="I429" s="450"/>
      <c r="J429" s="450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</row>
    <row r="430" spans="1:256" x14ac:dyDescent="0.2">
      <c r="A430" s="215"/>
      <c r="B430" s="228"/>
      <c r="C430" s="228"/>
      <c r="D430" s="228"/>
      <c r="E430" s="228"/>
      <c r="F430" s="228"/>
      <c r="G430" s="228"/>
      <c r="H430" s="228"/>
      <c r="I430" s="228"/>
      <c r="J430" s="228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  <c r="FI430" s="193"/>
      <c r="FJ430" s="193"/>
      <c r="FK430" s="193"/>
      <c r="FL430" s="193"/>
      <c r="FM430" s="193"/>
      <c r="FN430" s="193"/>
      <c r="FO430" s="193"/>
      <c r="FP430" s="193"/>
      <c r="FQ430" s="193"/>
      <c r="FR430" s="193"/>
      <c r="FS430" s="193"/>
      <c r="FT430" s="193"/>
      <c r="FU430" s="193"/>
      <c r="FV430" s="193"/>
      <c r="FW430" s="193"/>
      <c r="FX430" s="193"/>
      <c r="FY430" s="193"/>
      <c r="FZ430" s="193"/>
      <c r="GA430" s="193"/>
      <c r="GB430" s="193"/>
      <c r="GC430" s="193"/>
      <c r="GD430" s="193"/>
      <c r="GE430" s="193"/>
      <c r="GF430" s="193"/>
      <c r="GG430" s="193"/>
      <c r="GH430" s="193"/>
      <c r="GI430" s="193"/>
      <c r="GJ430" s="193"/>
      <c r="GK430" s="193"/>
      <c r="GL430" s="193"/>
      <c r="GM430" s="193"/>
      <c r="GN430" s="193"/>
      <c r="GO430" s="193"/>
      <c r="GP430" s="193"/>
      <c r="GQ430" s="193"/>
      <c r="GR430" s="193"/>
      <c r="GS430" s="193"/>
      <c r="GT430" s="193"/>
      <c r="GU430" s="193"/>
      <c r="GV430" s="193"/>
      <c r="GW430" s="193"/>
      <c r="GX430" s="193"/>
      <c r="GY430" s="193"/>
      <c r="GZ430" s="193"/>
      <c r="HA430" s="193"/>
      <c r="HB430" s="193"/>
      <c r="HC430" s="193"/>
      <c r="HD430" s="193"/>
      <c r="HE430" s="193"/>
      <c r="HF430" s="193"/>
      <c r="HG430" s="193"/>
      <c r="HH430" s="193"/>
      <c r="HI430" s="193"/>
      <c r="HJ430" s="193"/>
      <c r="HK430" s="193"/>
      <c r="HL430" s="193"/>
      <c r="HM430" s="193"/>
      <c r="HN430" s="193"/>
      <c r="HO430" s="193"/>
      <c r="HP430" s="193"/>
      <c r="HQ430" s="193"/>
      <c r="HR430" s="193"/>
      <c r="HS430" s="193"/>
      <c r="HT430" s="193"/>
      <c r="HU430" s="193"/>
      <c r="HV430" s="193"/>
      <c r="HW430" s="193"/>
      <c r="HX430" s="193"/>
      <c r="HY430" s="193"/>
      <c r="HZ430" s="193"/>
      <c r="IA430" s="193"/>
      <c r="IB430" s="193"/>
      <c r="IC430" s="193"/>
      <c r="ID430" s="193"/>
      <c r="IE430" s="193"/>
      <c r="IF430" s="193"/>
      <c r="IG430" s="193"/>
      <c r="IH430" s="193"/>
      <c r="II430" s="193"/>
      <c r="IJ430" s="193"/>
      <c r="IK430" s="193"/>
      <c r="IL430" s="193"/>
      <c r="IM430" s="193"/>
      <c r="IN430" s="193"/>
      <c r="IO430" s="193"/>
      <c r="IP430" s="193"/>
      <c r="IQ430" s="193"/>
      <c r="IR430" s="193"/>
      <c r="IS430" s="193"/>
      <c r="IT430" s="193"/>
      <c r="IU430" s="193"/>
      <c r="IV430" s="193"/>
    </row>
    <row r="431" spans="1:256" ht="15" customHeight="1" x14ac:dyDescent="0.2">
      <c r="A431" s="203" t="s">
        <v>653</v>
      </c>
      <c r="B431" s="526" t="s">
        <v>654</v>
      </c>
      <c r="C431" s="526"/>
      <c r="D431" s="526"/>
      <c r="E431" s="526"/>
      <c r="F431" s="526"/>
      <c r="G431" s="526"/>
      <c r="H431" s="526"/>
      <c r="I431" s="526"/>
      <c r="J431" s="526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</row>
    <row r="432" spans="1:256" ht="15" customHeight="1" x14ac:dyDescent="0.2">
      <c r="A432" s="575" t="s">
        <v>845</v>
      </c>
      <c r="B432" s="575"/>
      <c r="C432" s="204"/>
      <c r="D432" s="204"/>
      <c r="E432" s="204"/>
      <c r="F432" s="204"/>
      <c r="G432" s="204"/>
      <c r="H432" s="204"/>
      <c r="I432" s="204"/>
      <c r="J432" s="204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</row>
    <row r="433" spans="1:256" ht="10.8" thickBot="1" x14ac:dyDescent="0.25">
      <c r="A433" s="202"/>
      <c r="B433" s="202"/>
      <c r="C433" s="202"/>
      <c r="D433" s="202"/>
      <c r="E433" s="202"/>
      <c r="F433" s="202"/>
      <c r="G433" s="202"/>
      <c r="H433" s="202"/>
      <c r="I433" s="202"/>
      <c r="J433" s="202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</row>
    <row r="434" spans="1:256" ht="11.4" thickTop="1" thickBot="1" x14ac:dyDescent="0.25">
      <c r="A434" s="727" t="s">
        <v>12</v>
      </c>
      <c r="B434" s="728"/>
      <c r="C434" s="728"/>
      <c r="D434" s="728"/>
      <c r="E434" s="728"/>
      <c r="F434" s="729" t="s">
        <v>126</v>
      </c>
      <c r="G434" s="730" t="s">
        <v>126</v>
      </c>
      <c r="H434" s="728"/>
      <c r="I434" s="728"/>
      <c r="J434" s="731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</row>
    <row r="435" spans="1:256" ht="10.8" thickTop="1" x14ac:dyDescent="0.2">
      <c r="A435" s="732" t="s">
        <v>666</v>
      </c>
      <c r="B435" s="733"/>
      <c r="C435" s="733"/>
      <c r="D435" s="733"/>
      <c r="E435" s="733"/>
      <c r="F435" s="734"/>
      <c r="G435" s="735"/>
      <c r="H435" s="736"/>
      <c r="I435" s="736"/>
      <c r="J435" s="737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  <c r="AG435" s="193"/>
      <c r="AH435" s="193"/>
      <c r="AI435" s="193"/>
      <c r="AJ435" s="193"/>
      <c r="AK435" s="193"/>
      <c r="AL435" s="193"/>
      <c r="AM435" s="193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  <c r="BI435" s="193"/>
      <c r="BJ435" s="193"/>
      <c r="BK435" s="193"/>
      <c r="BL435" s="193"/>
      <c r="BM435" s="193"/>
      <c r="BN435" s="193"/>
      <c r="BO435" s="193"/>
      <c r="BP435" s="193"/>
      <c r="BQ435" s="193"/>
      <c r="BR435" s="193"/>
      <c r="BS435" s="193"/>
      <c r="BT435" s="193"/>
      <c r="BU435" s="193"/>
      <c r="BV435" s="193"/>
      <c r="BW435" s="193"/>
      <c r="BX435" s="193"/>
      <c r="BY435" s="193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  <c r="CJ435" s="193"/>
      <c r="CK435" s="193"/>
      <c r="CL435" s="193"/>
      <c r="CM435" s="193"/>
      <c r="CN435" s="193"/>
      <c r="CO435" s="193"/>
      <c r="CP435" s="193"/>
      <c r="CQ435" s="193"/>
      <c r="CR435" s="193"/>
      <c r="CS435" s="193"/>
      <c r="CT435" s="193"/>
      <c r="CU435" s="193"/>
      <c r="CV435" s="193"/>
      <c r="CW435" s="193"/>
      <c r="CX435" s="193"/>
      <c r="CY435" s="193"/>
      <c r="CZ435" s="193"/>
      <c r="DA435" s="193"/>
      <c r="DB435" s="193"/>
      <c r="DC435" s="193"/>
      <c r="DD435" s="193"/>
      <c r="DE435" s="193"/>
      <c r="DF435" s="193"/>
      <c r="DG435" s="193"/>
      <c r="DH435" s="193"/>
      <c r="DI435" s="193"/>
      <c r="DJ435" s="193"/>
      <c r="DK435" s="193"/>
      <c r="DL435" s="193"/>
      <c r="DM435" s="193"/>
      <c r="DN435" s="193"/>
      <c r="DO435" s="193"/>
      <c r="DP435" s="193"/>
      <c r="DQ435" s="193"/>
      <c r="DR435" s="193"/>
      <c r="DS435" s="193"/>
      <c r="DT435" s="193"/>
      <c r="DU435" s="193"/>
      <c r="DV435" s="193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  <c r="IU435" s="193"/>
      <c r="IV435" s="193"/>
    </row>
    <row r="436" spans="1:256" ht="10.8" thickBot="1" x14ac:dyDescent="0.25">
      <c r="A436" s="741" t="s">
        <v>667</v>
      </c>
      <c r="B436" s="742"/>
      <c r="C436" s="742"/>
      <c r="D436" s="742"/>
      <c r="E436" s="742"/>
      <c r="F436" s="743"/>
      <c r="G436" s="744"/>
      <c r="H436" s="745"/>
      <c r="I436" s="745"/>
      <c r="J436" s="746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</row>
    <row r="437" spans="1:256" ht="10.8" thickTop="1" x14ac:dyDescent="0.2">
      <c r="A437" s="210"/>
      <c r="B437" s="210"/>
      <c r="C437" s="210"/>
      <c r="D437" s="210"/>
      <c r="E437" s="210"/>
      <c r="F437" s="210"/>
      <c r="G437" s="210"/>
      <c r="H437" s="210"/>
      <c r="I437" s="210"/>
      <c r="J437" s="210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</row>
    <row r="438" spans="1:256" ht="15" customHeight="1" x14ac:dyDescent="0.2">
      <c r="A438" s="209" t="s">
        <v>239</v>
      </c>
      <c r="B438" s="670" t="s">
        <v>987</v>
      </c>
      <c r="C438" s="670"/>
      <c r="D438" s="670"/>
      <c r="E438" s="670"/>
      <c r="F438" s="670"/>
      <c r="G438" s="670"/>
      <c r="H438" s="670"/>
      <c r="I438" s="670"/>
      <c r="J438" s="670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</row>
    <row r="439" spans="1:256" ht="10.8" thickBot="1" x14ac:dyDescent="0.25">
      <c r="A439" s="210"/>
      <c r="B439" s="210"/>
      <c r="C439" s="210"/>
      <c r="D439" s="210"/>
      <c r="E439" s="210"/>
      <c r="F439" s="210"/>
      <c r="G439" s="210"/>
      <c r="H439" s="210"/>
      <c r="I439" s="210"/>
      <c r="J439" s="210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</row>
    <row r="440" spans="1:256" ht="33" customHeight="1" thickTop="1" thickBot="1" x14ac:dyDescent="0.25">
      <c r="A440" s="557" t="s">
        <v>23</v>
      </c>
      <c r="B440" s="558"/>
      <c r="C440" s="1445"/>
      <c r="D440" s="1441" t="s">
        <v>240</v>
      </c>
      <c r="E440" s="558"/>
      <c r="F440" s="1442"/>
      <c r="G440" s="738" t="s">
        <v>652</v>
      </c>
      <c r="H440" s="739"/>
      <c r="I440" s="739"/>
      <c r="J440" s="740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</row>
    <row r="441" spans="1:256" ht="18.75" customHeight="1" thickBot="1" x14ac:dyDescent="0.25">
      <c r="A441" s="769"/>
      <c r="B441" s="770"/>
      <c r="C441" s="1446"/>
      <c r="D441" s="1443"/>
      <c r="E441" s="770"/>
      <c r="F441" s="1444"/>
      <c r="G441" s="725" t="s">
        <v>132</v>
      </c>
      <c r="H441" s="1417"/>
      <c r="I441" s="725" t="s">
        <v>133</v>
      </c>
      <c r="J441" s="726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</row>
    <row r="442" spans="1:256" ht="11.4" thickTop="1" thickBot="1" x14ac:dyDescent="0.25">
      <c r="A442" s="657"/>
      <c r="B442" s="658"/>
      <c r="C442" s="1366"/>
      <c r="D442" s="1353"/>
      <c r="E442" s="1354"/>
      <c r="F442" s="1355"/>
      <c r="G442" s="1415"/>
      <c r="H442" s="1440"/>
      <c r="I442" s="1415"/>
      <c r="J442" s="1416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</row>
    <row r="443" spans="1:256" ht="10.8" thickTop="1" x14ac:dyDescent="0.2">
      <c r="A443" s="229"/>
      <c r="B443" s="229"/>
      <c r="C443" s="229"/>
      <c r="D443" s="391"/>
      <c r="E443" s="391"/>
      <c r="F443" s="391"/>
      <c r="G443" s="389"/>
      <c r="H443" s="389"/>
      <c r="I443" s="389"/>
      <c r="J443" s="389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  <c r="BI443" s="193"/>
      <c r="BJ443" s="193"/>
      <c r="BK443" s="193"/>
      <c r="BL443" s="193"/>
      <c r="BM443" s="193"/>
      <c r="BN443" s="193"/>
      <c r="BO443" s="193"/>
      <c r="BP443" s="193"/>
      <c r="BQ443" s="193"/>
      <c r="BR443" s="193"/>
      <c r="BS443" s="193"/>
      <c r="BT443" s="193"/>
      <c r="BU443" s="193"/>
      <c r="BV443" s="193"/>
      <c r="BW443" s="193"/>
      <c r="BX443" s="193"/>
      <c r="BY443" s="193"/>
      <c r="BZ443" s="193"/>
      <c r="CA443" s="193"/>
      <c r="CB443" s="193"/>
      <c r="CC443" s="193"/>
      <c r="CD443" s="193"/>
      <c r="CE443" s="193"/>
      <c r="CF443" s="193"/>
      <c r="CG443" s="193"/>
      <c r="CH443" s="193"/>
      <c r="CI443" s="193"/>
      <c r="CJ443" s="193"/>
      <c r="CK443" s="193"/>
      <c r="CL443" s="193"/>
      <c r="CM443" s="193"/>
      <c r="CN443" s="193"/>
      <c r="CO443" s="193"/>
      <c r="CP443" s="193"/>
      <c r="CQ443" s="193"/>
      <c r="CR443" s="193"/>
      <c r="CS443" s="193"/>
      <c r="CT443" s="193"/>
      <c r="CU443" s="193"/>
      <c r="CV443" s="193"/>
      <c r="CW443" s="193"/>
      <c r="CX443" s="193"/>
      <c r="CY443" s="193"/>
      <c r="CZ443" s="193"/>
      <c r="DA443" s="193"/>
      <c r="DB443" s="193"/>
      <c r="DC443" s="193"/>
      <c r="DD443" s="193"/>
      <c r="DE443" s="193"/>
      <c r="DF443" s="193"/>
      <c r="DG443" s="193"/>
      <c r="DH443" s="193"/>
      <c r="DI443" s="193"/>
      <c r="DJ443" s="193"/>
      <c r="DK443" s="193"/>
      <c r="DL443" s="193"/>
      <c r="DM443" s="193"/>
      <c r="DN443" s="193"/>
      <c r="DO443" s="193"/>
      <c r="DP443" s="193"/>
      <c r="DQ443" s="193"/>
      <c r="DR443" s="193"/>
      <c r="DS443" s="193"/>
      <c r="DT443" s="193"/>
      <c r="DU443" s="193"/>
      <c r="DV443" s="193"/>
      <c r="DW443" s="193"/>
      <c r="DX443" s="193"/>
      <c r="DY443" s="193"/>
      <c r="DZ443" s="193"/>
      <c r="EA443" s="193"/>
      <c r="EB443" s="193"/>
      <c r="EC443" s="193"/>
      <c r="ED443" s="193"/>
      <c r="EE443" s="193"/>
      <c r="EF443" s="193"/>
      <c r="EG443" s="193"/>
      <c r="EH443" s="193"/>
      <c r="EI443" s="193"/>
      <c r="EJ443" s="193"/>
      <c r="EK443" s="193"/>
      <c r="EL443" s="193"/>
      <c r="EM443" s="193"/>
      <c r="EN443" s="193"/>
      <c r="EO443" s="193"/>
      <c r="EP443" s="193"/>
      <c r="EQ443" s="193"/>
      <c r="ER443" s="193"/>
      <c r="ES443" s="193"/>
      <c r="ET443" s="193"/>
      <c r="EU443" s="193"/>
      <c r="EV443" s="193"/>
      <c r="EW443" s="193"/>
      <c r="EX443" s="193"/>
      <c r="EY443" s="193"/>
      <c r="EZ443" s="193"/>
      <c r="FA443" s="193"/>
      <c r="FB443" s="193"/>
      <c r="FC443" s="193"/>
      <c r="FD443" s="193"/>
      <c r="FE443" s="193"/>
      <c r="FF443" s="193"/>
      <c r="FG443" s="193"/>
      <c r="FH443" s="193"/>
      <c r="FI443" s="193"/>
      <c r="FJ443" s="193"/>
      <c r="FK443" s="193"/>
      <c r="FL443" s="193"/>
      <c r="FM443" s="193"/>
      <c r="FN443" s="193"/>
      <c r="FO443" s="193"/>
      <c r="FP443" s="193"/>
      <c r="FQ443" s="193"/>
      <c r="FR443" s="193"/>
      <c r="FS443" s="193"/>
      <c r="FT443" s="193"/>
      <c r="FU443" s="193"/>
      <c r="FV443" s="193"/>
      <c r="FW443" s="193"/>
      <c r="FX443" s="193"/>
      <c r="FY443" s="193"/>
      <c r="FZ443" s="193"/>
      <c r="GA443" s="193"/>
      <c r="GB443" s="193"/>
      <c r="GC443" s="193"/>
      <c r="GD443" s="193"/>
      <c r="GE443" s="193"/>
      <c r="GF443" s="193"/>
      <c r="GG443" s="193"/>
      <c r="GH443" s="193"/>
      <c r="GI443" s="193"/>
      <c r="GJ443" s="193"/>
      <c r="GK443" s="193"/>
      <c r="GL443" s="193"/>
      <c r="GM443" s="193"/>
      <c r="GN443" s="193"/>
      <c r="GO443" s="193"/>
      <c r="GP443" s="193"/>
      <c r="GQ443" s="193"/>
      <c r="GR443" s="193"/>
      <c r="GS443" s="193"/>
      <c r="GT443" s="193"/>
      <c r="GU443" s="193"/>
      <c r="GV443" s="193"/>
      <c r="GW443" s="193"/>
      <c r="GX443" s="193"/>
      <c r="GY443" s="193"/>
      <c r="GZ443" s="193"/>
      <c r="HA443" s="193"/>
      <c r="HB443" s="193"/>
      <c r="HC443" s="193"/>
      <c r="HD443" s="193"/>
      <c r="HE443" s="193"/>
      <c r="HF443" s="193"/>
      <c r="HG443" s="193"/>
      <c r="HH443" s="193"/>
      <c r="HI443" s="193"/>
      <c r="HJ443" s="193"/>
      <c r="HK443" s="193"/>
      <c r="HL443" s="193"/>
      <c r="HM443" s="193"/>
      <c r="HN443" s="193"/>
      <c r="HO443" s="193"/>
      <c r="HP443" s="193"/>
      <c r="HQ443" s="193"/>
      <c r="HR443" s="193"/>
      <c r="HS443" s="193"/>
      <c r="HT443" s="193"/>
      <c r="HU443" s="193"/>
      <c r="HV443" s="193"/>
      <c r="HW443" s="193"/>
      <c r="HX443" s="193"/>
      <c r="HY443" s="193"/>
      <c r="HZ443" s="193"/>
      <c r="IA443" s="193"/>
      <c r="IB443" s="193"/>
      <c r="IC443" s="193"/>
      <c r="ID443" s="193"/>
      <c r="IE443" s="193"/>
      <c r="IF443" s="193"/>
      <c r="IG443" s="193"/>
      <c r="IH443" s="193"/>
      <c r="II443" s="193"/>
      <c r="IJ443" s="193"/>
      <c r="IK443" s="193"/>
      <c r="IL443" s="193"/>
      <c r="IM443" s="193"/>
      <c r="IN443" s="193"/>
      <c r="IO443" s="193"/>
      <c r="IP443" s="193"/>
      <c r="IQ443" s="193"/>
      <c r="IR443" s="193"/>
      <c r="IS443" s="193"/>
      <c r="IT443" s="193"/>
      <c r="IU443" s="193"/>
      <c r="IV443" s="193"/>
    </row>
    <row r="444" spans="1:256" x14ac:dyDescent="0.2">
      <c r="A444" s="229"/>
      <c r="B444" s="229"/>
      <c r="C444" s="229"/>
      <c r="D444" s="391"/>
      <c r="E444" s="391"/>
      <c r="F444" s="391"/>
      <c r="G444" s="389"/>
      <c r="H444" s="389"/>
      <c r="I444" s="389"/>
      <c r="J444" s="389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3"/>
      <c r="BN444" s="193"/>
      <c r="BO444" s="193"/>
      <c r="BP444" s="193"/>
      <c r="BQ444" s="193"/>
      <c r="BR444" s="193"/>
      <c r="BS444" s="193"/>
      <c r="BT444" s="193"/>
      <c r="BU444" s="193"/>
      <c r="BV444" s="193"/>
      <c r="BW444" s="193"/>
      <c r="BX444" s="193"/>
      <c r="BY444" s="193"/>
      <c r="BZ444" s="193"/>
      <c r="CA444" s="193"/>
      <c r="CB444" s="193"/>
      <c r="CC444" s="193"/>
      <c r="CD444" s="193"/>
      <c r="CE444" s="193"/>
      <c r="CF444" s="193"/>
      <c r="CG444" s="193"/>
      <c r="CH444" s="193"/>
      <c r="CI444" s="193"/>
      <c r="CJ444" s="193"/>
      <c r="CK444" s="193"/>
      <c r="CL444" s="193"/>
      <c r="CM444" s="193"/>
      <c r="CN444" s="193"/>
      <c r="CO444" s="193"/>
      <c r="CP444" s="193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3"/>
      <c r="DJ444" s="193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</row>
    <row r="445" spans="1:256" x14ac:dyDescent="0.2">
      <c r="A445" s="229"/>
      <c r="B445" s="229"/>
      <c r="C445" s="229"/>
      <c r="D445" s="391"/>
      <c r="E445" s="391"/>
      <c r="F445" s="391"/>
      <c r="G445" s="389"/>
      <c r="H445" s="389"/>
      <c r="I445" s="389"/>
      <c r="J445" s="389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3"/>
      <c r="BN445" s="193"/>
      <c r="BO445" s="193"/>
      <c r="BP445" s="193"/>
      <c r="BQ445" s="193"/>
      <c r="BR445" s="193"/>
      <c r="BS445" s="193"/>
      <c r="BT445" s="193"/>
      <c r="BU445" s="193"/>
      <c r="BV445" s="193"/>
      <c r="BW445" s="193"/>
      <c r="BX445" s="193"/>
      <c r="BY445" s="193"/>
      <c r="BZ445" s="193"/>
      <c r="CA445" s="193"/>
      <c r="CB445" s="193"/>
      <c r="CC445" s="193"/>
      <c r="CD445" s="193"/>
      <c r="CE445" s="193"/>
      <c r="CF445" s="193"/>
      <c r="CG445" s="193"/>
      <c r="CH445" s="193"/>
      <c r="CI445" s="193"/>
      <c r="CJ445" s="193"/>
      <c r="CK445" s="193"/>
      <c r="CL445" s="193"/>
      <c r="CM445" s="193"/>
      <c r="CN445" s="193"/>
      <c r="CO445" s="193"/>
      <c r="CP445" s="193"/>
      <c r="CQ445" s="193"/>
      <c r="CR445" s="193"/>
      <c r="CS445" s="193"/>
      <c r="CT445" s="193"/>
      <c r="CU445" s="193"/>
      <c r="CV445" s="193"/>
      <c r="CW445" s="193"/>
      <c r="CX445" s="193"/>
      <c r="CY445" s="193"/>
      <c r="CZ445" s="193"/>
      <c r="DA445" s="193"/>
      <c r="DB445" s="193"/>
      <c r="DC445" s="193"/>
      <c r="DD445" s="193"/>
      <c r="DE445" s="193"/>
      <c r="DF445" s="193"/>
      <c r="DG445" s="193"/>
      <c r="DH445" s="193"/>
      <c r="DI445" s="193"/>
      <c r="DJ445" s="193"/>
      <c r="DK445" s="193"/>
      <c r="DL445" s="193"/>
      <c r="DM445" s="193"/>
      <c r="DN445" s="193"/>
      <c r="DO445" s="193"/>
      <c r="DP445" s="193"/>
      <c r="DQ445" s="193"/>
      <c r="DR445" s="193"/>
      <c r="DS445" s="193"/>
      <c r="DT445" s="193"/>
      <c r="DU445" s="193"/>
      <c r="DV445" s="193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</row>
    <row r="446" spans="1:256" x14ac:dyDescent="0.2">
      <c r="A446" s="229"/>
      <c r="B446" s="229"/>
      <c r="C446" s="229"/>
      <c r="D446" s="391"/>
      <c r="E446" s="391"/>
      <c r="F446" s="391"/>
      <c r="G446" s="389"/>
      <c r="H446" s="389"/>
      <c r="I446" s="389"/>
      <c r="J446" s="389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3"/>
      <c r="BN446" s="193"/>
      <c r="BO446" s="193"/>
      <c r="BP446" s="193"/>
      <c r="BQ446" s="193"/>
      <c r="BR446" s="193"/>
      <c r="BS446" s="193"/>
      <c r="BT446" s="193"/>
      <c r="BU446" s="193"/>
      <c r="BV446" s="193"/>
      <c r="BW446" s="193"/>
      <c r="BX446" s="193"/>
      <c r="BY446" s="193"/>
      <c r="BZ446" s="193"/>
      <c r="CA446" s="193"/>
      <c r="CB446" s="193"/>
      <c r="CC446" s="193"/>
      <c r="CD446" s="193"/>
      <c r="CE446" s="193"/>
      <c r="CF446" s="193"/>
      <c r="CG446" s="193"/>
      <c r="CH446" s="193"/>
      <c r="CI446" s="193"/>
      <c r="CJ446" s="193"/>
      <c r="CK446" s="193"/>
      <c r="CL446" s="193"/>
      <c r="CM446" s="193"/>
      <c r="CN446" s="193"/>
      <c r="CO446" s="193"/>
      <c r="CP446" s="193"/>
      <c r="CQ446" s="193"/>
      <c r="CR446" s="193"/>
      <c r="CS446" s="193"/>
      <c r="CT446" s="193"/>
      <c r="CU446" s="193"/>
      <c r="CV446" s="193"/>
      <c r="CW446" s="193"/>
      <c r="CX446" s="193"/>
      <c r="CY446" s="193"/>
      <c r="CZ446" s="193"/>
      <c r="DA446" s="193"/>
      <c r="DB446" s="193"/>
      <c r="DC446" s="193"/>
      <c r="DD446" s="193"/>
      <c r="DE446" s="193"/>
      <c r="DF446" s="193"/>
      <c r="DG446" s="193"/>
      <c r="DH446" s="193"/>
      <c r="DI446" s="193"/>
      <c r="DJ446" s="193"/>
      <c r="DK446" s="193"/>
      <c r="DL446" s="193"/>
      <c r="DM446" s="193"/>
      <c r="DN446" s="193"/>
      <c r="DO446" s="193"/>
      <c r="DP446" s="193"/>
      <c r="DQ446" s="193"/>
      <c r="DR446" s="193"/>
      <c r="DS446" s="193"/>
      <c r="DT446" s="193"/>
      <c r="DU446" s="193"/>
      <c r="DV446" s="193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</row>
    <row r="447" spans="1:256" x14ac:dyDescent="0.2">
      <c r="A447" s="229"/>
      <c r="B447" s="229"/>
      <c r="C447" s="229"/>
      <c r="D447" s="391"/>
      <c r="E447" s="391"/>
      <c r="F447" s="391"/>
      <c r="G447" s="389"/>
      <c r="H447" s="389"/>
      <c r="I447" s="389"/>
      <c r="J447" s="389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3"/>
      <c r="BN447" s="193"/>
      <c r="BO447" s="193"/>
      <c r="BP447" s="193"/>
      <c r="BQ447" s="193"/>
      <c r="BR447" s="193"/>
      <c r="BS447" s="193"/>
      <c r="BT447" s="193"/>
      <c r="BU447" s="193"/>
      <c r="BV447" s="193"/>
      <c r="BW447" s="193"/>
      <c r="BX447" s="193"/>
      <c r="BY447" s="193"/>
      <c r="BZ447" s="193"/>
      <c r="CA447" s="193"/>
      <c r="CB447" s="193"/>
      <c r="CC447" s="193"/>
      <c r="CD447" s="193"/>
      <c r="CE447" s="193"/>
      <c r="CF447" s="193"/>
      <c r="CG447" s="193"/>
      <c r="CH447" s="193"/>
      <c r="CI447" s="193"/>
      <c r="CJ447" s="193"/>
      <c r="CK447" s="193"/>
      <c r="CL447" s="193"/>
      <c r="CM447" s="193"/>
      <c r="CN447" s="193"/>
      <c r="CO447" s="193"/>
      <c r="CP447" s="193"/>
      <c r="CQ447" s="193"/>
      <c r="CR447" s="193"/>
      <c r="CS447" s="193"/>
      <c r="CT447" s="193"/>
      <c r="CU447" s="193"/>
      <c r="CV447" s="193"/>
      <c r="CW447" s="193"/>
      <c r="CX447" s="193"/>
      <c r="CY447" s="193"/>
      <c r="CZ447" s="193"/>
      <c r="DA447" s="193"/>
      <c r="DB447" s="193"/>
      <c r="DC447" s="193"/>
      <c r="DD447" s="193"/>
      <c r="DE447" s="193"/>
      <c r="DF447" s="193"/>
      <c r="DG447" s="193"/>
      <c r="DH447" s="193"/>
      <c r="DI447" s="193"/>
      <c r="DJ447" s="193"/>
      <c r="DK447" s="193"/>
      <c r="DL447" s="193"/>
      <c r="DM447" s="193"/>
      <c r="DN447" s="193"/>
      <c r="DO447" s="193"/>
      <c r="DP447" s="193"/>
      <c r="DQ447" s="193"/>
      <c r="DR447" s="193"/>
      <c r="DS447" s="193"/>
      <c r="DT447" s="193"/>
      <c r="DU447" s="193"/>
      <c r="DV447" s="193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</row>
    <row r="448" spans="1:256" x14ac:dyDescent="0.2">
      <c r="A448" s="229"/>
      <c r="B448" s="229"/>
      <c r="C448" s="229"/>
      <c r="D448" s="391"/>
      <c r="E448" s="391"/>
      <c r="F448" s="391"/>
      <c r="G448" s="389"/>
      <c r="H448" s="389"/>
      <c r="I448" s="389"/>
      <c r="J448" s="389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  <c r="BI448" s="193"/>
      <c r="BJ448" s="193"/>
      <c r="BK448" s="193"/>
      <c r="BL448" s="193"/>
      <c r="BM448" s="193"/>
      <c r="BN448" s="193"/>
      <c r="BO448" s="193"/>
      <c r="BP448" s="193"/>
      <c r="BQ448" s="193"/>
      <c r="BR448" s="193"/>
      <c r="BS448" s="193"/>
      <c r="BT448" s="193"/>
      <c r="BU448" s="193"/>
      <c r="BV448" s="193"/>
      <c r="BW448" s="193"/>
      <c r="BX448" s="193"/>
      <c r="BY448" s="193"/>
      <c r="BZ448" s="193"/>
      <c r="CA448" s="193"/>
      <c r="CB448" s="193"/>
      <c r="CC448" s="193"/>
      <c r="CD448" s="193"/>
      <c r="CE448" s="193"/>
      <c r="CF448" s="193"/>
      <c r="CG448" s="193"/>
      <c r="CH448" s="193"/>
      <c r="CI448" s="193"/>
      <c r="CJ448" s="193"/>
      <c r="CK448" s="193"/>
      <c r="CL448" s="193"/>
      <c r="CM448" s="193"/>
      <c r="CN448" s="193"/>
      <c r="CO448" s="193"/>
      <c r="CP448" s="193"/>
      <c r="CQ448" s="193"/>
      <c r="CR448" s="193"/>
      <c r="CS448" s="193"/>
      <c r="CT448" s="193"/>
      <c r="CU448" s="193"/>
      <c r="CV448" s="193"/>
      <c r="CW448" s="193"/>
      <c r="CX448" s="193"/>
      <c r="CY448" s="193"/>
      <c r="CZ448" s="193"/>
      <c r="DA448" s="193"/>
      <c r="DB448" s="193"/>
      <c r="DC448" s="193"/>
      <c r="DD448" s="193"/>
      <c r="DE448" s="193"/>
      <c r="DF448" s="193"/>
      <c r="DG448" s="193"/>
      <c r="DH448" s="193"/>
      <c r="DI448" s="193"/>
      <c r="DJ448" s="193"/>
      <c r="DK448" s="193"/>
      <c r="DL448" s="193"/>
      <c r="DM448" s="193"/>
      <c r="DN448" s="193"/>
      <c r="DO448" s="193"/>
      <c r="DP448" s="193"/>
      <c r="DQ448" s="193"/>
      <c r="DR448" s="193"/>
      <c r="DS448" s="193"/>
      <c r="DT448" s="193"/>
      <c r="DU448" s="193"/>
      <c r="DV448" s="193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</row>
    <row r="449" spans="1:256" x14ac:dyDescent="0.2">
      <c r="A449" s="229"/>
      <c r="B449" s="229"/>
      <c r="C449" s="229"/>
      <c r="D449" s="229"/>
      <c r="E449" s="229"/>
      <c r="F449" s="229"/>
      <c r="G449" s="230"/>
      <c r="H449" s="230"/>
      <c r="I449" s="230"/>
      <c r="J449" s="230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  <c r="AA449" s="193"/>
      <c r="AB449" s="193"/>
      <c r="AC449" s="193"/>
      <c r="AD449" s="193"/>
      <c r="AE449" s="193"/>
      <c r="AF449" s="193"/>
      <c r="AG449" s="193"/>
      <c r="AH449" s="193"/>
      <c r="AI449" s="193"/>
      <c r="AJ449" s="193"/>
      <c r="AK449" s="193"/>
      <c r="AL449" s="193"/>
      <c r="AM449" s="193"/>
      <c r="AN449" s="193"/>
      <c r="AO449" s="193"/>
      <c r="AP449" s="193"/>
      <c r="AQ449" s="193"/>
      <c r="AR449" s="193"/>
      <c r="AS449" s="193"/>
      <c r="AT449" s="193"/>
      <c r="AU449" s="193"/>
      <c r="AV449" s="193"/>
      <c r="AW449" s="193"/>
      <c r="AX449" s="193"/>
      <c r="AY449" s="193"/>
      <c r="AZ449" s="193"/>
      <c r="BA449" s="193"/>
      <c r="BB449" s="193"/>
      <c r="BC449" s="193"/>
      <c r="BD449" s="193"/>
      <c r="BE449" s="193"/>
      <c r="BF449" s="193"/>
      <c r="BG449" s="193"/>
      <c r="BH449" s="193"/>
      <c r="BI449" s="193"/>
      <c r="BJ449" s="193"/>
      <c r="BK449" s="193"/>
      <c r="BL449" s="193"/>
      <c r="BM449" s="193"/>
      <c r="BN449" s="193"/>
      <c r="BO449" s="193"/>
      <c r="BP449" s="193"/>
      <c r="BQ449" s="193"/>
      <c r="BR449" s="193"/>
      <c r="BS449" s="193"/>
      <c r="BT449" s="193"/>
      <c r="BU449" s="193"/>
      <c r="BV449" s="193"/>
      <c r="BW449" s="193"/>
      <c r="BX449" s="193"/>
      <c r="BY449" s="193"/>
      <c r="BZ449" s="193"/>
      <c r="CA449" s="193"/>
      <c r="CB449" s="193"/>
      <c r="CC449" s="193"/>
      <c r="CD449" s="193"/>
      <c r="CE449" s="193"/>
      <c r="CF449" s="193"/>
      <c r="CG449" s="193"/>
      <c r="CH449" s="193"/>
      <c r="CI449" s="193"/>
      <c r="CJ449" s="193"/>
      <c r="CK449" s="193"/>
      <c r="CL449" s="193"/>
      <c r="CM449" s="193"/>
      <c r="CN449" s="193"/>
      <c r="CO449" s="193"/>
      <c r="CP449" s="193"/>
      <c r="CQ449" s="193"/>
      <c r="CR449" s="193"/>
      <c r="CS449" s="193"/>
      <c r="CT449" s="193"/>
      <c r="CU449" s="193"/>
      <c r="CV449" s="193"/>
      <c r="CW449" s="193"/>
      <c r="CX449" s="193"/>
      <c r="CY449" s="193"/>
      <c r="CZ449" s="193"/>
      <c r="DA449" s="193"/>
      <c r="DB449" s="193"/>
      <c r="DC449" s="193"/>
      <c r="DD449" s="193"/>
      <c r="DE449" s="193"/>
      <c r="DF449" s="193"/>
      <c r="DG449" s="193"/>
      <c r="DH449" s="193"/>
      <c r="DI449" s="193"/>
      <c r="DJ449" s="193"/>
      <c r="DK449" s="193"/>
      <c r="DL449" s="193"/>
      <c r="DM449" s="193"/>
      <c r="DN449" s="193"/>
      <c r="DO449" s="193"/>
      <c r="DP449" s="193"/>
      <c r="DQ449" s="193"/>
      <c r="DR449" s="193"/>
      <c r="DS449" s="193"/>
      <c r="DT449" s="193"/>
      <c r="DU449" s="193"/>
      <c r="DV449" s="193"/>
      <c r="DW449" s="193"/>
      <c r="DX449" s="193"/>
      <c r="DY449" s="193"/>
      <c r="DZ449" s="193"/>
      <c r="EA449" s="193"/>
      <c r="EB449" s="193"/>
      <c r="EC449" s="193"/>
      <c r="ED449" s="193"/>
      <c r="EE449" s="193"/>
      <c r="EF449" s="193"/>
      <c r="EG449" s="193"/>
      <c r="EH449" s="193"/>
      <c r="EI449" s="193"/>
      <c r="EJ449" s="193"/>
      <c r="EK449" s="193"/>
      <c r="EL449" s="193"/>
      <c r="EM449" s="193"/>
      <c r="EN449" s="193"/>
      <c r="EO449" s="193"/>
      <c r="EP449" s="193"/>
      <c r="EQ449" s="193"/>
      <c r="ER449" s="193"/>
      <c r="ES449" s="193"/>
      <c r="ET449" s="193"/>
      <c r="EU449" s="193"/>
      <c r="EV449" s="193"/>
      <c r="EW449" s="193"/>
      <c r="EX449" s="193"/>
      <c r="EY449" s="193"/>
      <c r="EZ449" s="193"/>
      <c r="FA449" s="193"/>
      <c r="FB449" s="193"/>
      <c r="FC449" s="193"/>
      <c r="FD449" s="193"/>
      <c r="FE449" s="193"/>
      <c r="FF449" s="193"/>
      <c r="FG449" s="193"/>
      <c r="FH449" s="193"/>
      <c r="FI449" s="193"/>
      <c r="FJ449" s="193"/>
      <c r="FK449" s="193"/>
      <c r="FL449" s="193"/>
      <c r="FM449" s="193"/>
      <c r="FN449" s="193"/>
      <c r="FO449" s="193"/>
      <c r="FP449" s="193"/>
      <c r="FQ449" s="193"/>
      <c r="FR449" s="193"/>
      <c r="FS449" s="193"/>
      <c r="FT449" s="193"/>
      <c r="FU449" s="193"/>
      <c r="FV449" s="193"/>
      <c r="FW449" s="193"/>
      <c r="FX449" s="193"/>
      <c r="FY449" s="193"/>
      <c r="FZ449" s="193"/>
      <c r="GA449" s="193"/>
      <c r="GB449" s="193"/>
      <c r="GC449" s="193"/>
      <c r="GD449" s="193"/>
      <c r="GE449" s="193"/>
      <c r="GF449" s="193"/>
      <c r="GG449" s="193"/>
      <c r="GH449" s="193"/>
      <c r="GI449" s="193"/>
      <c r="GJ449" s="193"/>
      <c r="GK449" s="193"/>
      <c r="GL449" s="193"/>
      <c r="GM449" s="193"/>
      <c r="GN449" s="193"/>
      <c r="GO449" s="193"/>
      <c r="GP449" s="193"/>
      <c r="GQ449" s="193"/>
      <c r="GR449" s="193"/>
      <c r="GS449" s="193"/>
      <c r="GT449" s="193"/>
      <c r="GU449" s="193"/>
      <c r="GV449" s="193"/>
      <c r="GW449" s="193"/>
      <c r="GX449" s="193"/>
      <c r="GY449" s="193"/>
      <c r="GZ449" s="193"/>
      <c r="HA449" s="193"/>
      <c r="HB449" s="193"/>
      <c r="HC449" s="193"/>
      <c r="HD449" s="193"/>
      <c r="HE449" s="193"/>
      <c r="HF449" s="193"/>
      <c r="HG449" s="193"/>
      <c r="HH449" s="193"/>
      <c r="HI449" s="193"/>
      <c r="HJ449" s="193"/>
      <c r="HK449" s="193"/>
      <c r="HL449" s="193"/>
      <c r="HM449" s="193"/>
      <c r="HN449" s="193"/>
      <c r="HO449" s="193"/>
      <c r="HP449" s="193"/>
      <c r="HQ449" s="193"/>
      <c r="HR449" s="193"/>
      <c r="HS449" s="193"/>
      <c r="HT449" s="193"/>
      <c r="HU449" s="193"/>
      <c r="HV449" s="193"/>
      <c r="HW449" s="193"/>
      <c r="HX449" s="193"/>
      <c r="HY449" s="193"/>
      <c r="HZ449" s="193"/>
      <c r="IA449" s="193"/>
      <c r="IB449" s="193"/>
      <c r="IC449" s="193"/>
      <c r="ID449" s="193"/>
      <c r="IE449" s="193"/>
      <c r="IF449" s="193"/>
      <c r="IG449" s="193"/>
      <c r="IH449" s="193"/>
      <c r="II449" s="193"/>
      <c r="IJ449" s="193"/>
      <c r="IK449" s="193"/>
      <c r="IL449" s="193"/>
      <c r="IM449" s="193"/>
      <c r="IN449" s="193"/>
      <c r="IO449" s="193"/>
      <c r="IP449" s="193"/>
      <c r="IQ449" s="193"/>
      <c r="IR449" s="193"/>
      <c r="IS449" s="193"/>
      <c r="IT449" s="193"/>
      <c r="IU449" s="193"/>
      <c r="IV449" s="193"/>
    </row>
    <row r="450" spans="1:256" ht="16.5" customHeight="1" x14ac:dyDescent="0.2">
      <c r="A450" s="209" t="s">
        <v>655</v>
      </c>
      <c r="B450" s="670" t="s">
        <v>877</v>
      </c>
      <c r="C450" s="670"/>
      <c r="D450" s="670"/>
      <c r="E450" s="670"/>
      <c r="F450" s="670"/>
      <c r="G450" s="670"/>
      <c r="H450" s="670"/>
      <c r="I450" s="670"/>
      <c r="J450" s="670"/>
    </row>
    <row r="451" spans="1:256" ht="12" customHeight="1" thickBot="1" x14ac:dyDescent="0.25">
      <c r="A451" s="209"/>
      <c r="B451" s="231"/>
      <c r="C451" s="231"/>
      <c r="D451" s="231"/>
      <c r="E451" s="231"/>
      <c r="F451" s="231"/>
      <c r="G451" s="231"/>
      <c r="H451" s="231"/>
      <c r="I451" s="231"/>
      <c r="J451" s="231"/>
    </row>
    <row r="452" spans="1:256" ht="39.75" customHeight="1" thickTop="1" x14ac:dyDescent="0.2">
      <c r="A452" s="1025" t="s">
        <v>163</v>
      </c>
      <c r="B452" s="1026"/>
      <c r="C452" s="659" t="s">
        <v>154</v>
      </c>
      <c r="D452" s="673" t="s">
        <v>155</v>
      </c>
      <c r="E452" s="673" t="s">
        <v>156</v>
      </c>
      <c r="F452" s="673" t="s">
        <v>157</v>
      </c>
      <c r="G452" s="1065" t="s">
        <v>241</v>
      </c>
      <c r="H452" s="1066"/>
      <c r="I452" s="1065" t="s">
        <v>656</v>
      </c>
      <c r="J452" s="1068"/>
    </row>
    <row r="453" spans="1:256" ht="7.5" hidden="1" customHeight="1" x14ac:dyDescent="0.2">
      <c r="A453" s="1027"/>
      <c r="B453" s="1028"/>
      <c r="C453" s="660"/>
      <c r="D453" s="674"/>
      <c r="E453" s="674"/>
      <c r="F453" s="674"/>
      <c r="G453" s="1042"/>
      <c r="H453" s="1067"/>
      <c r="I453" s="1042"/>
      <c r="J453" s="1069"/>
    </row>
    <row r="454" spans="1:256" ht="11.25" customHeight="1" thickBot="1" x14ac:dyDescent="0.25">
      <c r="A454" s="1070" t="s">
        <v>110</v>
      </c>
      <c r="B454" s="724"/>
      <c r="C454" s="207" t="s">
        <v>111</v>
      </c>
      <c r="D454" s="218" t="s">
        <v>112</v>
      </c>
      <c r="E454" s="218" t="s">
        <v>113</v>
      </c>
      <c r="F454" s="218" t="s">
        <v>114</v>
      </c>
      <c r="G454" s="692" t="s">
        <v>115</v>
      </c>
      <c r="H454" s="693"/>
      <c r="I454" s="692" t="s">
        <v>116</v>
      </c>
      <c r="J454" s="696"/>
    </row>
    <row r="455" spans="1:256" ht="26.25" customHeight="1" thickTop="1" x14ac:dyDescent="0.2">
      <c r="A455" s="1063" t="s">
        <v>158</v>
      </c>
      <c r="B455" s="1439"/>
      <c r="C455" s="66"/>
      <c r="D455" s="67"/>
      <c r="E455" s="67"/>
      <c r="F455" s="67"/>
      <c r="G455" s="1035"/>
      <c r="H455" s="1036"/>
      <c r="I455" s="701" t="str">
        <f>IF(D455+E455-F455-G455=0,"",D455+E455-F455-G455)</f>
        <v/>
      </c>
      <c r="J455" s="702"/>
    </row>
    <row r="456" spans="1:256" ht="32.25" customHeight="1" x14ac:dyDescent="0.2">
      <c r="A456" s="513" t="s">
        <v>159</v>
      </c>
      <c r="B456" s="514"/>
      <c r="C456" s="68"/>
      <c r="D456" s="9"/>
      <c r="E456" s="9"/>
      <c r="F456" s="9"/>
      <c r="G456" s="1037"/>
      <c r="H456" s="1038"/>
      <c r="I456" s="703" t="str">
        <f>IF(D456+E456-F456-G456=0,"",D456+E456-F456-G456)</f>
        <v/>
      </c>
      <c r="J456" s="704"/>
    </row>
    <row r="457" spans="1:256" ht="32.25" customHeight="1" x14ac:dyDescent="0.2">
      <c r="A457" s="513" t="s">
        <v>160</v>
      </c>
      <c r="B457" s="514"/>
      <c r="C457" s="68"/>
      <c r="D457" s="9"/>
      <c r="E457" s="9"/>
      <c r="F457" s="9"/>
      <c r="G457" s="1037"/>
      <c r="H457" s="1038"/>
      <c r="I457" s="703" t="str">
        <f>IF(D457+E457-F457-G457=0,"",D457+E457-F457-G457)</f>
        <v/>
      </c>
      <c r="J457" s="704"/>
    </row>
    <row r="458" spans="1:256" ht="28.5" customHeight="1" thickBot="1" x14ac:dyDescent="0.25">
      <c r="A458" s="1033" t="s">
        <v>161</v>
      </c>
      <c r="B458" s="1034"/>
      <c r="C458" s="69"/>
      <c r="D458" s="70"/>
      <c r="E458" s="70"/>
      <c r="F458" s="70"/>
      <c r="G458" s="1039"/>
      <c r="H458" s="1040"/>
      <c r="I458" s="1413" t="str">
        <f>IF(D458+E458-F458-G458=0,"",D458+E458-F458-G458)</f>
        <v/>
      </c>
      <c r="J458" s="1414"/>
    </row>
    <row r="459" spans="1:256" ht="30" customHeight="1" thickBot="1" x14ac:dyDescent="0.25">
      <c r="A459" s="1364" t="s">
        <v>162</v>
      </c>
      <c r="B459" s="1365"/>
      <c r="C459" s="232" t="s">
        <v>153</v>
      </c>
      <c r="D459" s="16" t="str">
        <f>IF(SUM(D455:D458)=0,"",SUM(D455:D458))</f>
        <v/>
      </c>
      <c r="E459" s="16" t="str">
        <f>IF(SUM(E455:E458)=0,"",SUM(E455:E458))</f>
        <v/>
      </c>
      <c r="F459" s="16" t="str">
        <f>IF(SUM(F455:F458)=0,"",SUM(F455:F458))</f>
        <v/>
      </c>
      <c r="G459" s="1029" t="str">
        <f>IF(SUM(G455:H458)=0,"",SUM(G455:H458))</f>
        <v/>
      </c>
      <c r="H459" s="708"/>
      <c r="I459" s="1029" t="str">
        <f>IF(SUM(I455:J458)=0,"",SUM(I455:J458))</f>
        <v/>
      </c>
      <c r="J459" s="1363"/>
    </row>
    <row r="460" spans="1:256" ht="9.75" customHeight="1" thickTop="1" x14ac:dyDescent="0.2">
      <c r="A460" s="233"/>
      <c r="B460" s="233"/>
      <c r="C460" s="233"/>
      <c r="D460" s="233"/>
      <c r="E460" s="233"/>
      <c r="F460" s="233"/>
      <c r="G460" s="233"/>
      <c r="H460" s="233"/>
      <c r="I460" s="233"/>
      <c r="J460" s="233"/>
    </row>
    <row r="461" spans="1:256" ht="16.5" customHeight="1" x14ac:dyDescent="0.2">
      <c r="A461" s="448" t="s">
        <v>671</v>
      </c>
      <c r="B461" s="448"/>
      <c r="C461" s="448"/>
      <c r="D461" s="448"/>
      <c r="E461" s="448"/>
      <c r="F461" s="448"/>
      <c r="G461" s="448"/>
      <c r="H461" s="448"/>
      <c r="I461" s="448"/>
      <c r="J461" s="448"/>
    </row>
    <row r="462" spans="1:256" ht="16.5" customHeight="1" x14ac:dyDescent="0.2">
      <c r="A462" s="363"/>
      <c r="B462" s="363"/>
      <c r="C462" s="363"/>
      <c r="D462" s="363"/>
      <c r="E462" s="363"/>
      <c r="F462" s="363"/>
      <c r="G462" s="363"/>
      <c r="H462" s="363"/>
      <c r="I462" s="363"/>
      <c r="J462" s="363"/>
    </row>
    <row r="463" spans="1:256" ht="16.5" customHeight="1" x14ac:dyDescent="0.2">
      <c r="A463" s="209" t="s">
        <v>658</v>
      </c>
      <c r="B463" s="670" t="s">
        <v>878</v>
      </c>
      <c r="C463" s="670"/>
      <c r="D463" s="670"/>
      <c r="E463" s="670"/>
      <c r="F463" s="670"/>
      <c r="G463" s="670"/>
      <c r="H463" s="670"/>
      <c r="I463" s="670"/>
      <c r="J463" s="670"/>
    </row>
    <row r="464" spans="1:256" ht="16.5" customHeight="1" thickBot="1" x14ac:dyDescent="0.25">
      <c r="A464" s="202"/>
      <c r="B464" s="202"/>
      <c r="C464" s="202"/>
      <c r="D464" s="202"/>
      <c r="E464" s="202"/>
      <c r="F464" s="202"/>
      <c r="G464" s="202"/>
      <c r="H464" s="202"/>
      <c r="I464" s="202"/>
      <c r="J464" s="202"/>
    </row>
    <row r="465" spans="1:11" ht="55.5" customHeight="1" thickTop="1" x14ac:dyDescent="0.2">
      <c r="A465" s="1023" t="s">
        <v>164</v>
      </c>
      <c r="B465" s="688"/>
      <c r="C465" s="688"/>
      <c r="D465" s="235" t="s">
        <v>155</v>
      </c>
      <c r="E465" s="236" t="s">
        <v>156</v>
      </c>
      <c r="F465" s="236" t="s">
        <v>157</v>
      </c>
      <c r="G465" s="1030" t="s">
        <v>166</v>
      </c>
      <c r="H465" s="1031"/>
      <c r="I465" s="1030" t="s">
        <v>167</v>
      </c>
      <c r="J465" s="1032"/>
    </row>
    <row r="466" spans="1:11" ht="14.25" customHeight="1" thickBot="1" x14ac:dyDescent="0.25">
      <c r="A466" s="1070" t="s">
        <v>110</v>
      </c>
      <c r="B466" s="724"/>
      <c r="C466" s="724"/>
      <c r="D466" s="206" t="s">
        <v>111</v>
      </c>
      <c r="E466" s="218" t="s">
        <v>112</v>
      </c>
      <c r="F466" s="218" t="s">
        <v>113</v>
      </c>
      <c r="G466" s="692" t="s">
        <v>114</v>
      </c>
      <c r="H466" s="693"/>
      <c r="I466" s="692" t="s">
        <v>115</v>
      </c>
      <c r="J466" s="696"/>
    </row>
    <row r="467" spans="1:11" ht="22.5" customHeight="1" thickTop="1" x14ac:dyDescent="0.2">
      <c r="A467" s="1063" t="s">
        <v>158</v>
      </c>
      <c r="B467" s="1439"/>
      <c r="C467" s="1439"/>
      <c r="D467" s="71"/>
      <c r="E467" s="67"/>
      <c r="F467" s="67"/>
      <c r="G467" s="1035"/>
      <c r="H467" s="1036"/>
      <c r="I467" s="701" t="str">
        <f>IF(D467+E467-F467-G467=0,"",D467+E467-F467-G467)</f>
        <v/>
      </c>
      <c r="J467" s="702"/>
    </row>
    <row r="468" spans="1:11" ht="24.75" customHeight="1" x14ac:dyDescent="0.2">
      <c r="A468" s="1437" t="s">
        <v>159</v>
      </c>
      <c r="B468" s="1438"/>
      <c r="C468" s="1438"/>
      <c r="D468" s="26"/>
      <c r="E468" s="6"/>
      <c r="F468" s="6"/>
      <c r="G468" s="1356"/>
      <c r="H468" s="810"/>
      <c r="I468" s="1357" t="str">
        <f>IF(D468+E468-F468-G468=0,"",D468+E468-F468-G468)</f>
        <v/>
      </c>
      <c r="J468" s="1358"/>
    </row>
    <row r="469" spans="1:11" ht="24.75" customHeight="1" x14ac:dyDescent="0.2">
      <c r="A469" s="1437" t="s">
        <v>160</v>
      </c>
      <c r="B469" s="1438"/>
      <c r="C469" s="1438"/>
      <c r="D469" s="26"/>
      <c r="E469" s="6"/>
      <c r="F469" s="6"/>
      <c r="G469" s="1356"/>
      <c r="H469" s="810"/>
      <c r="I469" s="1357" t="str">
        <f>IF(D469+E469-F469-G469=0,"",D469+E469-F469-G469)</f>
        <v/>
      </c>
      <c r="J469" s="1358"/>
    </row>
    <row r="470" spans="1:11" ht="22.5" customHeight="1" thickBot="1" x14ac:dyDescent="0.25">
      <c r="A470" s="641" t="s">
        <v>161</v>
      </c>
      <c r="B470" s="642"/>
      <c r="C470" s="642"/>
      <c r="D470" s="72"/>
      <c r="E470" s="73"/>
      <c r="F470" s="73"/>
      <c r="G470" s="1452"/>
      <c r="H470" s="1436"/>
      <c r="I470" s="1453" t="str">
        <f>IF(D470+E470-F470-G470=0,"",D470+E470-F470-G470)</f>
        <v/>
      </c>
      <c r="J470" s="1454"/>
    </row>
    <row r="471" spans="1:11" ht="22.5" customHeight="1" thickBot="1" x14ac:dyDescent="0.25">
      <c r="A471" s="1364" t="s">
        <v>165</v>
      </c>
      <c r="B471" s="1365"/>
      <c r="C471" s="1365"/>
      <c r="D471" s="36" t="str">
        <f>IF(SUM(D467:D470)=0,"",SUM(D467:D470))</f>
        <v/>
      </c>
      <c r="E471" s="16" t="str">
        <f>IF(SUM(E467:E470)=0,"",SUM(E467:E470))</f>
        <v/>
      </c>
      <c r="F471" s="16" t="str">
        <f>IF(SUM(F467:F470)=0,"",SUM(F467:F470))</f>
        <v/>
      </c>
      <c r="G471" s="1455" t="str">
        <f>IF(SUM(G467:H470)=0,"",SUM(G467:H470))</f>
        <v/>
      </c>
      <c r="H471" s="1456"/>
      <c r="I471" s="1455" t="str">
        <f>IF(SUM(I467:J470)=0,"",SUM(I467:J470))</f>
        <v/>
      </c>
      <c r="J471" s="1457"/>
    </row>
    <row r="472" spans="1:11" ht="16.5" customHeight="1" thickTop="1" x14ac:dyDescent="0.2">
      <c r="A472" s="233"/>
      <c r="B472" s="233"/>
      <c r="C472" s="233"/>
      <c r="D472" s="233"/>
      <c r="E472" s="233"/>
      <c r="F472" s="233"/>
      <c r="G472" s="233"/>
      <c r="H472" s="233"/>
      <c r="I472" s="233"/>
      <c r="J472" s="233"/>
    </row>
    <row r="473" spans="1:11" ht="16.5" customHeight="1" x14ac:dyDescent="0.2">
      <c r="A473" s="448" t="s">
        <v>672</v>
      </c>
      <c r="B473" s="448"/>
      <c r="C473" s="448"/>
      <c r="D473" s="448"/>
      <c r="E473" s="448"/>
      <c r="F473" s="448"/>
      <c r="G473" s="448"/>
      <c r="H473" s="448"/>
      <c r="I473" s="448"/>
      <c r="J473" s="448"/>
    </row>
    <row r="474" spans="1:11" ht="16.5" customHeight="1" x14ac:dyDescent="0.2">
      <c r="A474" s="209" t="s">
        <v>661</v>
      </c>
      <c r="B474" s="670" t="s">
        <v>879</v>
      </c>
      <c r="C474" s="670"/>
      <c r="D474" s="670"/>
      <c r="E474" s="670"/>
      <c r="F474" s="670"/>
      <c r="G474" s="670"/>
      <c r="H474" s="670"/>
      <c r="I474" s="670"/>
      <c r="J474" s="670"/>
    </row>
    <row r="475" spans="1:11" ht="16.5" customHeight="1" thickBot="1" x14ac:dyDescent="0.25">
      <c r="A475" s="686"/>
      <c r="B475" s="686"/>
      <c r="C475" s="183"/>
      <c r="D475" s="183"/>
      <c r="E475" s="183"/>
      <c r="F475" s="183"/>
      <c r="G475" s="183"/>
      <c r="H475" s="183"/>
      <c r="I475" s="183"/>
      <c r="J475" s="183"/>
    </row>
    <row r="476" spans="1:11" ht="16.5" customHeight="1" thickTop="1" thickBot="1" x14ac:dyDescent="0.25">
      <c r="A476" s="1023" t="s">
        <v>168</v>
      </c>
      <c r="B476" s="688"/>
      <c r="C476" s="1451" t="s">
        <v>6</v>
      </c>
      <c r="D476" s="1089"/>
      <c r="E476" s="1089"/>
      <c r="F476" s="1089"/>
      <c r="G476" s="1089"/>
      <c r="H476" s="1089"/>
      <c r="I476" s="1089"/>
      <c r="J476" s="1090"/>
    </row>
    <row r="477" spans="1:11" ht="16.5" customHeight="1" x14ac:dyDescent="0.2">
      <c r="A477" s="1120"/>
      <c r="B477" s="571"/>
      <c r="C477" s="1458" t="s">
        <v>176</v>
      </c>
      <c r="D477" s="1060"/>
      <c r="E477" s="1007" t="s">
        <v>177</v>
      </c>
      <c r="F477" s="1060"/>
      <c r="G477" s="1459" t="s">
        <v>657</v>
      </c>
      <c r="H477" s="1460"/>
      <c r="I477" s="1007" t="s">
        <v>169</v>
      </c>
      <c r="J477" s="1008"/>
    </row>
    <row r="478" spans="1:11" ht="44.25" customHeight="1" x14ac:dyDescent="0.2">
      <c r="A478" s="1120"/>
      <c r="B478" s="571"/>
      <c r="C478" s="816"/>
      <c r="D478" s="571"/>
      <c r="E478" s="1009"/>
      <c r="F478" s="571"/>
      <c r="G478" s="74" t="s">
        <v>659</v>
      </c>
      <c r="H478" s="74" t="s">
        <v>660</v>
      </c>
      <c r="I478" s="1009"/>
      <c r="J478" s="1010"/>
    </row>
    <row r="479" spans="1:11" ht="14.25" customHeight="1" thickBot="1" x14ac:dyDescent="0.25">
      <c r="A479" s="678" t="s">
        <v>110</v>
      </c>
      <c r="B479" s="693"/>
      <c r="C479" s="679" t="s">
        <v>111</v>
      </c>
      <c r="D479" s="693"/>
      <c r="E479" s="671" t="s">
        <v>112</v>
      </c>
      <c r="F479" s="672"/>
      <c r="G479" s="218" t="s">
        <v>113</v>
      </c>
      <c r="H479" s="237" t="s">
        <v>114</v>
      </c>
      <c r="I479" s="680" t="s">
        <v>115</v>
      </c>
      <c r="J479" s="682"/>
      <c r="K479" s="238"/>
    </row>
    <row r="480" spans="1:11" ht="16.5" customHeight="1" thickTop="1" x14ac:dyDescent="0.2">
      <c r="A480" s="1437" t="s">
        <v>170</v>
      </c>
      <c r="B480" s="1438"/>
      <c r="C480" s="1433"/>
      <c r="D480" s="810"/>
      <c r="E480" s="1061"/>
      <c r="F480" s="1062"/>
      <c r="G480" s="75"/>
      <c r="H480" s="76"/>
      <c r="I480" s="1011" t="str">
        <f>IF(C480+E480-G480-H480=0,"",C480+E480-G480-H480)</f>
        <v/>
      </c>
      <c r="J480" s="1012"/>
    </row>
    <row r="481" spans="1:10" ht="38.25" customHeight="1" x14ac:dyDescent="0.2">
      <c r="A481" s="513" t="s">
        <v>674</v>
      </c>
      <c r="B481" s="514"/>
      <c r="C481" s="1434"/>
      <c r="D481" s="1038"/>
      <c r="E481" s="529"/>
      <c r="F481" s="1050"/>
      <c r="G481" s="30"/>
      <c r="H481" s="9"/>
      <c r="I481" s="1447" t="str">
        <f t="shared" ref="I481:I486" si="36">IF(C481+E481-G481-H481=0,"",C481+E481-G481-H481)</f>
        <v/>
      </c>
      <c r="J481" s="1448"/>
    </row>
    <row r="482" spans="1:10" ht="16.5" customHeight="1" x14ac:dyDescent="0.2">
      <c r="A482" s="513" t="s">
        <v>171</v>
      </c>
      <c r="B482" s="514"/>
      <c r="C482" s="1434"/>
      <c r="D482" s="1038"/>
      <c r="E482" s="529"/>
      <c r="F482" s="1050"/>
      <c r="G482" s="30"/>
      <c r="H482" s="9"/>
      <c r="I482" s="1447" t="str">
        <f t="shared" si="36"/>
        <v/>
      </c>
      <c r="J482" s="1448"/>
    </row>
    <row r="483" spans="1:10" ht="16.5" customHeight="1" x14ac:dyDescent="0.2">
      <c r="A483" s="513" t="s">
        <v>172</v>
      </c>
      <c r="B483" s="514"/>
      <c r="C483" s="1434"/>
      <c r="D483" s="1038"/>
      <c r="E483" s="529"/>
      <c r="F483" s="1050"/>
      <c r="G483" s="30"/>
      <c r="H483" s="9"/>
      <c r="I483" s="1447" t="str">
        <f t="shared" si="36"/>
        <v/>
      </c>
      <c r="J483" s="1448"/>
    </row>
    <row r="484" spans="1:10" ht="16.5" customHeight="1" x14ac:dyDescent="0.2">
      <c r="A484" s="513" t="s">
        <v>173</v>
      </c>
      <c r="B484" s="514"/>
      <c r="C484" s="1434"/>
      <c r="D484" s="1038"/>
      <c r="E484" s="529"/>
      <c r="F484" s="1050"/>
      <c r="G484" s="30"/>
      <c r="H484" s="9"/>
      <c r="I484" s="1447" t="str">
        <f t="shared" si="36"/>
        <v/>
      </c>
      <c r="J484" s="1448"/>
    </row>
    <row r="485" spans="1:10" ht="22.5" customHeight="1" x14ac:dyDescent="0.2">
      <c r="A485" s="513" t="s">
        <v>174</v>
      </c>
      <c r="B485" s="514"/>
      <c r="C485" s="1434"/>
      <c r="D485" s="1038"/>
      <c r="E485" s="529"/>
      <c r="F485" s="1050"/>
      <c r="G485" s="30"/>
      <c r="H485" s="9"/>
      <c r="I485" s="1447" t="str">
        <f t="shared" si="36"/>
        <v/>
      </c>
      <c r="J485" s="1448"/>
    </row>
    <row r="486" spans="1:10" ht="30" customHeight="1" thickBot="1" x14ac:dyDescent="0.25">
      <c r="A486" s="641" t="s">
        <v>675</v>
      </c>
      <c r="B486" s="642"/>
      <c r="C486" s="1435"/>
      <c r="D486" s="1436"/>
      <c r="E486" s="1464"/>
      <c r="F486" s="1465"/>
      <c r="G486" s="77"/>
      <c r="H486" s="70"/>
      <c r="I486" s="1449" t="str">
        <f t="shared" si="36"/>
        <v/>
      </c>
      <c r="J486" s="1450"/>
    </row>
    <row r="487" spans="1:10" ht="20.25" customHeight="1" thickBot="1" x14ac:dyDescent="0.25">
      <c r="A487" s="1364" t="s">
        <v>175</v>
      </c>
      <c r="B487" s="1365"/>
      <c r="C487" s="707" t="str">
        <f>IF(SUM(C480:D486)=0,"",SUM(C480:D486))</f>
        <v/>
      </c>
      <c r="D487" s="708"/>
      <c r="E487" s="1483" t="str">
        <f>IF(SUM(E480:F486)=0,"",SUM(E480:F486))</f>
        <v/>
      </c>
      <c r="F487" s="1484"/>
      <c r="G487" s="78" t="str">
        <f>IF(SUM(G480:G486)=0,"",SUM(G480:G486))</f>
        <v/>
      </c>
      <c r="H487" s="78" t="str">
        <f>IF(SUM(H480:H486)=0,"",SUM(H480:H486))</f>
        <v/>
      </c>
      <c r="I487" s="1485" t="str">
        <f>IF(SUM(I480:J486)=0,"",SUM(I480:J486))</f>
        <v/>
      </c>
      <c r="J487" s="1486"/>
    </row>
    <row r="488" spans="1:10" ht="16.5" customHeight="1" thickTop="1" x14ac:dyDescent="0.2">
      <c r="A488" s="202"/>
      <c r="B488" s="202"/>
      <c r="C488" s="239"/>
      <c r="D488" s="239"/>
      <c r="E488" s="203"/>
      <c r="F488" s="239"/>
      <c r="G488" s="239"/>
      <c r="H488" s="239"/>
      <c r="I488" s="239"/>
      <c r="J488" s="240"/>
    </row>
    <row r="489" spans="1:10" ht="29.25" customHeight="1" x14ac:dyDescent="0.2">
      <c r="A489" s="448" t="s">
        <v>673</v>
      </c>
      <c r="B489" s="448"/>
      <c r="C489" s="448"/>
      <c r="D489" s="448"/>
      <c r="E489" s="448"/>
      <c r="F489" s="448"/>
      <c r="G489" s="448"/>
      <c r="H489" s="448"/>
      <c r="I489" s="448"/>
      <c r="J489" s="448"/>
    </row>
    <row r="490" spans="1:10" ht="29.25" customHeight="1" x14ac:dyDescent="0.2">
      <c r="A490" s="387"/>
      <c r="B490" s="387"/>
      <c r="C490" s="387"/>
      <c r="D490" s="387"/>
      <c r="E490" s="387"/>
      <c r="F490" s="387"/>
      <c r="G490" s="387"/>
      <c r="H490" s="387"/>
      <c r="I490" s="387"/>
      <c r="J490" s="387"/>
    </row>
    <row r="491" spans="1:10" ht="29.25" customHeight="1" x14ac:dyDescent="0.2">
      <c r="A491" s="387"/>
      <c r="B491" s="387"/>
      <c r="C491" s="387"/>
      <c r="D491" s="387"/>
      <c r="E491" s="387"/>
      <c r="F491" s="387"/>
      <c r="G491" s="387"/>
      <c r="H491" s="387"/>
      <c r="I491" s="387"/>
      <c r="J491" s="387"/>
    </row>
    <row r="492" spans="1:10" ht="16.5" customHeight="1" x14ac:dyDescent="0.2">
      <c r="A492" s="234"/>
      <c r="B492" s="234"/>
      <c r="C492" s="234"/>
      <c r="D492" s="234"/>
      <c r="E492" s="234"/>
      <c r="F492" s="234"/>
      <c r="G492" s="234"/>
      <c r="H492" s="234"/>
      <c r="I492" s="234"/>
      <c r="J492" s="234"/>
    </row>
    <row r="493" spans="1:10" ht="24" customHeight="1" x14ac:dyDescent="0.2">
      <c r="A493" s="209" t="s">
        <v>669</v>
      </c>
      <c r="B493" s="1482" t="s">
        <v>880</v>
      </c>
      <c r="C493" s="1482"/>
      <c r="D493" s="1482"/>
      <c r="E493" s="1482"/>
      <c r="F493" s="1482"/>
      <c r="G493" s="1482"/>
      <c r="H493" s="1482"/>
      <c r="I493" s="1482"/>
      <c r="J493" s="1482"/>
    </row>
    <row r="494" spans="1:10" ht="16.5" customHeight="1" thickBot="1" x14ac:dyDescent="0.25">
      <c r="A494" s="202"/>
      <c r="B494" s="202"/>
      <c r="C494" s="202"/>
      <c r="D494" s="202"/>
      <c r="E494" s="202"/>
      <c r="F494" s="202"/>
      <c r="G494" s="202"/>
      <c r="H494" s="202"/>
      <c r="I494" s="202"/>
      <c r="J494" s="202"/>
    </row>
    <row r="495" spans="1:10" ht="16.5" customHeight="1" thickTop="1" thickBot="1" x14ac:dyDescent="0.25">
      <c r="A495" s="1023" t="s">
        <v>168</v>
      </c>
      <c r="B495" s="688"/>
      <c r="C495" s="688"/>
      <c r="D495" s="688"/>
      <c r="E495" s="688"/>
      <c r="F495" s="1024"/>
      <c r="G495" s="1031" t="s">
        <v>126</v>
      </c>
      <c r="H495" s="688"/>
      <c r="I495" s="688"/>
      <c r="J495" s="689"/>
    </row>
    <row r="496" spans="1:10" ht="16.5" customHeight="1" thickTop="1" x14ac:dyDescent="0.2">
      <c r="A496" s="888" t="s">
        <v>178</v>
      </c>
      <c r="B496" s="889"/>
      <c r="C496" s="889"/>
      <c r="D496" s="889"/>
      <c r="E496" s="889"/>
      <c r="F496" s="889"/>
      <c r="G496" s="1431"/>
      <c r="H496" s="1431"/>
      <c r="I496" s="1431"/>
      <c r="J496" s="1432"/>
    </row>
    <row r="497" spans="1:10" ht="16.5" customHeight="1" thickBot="1" x14ac:dyDescent="0.25">
      <c r="A497" s="590" t="s">
        <v>668</v>
      </c>
      <c r="B497" s="591"/>
      <c r="C497" s="591"/>
      <c r="D497" s="591"/>
      <c r="E497" s="591"/>
      <c r="F497" s="591"/>
      <c r="G497" s="1480"/>
      <c r="H497" s="1480"/>
      <c r="I497" s="1480"/>
      <c r="J497" s="1481"/>
    </row>
    <row r="498" spans="1:10" ht="16.5" customHeight="1" thickTop="1" x14ac:dyDescent="0.2">
      <c r="A498" s="233"/>
      <c r="B498" s="233"/>
      <c r="C498" s="233"/>
      <c r="D498" s="233"/>
      <c r="E498" s="233"/>
      <c r="F498" s="233"/>
      <c r="G498" s="233"/>
      <c r="H498" s="233"/>
      <c r="I498" s="233"/>
      <c r="J498" s="233"/>
    </row>
    <row r="499" spans="1:10" ht="22.5" customHeight="1" x14ac:dyDescent="0.2">
      <c r="A499" s="209" t="s">
        <v>670</v>
      </c>
      <c r="B499" s="1482" t="s">
        <v>881</v>
      </c>
      <c r="C499" s="1482"/>
      <c r="D499" s="1482"/>
      <c r="E499" s="1482"/>
      <c r="F499" s="1482"/>
      <c r="G499" s="1482"/>
      <c r="H499" s="1482"/>
      <c r="I499" s="1482"/>
      <c r="J499" s="1482"/>
    </row>
    <row r="500" spans="1:10" ht="16.5" customHeight="1" x14ac:dyDescent="0.2">
      <c r="A500" s="209"/>
      <c r="B500" s="241"/>
      <c r="C500" s="241"/>
      <c r="D500" s="241"/>
      <c r="E500" s="241"/>
      <c r="F500" s="241"/>
      <c r="G500" s="241"/>
      <c r="H500" s="241"/>
      <c r="I500" s="241"/>
      <c r="J500" s="241"/>
    </row>
    <row r="501" spans="1:10" ht="16.5" customHeight="1" thickBot="1" x14ac:dyDescent="0.25">
      <c r="A501" s="686" t="s">
        <v>105</v>
      </c>
      <c r="B501" s="686"/>
      <c r="C501" s="242"/>
      <c r="D501" s="242"/>
      <c r="E501" s="242"/>
      <c r="F501" s="242"/>
      <c r="G501" s="242"/>
      <c r="H501" s="242"/>
      <c r="I501" s="242"/>
      <c r="J501" s="242"/>
    </row>
    <row r="502" spans="1:10" ht="36.75" customHeight="1" thickTop="1" x14ac:dyDescent="0.2">
      <c r="A502" s="1471" t="s">
        <v>5</v>
      </c>
      <c r="B502" s="1472"/>
      <c r="C502" s="1472"/>
      <c r="D502" s="1056" t="s">
        <v>6</v>
      </c>
      <c r="E502" s="1031"/>
      <c r="F502" s="1030" t="s">
        <v>676</v>
      </c>
      <c r="G502" s="1031"/>
      <c r="H502" s="687" t="s">
        <v>678</v>
      </c>
      <c r="I502" s="688"/>
      <c r="J502" s="689"/>
    </row>
    <row r="503" spans="1:10" ht="16.5" customHeight="1" thickBot="1" x14ac:dyDescent="0.25">
      <c r="A503" s="1461" t="s">
        <v>110</v>
      </c>
      <c r="B503" s="681"/>
      <c r="C503" s="1462"/>
      <c r="D503" s="1463" t="s">
        <v>111</v>
      </c>
      <c r="E503" s="681"/>
      <c r="F503" s="680" t="s">
        <v>112</v>
      </c>
      <c r="G503" s="681"/>
      <c r="H503" s="680" t="s">
        <v>113</v>
      </c>
      <c r="I503" s="681"/>
      <c r="J503" s="682"/>
    </row>
    <row r="504" spans="1:10" ht="16.5" customHeight="1" thickTop="1" x14ac:dyDescent="0.2">
      <c r="A504" s="1491" t="s">
        <v>180</v>
      </c>
      <c r="B504" s="1492"/>
      <c r="C504" s="1493"/>
      <c r="D504" s="1477"/>
      <c r="E504" s="507"/>
      <c r="F504" s="508"/>
      <c r="G504" s="507"/>
      <c r="H504" s="1468" t="str">
        <f>IF(D504=0,(IF(F504=0,"",D504+F504)),D504+F504)</f>
        <v/>
      </c>
      <c r="I504" s="1469"/>
      <c r="J504" s="1470"/>
    </row>
    <row r="505" spans="1:10" ht="16.5" customHeight="1" x14ac:dyDescent="0.2">
      <c r="A505" s="1410" t="s">
        <v>181</v>
      </c>
      <c r="B505" s="1411"/>
      <c r="C505" s="1412"/>
      <c r="D505" s="1467"/>
      <c r="E505" s="968"/>
      <c r="F505" s="967"/>
      <c r="G505" s="968"/>
      <c r="H505" s="1488" t="str">
        <f>IF(D505=0,(IF(F505=0,"",D505+F505)),D505+F505)</f>
        <v/>
      </c>
      <c r="I505" s="1489"/>
      <c r="J505" s="1490"/>
    </row>
    <row r="506" spans="1:10" ht="16.5" customHeight="1" thickBot="1" x14ac:dyDescent="0.25">
      <c r="A506" s="698" t="s">
        <v>182</v>
      </c>
      <c r="B506" s="699"/>
      <c r="C506" s="700"/>
      <c r="D506" s="1408" t="str">
        <f>IF(D504=0,(IF(D505=0,"",IF(D505&lt;&gt;0,-D505,D504-D505))),D504-D505)</f>
        <v/>
      </c>
      <c r="E506" s="1409"/>
      <c r="F506" s="675" t="str">
        <f>IF(F504=0,(IF(F505=0,"",IF(F505&lt;&gt;0,-F505,F504-F505))),F504-F505)</f>
        <v/>
      </c>
      <c r="G506" s="676"/>
      <c r="H506" s="675" t="str">
        <f>IFERROR(IF(H504="",(IF(H505="","",IF(H504&lt;&gt;0,H504,H504-H505))),H504-H505),IF(H504&lt;&gt;0,H504,H505))</f>
        <v/>
      </c>
      <c r="I506" s="676"/>
      <c r="J506" s="677"/>
    </row>
    <row r="507" spans="1:10" ht="16.5" customHeight="1" thickTop="1" x14ac:dyDescent="0.2">
      <c r="A507" s="243"/>
      <c r="B507" s="243"/>
      <c r="C507" s="243"/>
      <c r="D507" s="697"/>
      <c r="E507" s="697"/>
      <c r="F507" s="697"/>
      <c r="G507" s="697"/>
      <c r="H507" s="697"/>
      <c r="I507" s="697"/>
      <c r="J507" s="697"/>
    </row>
    <row r="508" spans="1:10" ht="16.5" customHeight="1" x14ac:dyDescent="0.2">
      <c r="A508" s="448" t="s">
        <v>679</v>
      </c>
      <c r="B508" s="448"/>
      <c r="C508" s="448"/>
      <c r="D508" s="448"/>
      <c r="E508" s="448"/>
      <c r="F508" s="448"/>
      <c r="G508" s="448"/>
      <c r="H508" s="448"/>
      <c r="I508" s="448"/>
      <c r="J508" s="448"/>
    </row>
    <row r="509" spans="1:10" ht="16.5" customHeight="1" x14ac:dyDescent="0.2">
      <c r="A509" s="242"/>
      <c r="B509" s="242"/>
      <c r="C509" s="242"/>
      <c r="D509" s="242"/>
      <c r="E509" s="242"/>
      <c r="F509" s="242"/>
      <c r="G509" s="242"/>
      <c r="H509" s="242"/>
      <c r="I509" s="242"/>
      <c r="J509" s="242"/>
    </row>
    <row r="510" spans="1:10" ht="16.5" customHeight="1" thickBot="1" x14ac:dyDescent="0.25">
      <c r="A510" s="686" t="s">
        <v>125</v>
      </c>
      <c r="B510" s="686"/>
      <c r="C510" s="242"/>
      <c r="D510" s="242"/>
      <c r="E510" s="242"/>
      <c r="F510" s="242"/>
      <c r="G510" s="242"/>
      <c r="H510" s="242"/>
      <c r="I510" s="242"/>
      <c r="J510" s="242"/>
    </row>
    <row r="511" spans="1:10" ht="29.25" customHeight="1" thickTop="1" x14ac:dyDescent="0.2">
      <c r="A511" s="1055" t="s">
        <v>183</v>
      </c>
      <c r="B511" s="1056"/>
      <c r="C511" s="1056"/>
      <c r="D511" s="1056"/>
      <c r="E511" s="1056" t="s">
        <v>179</v>
      </c>
      <c r="F511" s="1056"/>
      <c r="G511" s="1031"/>
      <c r="H511" s="687" t="s">
        <v>678</v>
      </c>
      <c r="I511" s="688"/>
      <c r="J511" s="689"/>
    </row>
    <row r="512" spans="1:10" ht="29.25" customHeight="1" thickBot="1" x14ac:dyDescent="0.25">
      <c r="A512" s="678" t="s">
        <v>110</v>
      </c>
      <c r="B512" s="679"/>
      <c r="C512" s="679"/>
      <c r="D512" s="679"/>
      <c r="E512" s="1475" t="s">
        <v>111</v>
      </c>
      <c r="F512" s="1475"/>
      <c r="G512" s="1487"/>
      <c r="H512" s="1474" t="s">
        <v>112</v>
      </c>
      <c r="I512" s="1475"/>
      <c r="J512" s="1476"/>
    </row>
    <row r="513" spans="1:10" ht="19.5" customHeight="1" thickTop="1" x14ac:dyDescent="0.2">
      <c r="A513" s="888" t="s">
        <v>184</v>
      </c>
      <c r="B513" s="889"/>
      <c r="C513" s="889"/>
      <c r="D513" s="889"/>
      <c r="E513" s="1431"/>
      <c r="F513" s="1431"/>
      <c r="G513" s="1477"/>
      <c r="H513" s="1473"/>
      <c r="I513" s="1431"/>
      <c r="J513" s="1432"/>
    </row>
    <row r="514" spans="1:10" ht="30.75" customHeight="1" x14ac:dyDescent="0.2">
      <c r="A514" s="585" t="s">
        <v>185</v>
      </c>
      <c r="B514" s="586"/>
      <c r="C514" s="586"/>
      <c r="D514" s="586"/>
      <c r="E514" s="1466"/>
      <c r="F514" s="1466"/>
      <c r="G514" s="1467"/>
      <c r="H514" s="1478"/>
      <c r="I514" s="1466"/>
      <c r="J514" s="1479"/>
    </row>
    <row r="515" spans="1:10" ht="16.5" customHeight="1" x14ac:dyDescent="0.2">
      <c r="A515" s="585" t="s">
        <v>186</v>
      </c>
      <c r="B515" s="586"/>
      <c r="C515" s="586"/>
      <c r="D515" s="586"/>
      <c r="E515" s="1466"/>
      <c r="F515" s="1466"/>
      <c r="G515" s="1467"/>
      <c r="H515" s="1478"/>
      <c r="I515" s="1466"/>
      <c r="J515" s="1479"/>
    </row>
    <row r="516" spans="1:10" ht="16.5" customHeight="1" thickBot="1" x14ac:dyDescent="0.25">
      <c r="A516" s="590" t="s">
        <v>187</v>
      </c>
      <c r="B516" s="591"/>
      <c r="C516" s="591"/>
      <c r="D516" s="591"/>
      <c r="E516" s="1480"/>
      <c r="F516" s="1480"/>
      <c r="G516" s="1497"/>
      <c r="H516" s="1494"/>
      <c r="I516" s="1480"/>
      <c r="J516" s="1481"/>
    </row>
    <row r="517" spans="1:10" ht="16.5" customHeight="1" thickTop="1" x14ac:dyDescent="0.2">
      <c r="A517" s="242"/>
      <c r="B517" s="242"/>
      <c r="C517" s="242"/>
      <c r="D517" s="242"/>
      <c r="E517" s="242"/>
      <c r="F517" s="242"/>
      <c r="G517" s="242"/>
      <c r="H517" s="242"/>
      <c r="I517" s="242"/>
      <c r="J517" s="242"/>
    </row>
    <row r="518" spans="1:10" x14ac:dyDescent="0.2">
      <c r="A518" s="448" t="s">
        <v>677</v>
      </c>
      <c r="B518" s="448"/>
      <c r="C518" s="448"/>
      <c r="D518" s="448"/>
      <c r="E518" s="448"/>
      <c r="F518" s="448"/>
      <c r="G518" s="448"/>
      <c r="H518" s="448"/>
      <c r="I518" s="448"/>
      <c r="J518" s="448"/>
    </row>
    <row r="519" spans="1:10" ht="16.5" customHeight="1" thickBot="1" x14ac:dyDescent="0.25">
      <c r="A519" s="686" t="s">
        <v>188</v>
      </c>
      <c r="B519" s="686"/>
      <c r="C519" s="242"/>
      <c r="D519" s="242"/>
      <c r="E519" s="242"/>
      <c r="F519" s="242"/>
      <c r="G519" s="242"/>
      <c r="H519" s="242"/>
      <c r="I519" s="242"/>
      <c r="J519" s="242"/>
    </row>
    <row r="520" spans="1:10" ht="25.8" customHeight="1" thickTop="1" x14ac:dyDescent="0.2">
      <c r="A520" s="1055" t="s">
        <v>5</v>
      </c>
      <c r="B520" s="1056"/>
      <c r="C520" s="1056"/>
      <c r="D520" s="1056" t="s">
        <v>179</v>
      </c>
      <c r="E520" s="1031"/>
      <c r="F520" s="1030" t="s">
        <v>676</v>
      </c>
      <c r="G520" s="1031"/>
      <c r="H520" s="687" t="s">
        <v>678</v>
      </c>
      <c r="I520" s="688"/>
      <c r="J520" s="689"/>
    </row>
    <row r="521" spans="1:10" ht="16.5" customHeight="1" thickBot="1" x14ac:dyDescent="0.25">
      <c r="A521" s="1461" t="s">
        <v>110</v>
      </c>
      <c r="B521" s="681"/>
      <c r="C521" s="1462"/>
      <c r="D521" s="1463" t="s">
        <v>111</v>
      </c>
      <c r="E521" s="681"/>
      <c r="F521" s="680" t="s">
        <v>112</v>
      </c>
      <c r="G521" s="681"/>
      <c r="H521" s="680" t="s">
        <v>113</v>
      </c>
      <c r="I521" s="681"/>
      <c r="J521" s="682"/>
    </row>
    <row r="522" spans="1:10" ht="10.8" thickTop="1" x14ac:dyDescent="0.2">
      <c r="A522" s="683" t="s">
        <v>189</v>
      </c>
      <c r="B522" s="684"/>
      <c r="C522" s="685"/>
      <c r="D522" s="1477"/>
      <c r="E522" s="507"/>
      <c r="F522" s="508"/>
      <c r="G522" s="507"/>
      <c r="H522" s="1468" t="str">
        <f>IF(D522=0,(IF(F522=0,"",D522+F522)),D522+F522)</f>
        <v/>
      </c>
      <c r="I522" s="1469"/>
      <c r="J522" s="1470"/>
    </row>
    <row r="523" spans="1:10" ht="13.2" customHeight="1" thickBot="1" x14ac:dyDescent="0.25">
      <c r="A523" s="1503" t="s">
        <v>190</v>
      </c>
      <c r="B523" s="1504"/>
      <c r="C523" s="1505"/>
      <c r="D523" s="1467"/>
      <c r="E523" s="968"/>
      <c r="F523" s="967"/>
      <c r="G523" s="968"/>
      <c r="H523" s="1488" t="str">
        <f>IF(D523=0,(IF(F523=0,"",D523+F523)),D523+F523)</f>
        <v/>
      </c>
      <c r="I523" s="1489"/>
      <c r="J523" s="1490"/>
    </row>
    <row r="524" spans="1:10" ht="16.8" customHeight="1" thickBot="1" x14ac:dyDescent="0.25">
      <c r="A524" s="1500" t="s">
        <v>182</v>
      </c>
      <c r="B524" s="1501"/>
      <c r="C524" s="1502"/>
      <c r="D524" s="1495" t="str">
        <f>IF(D522=0,(IF(D523=0,"",IF(D523&lt;&gt;0,-D523,D522-D523))),D522-D523)</f>
        <v/>
      </c>
      <c r="E524" s="1496"/>
      <c r="F524" s="675" t="str">
        <f>IF(F522=0,(IF(F523=0,"",IF(F523&lt;&gt;0,-F523,F522-F523))),F522-F523)</f>
        <v/>
      </c>
      <c r="G524" s="676"/>
      <c r="H524" s="675" t="str">
        <f>IFERROR(IF(H522="",(IF(H523="","",IF(H522&lt;&gt;0,H522,H522-H523))),H522-H523),IF(H522&lt;&gt;0,H522,H523))</f>
        <v/>
      </c>
      <c r="I524" s="676"/>
      <c r="J524" s="677"/>
    </row>
    <row r="525" spans="1:10" ht="33.75" customHeight="1" thickTop="1" x14ac:dyDescent="0.2">
      <c r="A525" s="448" t="s">
        <v>680</v>
      </c>
      <c r="B525" s="448"/>
      <c r="C525" s="448"/>
      <c r="D525" s="448"/>
      <c r="E525" s="448"/>
      <c r="F525" s="448"/>
      <c r="G525" s="448"/>
      <c r="H525" s="448"/>
      <c r="I525" s="448"/>
      <c r="J525" s="448"/>
    </row>
    <row r="526" spans="1:10" ht="15" customHeight="1" thickBot="1" x14ac:dyDescent="0.25">
      <c r="A526" s="686" t="s">
        <v>191</v>
      </c>
      <c r="B526" s="686"/>
      <c r="C526" s="242"/>
      <c r="D526" s="242"/>
      <c r="E526" s="242"/>
      <c r="F526" s="242"/>
      <c r="G526" s="242"/>
      <c r="H526" s="242"/>
      <c r="I526" s="242"/>
      <c r="J526" s="242"/>
    </row>
    <row r="527" spans="1:10" ht="36" customHeight="1" thickTop="1" x14ac:dyDescent="0.2">
      <c r="A527" s="1055" t="s">
        <v>192</v>
      </c>
      <c r="B527" s="1056"/>
      <c r="C527" s="1056"/>
      <c r="D527" s="1056"/>
      <c r="E527" s="1056" t="s">
        <v>179</v>
      </c>
      <c r="F527" s="1056"/>
      <c r="G527" s="1031"/>
      <c r="H527" s="1030" t="s">
        <v>678</v>
      </c>
      <c r="I527" s="1056"/>
      <c r="J527" s="1032"/>
    </row>
    <row r="528" spans="1:10" ht="10.8" thickBot="1" x14ac:dyDescent="0.25">
      <c r="A528" s="678" t="s">
        <v>110</v>
      </c>
      <c r="B528" s="679"/>
      <c r="C528" s="679"/>
      <c r="D528" s="679"/>
      <c r="E528" s="1475" t="s">
        <v>111</v>
      </c>
      <c r="F528" s="1475"/>
      <c r="G528" s="1487"/>
      <c r="H528" s="1474" t="s">
        <v>112</v>
      </c>
      <c r="I528" s="1475"/>
      <c r="J528" s="1476"/>
    </row>
    <row r="529" spans="1:10" ht="30.75" customHeight="1" thickTop="1" x14ac:dyDescent="0.2">
      <c r="A529" s="888" t="s">
        <v>193</v>
      </c>
      <c r="B529" s="889"/>
      <c r="C529" s="889"/>
      <c r="D529" s="889"/>
      <c r="E529" s="1431"/>
      <c r="F529" s="1431"/>
      <c r="G529" s="1477"/>
      <c r="H529" s="1473"/>
      <c r="I529" s="1431"/>
      <c r="J529" s="1432"/>
    </row>
    <row r="530" spans="1:10" x14ac:dyDescent="0.2">
      <c r="A530" s="585" t="s">
        <v>185</v>
      </c>
      <c r="B530" s="586"/>
      <c r="C530" s="586"/>
      <c r="D530" s="586"/>
      <c r="E530" s="1466"/>
      <c r="F530" s="1466"/>
      <c r="G530" s="1467"/>
      <c r="H530" s="1478"/>
      <c r="I530" s="1466"/>
      <c r="J530" s="1479"/>
    </row>
    <row r="531" spans="1:10" x14ac:dyDescent="0.2">
      <c r="A531" s="585" t="s">
        <v>186</v>
      </c>
      <c r="B531" s="586"/>
      <c r="C531" s="586"/>
      <c r="D531" s="586"/>
      <c r="E531" s="1466"/>
      <c r="F531" s="1466"/>
      <c r="G531" s="1467"/>
      <c r="H531" s="1478"/>
      <c r="I531" s="1466"/>
      <c r="J531" s="1479"/>
    </row>
    <row r="532" spans="1:10" ht="10.8" thickBot="1" x14ac:dyDescent="0.25">
      <c r="A532" s="590" t="s">
        <v>187</v>
      </c>
      <c r="B532" s="591"/>
      <c r="C532" s="591"/>
      <c r="D532" s="591"/>
      <c r="E532" s="1480"/>
      <c r="F532" s="1480"/>
      <c r="G532" s="1497"/>
      <c r="H532" s="1494"/>
      <c r="I532" s="1480"/>
      <c r="J532" s="1481"/>
    </row>
    <row r="533" spans="1:10" ht="10.8" thickTop="1" x14ac:dyDescent="0.2">
      <c r="A533" s="448" t="s">
        <v>681</v>
      </c>
      <c r="B533" s="448"/>
      <c r="C533" s="448"/>
      <c r="D533" s="448"/>
      <c r="E533" s="448"/>
      <c r="F533" s="448"/>
      <c r="G533" s="448"/>
      <c r="H533" s="448"/>
      <c r="I533" s="448"/>
      <c r="J533" s="448"/>
    </row>
    <row r="534" spans="1:10" x14ac:dyDescent="0.2">
      <c r="A534" s="387"/>
      <c r="B534" s="387"/>
      <c r="C534" s="387"/>
      <c r="D534" s="387"/>
      <c r="E534" s="387"/>
      <c r="F534" s="387"/>
      <c r="G534" s="387"/>
      <c r="H534" s="387"/>
      <c r="I534" s="387"/>
      <c r="J534" s="387"/>
    </row>
    <row r="535" spans="1:10" x14ac:dyDescent="0.2">
      <c r="A535" s="387"/>
      <c r="B535" s="387"/>
      <c r="C535" s="387"/>
      <c r="D535" s="387"/>
      <c r="E535" s="387"/>
      <c r="F535" s="387"/>
      <c r="G535" s="387"/>
      <c r="H535" s="387"/>
      <c r="I535" s="387"/>
      <c r="J535" s="387"/>
    </row>
    <row r="536" spans="1:10" x14ac:dyDescent="0.2">
      <c r="A536" s="387"/>
      <c r="B536" s="387"/>
      <c r="C536" s="387"/>
      <c r="D536" s="387"/>
      <c r="E536" s="387"/>
      <c r="F536" s="387"/>
      <c r="G536" s="387"/>
      <c r="H536" s="387"/>
      <c r="I536" s="387"/>
      <c r="J536" s="387"/>
    </row>
    <row r="537" spans="1:10" x14ac:dyDescent="0.2">
      <c r="A537" s="387"/>
      <c r="B537" s="387"/>
      <c r="C537" s="387"/>
      <c r="D537" s="387"/>
      <c r="E537" s="387"/>
      <c r="F537" s="387"/>
      <c r="G537" s="387"/>
      <c r="H537" s="387"/>
      <c r="I537" s="387"/>
      <c r="J537" s="387"/>
    </row>
    <row r="538" spans="1:10" ht="18.75" customHeight="1" x14ac:dyDescent="0.2">
      <c r="A538" s="242"/>
      <c r="B538" s="242"/>
      <c r="C538" s="242"/>
      <c r="D538" s="242"/>
      <c r="E538" s="242"/>
      <c r="F538" s="242"/>
      <c r="G538" s="242"/>
      <c r="H538" s="242"/>
      <c r="I538" s="242"/>
      <c r="J538" s="242"/>
    </row>
    <row r="539" spans="1:10" x14ac:dyDescent="0.2">
      <c r="A539" s="209" t="s">
        <v>682</v>
      </c>
      <c r="B539" s="1059" t="s">
        <v>685</v>
      </c>
      <c r="C539" s="1059"/>
      <c r="D539" s="1059"/>
      <c r="E539" s="1059"/>
      <c r="F539" s="1059"/>
      <c r="G539" s="1059"/>
      <c r="H539" s="1059"/>
      <c r="I539" s="1059"/>
      <c r="J539" s="1059"/>
    </row>
    <row r="540" spans="1:10" ht="10.8" thickBot="1" x14ac:dyDescent="0.25">
      <c r="A540" s="202"/>
      <c r="B540" s="202"/>
      <c r="C540" s="202"/>
      <c r="D540" s="202"/>
      <c r="E540" s="202"/>
      <c r="F540" s="202"/>
      <c r="G540" s="202"/>
      <c r="H540" s="202"/>
      <c r="I540" s="202"/>
      <c r="J540" s="202"/>
    </row>
    <row r="541" spans="1:10" ht="11.4" thickTop="1" thickBot="1" x14ac:dyDescent="0.25">
      <c r="A541" s="1015" t="s">
        <v>14</v>
      </c>
      <c r="B541" s="1451"/>
      <c r="C541" s="1016" t="s">
        <v>6</v>
      </c>
      <c r="D541" s="1016"/>
      <c r="E541" s="1016"/>
      <c r="F541" s="1016"/>
      <c r="G541" s="1016"/>
      <c r="H541" s="1016"/>
      <c r="I541" s="1016"/>
      <c r="J541" s="1190"/>
    </row>
    <row r="542" spans="1:10" ht="10.8" thickBot="1" x14ac:dyDescent="0.25">
      <c r="A542" s="1017"/>
      <c r="B542" s="662"/>
      <c r="C542" s="661" t="s">
        <v>201</v>
      </c>
      <c r="D542" s="662"/>
      <c r="E542" s="1007" t="s">
        <v>200</v>
      </c>
      <c r="F542" s="1060"/>
      <c r="G542" s="1459" t="s">
        <v>657</v>
      </c>
      <c r="H542" s="1126"/>
      <c r="I542" s="1007" t="s">
        <v>199</v>
      </c>
      <c r="J542" s="1008"/>
    </row>
    <row r="543" spans="1:10" ht="10.8" thickBot="1" x14ac:dyDescent="0.25">
      <c r="A543" s="1017"/>
      <c r="B543" s="662"/>
      <c r="C543" s="661"/>
      <c r="D543" s="662"/>
      <c r="E543" s="1009"/>
      <c r="F543" s="571"/>
      <c r="G543" s="1512" t="s">
        <v>684</v>
      </c>
      <c r="H543" s="1514" t="s">
        <v>683</v>
      </c>
      <c r="I543" s="1009"/>
      <c r="J543" s="1010"/>
    </row>
    <row r="544" spans="1:10" ht="20.25" customHeight="1" x14ac:dyDescent="0.2">
      <c r="A544" s="1171"/>
      <c r="B544" s="1458"/>
      <c r="C544" s="1172"/>
      <c r="D544" s="1458"/>
      <c r="E544" s="1009"/>
      <c r="F544" s="571"/>
      <c r="G544" s="1513"/>
      <c r="H544" s="1514"/>
      <c r="I544" s="1009"/>
      <c r="J544" s="1010"/>
    </row>
    <row r="545" spans="1:256" ht="10.8" thickBot="1" x14ac:dyDescent="0.25">
      <c r="A545" s="678" t="s">
        <v>110</v>
      </c>
      <c r="B545" s="693"/>
      <c r="C545" s="679" t="s">
        <v>111</v>
      </c>
      <c r="D545" s="693"/>
      <c r="E545" s="671" t="s">
        <v>112</v>
      </c>
      <c r="F545" s="724"/>
      <c r="G545" s="200" t="s">
        <v>113</v>
      </c>
      <c r="H545" s="218" t="s">
        <v>114</v>
      </c>
      <c r="I545" s="671" t="s">
        <v>115</v>
      </c>
      <c r="J545" s="690"/>
    </row>
    <row r="546" spans="1:256" ht="27.75" customHeight="1" thickTop="1" x14ac:dyDescent="0.2">
      <c r="A546" s="888" t="s">
        <v>194</v>
      </c>
      <c r="B546" s="890"/>
      <c r="C546" s="1506">
        <v>3145</v>
      </c>
      <c r="D546" s="1507"/>
      <c r="E546" s="1061">
        <v>722</v>
      </c>
      <c r="F546" s="1062"/>
      <c r="G546" s="75">
        <v>1591</v>
      </c>
      <c r="H546" s="76">
        <v>855</v>
      </c>
      <c r="I546" s="1510">
        <f>IF(SUM(C546+E546-G546-H546)=0,"",SUM(C546+E546-G546-H546))</f>
        <v>1421</v>
      </c>
      <c r="J546" s="1511"/>
    </row>
    <row r="547" spans="1:256" ht="30" customHeight="1" x14ac:dyDescent="0.2">
      <c r="A547" s="585" t="s">
        <v>195</v>
      </c>
      <c r="B547" s="587"/>
      <c r="C547" s="1508"/>
      <c r="D547" s="1509"/>
      <c r="E547" s="529"/>
      <c r="F547" s="1050"/>
      <c r="G547" s="30"/>
      <c r="H547" s="139"/>
      <c r="I547" s="1498" t="str">
        <f>IF(SUM(C547+E547-G547-H547)=0,"",SUM(C547+E547-G547-H547))</f>
        <v/>
      </c>
      <c r="J547" s="1499"/>
    </row>
    <row r="548" spans="1:256" ht="21" customHeight="1" x14ac:dyDescent="0.2">
      <c r="A548" s="585" t="s">
        <v>196</v>
      </c>
      <c r="B548" s="587"/>
      <c r="C548" s="1508"/>
      <c r="D548" s="1509"/>
      <c r="E548" s="529"/>
      <c r="F548" s="1050"/>
      <c r="G548" s="30"/>
      <c r="H548" s="139"/>
      <c r="I548" s="1498" t="str">
        <f>IF(SUM(C548+E548-G548-H548)=0,"",SUM(C548+E548-G548-H548))</f>
        <v/>
      </c>
      <c r="J548" s="1499"/>
    </row>
    <row r="549" spans="1:256" ht="36.75" customHeight="1" x14ac:dyDescent="0.2">
      <c r="A549" s="585" t="s">
        <v>197</v>
      </c>
      <c r="B549" s="587"/>
      <c r="C549" s="1508"/>
      <c r="D549" s="1509"/>
      <c r="E549" s="529"/>
      <c r="F549" s="1050"/>
      <c r="G549" s="30"/>
      <c r="H549" s="139"/>
      <c r="I549" s="1498" t="str">
        <f>IF(SUM(C549+E549-G549-H549)=0,"",SUM(C549+E549-G549-H549))</f>
        <v/>
      </c>
      <c r="J549" s="1499"/>
    </row>
    <row r="550" spans="1:256" ht="28.5" customHeight="1" thickBot="1" x14ac:dyDescent="0.25">
      <c r="A550" s="607" t="s">
        <v>198</v>
      </c>
      <c r="B550" s="609"/>
      <c r="C550" s="1515"/>
      <c r="D550" s="1516"/>
      <c r="E550" s="1518"/>
      <c r="F550" s="1519"/>
      <c r="G550" s="244"/>
      <c r="H550" s="84"/>
      <c r="I550" s="1533" t="str">
        <f>IF(SUM(C550+E550-G550-H550)=0,"",SUM(C550+E550-G550-H550))</f>
        <v/>
      </c>
      <c r="J550" s="1534"/>
    </row>
    <row r="551" spans="1:256" ht="16.5" customHeight="1" thickBot="1" x14ac:dyDescent="0.25">
      <c r="A551" s="705" t="s">
        <v>686</v>
      </c>
      <c r="B551" s="1517"/>
      <c r="C551" s="707">
        <f>IF(SUM(C546:D550)=0,"",SUM(C546:D550))</f>
        <v>3145</v>
      </c>
      <c r="D551" s="708"/>
      <c r="E551" s="1455">
        <f>IF(SUM(E546:F550)=0,"",SUM(E546:F550))</f>
        <v>722</v>
      </c>
      <c r="F551" s="1520"/>
      <c r="G551" s="86">
        <f>IF(SUM(G546:G550)=0,"",SUM(G546:G550))</f>
        <v>1591</v>
      </c>
      <c r="H551" s="86">
        <f>IF(SUM(H546:H550)=0,"",SUM(H546:H550))</f>
        <v>855</v>
      </c>
      <c r="I551" s="751">
        <f>IF(IF(I546="",0,I546)+IF(I547="",0,I547)+IF(I548="",0,I548)+IF(I549="",0,I549)+IF(I550="",0,701)=0,"",IF(I546="",0,I546)+IF(I547="",0,I547)+IF(I548="",0,I548)+IF(I549="",0,I549)+IF(I550="",0,701))</f>
        <v>1421</v>
      </c>
      <c r="J551" s="1535"/>
      <c r="K551" s="245"/>
    </row>
    <row r="552" spans="1:256" ht="10.8" thickTop="1" x14ac:dyDescent="0.2">
      <c r="A552" s="242"/>
      <c r="B552" s="242"/>
      <c r="C552" s="242"/>
      <c r="D552" s="242"/>
      <c r="E552" s="242"/>
      <c r="F552" s="242"/>
      <c r="G552" s="242"/>
      <c r="H552" s="242"/>
      <c r="I552" s="242"/>
      <c r="J552" s="242"/>
    </row>
    <row r="553" spans="1:256" x14ac:dyDescent="0.2">
      <c r="A553" s="448" t="s">
        <v>689</v>
      </c>
      <c r="B553" s="448"/>
      <c r="C553" s="448"/>
      <c r="D553" s="448"/>
      <c r="E553" s="448"/>
      <c r="F553" s="448"/>
      <c r="G553" s="448"/>
      <c r="H553" s="448"/>
      <c r="I553" s="448"/>
      <c r="J553" s="448"/>
    </row>
    <row r="554" spans="1:256" x14ac:dyDescent="0.2">
      <c r="A554" s="444"/>
      <c r="B554" s="444"/>
      <c r="C554" s="444"/>
      <c r="D554" s="444"/>
      <c r="E554" s="444"/>
      <c r="F554" s="444"/>
      <c r="G554" s="444"/>
      <c r="H554" s="444"/>
      <c r="I554" s="444"/>
      <c r="J554" s="444"/>
    </row>
    <row r="555" spans="1:256" ht="3.75" customHeight="1" x14ac:dyDescent="0.2">
      <c r="A555" s="444"/>
      <c r="B555" s="444"/>
      <c r="C555" s="444"/>
      <c r="D555" s="444"/>
      <c r="E555" s="444"/>
      <c r="F555" s="444"/>
      <c r="G555" s="444"/>
      <c r="H555" s="444"/>
      <c r="I555" s="444"/>
      <c r="J555" s="444"/>
    </row>
    <row r="556" spans="1:256" hidden="1" x14ac:dyDescent="0.2">
      <c r="A556" s="444"/>
      <c r="B556" s="444"/>
      <c r="C556" s="444"/>
      <c r="D556" s="444"/>
      <c r="E556" s="444"/>
      <c r="F556" s="444"/>
      <c r="G556" s="444"/>
      <c r="H556" s="444"/>
      <c r="I556" s="444"/>
      <c r="J556" s="444"/>
    </row>
    <row r="557" spans="1:256" hidden="1" x14ac:dyDescent="0.2">
      <c r="A557" s="444"/>
      <c r="B557" s="444"/>
      <c r="C557" s="444"/>
      <c r="D557" s="444"/>
      <c r="E557" s="444"/>
      <c r="F557" s="444"/>
      <c r="G557" s="444"/>
      <c r="H557" s="444"/>
      <c r="I557" s="444"/>
      <c r="J557" s="444"/>
      <c r="K557" s="1178"/>
      <c r="L557" s="1178"/>
      <c r="M557" s="1178"/>
      <c r="N557" s="1178"/>
      <c r="O557" s="1178"/>
      <c r="P557" s="1178"/>
      <c r="Q557" s="1178"/>
      <c r="R557" s="1178"/>
      <c r="S557" s="1178"/>
      <c r="T557" s="1178"/>
      <c r="U557" s="1178"/>
      <c r="V557" s="1178"/>
      <c r="W557" s="1178"/>
      <c r="X557" s="1178"/>
      <c r="Y557" s="1178"/>
      <c r="Z557" s="1178"/>
      <c r="AA557" s="1178"/>
      <c r="AB557" s="1178"/>
      <c r="AC557" s="1178"/>
      <c r="AD557" s="1178"/>
      <c r="AE557" s="1178"/>
      <c r="AF557" s="1178"/>
      <c r="AG557" s="1178"/>
      <c r="AH557" s="1178"/>
      <c r="AI557" s="1178"/>
      <c r="AJ557" s="1178"/>
      <c r="AK557" s="1178"/>
      <c r="AL557" s="1178"/>
      <c r="AM557" s="1178"/>
      <c r="AN557" s="1178"/>
      <c r="AO557" s="1178"/>
      <c r="AP557" s="1178"/>
      <c r="AQ557" s="1178"/>
      <c r="AR557" s="1178"/>
      <c r="AS557" s="1178"/>
      <c r="AT557" s="1178"/>
      <c r="AU557" s="1178"/>
      <c r="AV557" s="1178"/>
      <c r="AW557" s="1178"/>
      <c r="AX557" s="1178"/>
      <c r="AY557" s="1178"/>
      <c r="AZ557" s="1178"/>
      <c r="BA557" s="1178"/>
      <c r="BB557" s="1178"/>
      <c r="BC557" s="1178"/>
      <c r="BD557" s="1178"/>
      <c r="BE557" s="1178"/>
      <c r="BF557" s="1178"/>
      <c r="BG557" s="1178"/>
      <c r="BH557" s="1178"/>
      <c r="BI557" s="1178"/>
      <c r="BJ557" s="1178"/>
      <c r="BK557" s="1178"/>
      <c r="BL557" s="1178"/>
      <c r="BM557" s="1178"/>
      <c r="BN557" s="1178"/>
      <c r="BO557" s="1178"/>
      <c r="BP557" s="1178"/>
      <c r="BQ557" s="1178"/>
      <c r="BR557" s="1178"/>
      <c r="BS557" s="1178"/>
      <c r="BT557" s="1178"/>
      <c r="BU557" s="1178"/>
      <c r="BV557" s="1178"/>
      <c r="BW557" s="1178"/>
      <c r="BX557" s="1178"/>
      <c r="BY557" s="1178"/>
      <c r="BZ557" s="1178"/>
      <c r="CA557" s="1178"/>
      <c r="CB557" s="1178"/>
      <c r="CC557" s="1178"/>
      <c r="CD557" s="1178"/>
      <c r="CE557" s="1178"/>
      <c r="CF557" s="1178"/>
      <c r="CG557" s="1178"/>
      <c r="CH557" s="1178"/>
      <c r="CI557" s="1178"/>
      <c r="CJ557" s="1178"/>
      <c r="CK557" s="1178"/>
      <c r="CL557" s="1178"/>
      <c r="CM557" s="1178"/>
      <c r="CN557" s="1178"/>
      <c r="CO557" s="1178"/>
      <c r="CP557" s="1178"/>
      <c r="CQ557" s="1178"/>
      <c r="CR557" s="1178"/>
      <c r="CS557" s="1178"/>
      <c r="CT557" s="1178"/>
      <c r="CU557" s="1178"/>
      <c r="CV557" s="1178"/>
      <c r="CW557" s="1178"/>
      <c r="CX557" s="1178"/>
      <c r="CY557" s="1178"/>
      <c r="CZ557" s="1178"/>
      <c r="DA557" s="1178"/>
      <c r="DB557" s="1178"/>
      <c r="DC557" s="1178"/>
      <c r="DD557" s="1178"/>
      <c r="DE557" s="1178"/>
      <c r="DF557" s="1178"/>
      <c r="DG557" s="1178"/>
      <c r="DH557" s="1178"/>
      <c r="DI557" s="1178"/>
      <c r="DJ557" s="1178"/>
      <c r="DK557" s="1178"/>
      <c r="DL557" s="1178"/>
      <c r="DM557" s="1178"/>
      <c r="DN557" s="1178"/>
      <c r="DO557" s="1178"/>
      <c r="DP557" s="1178"/>
      <c r="DQ557" s="1178"/>
      <c r="DR557" s="1178"/>
      <c r="DS557" s="1178"/>
      <c r="DT557" s="1178"/>
      <c r="DU557" s="1178"/>
      <c r="DV557" s="1178"/>
      <c r="DW557" s="1178"/>
      <c r="DX557" s="1178"/>
      <c r="DY557" s="1178"/>
      <c r="DZ557" s="1178"/>
      <c r="EA557" s="1178"/>
      <c r="EB557" s="1178"/>
      <c r="EC557" s="1178"/>
      <c r="ED557" s="1178"/>
      <c r="EE557" s="1178"/>
      <c r="EF557" s="1178"/>
      <c r="EG557" s="1178"/>
      <c r="EH557" s="1178"/>
      <c r="EI557" s="1178"/>
      <c r="EJ557" s="1178"/>
      <c r="EK557" s="1178"/>
      <c r="EL557" s="1178"/>
      <c r="EM557" s="1178"/>
      <c r="EN557" s="1178"/>
      <c r="EO557" s="1178"/>
      <c r="EP557" s="1178"/>
      <c r="EQ557" s="1178"/>
      <c r="ER557" s="1178"/>
      <c r="ES557" s="1178"/>
      <c r="ET557" s="1178"/>
      <c r="EU557" s="1178"/>
      <c r="EV557" s="1178"/>
      <c r="EW557" s="1178"/>
      <c r="EX557" s="1178"/>
      <c r="EY557" s="1178"/>
      <c r="EZ557" s="1178"/>
      <c r="FA557" s="1178"/>
      <c r="FB557" s="1178"/>
      <c r="FC557" s="1178"/>
      <c r="FD557" s="1178"/>
      <c r="FE557" s="1178"/>
      <c r="FF557" s="1178"/>
      <c r="FG557" s="1178"/>
      <c r="FH557" s="1178"/>
      <c r="FI557" s="1178"/>
      <c r="FJ557" s="1178"/>
      <c r="FK557" s="1178"/>
      <c r="FL557" s="1178"/>
      <c r="FM557" s="1178"/>
      <c r="FN557" s="1178"/>
      <c r="FO557" s="1178"/>
      <c r="FP557" s="1178"/>
      <c r="FQ557" s="1178"/>
      <c r="FR557" s="1178"/>
      <c r="FS557" s="1178"/>
      <c r="FT557" s="1178"/>
      <c r="FU557" s="1178"/>
      <c r="FV557" s="1178"/>
      <c r="FW557" s="1178"/>
      <c r="FX557" s="1178"/>
      <c r="FY557" s="1178"/>
      <c r="FZ557" s="1178"/>
      <c r="GA557" s="1178"/>
      <c r="GB557" s="1178"/>
      <c r="GC557" s="1178"/>
      <c r="GD557" s="1178"/>
      <c r="GE557" s="1178"/>
      <c r="GF557" s="1178"/>
      <c r="GG557" s="1178"/>
      <c r="GH557" s="1178"/>
      <c r="GI557" s="1178"/>
      <c r="GJ557" s="1178"/>
      <c r="GK557" s="1178"/>
      <c r="GL557" s="1178"/>
      <c r="GM557" s="1178"/>
      <c r="GN557" s="1178"/>
      <c r="GO557" s="1178"/>
      <c r="GP557" s="1178"/>
      <c r="GQ557" s="1178"/>
      <c r="GR557" s="1178"/>
      <c r="GS557" s="1178"/>
      <c r="GT557" s="1178"/>
      <c r="GU557" s="1178"/>
      <c r="GV557" s="1178"/>
      <c r="GW557" s="1178"/>
      <c r="GX557" s="1178"/>
      <c r="GY557" s="1178"/>
      <c r="GZ557" s="1178"/>
      <c r="HA557" s="1178"/>
      <c r="HB557" s="1178"/>
      <c r="HC557" s="1178"/>
      <c r="HD557" s="1178"/>
      <c r="HE557" s="1178"/>
      <c r="HF557" s="1178"/>
      <c r="HG557" s="1178"/>
      <c r="HH557" s="1178"/>
      <c r="HI557" s="1178"/>
      <c r="HJ557" s="1178"/>
      <c r="HK557" s="1178"/>
      <c r="HL557" s="1178"/>
      <c r="HM557" s="1178"/>
      <c r="HN557" s="1178"/>
      <c r="HO557" s="1178"/>
      <c r="HP557" s="1178"/>
      <c r="HQ557" s="1178"/>
      <c r="HR557" s="1178"/>
      <c r="HS557" s="1178"/>
      <c r="HT557" s="1178"/>
      <c r="HU557" s="1178"/>
      <c r="HV557" s="1178"/>
      <c r="HW557" s="1178"/>
      <c r="HX557" s="1178"/>
      <c r="HY557" s="1178"/>
      <c r="HZ557" s="1178"/>
      <c r="IA557" s="1178"/>
      <c r="IB557" s="1178"/>
      <c r="IC557" s="1178"/>
      <c r="ID557" s="1178"/>
      <c r="IE557" s="1178"/>
      <c r="IF557" s="1178"/>
      <c r="IG557" s="1178"/>
      <c r="IH557" s="1178"/>
      <c r="II557" s="1178"/>
      <c r="IJ557" s="1178"/>
      <c r="IK557" s="1178"/>
      <c r="IL557" s="1178"/>
      <c r="IM557" s="1178"/>
      <c r="IN557" s="1178"/>
      <c r="IO557" s="1178"/>
      <c r="IP557" s="1178"/>
      <c r="IQ557" s="1178"/>
      <c r="IR557" s="1178"/>
      <c r="IS557" s="1178"/>
      <c r="IT557" s="1178"/>
      <c r="IU557" s="1178"/>
      <c r="IV557" s="1178"/>
    </row>
    <row r="558" spans="1:256" x14ac:dyDescent="0.2">
      <c r="A558" s="179"/>
      <c r="B558" s="179"/>
      <c r="C558" s="179"/>
      <c r="D558" s="179"/>
      <c r="E558" s="179"/>
      <c r="F558" s="179"/>
      <c r="G558" s="179"/>
      <c r="H558" s="179"/>
      <c r="I558" s="179"/>
      <c r="J558" s="179"/>
      <c r="K558" s="1178"/>
      <c r="L558" s="1178"/>
      <c r="M558" s="1178"/>
      <c r="N558" s="1178"/>
      <c r="O558" s="1178"/>
      <c r="P558" s="1178"/>
      <c r="Q558" s="1178"/>
      <c r="R558" s="1178"/>
      <c r="S558" s="1178"/>
      <c r="T558" s="1178"/>
      <c r="U558" s="1178"/>
      <c r="V558" s="1178"/>
      <c r="W558" s="1178"/>
      <c r="X558" s="1178"/>
      <c r="Y558" s="1178"/>
      <c r="Z558" s="1178"/>
      <c r="AA558" s="1178"/>
      <c r="AB558" s="1178"/>
      <c r="AC558" s="1178"/>
      <c r="AD558" s="1178"/>
      <c r="AE558" s="1178"/>
      <c r="AF558" s="1178"/>
      <c r="AG558" s="1178"/>
      <c r="AH558" s="1178"/>
      <c r="AI558" s="1178"/>
      <c r="AJ558" s="1178"/>
      <c r="AK558" s="1178"/>
      <c r="AL558" s="1178"/>
      <c r="AM558" s="1178"/>
      <c r="AN558" s="1178"/>
      <c r="AO558" s="1178"/>
      <c r="AP558" s="1178"/>
      <c r="AQ558" s="1178"/>
      <c r="AR558" s="1178"/>
      <c r="AS558" s="1178"/>
      <c r="AT558" s="1178"/>
      <c r="AU558" s="1178"/>
      <c r="AV558" s="1178"/>
      <c r="AW558" s="1178"/>
      <c r="AX558" s="1178"/>
      <c r="AY558" s="1178"/>
      <c r="AZ558" s="1178"/>
      <c r="BA558" s="1178"/>
      <c r="BB558" s="1178"/>
      <c r="BC558" s="1178"/>
      <c r="BD558" s="1178"/>
      <c r="BE558" s="1178"/>
      <c r="BF558" s="1178"/>
      <c r="BG558" s="1178"/>
      <c r="BH558" s="1178"/>
      <c r="BI558" s="1178"/>
      <c r="BJ558" s="1178"/>
      <c r="BK558" s="1178"/>
      <c r="BL558" s="1178"/>
      <c r="BM558" s="1178"/>
      <c r="BN558" s="1178"/>
      <c r="BO558" s="1178"/>
      <c r="BP558" s="1178"/>
      <c r="BQ558" s="1178"/>
      <c r="BR558" s="1178"/>
      <c r="BS558" s="1178"/>
      <c r="BT558" s="1178"/>
      <c r="BU558" s="1178"/>
      <c r="BV558" s="1178"/>
      <c r="BW558" s="1178"/>
      <c r="BX558" s="1178"/>
      <c r="BY558" s="1178"/>
      <c r="BZ558" s="1178"/>
      <c r="CA558" s="1178"/>
      <c r="CB558" s="1178"/>
      <c r="CC558" s="1178"/>
      <c r="CD558" s="1178"/>
      <c r="CE558" s="1178"/>
      <c r="CF558" s="1178"/>
      <c r="CG558" s="1178"/>
      <c r="CH558" s="1178"/>
      <c r="CI558" s="1178"/>
      <c r="CJ558" s="1178"/>
      <c r="CK558" s="1178"/>
      <c r="CL558" s="1178"/>
      <c r="CM558" s="1178"/>
      <c r="CN558" s="1178"/>
      <c r="CO558" s="1178"/>
      <c r="CP558" s="1178"/>
      <c r="CQ558" s="1178"/>
      <c r="CR558" s="1178"/>
      <c r="CS558" s="1178"/>
      <c r="CT558" s="1178"/>
      <c r="CU558" s="1178"/>
      <c r="CV558" s="1178"/>
      <c r="CW558" s="1178"/>
      <c r="CX558" s="1178"/>
      <c r="CY558" s="1178"/>
      <c r="CZ558" s="1178"/>
      <c r="DA558" s="1178"/>
      <c r="DB558" s="1178"/>
      <c r="DC558" s="1178"/>
      <c r="DD558" s="1178"/>
      <c r="DE558" s="1178"/>
      <c r="DF558" s="1178"/>
      <c r="DG558" s="1178"/>
      <c r="DH558" s="1178"/>
      <c r="DI558" s="1178"/>
      <c r="DJ558" s="1178"/>
      <c r="DK558" s="1178"/>
      <c r="DL558" s="1178"/>
      <c r="DM558" s="1178"/>
      <c r="DN558" s="1178"/>
      <c r="DO558" s="1178"/>
      <c r="DP558" s="1178"/>
      <c r="DQ558" s="1178"/>
      <c r="DR558" s="1178"/>
      <c r="DS558" s="1178"/>
      <c r="DT558" s="1178"/>
      <c r="DU558" s="1178"/>
      <c r="DV558" s="1178"/>
      <c r="DW558" s="1178"/>
      <c r="DX558" s="1178"/>
      <c r="DY558" s="1178"/>
      <c r="DZ558" s="1178"/>
      <c r="EA558" s="1178"/>
      <c r="EB558" s="1178"/>
      <c r="EC558" s="1178"/>
      <c r="ED558" s="1178"/>
      <c r="EE558" s="1178"/>
      <c r="EF558" s="1178"/>
      <c r="EG558" s="1178"/>
      <c r="EH558" s="1178"/>
      <c r="EI558" s="1178"/>
      <c r="EJ558" s="1178"/>
      <c r="EK558" s="1178"/>
      <c r="EL558" s="1178"/>
      <c r="EM558" s="1178"/>
      <c r="EN558" s="1178"/>
      <c r="EO558" s="1178"/>
      <c r="EP558" s="1178"/>
      <c r="EQ558" s="1178"/>
      <c r="ER558" s="1178"/>
      <c r="ES558" s="1178"/>
      <c r="ET558" s="1178"/>
      <c r="EU558" s="1178"/>
      <c r="EV558" s="1178"/>
      <c r="EW558" s="1178"/>
      <c r="EX558" s="1178"/>
      <c r="EY558" s="1178"/>
      <c r="EZ558" s="1178"/>
      <c r="FA558" s="1178"/>
      <c r="FB558" s="1178"/>
      <c r="FC558" s="1178"/>
      <c r="FD558" s="1178"/>
      <c r="FE558" s="1178"/>
      <c r="FF558" s="1178"/>
      <c r="FG558" s="1178"/>
      <c r="FH558" s="1178"/>
      <c r="FI558" s="1178"/>
      <c r="FJ558" s="1178"/>
      <c r="FK558" s="1178"/>
      <c r="FL558" s="1178"/>
      <c r="FM558" s="1178"/>
      <c r="FN558" s="1178"/>
      <c r="FO558" s="1178"/>
      <c r="FP558" s="1178"/>
      <c r="FQ558" s="1178"/>
      <c r="FR558" s="1178"/>
      <c r="FS558" s="1178"/>
      <c r="FT558" s="1178"/>
      <c r="FU558" s="1178"/>
      <c r="FV558" s="1178"/>
      <c r="FW558" s="1178"/>
      <c r="FX558" s="1178"/>
      <c r="FY558" s="1178"/>
      <c r="FZ558" s="1178"/>
      <c r="GA558" s="1178"/>
      <c r="GB558" s="1178"/>
      <c r="GC558" s="1178"/>
      <c r="GD558" s="1178"/>
      <c r="GE558" s="1178"/>
      <c r="GF558" s="1178"/>
      <c r="GG558" s="1178"/>
      <c r="GH558" s="1178"/>
      <c r="GI558" s="1178"/>
      <c r="GJ558" s="1178"/>
      <c r="GK558" s="1178"/>
      <c r="GL558" s="1178"/>
      <c r="GM558" s="1178"/>
      <c r="GN558" s="1178"/>
      <c r="GO558" s="1178"/>
      <c r="GP558" s="1178"/>
      <c r="GQ558" s="1178"/>
      <c r="GR558" s="1178"/>
      <c r="GS558" s="1178"/>
      <c r="GT558" s="1178"/>
      <c r="GU558" s="1178"/>
      <c r="GV558" s="1178"/>
      <c r="GW558" s="1178"/>
      <c r="GX558" s="1178"/>
      <c r="GY558" s="1178"/>
      <c r="GZ558" s="1178"/>
      <c r="HA558" s="1178"/>
      <c r="HB558" s="1178"/>
      <c r="HC558" s="1178"/>
      <c r="HD558" s="1178"/>
      <c r="HE558" s="1178"/>
      <c r="HF558" s="1178"/>
      <c r="HG558" s="1178"/>
      <c r="HH558" s="1178"/>
      <c r="HI558" s="1178"/>
      <c r="HJ558" s="1178"/>
      <c r="HK558" s="1178"/>
      <c r="HL558" s="1178"/>
      <c r="HM558" s="1178"/>
      <c r="HN558" s="1178"/>
      <c r="HO558" s="1178"/>
      <c r="HP558" s="1178"/>
      <c r="HQ558" s="1178"/>
      <c r="HR558" s="1178"/>
      <c r="HS558" s="1178"/>
      <c r="HT558" s="1178"/>
      <c r="HU558" s="1178"/>
      <c r="HV558" s="1178"/>
      <c r="HW558" s="1178"/>
      <c r="HX558" s="1178"/>
      <c r="HY558" s="1178"/>
      <c r="HZ558" s="1178"/>
      <c r="IA558" s="1178"/>
      <c r="IB558" s="1178"/>
      <c r="IC558" s="1178"/>
      <c r="ID558" s="1178"/>
      <c r="IE558" s="1178"/>
      <c r="IF558" s="1178"/>
      <c r="IG558" s="1178"/>
      <c r="IH558" s="1178"/>
      <c r="II558" s="1178"/>
      <c r="IJ558" s="1178"/>
      <c r="IK558" s="1178"/>
      <c r="IL558" s="1178"/>
      <c r="IM558" s="1178"/>
      <c r="IN558" s="1178"/>
      <c r="IO558" s="1178"/>
      <c r="IP558" s="1178"/>
      <c r="IQ558" s="1178"/>
      <c r="IR558" s="1178"/>
      <c r="IS558" s="1178"/>
      <c r="IT558" s="1178"/>
      <c r="IU558" s="1178"/>
      <c r="IV558" s="1178"/>
    </row>
    <row r="559" spans="1:256" x14ac:dyDescent="0.2">
      <c r="A559" s="209" t="s">
        <v>687</v>
      </c>
      <c r="B559" s="1059" t="s">
        <v>688</v>
      </c>
      <c r="C559" s="1059"/>
      <c r="D559" s="1059"/>
      <c r="E559" s="1059"/>
      <c r="F559" s="1059"/>
      <c r="G559" s="1059"/>
      <c r="H559" s="1059"/>
      <c r="I559" s="1059"/>
      <c r="J559" s="1059"/>
      <c r="K559" s="1178"/>
      <c r="L559" s="1178"/>
      <c r="M559" s="1178"/>
      <c r="N559" s="1178"/>
      <c r="O559" s="1178"/>
      <c r="P559" s="1178"/>
      <c r="Q559" s="1178"/>
      <c r="R559" s="1178"/>
      <c r="S559" s="1178"/>
      <c r="T559" s="1178"/>
      <c r="U559" s="1178"/>
      <c r="V559" s="1178"/>
      <c r="W559" s="1178"/>
      <c r="X559" s="1178"/>
      <c r="Y559" s="1178"/>
      <c r="Z559" s="1178"/>
      <c r="AA559" s="1178"/>
      <c r="AB559" s="1178"/>
      <c r="AC559" s="1178"/>
      <c r="AD559" s="1178"/>
      <c r="AE559" s="1178"/>
      <c r="AF559" s="1178"/>
      <c r="AG559" s="1178"/>
      <c r="AH559" s="1178"/>
      <c r="AI559" s="1178"/>
      <c r="AJ559" s="1178"/>
      <c r="AK559" s="1178"/>
      <c r="AL559" s="1178"/>
      <c r="AM559" s="1178"/>
      <c r="AN559" s="1178"/>
      <c r="AO559" s="1178"/>
      <c r="AP559" s="1178"/>
      <c r="AQ559" s="1178"/>
      <c r="AR559" s="1178"/>
      <c r="AS559" s="1178"/>
      <c r="AT559" s="1178"/>
      <c r="AU559" s="1178"/>
      <c r="AV559" s="1178"/>
      <c r="AW559" s="1178"/>
      <c r="AX559" s="1178"/>
      <c r="AY559" s="1178"/>
      <c r="AZ559" s="1178"/>
      <c r="BA559" s="1178"/>
      <c r="BB559" s="1178"/>
      <c r="BC559" s="1178"/>
      <c r="BD559" s="1178"/>
      <c r="BE559" s="1178"/>
      <c r="BF559" s="1178"/>
      <c r="BG559" s="1178"/>
      <c r="BH559" s="1178"/>
      <c r="BI559" s="1178"/>
      <c r="BJ559" s="1178"/>
      <c r="BK559" s="1178"/>
      <c r="BL559" s="1178"/>
      <c r="BM559" s="1178"/>
      <c r="BN559" s="1178"/>
      <c r="BO559" s="1178"/>
      <c r="BP559" s="1178"/>
      <c r="BQ559" s="1178"/>
      <c r="BR559" s="1178"/>
      <c r="BS559" s="1178"/>
      <c r="BT559" s="1178"/>
      <c r="BU559" s="1178"/>
      <c r="BV559" s="1178"/>
      <c r="BW559" s="1178"/>
      <c r="BX559" s="1178"/>
      <c r="BY559" s="1178"/>
      <c r="BZ559" s="1178"/>
      <c r="CA559" s="1178"/>
      <c r="CB559" s="1178"/>
      <c r="CC559" s="1178"/>
      <c r="CD559" s="1178"/>
      <c r="CE559" s="1178"/>
      <c r="CF559" s="1178"/>
      <c r="CG559" s="1178"/>
      <c r="CH559" s="1178"/>
      <c r="CI559" s="1178"/>
      <c r="CJ559" s="1178"/>
      <c r="CK559" s="1178"/>
      <c r="CL559" s="1178"/>
      <c r="CM559" s="1178"/>
      <c r="CN559" s="1178"/>
      <c r="CO559" s="1178"/>
      <c r="CP559" s="1178"/>
      <c r="CQ559" s="1178"/>
      <c r="CR559" s="1178"/>
      <c r="CS559" s="1178"/>
      <c r="CT559" s="1178"/>
      <c r="CU559" s="1178"/>
      <c r="CV559" s="1178"/>
      <c r="CW559" s="1178"/>
      <c r="CX559" s="1178"/>
      <c r="CY559" s="1178"/>
      <c r="CZ559" s="1178"/>
      <c r="DA559" s="1178"/>
      <c r="DB559" s="1178"/>
      <c r="DC559" s="1178"/>
      <c r="DD559" s="1178"/>
      <c r="DE559" s="1178"/>
      <c r="DF559" s="1178"/>
      <c r="DG559" s="1178"/>
      <c r="DH559" s="1178"/>
      <c r="DI559" s="1178"/>
      <c r="DJ559" s="1178"/>
      <c r="DK559" s="1178"/>
      <c r="DL559" s="1178"/>
      <c r="DM559" s="1178"/>
      <c r="DN559" s="1178"/>
      <c r="DO559" s="1178"/>
      <c r="DP559" s="1178"/>
      <c r="DQ559" s="1178"/>
      <c r="DR559" s="1178"/>
      <c r="DS559" s="1178"/>
      <c r="DT559" s="1178"/>
      <c r="DU559" s="1178"/>
      <c r="DV559" s="1178"/>
      <c r="DW559" s="1178"/>
      <c r="DX559" s="1178"/>
      <c r="DY559" s="1178"/>
      <c r="DZ559" s="1178"/>
      <c r="EA559" s="1178"/>
      <c r="EB559" s="1178"/>
      <c r="EC559" s="1178"/>
      <c r="ED559" s="1178"/>
      <c r="EE559" s="1178"/>
      <c r="EF559" s="1178"/>
      <c r="EG559" s="1178"/>
      <c r="EH559" s="1178"/>
      <c r="EI559" s="1178"/>
      <c r="EJ559" s="1178"/>
      <c r="EK559" s="1178"/>
      <c r="EL559" s="1178"/>
      <c r="EM559" s="1178"/>
      <c r="EN559" s="1178"/>
      <c r="EO559" s="1178"/>
      <c r="EP559" s="1178"/>
      <c r="EQ559" s="1178"/>
      <c r="ER559" s="1178"/>
      <c r="ES559" s="1178"/>
      <c r="ET559" s="1178"/>
      <c r="EU559" s="1178"/>
      <c r="EV559" s="1178"/>
      <c r="EW559" s="1178"/>
      <c r="EX559" s="1178"/>
      <c r="EY559" s="1178"/>
      <c r="EZ559" s="1178"/>
      <c r="FA559" s="1178"/>
      <c r="FB559" s="1178"/>
      <c r="FC559" s="1178"/>
      <c r="FD559" s="1178"/>
      <c r="FE559" s="1178"/>
      <c r="FF559" s="1178"/>
      <c r="FG559" s="1178"/>
      <c r="FH559" s="1178"/>
      <c r="FI559" s="1178"/>
      <c r="FJ559" s="1178"/>
      <c r="FK559" s="1178"/>
      <c r="FL559" s="1178"/>
      <c r="FM559" s="1178"/>
      <c r="FN559" s="1178"/>
      <c r="FO559" s="1178"/>
      <c r="FP559" s="1178"/>
      <c r="FQ559" s="1178"/>
      <c r="FR559" s="1178"/>
      <c r="FS559" s="1178"/>
      <c r="FT559" s="1178"/>
      <c r="FU559" s="1178"/>
      <c r="FV559" s="1178"/>
      <c r="FW559" s="1178"/>
      <c r="FX559" s="1178"/>
      <c r="FY559" s="1178"/>
      <c r="FZ559" s="1178"/>
      <c r="GA559" s="1178"/>
      <c r="GB559" s="1178"/>
      <c r="GC559" s="1178"/>
      <c r="GD559" s="1178"/>
      <c r="GE559" s="1178"/>
      <c r="GF559" s="1178"/>
      <c r="GG559" s="1178"/>
      <c r="GH559" s="1178"/>
      <c r="GI559" s="1178"/>
      <c r="GJ559" s="1178"/>
      <c r="GK559" s="1178"/>
      <c r="GL559" s="1178"/>
      <c r="GM559" s="1178"/>
      <c r="GN559" s="1178"/>
      <c r="GO559" s="1178"/>
      <c r="GP559" s="1178"/>
      <c r="GQ559" s="1178"/>
      <c r="GR559" s="1178"/>
      <c r="GS559" s="1178"/>
      <c r="GT559" s="1178"/>
      <c r="GU559" s="1178"/>
      <c r="GV559" s="1178"/>
      <c r="GW559" s="1178"/>
      <c r="GX559" s="1178"/>
      <c r="GY559" s="1178"/>
      <c r="GZ559" s="1178"/>
      <c r="HA559" s="1178"/>
      <c r="HB559" s="1178"/>
      <c r="HC559" s="1178"/>
      <c r="HD559" s="1178"/>
      <c r="HE559" s="1178"/>
      <c r="HF559" s="1178"/>
      <c r="HG559" s="1178"/>
      <c r="HH559" s="1178"/>
      <c r="HI559" s="1178"/>
      <c r="HJ559" s="1178"/>
      <c r="HK559" s="1178"/>
      <c r="HL559" s="1178"/>
      <c r="HM559" s="1178"/>
      <c r="HN559" s="1178"/>
      <c r="HO559" s="1178"/>
      <c r="HP559" s="1178"/>
      <c r="HQ559" s="1178"/>
      <c r="HR559" s="1178"/>
      <c r="HS559" s="1178"/>
      <c r="HT559" s="1178"/>
      <c r="HU559" s="1178"/>
      <c r="HV559" s="1178"/>
      <c r="HW559" s="1178"/>
      <c r="HX559" s="1178"/>
      <c r="HY559" s="1178"/>
      <c r="HZ559" s="1178"/>
      <c r="IA559" s="1178"/>
      <c r="IB559" s="1178"/>
      <c r="IC559" s="1178"/>
      <c r="ID559" s="1178"/>
      <c r="IE559" s="1178"/>
      <c r="IF559" s="1178"/>
      <c r="IG559" s="1178"/>
      <c r="IH559" s="1178"/>
      <c r="II559" s="1178"/>
      <c r="IJ559" s="1178"/>
      <c r="IK559" s="1178"/>
      <c r="IL559" s="1178"/>
      <c r="IM559" s="1178"/>
      <c r="IN559" s="1178"/>
      <c r="IO559" s="1178"/>
      <c r="IP559" s="1178"/>
      <c r="IQ559" s="1178"/>
      <c r="IR559" s="1178"/>
      <c r="IS559" s="1178"/>
      <c r="IT559" s="1178"/>
      <c r="IU559" s="1178"/>
      <c r="IV559" s="1178"/>
    </row>
    <row r="560" spans="1:256" x14ac:dyDescent="0.2">
      <c r="A560" s="209"/>
      <c r="B560" s="241"/>
      <c r="C560" s="241"/>
      <c r="D560" s="241"/>
      <c r="E560" s="241"/>
      <c r="F560" s="241"/>
      <c r="G560" s="241"/>
      <c r="H560" s="241"/>
      <c r="I560" s="241"/>
      <c r="J560" s="241"/>
    </row>
    <row r="561" spans="1:13" ht="10.8" thickBot="1" x14ac:dyDescent="0.25">
      <c r="A561" s="646" t="s">
        <v>105</v>
      </c>
      <c r="B561" s="646"/>
      <c r="C561" s="202"/>
      <c r="D561" s="202"/>
      <c r="E561" s="202"/>
      <c r="F561" s="202"/>
      <c r="G561" s="202"/>
      <c r="H561" s="202"/>
      <c r="I561" s="202"/>
      <c r="J561" s="202"/>
    </row>
    <row r="562" spans="1:13" ht="30" customHeight="1" thickTop="1" x14ac:dyDescent="0.2">
      <c r="A562" s="1055" t="s">
        <v>5</v>
      </c>
      <c r="B562" s="1056"/>
      <c r="C562" s="1056"/>
      <c r="D562" s="1056"/>
      <c r="E562" s="1056" t="s">
        <v>202</v>
      </c>
      <c r="F562" s="1031"/>
      <c r="G562" s="1030" t="s">
        <v>203</v>
      </c>
      <c r="H562" s="1031"/>
      <c r="I562" s="1030" t="s">
        <v>212</v>
      </c>
      <c r="J562" s="1032"/>
    </row>
    <row r="563" spans="1:13" ht="14.25" customHeight="1" thickBot="1" x14ac:dyDescent="0.25">
      <c r="A563" s="1549" t="s">
        <v>110</v>
      </c>
      <c r="B563" s="1550"/>
      <c r="C563" s="1550"/>
      <c r="D563" s="1550"/>
      <c r="E563" s="1550" t="s">
        <v>111</v>
      </c>
      <c r="F563" s="1551"/>
      <c r="G563" s="1474" t="s">
        <v>112</v>
      </c>
      <c r="H563" s="1487"/>
      <c r="I563" s="1474" t="s">
        <v>113</v>
      </c>
      <c r="J563" s="1476"/>
    </row>
    <row r="564" spans="1:13" ht="18.75" customHeight="1" thickTop="1" thickBot="1" x14ac:dyDescent="0.25">
      <c r="A564" s="1546" t="s">
        <v>204</v>
      </c>
      <c r="B564" s="1547"/>
      <c r="C564" s="1547"/>
      <c r="D564" s="1547"/>
      <c r="E564" s="1547"/>
      <c r="F564" s="1547"/>
      <c r="G564" s="1547"/>
      <c r="H564" s="1547"/>
      <c r="I564" s="1547"/>
      <c r="J564" s="1548"/>
    </row>
    <row r="565" spans="1:13" ht="18.75" customHeight="1" x14ac:dyDescent="0.2">
      <c r="A565" s="1555" t="s">
        <v>205</v>
      </c>
      <c r="B565" s="1556"/>
      <c r="C565" s="1556"/>
      <c r="D565" s="1556"/>
      <c r="E565" s="1557"/>
      <c r="F565" s="1558"/>
      <c r="G565" s="1559"/>
      <c r="H565" s="1558"/>
      <c r="I565" s="1560" t="str">
        <f>IF(E565+G565=0,"",E565+G565)</f>
        <v/>
      </c>
      <c r="J565" s="1561"/>
    </row>
    <row r="566" spans="1:13" ht="18.75" customHeight="1" x14ac:dyDescent="0.2">
      <c r="A566" s="1562" t="s">
        <v>206</v>
      </c>
      <c r="B566" s="1563"/>
      <c r="C566" s="1563"/>
      <c r="D566" s="1563"/>
      <c r="E566" s="1545"/>
      <c r="F566" s="1532"/>
      <c r="G566" s="1566"/>
      <c r="H566" s="1532"/>
      <c r="I566" s="2224" t="str">
        <f>IF(E566+G566=0,"",E566+G566)</f>
        <v/>
      </c>
      <c r="J566" s="2225"/>
    </row>
    <row r="567" spans="1:13" ht="18.75" customHeight="1" x14ac:dyDescent="0.2">
      <c r="A567" s="1410" t="s">
        <v>692</v>
      </c>
      <c r="B567" s="1411"/>
      <c r="C567" s="1411"/>
      <c r="D567" s="1412"/>
      <c r="E567" s="798"/>
      <c r="F567" s="799"/>
      <c r="G567" s="1049"/>
      <c r="H567" s="799"/>
      <c r="I567" s="794" t="str">
        <f>IF(E567+G567=0,"",E567+G567)</f>
        <v/>
      </c>
      <c r="J567" s="795"/>
    </row>
    <row r="568" spans="1:13" ht="18.75" customHeight="1" x14ac:dyDescent="0.2">
      <c r="A568" s="796" t="s">
        <v>691</v>
      </c>
      <c r="B568" s="797"/>
      <c r="C568" s="797"/>
      <c r="D568" s="797"/>
      <c r="E568" s="798"/>
      <c r="F568" s="799"/>
      <c r="G568" s="1049"/>
      <c r="H568" s="799"/>
      <c r="I568" s="794" t="str">
        <f>IF(E568+G568=0,"",E568+G568)</f>
        <v/>
      </c>
      <c r="J568" s="795"/>
    </row>
    <row r="569" spans="1:13" ht="18.75" customHeight="1" thickBot="1" x14ac:dyDescent="0.25">
      <c r="A569" s="1543" t="s">
        <v>198</v>
      </c>
      <c r="B569" s="1544"/>
      <c r="C569" s="1544"/>
      <c r="D569" s="1544"/>
      <c r="E569" s="1569"/>
      <c r="F569" s="1570"/>
      <c r="G569" s="1571"/>
      <c r="H569" s="1570"/>
      <c r="I569" s="1536" t="str">
        <f>IF(E569+G569=0,"",E569+G569)</f>
        <v/>
      </c>
      <c r="J569" s="1537"/>
    </row>
    <row r="570" spans="1:13" ht="18.75" customHeight="1" thickBot="1" x14ac:dyDescent="0.25">
      <c r="A570" s="1538" t="s">
        <v>207</v>
      </c>
      <c r="B570" s="1539"/>
      <c r="C570" s="1539"/>
      <c r="D570" s="1539"/>
      <c r="E570" s="1540" t="str">
        <f>IF(SUM(E565:F569)=0,"",SUM(E565:F569))</f>
        <v/>
      </c>
      <c r="F570" s="1541"/>
      <c r="G570" s="1542" t="str">
        <f>IF(SUM(G565:H569)=0,"",SUM(G565:H569))</f>
        <v/>
      </c>
      <c r="H570" s="1541"/>
      <c r="I570" s="1542" t="str">
        <f>IF(SUM(I565:J569)=0,"",SUM(I565:J569))</f>
        <v/>
      </c>
      <c r="J570" s="1593"/>
    </row>
    <row r="571" spans="1:13" ht="18.75" customHeight="1" thickBot="1" x14ac:dyDescent="0.25">
      <c r="A571" s="1552" t="s">
        <v>208</v>
      </c>
      <c r="B571" s="1553"/>
      <c r="C571" s="1553"/>
      <c r="D571" s="1553"/>
      <c r="E571" s="1553"/>
      <c r="F571" s="1553"/>
      <c r="G571" s="1553"/>
      <c r="H571" s="1553"/>
      <c r="I571" s="1553"/>
      <c r="J571" s="1554"/>
    </row>
    <row r="572" spans="1:13" ht="18.75" customHeight="1" x14ac:dyDescent="0.2">
      <c r="A572" s="1555" t="s">
        <v>205</v>
      </c>
      <c r="B572" s="1556"/>
      <c r="C572" s="1556"/>
      <c r="D572" s="1556"/>
      <c r="E572" s="1557">
        <f>57001+3724+106651</f>
        <v>167376</v>
      </c>
      <c r="F572" s="1558"/>
      <c r="G572" s="1559">
        <f>21225+242+1300</f>
        <v>22767</v>
      </c>
      <c r="H572" s="1558"/>
      <c r="I572" s="1560">
        <f>IF(E572+G572=0,"",E572+G572)</f>
        <v>190143</v>
      </c>
      <c r="J572" s="1561"/>
      <c r="M572" s="353"/>
    </row>
    <row r="573" spans="1:13" ht="18.75" customHeight="1" x14ac:dyDescent="0.2">
      <c r="A573" s="1562" t="s">
        <v>206</v>
      </c>
      <c r="B573" s="1563"/>
      <c r="C573" s="1563"/>
      <c r="D573" s="1563"/>
      <c r="E573" s="1564"/>
      <c r="F573" s="1565"/>
      <c r="G573" s="1566"/>
      <c r="H573" s="1532"/>
      <c r="I573" s="1567" t="str">
        <f t="shared" ref="I573:I578" si="37">IF(E573+G573=0,"",E573+G573)</f>
        <v/>
      </c>
      <c r="J573" s="1568"/>
    </row>
    <row r="574" spans="1:13" ht="18.75" customHeight="1" x14ac:dyDescent="0.2">
      <c r="A574" s="1410" t="s">
        <v>692</v>
      </c>
      <c r="B574" s="1411"/>
      <c r="C574" s="1411"/>
      <c r="D574" s="1412"/>
      <c r="E574" s="798"/>
      <c r="F574" s="799"/>
      <c r="G574" s="1049"/>
      <c r="H574" s="799"/>
      <c r="I574" s="794" t="str">
        <f t="shared" si="37"/>
        <v/>
      </c>
      <c r="J574" s="795"/>
      <c r="M574" s="353"/>
    </row>
    <row r="575" spans="1:13" ht="18.75" customHeight="1" x14ac:dyDescent="0.2">
      <c r="A575" s="1572" t="s">
        <v>691</v>
      </c>
      <c r="B575" s="1573"/>
      <c r="C575" s="1573"/>
      <c r="D575" s="1574"/>
      <c r="E575" s="799"/>
      <c r="F575" s="1583"/>
      <c r="G575" s="1584"/>
      <c r="H575" s="1583"/>
      <c r="I575" s="1585" t="str">
        <f t="shared" si="37"/>
        <v/>
      </c>
      <c r="J575" s="1586"/>
      <c r="M575" s="353"/>
    </row>
    <row r="576" spans="1:13" ht="18.75" customHeight="1" x14ac:dyDescent="0.2">
      <c r="A576" s="1572" t="s">
        <v>209</v>
      </c>
      <c r="B576" s="1573"/>
      <c r="C576" s="1573"/>
      <c r="D576" s="1574"/>
      <c r="E576" s="1532"/>
      <c r="F576" s="1522"/>
      <c r="G576" s="1521"/>
      <c r="H576" s="1522"/>
      <c r="I576" s="1523" t="str">
        <f t="shared" si="37"/>
        <v/>
      </c>
      <c r="J576" s="1524"/>
      <c r="M576" s="353"/>
    </row>
    <row r="577" spans="1:256" ht="18.75" customHeight="1" x14ac:dyDescent="0.2">
      <c r="A577" s="1410" t="s">
        <v>210</v>
      </c>
      <c r="B577" s="1411"/>
      <c r="C577" s="1411"/>
      <c r="D577" s="1412"/>
      <c r="E577" s="1532"/>
      <c r="F577" s="1522"/>
      <c r="G577" s="1521"/>
      <c r="H577" s="1522"/>
      <c r="I577" s="1523" t="str">
        <f t="shared" si="37"/>
        <v/>
      </c>
      <c r="J577" s="1524"/>
    </row>
    <row r="578" spans="1:256" ht="18.75" customHeight="1" thickBot="1" x14ac:dyDescent="0.25">
      <c r="A578" s="1543" t="s">
        <v>198</v>
      </c>
      <c r="B578" s="1544"/>
      <c r="C578" s="1544"/>
      <c r="D578" s="1544"/>
      <c r="E578" s="1569">
        <f>1180+2036</f>
        <v>3216</v>
      </c>
      <c r="F578" s="1570"/>
      <c r="G578" s="1571"/>
      <c r="H578" s="1570"/>
      <c r="I578" s="1536">
        <f t="shared" si="37"/>
        <v>3216</v>
      </c>
      <c r="J578" s="1537"/>
    </row>
    <row r="579" spans="1:256" ht="18.75" customHeight="1" thickBot="1" x14ac:dyDescent="0.25">
      <c r="A579" s="1525" t="s">
        <v>211</v>
      </c>
      <c r="B579" s="1526"/>
      <c r="C579" s="1526"/>
      <c r="D579" s="1526"/>
      <c r="E579" s="1527">
        <f>IF(SUM(E572:F578)=0,"",SUM(E572:F578))</f>
        <v>170592</v>
      </c>
      <c r="F579" s="1528"/>
      <c r="G579" s="1529">
        <f>IF(SUM(G572:H578)=0,"",SUM(G572:H578))</f>
        <v>22767</v>
      </c>
      <c r="H579" s="1528"/>
      <c r="I579" s="1530">
        <f>IF(SUM(I572:J578)=0,"",SUM(I572:J578))</f>
        <v>193359</v>
      </c>
      <c r="J579" s="1531"/>
    </row>
    <row r="580" spans="1:256" ht="18.75" customHeight="1" thickTop="1" x14ac:dyDescent="0.2">
      <c r="A580" s="392"/>
      <c r="B580" s="392"/>
      <c r="C580" s="392"/>
      <c r="D580" s="392"/>
      <c r="E580" s="393"/>
      <c r="F580" s="393"/>
      <c r="G580" s="393"/>
      <c r="H580" s="393"/>
      <c r="I580" s="393"/>
      <c r="J580" s="393"/>
    </row>
    <row r="581" spans="1:256" x14ac:dyDescent="0.2">
      <c r="A581" s="242"/>
      <c r="B581" s="242"/>
      <c r="C581" s="242"/>
      <c r="D581" s="242"/>
      <c r="E581" s="242"/>
      <c r="F581" s="242"/>
      <c r="G581" s="242"/>
      <c r="H581" s="242"/>
      <c r="I581" s="242"/>
      <c r="J581" s="242"/>
      <c r="K581" s="1178"/>
      <c r="L581" s="1178"/>
      <c r="M581" s="1178"/>
      <c r="N581" s="1178"/>
      <c r="O581" s="1178"/>
      <c r="P581" s="1178"/>
      <c r="Q581" s="1178"/>
      <c r="R581" s="1178"/>
      <c r="S581" s="1178"/>
      <c r="T581" s="1178"/>
      <c r="U581" s="1178"/>
      <c r="V581" s="1178"/>
      <c r="W581" s="1178"/>
      <c r="X581" s="1178"/>
      <c r="Y581" s="1178"/>
      <c r="Z581" s="1178"/>
      <c r="AA581" s="1178"/>
      <c r="AB581" s="1178"/>
      <c r="AC581" s="1178"/>
      <c r="AD581" s="1178"/>
      <c r="AE581" s="1178"/>
      <c r="AF581" s="1178"/>
      <c r="AG581" s="1178"/>
      <c r="AH581" s="1178"/>
      <c r="AI581" s="1178"/>
      <c r="AJ581" s="1178"/>
      <c r="AK581" s="1178"/>
      <c r="AL581" s="1178"/>
      <c r="AM581" s="1178"/>
      <c r="AN581" s="1178"/>
      <c r="AO581" s="1178"/>
      <c r="AP581" s="1178"/>
      <c r="AQ581" s="1178"/>
      <c r="AR581" s="1178"/>
      <c r="AS581" s="1178"/>
      <c r="AT581" s="1178"/>
      <c r="AU581" s="1178"/>
      <c r="AV581" s="1178"/>
      <c r="AW581" s="1178"/>
      <c r="AX581" s="1178"/>
      <c r="AY581" s="1178"/>
      <c r="AZ581" s="1178"/>
      <c r="BA581" s="1178"/>
      <c r="BB581" s="1178"/>
      <c r="BC581" s="1178"/>
      <c r="BD581" s="1178"/>
      <c r="BE581" s="1178"/>
      <c r="BF581" s="1178"/>
      <c r="BG581" s="1178"/>
      <c r="BH581" s="1178"/>
      <c r="BI581" s="1178"/>
      <c r="BJ581" s="1178"/>
      <c r="BK581" s="1178"/>
      <c r="BL581" s="1178"/>
      <c r="BM581" s="1178"/>
      <c r="BN581" s="1178"/>
      <c r="BO581" s="1178"/>
      <c r="BP581" s="1178"/>
      <c r="BQ581" s="1178"/>
      <c r="BR581" s="1178"/>
      <c r="BS581" s="1178"/>
      <c r="BT581" s="1178"/>
      <c r="BU581" s="1178"/>
      <c r="BV581" s="1178"/>
      <c r="BW581" s="1178"/>
      <c r="BX581" s="1178"/>
      <c r="BY581" s="1178"/>
      <c r="BZ581" s="1178"/>
      <c r="CA581" s="1178"/>
      <c r="CB581" s="1178"/>
      <c r="CC581" s="1178"/>
      <c r="CD581" s="1178"/>
      <c r="CE581" s="1178"/>
      <c r="CF581" s="1178"/>
      <c r="CG581" s="1178"/>
      <c r="CH581" s="1178"/>
      <c r="CI581" s="1178"/>
      <c r="CJ581" s="1178"/>
      <c r="CK581" s="1178"/>
      <c r="CL581" s="1178"/>
      <c r="CM581" s="1178"/>
      <c r="CN581" s="1178"/>
      <c r="CO581" s="1178"/>
      <c r="CP581" s="1178"/>
      <c r="CQ581" s="1178"/>
      <c r="CR581" s="1178"/>
      <c r="CS581" s="1178"/>
      <c r="CT581" s="1178"/>
      <c r="CU581" s="1178"/>
      <c r="CV581" s="1178"/>
      <c r="CW581" s="1178"/>
      <c r="CX581" s="1178"/>
      <c r="CY581" s="1178"/>
      <c r="CZ581" s="1178"/>
      <c r="DA581" s="1178"/>
      <c r="DB581" s="1178"/>
      <c r="DC581" s="1178"/>
      <c r="DD581" s="1178"/>
      <c r="DE581" s="1178"/>
      <c r="DF581" s="1178"/>
      <c r="DG581" s="1178"/>
      <c r="DH581" s="1178"/>
      <c r="DI581" s="1178"/>
      <c r="DJ581" s="1178"/>
      <c r="DK581" s="1178"/>
      <c r="DL581" s="1178"/>
      <c r="DM581" s="1178"/>
      <c r="DN581" s="1178"/>
      <c r="DO581" s="1178"/>
      <c r="DP581" s="1178"/>
      <c r="DQ581" s="1178"/>
      <c r="DR581" s="1178"/>
      <c r="DS581" s="1178"/>
      <c r="DT581" s="1178"/>
      <c r="DU581" s="1178"/>
      <c r="DV581" s="1178"/>
      <c r="DW581" s="1178"/>
      <c r="DX581" s="1178"/>
      <c r="DY581" s="1178"/>
      <c r="DZ581" s="1178"/>
      <c r="EA581" s="1178"/>
      <c r="EB581" s="1178"/>
      <c r="EC581" s="1178"/>
      <c r="ED581" s="1178"/>
      <c r="EE581" s="1178"/>
      <c r="EF581" s="1178"/>
      <c r="EG581" s="1178"/>
      <c r="EH581" s="1178"/>
      <c r="EI581" s="1178"/>
      <c r="EJ581" s="1178"/>
      <c r="EK581" s="1178"/>
      <c r="EL581" s="1178"/>
      <c r="EM581" s="1178"/>
      <c r="EN581" s="1178"/>
      <c r="EO581" s="1178"/>
      <c r="EP581" s="1178"/>
      <c r="EQ581" s="1178"/>
      <c r="ER581" s="1178"/>
      <c r="ES581" s="1178"/>
      <c r="ET581" s="1178"/>
      <c r="EU581" s="1178"/>
      <c r="EV581" s="1178"/>
      <c r="EW581" s="1178"/>
      <c r="EX581" s="1178"/>
      <c r="EY581" s="1178"/>
      <c r="EZ581" s="1178"/>
      <c r="FA581" s="1178"/>
      <c r="FB581" s="1178"/>
      <c r="FC581" s="1178"/>
      <c r="FD581" s="1178"/>
      <c r="FE581" s="1178"/>
      <c r="FF581" s="1178"/>
      <c r="FG581" s="1178"/>
      <c r="FH581" s="1178"/>
      <c r="FI581" s="1178"/>
      <c r="FJ581" s="1178"/>
      <c r="FK581" s="1178"/>
      <c r="FL581" s="1178"/>
      <c r="FM581" s="1178"/>
      <c r="FN581" s="1178"/>
      <c r="FO581" s="1178"/>
      <c r="FP581" s="1178"/>
      <c r="FQ581" s="1178"/>
      <c r="FR581" s="1178"/>
      <c r="FS581" s="1178"/>
      <c r="FT581" s="1178"/>
      <c r="FU581" s="1178"/>
      <c r="FV581" s="1178"/>
      <c r="FW581" s="1178"/>
      <c r="FX581" s="1178"/>
      <c r="FY581" s="1178"/>
      <c r="FZ581" s="1178"/>
      <c r="GA581" s="1178"/>
      <c r="GB581" s="1178"/>
      <c r="GC581" s="1178"/>
      <c r="GD581" s="1178"/>
      <c r="GE581" s="1178"/>
      <c r="GF581" s="1178"/>
      <c r="GG581" s="1178"/>
      <c r="GH581" s="1178"/>
      <c r="GI581" s="1178"/>
      <c r="GJ581" s="1178"/>
      <c r="GK581" s="1178"/>
      <c r="GL581" s="1178"/>
      <c r="GM581" s="1178"/>
      <c r="GN581" s="1178"/>
      <c r="GO581" s="1178"/>
      <c r="GP581" s="1178"/>
      <c r="GQ581" s="1178"/>
      <c r="GR581" s="1178"/>
      <c r="GS581" s="1178"/>
      <c r="GT581" s="1178"/>
      <c r="GU581" s="1178"/>
      <c r="GV581" s="1178"/>
      <c r="GW581" s="1178"/>
      <c r="GX581" s="1178"/>
      <c r="GY581" s="1178"/>
      <c r="GZ581" s="1178"/>
      <c r="HA581" s="1178"/>
      <c r="HB581" s="1178"/>
      <c r="HC581" s="1178"/>
      <c r="HD581" s="1178"/>
      <c r="HE581" s="1178"/>
      <c r="HF581" s="1178"/>
      <c r="HG581" s="1178"/>
      <c r="HH581" s="1178"/>
      <c r="HI581" s="1178"/>
      <c r="HJ581" s="1178"/>
      <c r="HK581" s="1178"/>
      <c r="HL581" s="1178"/>
      <c r="HM581" s="1178"/>
      <c r="HN581" s="1178"/>
      <c r="HO581" s="1178"/>
      <c r="HP581" s="1178"/>
      <c r="HQ581" s="1178"/>
      <c r="HR581" s="1178"/>
      <c r="HS581" s="1178"/>
      <c r="HT581" s="1178"/>
      <c r="HU581" s="1178"/>
      <c r="HV581" s="1178"/>
      <c r="HW581" s="1178"/>
      <c r="HX581" s="1178"/>
      <c r="HY581" s="1178"/>
      <c r="HZ581" s="1178"/>
      <c r="IA581" s="1178"/>
      <c r="IB581" s="1178"/>
      <c r="IC581" s="1178"/>
      <c r="ID581" s="1178"/>
      <c r="IE581" s="1178"/>
      <c r="IF581" s="1178"/>
      <c r="IG581" s="1178"/>
      <c r="IH581" s="1178"/>
      <c r="II581" s="1178"/>
      <c r="IJ581" s="1178"/>
      <c r="IK581" s="1178"/>
      <c r="IL581" s="1178"/>
      <c r="IM581" s="1178"/>
      <c r="IN581" s="1178"/>
      <c r="IO581" s="1178"/>
      <c r="IP581" s="1178"/>
      <c r="IQ581" s="1178"/>
      <c r="IR581" s="1178"/>
      <c r="IS581" s="1178"/>
      <c r="IT581" s="1178"/>
      <c r="IU581" s="1178"/>
      <c r="IV581" s="1178"/>
    </row>
    <row r="582" spans="1:256" ht="40.049999999999997" customHeight="1" x14ac:dyDescent="0.2">
      <c r="K582" s="1178"/>
      <c r="L582" s="1178"/>
      <c r="M582" s="1178"/>
      <c r="N582" s="1178"/>
      <c r="O582" s="1178"/>
      <c r="P582" s="1178"/>
      <c r="Q582" s="1178"/>
      <c r="R582" s="1178"/>
      <c r="S582" s="1178"/>
      <c r="T582" s="1178"/>
      <c r="U582" s="1178"/>
      <c r="V582" s="1178"/>
      <c r="W582" s="1178"/>
      <c r="X582" s="1178"/>
      <c r="Y582" s="1178"/>
      <c r="Z582" s="1178"/>
      <c r="AA582" s="1178"/>
      <c r="AB582" s="1178"/>
      <c r="AC582" s="1178"/>
      <c r="AD582" s="1178"/>
      <c r="AE582" s="1178"/>
      <c r="AF582" s="1178"/>
      <c r="AG582" s="1178"/>
      <c r="AH582" s="1178"/>
      <c r="AI582" s="1178"/>
      <c r="AJ582" s="1178"/>
      <c r="AK582" s="1178"/>
      <c r="AL582" s="1178"/>
      <c r="AM582" s="1178"/>
      <c r="AN582" s="1178"/>
      <c r="AO582" s="1178"/>
      <c r="AP582" s="1178"/>
      <c r="AQ582" s="1178"/>
      <c r="AR582" s="1178"/>
      <c r="AS582" s="1178"/>
      <c r="AT582" s="1178"/>
      <c r="AU582" s="1178"/>
      <c r="AV582" s="1178"/>
      <c r="AW582" s="1178"/>
      <c r="AX582" s="1178"/>
      <c r="AY582" s="1178"/>
      <c r="AZ582" s="1178"/>
      <c r="BA582" s="1178"/>
      <c r="BB582" s="1178"/>
      <c r="BC582" s="1178"/>
      <c r="BD582" s="1178"/>
      <c r="BE582" s="1178"/>
      <c r="BF582" s="1178"/>
      <c r="BG582" s="1178"/>
      <c r="BH582" s="1178"/>
      <c r="BI582" s="1178"/>
      <c r="BJ582" s="1178"/>
      <c r="BK582" s="1178"/>
      <c r="BL582" s="1178"/>
      <c r="BM582" s="1178"/>
      <c r="BN582" s="1178"/>
      <c r="BO582" s="1178"/>
      <c r="BP582" s="1178"/>
      <c r="BQ582" s="1178"/>
      <c r="BR582" s="1178"/>
      <c r="BS582" s="1178"/>
      <c r="BT582" s="1178"/>
      <c r="BU582" s="1178"/>
      <c r="BV582" s="1178"/>
      <c r="BW582" s="1178"/>
      <c r="BX582" s="1178"/>
      <c r="BY582" s="1178"/>
      <c r="BZ582" s="1178"/>
      <c r="CA582" s="1178"/>
      <c r="CB582" s="1178"/>
      <c r="CC582" s="1178"/>
      <c r="CD582" s="1178"/>
      <c r="CE582" s="1178"/>
      <c r="CF582" s="1178"/>
      <c r="CG582" s="1178"/>
      <c r="CH582" s="1178"/>
      <c r="CI582" s="1178"/>
      <c r="CJ582" s="1178"/>
      <c r="CK582" s="1178"/>
      <c r="CL582" s="1178"/>
      <c r="CM582" s="1178"/>
      <c r="CN582" s="1178"/>
      <c r="CO582" s="1178"/>
      <c r="CP582" s="1178"/>
      <c r="CQ582" s="1178"/>
      <c r="CR582" s="1178"/>
      <c r="CS582" s="1178"/>
      <c r="CT582" s="1178"/>
      <c r="CU582" s="1178"/>
      <c r="CV582" s="1178"/>
      <c r="CW582" s="1178"/>
      <c r="CX582" s="1178"/>
      <c r="CY582" s="1178"/>
      <c r="CZ582" s="1178"/>
      <c r="DA582" s="1178"/>
      <c r="DB582" s="1178"/>
      <c r="DC582" s="1178"/>
      <c r="DD582" s="1178"/>
      <c r="DE582" s="1178"/>
      <c r="DF582" s="1178"/>
      <c r="DG582" s="1178"/>
      <c r="DH582" s="1178"/>
      <c r="DI582" s="1178"/>
      <c r="DJ582" s="1178"/>
      <c r="DK582" s="1178"/>
      <c r="DL582" s="1178"/>
      <c r="DM582" s="1178"/>
      <c r="DN582" s="1178"/>
      <c r="DO582" s="1178"/>
      <c r="DP582" s="1178"/>
      <c r="DQ582" s="1178"/>
      <c r="DR582" s="1178"/>
      <c r="DS582" s="1178"/>
      <c r="DT582" s="1178"/>
      <c r="DU582" s="1178"/>
      <c r="DV582" s="1178"/>
      <c r="DW582" s="1178"/>
      <c r="DX582" s="1178"/>
      <c r="DY582" s="1178"/>
      <c r="DZ582" s="1178"/>
      <c r="EA582" s="1178"/>
      <c r="EB582" s="1178"/>
      <c r="EC582" s="1178"/>
      <c r="ED582" s="1178"/>
      <c r="EE582" s="1178"/>
      <c r="EF582" s="1178"/>
      <c r="EG582" s="1178"/>
      <c r="EH582" s="1178"/>
      <c r="EI582" s="1178"/>
      <c r="EJ582" s="1178"/>
      <c r="EK582" s="1178"/>
      <c r="EL582" s="1178"/>
      <c r="EM582" s="1178"/>
      <c r="EN582" s="1178"/>
      <c r="EO582" s="1178"/>
      <c r="EP582" s="1178"/>
      <c r="EQ582" s="1178"/>
      <c r="ER582" s="1178"/>
      <c r="ES582" s="1178"/>
      <c r="ET582" s="1178"/>
      <c r="EU582" s="1178"/>
      <c r="EV582" s="1178"/>
      <c r="EW582" s="1178"/>
      <c r="EX582" s="1178"/>
      <c r="EY582" s="1178"/>
      <c r="EZ582" s="1178"/>
      <c r="FA582" s="1178"/>
      <c r="FB582" s="1178"/>
      <c r="FC582" s="1178"/>
      <c r="FD582" s="1178"/>
      <c r="FE582" s="1178"/>
      <c r="FF582" s="1178"/>
      <c r="FG582" s="1178"/>
      <c r="FH582" s="1178"/>
      <c r="FI582" s="1178"/>
      <c r="FJ582" s="1178"/>
      <c r="FK582" s="1178"/>
      <c r="FL582" s="1178"/>
      <c r="FM582" s="1178"/>
      <c r="FN582" s="1178"/>
      <c r="FO582" s="1178"/>
      <c r="FP582" s="1178"/>
      <c r="FQ582" s="1178"/>
      <c r="FR582" s="1178"/>
      <c r="FS582" s="1178"/>
      <c r="FT582" s="1178"/>
      <c r="FU582" s="1178"/>
      <c r="FV582" s="1178"/>
      <c r="FW582" s="1178"/>
      <c r="FX582" s="1178"/>
      <c r="FY582" s="1178"/>
      <c r="FZ582" s="1178"/>
      <c r="GA582" s="1178"/>
      <c r="GB582" s="1178"/>
      <c r="GC582" s="1178"/>
      <c r="GD582" s="1178"/>
      <c r="GE582" s="1178"/>
      <c r="GF582" s="1178"/>
      <c r="GG582" s="1178"/>
      <c r="GH582" s="1178"/>
      <c r="GI582" s="1178"/>
      <c r="GJ582" s="1178"/>
      <c r="GK582" s="1178"/>
      <c r="GL582" s="1178"/>
      <c r="GM582" s="1178"/>
      <c r="GN582" s="1178"/>
      <c r="GO582" s="1178"/>
      <c r="GP582" s="1178"/>
      <c r="GQ582" s="1178"/>
      <c r="GR582" s="1178"/>
      <c r="GS582" s="1178"/>
      <c r="GT582" s="1178"/>
      <c r="GU582" s="1178"/>
      <c r="GV582" s="1178"/>
      <c r="GW582" s="1178"/>
      <c r="GX582" s="1178"/>
      <c r="GY582" s="1178"/>
      <c r="GZ582" s="1178"/>
      <c r="HA582" s="1178"/>
      <c r="HB582" s="1178"/>
      <c r="HC582" s="1178"/>
      <c r="HD582" s="1178"/>
      <c r="HE582" s="1178"/>
      <c r="HF582" s="1178"/>
      <c r="HG582" s="1178"/>
      <c r="HH582" s="1178"/>
      <c r="HI582" s="1178"/>
      <c r="HJ582" s="1178"/>
      <c r="HK582" s="1178"/>
      <c r="HL582" s="1178"/>
      <c r="HM582" s="1178"/>
      <c r="HN582" s="1178"/>
      <c r="HO582" s="1178"/>
      <c r="HP582" s="1178"/>
      <c r="HQ582" s="1178"/>
      <c r="HR582" s="1178"/>
      <c r="HS582" s="1178"/>
      <c r="HT582" s="1178"/>
      <c r="HU582" s="1178"/>
      <c r="HV582" s="1178"/>
      <c r="HW582" s="1178"/>
      <c r="HX582" s="1178"/>
      <c r="HY582" s="1178"/>
      <c r="HZ582" s="1178"/>
      <c r="IA582" s="1178"/>
      <c r="IB582" s="1178"/>
      <c r="IC582" s="1178"/>
      <c r="ID582" s="1178"/>
      <c r="IE582" s="1178"/>
      <c r="IF582" s="1178"/>
      <c r="IG582" s="1178"/>
      <c r="IH582" s="1178"/>
      <c r="II582" s="1178"/>
      <c r="IJ582" s="1178"/>
      <c r="IK582" s="1178"/>
      <c r="IL582" s="1178"/>
      <c r="IM582" s="1178"/>
      <c r="IN582" s="1178"/>
      <c r="IO582" s="1178"/>
      <c r="IP582" s="1178"/>
      <c r="IQ582" s="1178"/>
      <c r="IR582" s="1178"/>
      <c r="IS582" s="1178"/>
      <c r="IT582" s="1178"/>
      <c r="IU582" s="1178"/>
      <c r="IV582" s="1178"/>
    </row>
    <row r="583" spans="1:256" x14ac:dyDescent="0.2">
      <c r="A583" s="444"/>
      <c r="B583" s="444"/>
      <c r="C583" s="444"/>
      <c r="D583" s="444"/>
      <c r="E583" s="444"/>
      <c r="F583" s="444"/>
      <c r="G583" s="444"/>
      <c r="H583" s="444"/>
      <c r="I583" s="444"/>
      <c r="J583" s="444"/>
      <c r="K583" s="1178"/>
      <c r="L583" s="1178"/>
      <c r="M583" s="1178"/>
      <c r="N583" s="1178"/>
      <c r="O583" s="1178"/>
      <c r="P583" s="1178"/>
      <c r="Q583" s="1178"/>
      <c r="R583" s="1178"/>
      <c r="S583" s="1178"/>
      <c r="T583" s="1178"/>
      <c r="U583" s="1178"/>
      <c r="V583" s="1178"/>
      <c r="W583" s="1178"/>
      <c r="X583" s="1178"/>
      <c r="Y583" s="1178"/>
      <c r="Z583" s="1178"/>
      <c r="AA583" s="1178"/>
      <c r="AB583" s="1178"/>
      <c r="AC583" s="1178"/>
      <c r="AD583" s="1178"/>
      <c r="AE583" s="1178"/>
      <c r="AF583" s="1178"/>
      <c r="AG583" s="1178"/>
      <c r="AH583" s="1178"/>
      <c r="AI583" s="1178"/>
      <c r="AJ583" s="1178"/>
      <c r="AK583" s="1178"/>
      <c r="AL583" s="1178"/>
      <c r="AM583" s="1178"/>
      <c r="AN583" s="1178"/>
      <c r="AO583" s="1178"/>
      <c r="AP583" s="1178"/>
      <c r="AQ583" s="1178"/>
      <c r="AR583" s="1178"/>
      <c r="AS583" s="1178"/>
      <c r="AT583" s="1178"/>
      <c r="AU583" s="1178"/>
      <c r="AV583" s="1178"/>
      <c r="AW583" s="1178"/>
      <c r="AX583" s="1178"/>
      <c r="AY583" s="1178"/>
      <c r="AZ583" s="1178"/>
      <c r="BA583" s="1178"/>
      <c r="BB583" s="1178"/>
      <c r="BC583" s="1178"/>
      <c r="BD583" s="1178"/>
      <c r="BE583" s="1178"/>
      <c r="BF583" s="1178"/>
      <c r="BG583" s="1178"/>
      <c r="BH583" s="1178"/>
      <c r="BI583" s="1178"/>
      <c r="BJ583" s="1178"/>
      <c r="BK583" s="1178"/>
      <c r="BL583" s="1178"/>
      <c r="BM583" s="1178"/>
      <c r="BN583" s="1178"/>
      <c r="BO583" s="1178"/>
      <c r="BP583" s="1178"/>
      <c r="BQ583" s="1178"/>
      <c r="BR583" s="1178"/>
      <c r="BS583" s="1178"/>
      <c r="BT583" s="1178"/>
      <c r="BU583" s="1178"/>
      <c r="BV583" s="1178"/>
      <c r="BW583" s="1178"/>
      <c r="BX583" s="1178"/>
      <c r="BY583" s="1178"/>
      <c r="BZ583" s="1178"/>
      <c r="CA583" s="1178"/>
      <c r="CB583" s="1178"/>
      <c r="CC583" s="1178"/>
      <c r="CD583" s="1178"/>
      <c r="CE583" s="1178"/>
      <c r="CF583" s="1178"/>
      <c r="CG583" s="1178"/>
      <c r="CH583" s="1178"/>
      <c r="CI583" s="1178"/>
      <c r="CJ583" s="1178"/>
      <c r="CK583" s="1178"/>
      <c r="CL583" s="1178"/>
      <c r="CM583" s="1178"/>
      <c r="CN583" s="1178"/>
      <c r="CO583" s="1178"/>
      <c r="CP583" s="1178"/>
      <c r="CQ583" s="1178"/>
      <c r="CR583" s="1178"/>
      <c r="CS583" s="1178"/>
      <c r="CT583" s="1178"/>
      <c r="CU583" s="1178"/>
      <c r="CV583" s="1178"/>
      <c r="CW583" s="1178"/>
      <c r="CX583" s="1178"/>
      <c r="CY583" s="1178"/>
      <c r="CZ583" s="1178"/>
      <c r="DA583" s="1178"/>
      <c r="DB583" s="1178"/>
      <c r="DC583" s="1178"/>
      <c r="DD583" s="1178"/>
      <c r="DE583" s="1178"/>
      <c r="DF583" s="1178"/>
      <c r="DG583" s="1178"/>
      <c r="DH583" s="1178"/>
      <c r="DI583" s="1178"/>
      <c r="DJ583" s="1178"/>
      <c r="DK583" s="1178"/>
      <c r="DL583" s="1178"/>
      <c r="DM583" s="1178"/>
      <c r="DN583" s="1178"/>
      <c r="DO583" s="1178"/>
      <c r="DP583" s="1178"/>
      <c r="DQ583" s="1178"/>
      <c r="DR583" s="1178"/>
      <c r="DS583" s="1178"/>
      <c r="DT583" s="1178"/>
      <c r="DU583" s="1178"/>
      <c r="DV583" s="1178"/>
      <c r="DW583" s="1178"/>
      <c r="DX583" s="1178"/>
      <c r="DY583" s="1178"/>
      <c r="DZ583" s="1178"/>
      <c r="EA583" s="1178"/>
      <c r="EB583" s="1178"/>
      <c r="EC583" s="1178"/>
      <c r="ED583" s="1178"/>
      <c r="EE583" s="1178"/>
      <c r="EF583" s="1178"/>
      <c r="EG583" s="1178"/>
      <c r="EH583" s="1178"/>
      <c r="EI583" s="1178"/>
      <c r="EJ583" s="1178"/>
      <c r="EK583" s="1178"/>
      <c r="EL583" s="1178"/>
      <c r="EM583" s="1178"/>
      <c r="EN583" s="1178"/>
      <c r="EO583" s="1178"/>
      <c r="EP583" s="1178"/>
      <c r="EQ583" s="1178"/>
      <c r="ER583" s="1178"/>
      <c r="ES583" s="1178"/>
      <c r="ET583" s="1178"/>
      <c r="EU583" s="1178"/>
      <c r="EV583" s="1178"/>
      <c r="EW583" s="1178"/>
      <c r="EX583" s="1178"/>
      <c r="EY583" s="1178"/>
      <c r="EZ583" s="1178"/>
      <c r="FA583" s="1178"/>
      <c r="FB583" s="1178"/>
      <c r="FC583" s="1178"/>
      <c r="FD583" s="1178"/>
      <c r="FE583" s="1178"/>
      <c r="FF583" s="1178"/>
      <c r="FG583" s="1178"/>
      <c r="FH583" s="1178"/>
      <c r="FI583" s="1178"/>
      <c r="FJ583" s="1178"/>
      <c r="FK583" s="1178"/>
      <c r="FL583" s="1178"/>
      <c r="FM583" s="1178"/>
      <c r="FN583" s="1178"/>
      <c r="FO583" s="1178"/>
      <c r="FP583" s="1178"/>
      <c r="FQ583" s="1178"/>
      <c r="FR583" s="1178"/>
      <c r="FS583" s="1178"/>
      <c r="FT583" s="1178"/>
      <c r="FU583" s="1178"/>
      <c r="FV583" s="1178"/>
      <c r="FW583" s="1178"/>
      <c r="FX583" s="1178"/>
      <c r="FY583" s="1178"/>
      <c r="FZ583" s="1178"/>
      <c r="GA583" s="1178"/>
      <c r="GB583" s="1178"/>
      <c r="GC583" s="1178"/>
      <c r="GD583" s="1178"/>
      <c r="GE583" s="1178"/>
      <c r="GF583" s="1178"/>
      <c r="GG583" s="1178"/>
      <c r="GH583" s="1178"/>
      <c r="GI583" s="1178"/>
      <c r="GJ583" s="1178"/>
      <c r="GK583" s="1178"/>
      <c r="GL583" s="1178"/>
      <c r="GM583" s="1178"/>
      <c r="GN583" s="1178"/>
      <c r="GO583" s="1178"/>
      <c r="GP583" s="1178"/>
      <c r="GQ583" s="1178"/>
      <c r="GR583" s="1178"/>
      <c r="GS583" s="1178"/>
      <c r="GT583" s="1178"/>
      <c r="GU583" s="1178"/>
      <c r="GV583" s="1178"/>
      <c r="GW583" s="1178"/>
      <c r="GX583" s="1178"/>
      <c r="GY583" s="1178"/>
      <c r="GZ583" s="1178"/>
      <c r="HA583" s="1178"/>
      <c r="HB583" s="1178"/>
      <c r="HC583" s="1178"/>
      <c r="HD583" s="1178"/>
      <c r="HE583" s="1178"/>
      <c r="HF583" s="1178"/>
      <c r="HG583" s="1178"/>
      <c r="HH583" s="1178"/>
      <c r="HI583" s="1178"/>
      <c r="HJ583" s="1178"/>
      <c r="HK583" s="1178"/>
      <c r="HL583" s="1178"/>
      <c r="HM583" s="1178"/>
      <c r="HN583" s="1178"/>
      <c r="HO583" s="1178"/>
      <c r="HP583" s="1178"/>
      <c r="HQ583" s="1178"/>
      <c r="HR583" s="1178"/>
      <c r="HS583" s="1178"/>
      <c r="HT583" s="1178"/>
      <c r="HU583" s="1178"/>
      <c r="HV583" s="1178"/>
      <c r="HW583" s="1178"/>
      <c r="HX583" s="1178"/>
      <c r="HY583" s="1178"/>
      <c r="HZ583" s="1178"/>
      <c r="IA583" s="1178"/>
      <c r="IB583" s="1178"/>
      <c r="IC583" s="1178"/>
      <c r="ID583" s="1178"/>
      <c r="IE583" s="1178"/>
      <c r="IF583" s="1178"/>
      <c r="IG583" s="1178"/>
      <c r="IH583" s="1178"/>
      <c r="II583" s="1178"/>
      <c r="IJ583" s="1178"/>
      <c r="IK583" s="1178"/>
      <c r="IL583" s="1178"/>
      <c r="IM583" s="1178"/>
      <c r="IN583" s="1178"/>
      <c r="IO583" s="1178"/>
      <c r="IP583" s="1178"/>
      <c r="IQ583" s="1178"/>
      <c r="IR583" s="1178"/>
      <c r="IS583" s="1178"/>
      <c r="IT583" s="1178"/>
      <c r="IU583" s="1178"/>
      <c r="IV583" s="1178"/>
    </row>
    <row r="584" spans="1:256" x14ac:dyDescent="0.2">
      <c r="A584" s="444"/>
      <c r="B584" s="444"/>
      <c r="C584" s="444"/>
      <c r="D584" s="444"/>
      <c r="E584" s="444"/>
      <c r="F584" s="444"/>
      <c r="G584" s="444"/>
      <c r="H584" s="444"/>
      <c r="I584" s="444"/>
      <c r="J584" s="444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  <c r="AJ584" s="242"/>
      <c r="AK584" s="242"/>
      <c r="AL584" s="242"/>
      <c r="AM584" s="242"/>
      <c r="AN584" s="242"/>
      <c r="AO584" s="242"/>
      <c r="AP584" s="242"/>
      <c r="AQ584" s="242"/>
      <c r="AR584" s="242"/>
      <c r="AS584" s="242"/>
      <c r="AT584" s="242"/>
      <c r="AU584" s="242"/>
      <c r="AV584" s="242"/>
      <c r="AW584" s="242"/>
      <c r="AX584" s="242"/>
      <c r="AY584" s="242"/>
      <c r="AZ584" s="242"/>
      <c r="BA584" s="242"/>
      <c r="BB584" s="242"/>
      <c r="BC584" s="242"/>
      <c r="BD584" s="242"/>
      <c r="BE584" s="242"/>
      <c r="BF584" s="242"/>
      <c r="BG584" s="242"/>
      <c r="BH584" s="242"/>
      <c r="BI584" s="242"/>
      <c r="BJ584" s="242"/>
      <c r="BK584" s="242"/>
      <c r="BL584" s="242"/>
      <c r="BM584" s="242"/>
      <c r="BN584" s="242"/>
      <c r="BO584" s="242"/>
      <c r="BP584" s="242"/>
      <c r="BQ584" s="242"/>
      <c r="BR584" s="242"/>
      <c r="BS584" s="242"/>
      <c r="BT584" s="242"/>
      <c r="BU584" s="242"/>
      <c r="BV584" s="242"/>
      <c r="BW584" s="242"/>
      <c r="BX584" s="242"/>
      <c r="BY584" s="242"/>
      <c r="BZ584" s="242"/>
      <c r="CA584" s="242"/>
      <c r="CB584" s="242"/>
      <c r="CC584" s="242"/>
      <c r="CD584" s="242"/>
      <c r="CE584" s="242"/>
      <c r="CF584" s="242"/>
      <c r="CG584" s="242"/>
      <c r="CH584" s="242"/>
      <c r="CI584" s="242"/>
      <c r="CJ584" s="242"/>
      <c r="CK584" s="242"/>
      <c r="CL584" s="242"/>
      <c r="CM584" s="242"/>
      <c r="CN584" s="242"/>
      <c r="CO584" s="242"/>
      <c r="CP584" s="242"/>
      <c r="CQ584" s="242"/>
      <c r="CR584" s="242"/>
      <c r="CS584" s="242"/>
      <c r="CT584" s="242"/>
      <c r="CU584" s="242"/>
      <c r="CV584" s="242"/>
      <c r="CW584" s="242"/>
      <c r="CX584" s="242"/>
      <c r="CY584" s="242"/>
      <c r="CZ584" s="242"/>
      <c r="DA584" s="242"/>
      <c r="DB584" s="242"/>
      <c r="DC584" s="242"/>
      <c r="DD584" s="242"/>
      <c r="DE584" s="242"/>
      <c r="DF584" s="242"/>
      <c r="DG584" s="242"/>
      <c r="DH584" s="242"/>
      <c r="DI584" s="242"/>
      <c r="DJ584" s="242"/>
      <c r="DK584" s="242"/>
      <c r="DL584" s="242"/>
      <c r="DM584" s="242"/>
      <c r="DN584" s="242"/>
      <c r="DO584" s="242"/>
      <c r="DP584" s="242"/>
      <c r="DQ584" s="242"/>
      <c r="DR584" s="242"/>
      <c r="DS584" s="242"/>
      <c r="DT584" s="242"/>
      <c r="DU584" s="242"/>
      <c r="DV584" s="242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</row>
    <row r="585" spans="1:256" x14ac:dyDescent="0.2">
      <c r="A585" s="444"/>
      <c r="B585" s="444"/>
      <c r="C585" s="444"/>
      <c r="D585" s="444"/>
      <c r="E585" s="444"/>
      <c r="F585" s="444"/>
      <c r="G585" s="444"/>
      <c r="H585" s="444"/>
      <c r="I585" s="444"/>
      <c r="J585" s="444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  <c r="AJ585" s="242"/>
      <c r="AK585" s="242"/>
      <c r="AL585" s="242"/>
      <c r="AM585" s="242"/>
      <c r="AN585" s="242"/>
      <c r="AO585" s="242"/>
      <c r="AP585" s="242"/>
      <c r="AQ585" s="242"/>
      <c r="AR585" s="242"/>
      <c r="AS585" s="242"/>
      <c r="AT585" s="242"/>
      <c r="AU585" s="242"/>
      <c r="AV585" s="242"/>
      <c r="AW585" s="242"/>
      <c r="AX585" s="242"/>
      <c r="AY585" s="242"/>
      <c r="AZ585" s="242"/>
      <c r="BA585" s="242"/>
      <c r="BB585" s="242"/>
      <c r="BC585" s="242"/>
      <c r="BD585" s="242"/>
      <c r="BE585" s="242"/>
      <c r="BF585" s="242"/>
      <c r="BG585" s="242"/>
      <c r="BH585" s="242"/>
      <c r="BI585" s="242"/>
      <c r="BJ585" s="242"/>
      <c r="BK585" s="242"/>
      <c r="BL585" s="242"/>
      <c r="BM585" s="242"/>
      <c r="BN585" s="242"/>
      <c r="BO585" s="242"/>
      <c r="BP585" s="242"/>
      <c r="BQ585" s="242"/>
      <c r="BR585" s="242"/>
      <c r="BS585" s="242"/>
      <c r="BT585" s="242"/>
      <c r="BU585" s="242"/>
      <c r="BV585" s="242"/>
      <c r="BW585" s="242"/>
      <c r="BX585" s="242"/>
      <c r="BY585" s="242"/>
      <c r="BZ585" s="242"/>
      <c r="CA585" s="242"/>
      <c r="CB585" s="242"/>
      <c r="CC585" s="242"/>
      <c r="CD585" s="242"/>
      <c r="CE585" s="242"/>
      <c r="CF585" s="242"/>
      <c r="CG585" s="242"/>
      <c r="CH585" s="242"/>
      <c r="CI585" s="242"/>
      <c r="CJ585" s="242"/>
      <c r="CK585" s="242"/>
      <c r="CL585" s="242"/>
      <c r="CM585" s="242"/>
      <c r="CN585" s="242"/>
      <c r="CO585" s="242"/>
      <c r="CP585" s="242"/>
      <c r="CQ585" s="242"/>
      <c r="CR585" s="242"/>
      <c r="CS585" s="242"/>
      <c r="CT585" s="242"/>
      <c r="CU585" s="242"/>
      <c r="CV585" s="242"/>
      <c r="CW585" s="242"/>
      <c r="CX585" s="242"/>
      <c r="CY585" s="242"/>
      <c r="CZ585" s="242"/>
      <c r="DA585" s="242"/>
      <c r="DB585" s="242"/>
      <c r="DC585" s="242"/>
      <c r="DD585" s="242"/>
      <c r="DE585" s="242"/>
      <c r="DF585" s="242"/>
      <c r="DG585" s="242"/>
      <c r="DH585" s="242"/>
      <c r="DI585" s="242"/>
      <c r="DJ585" s="242"/>
      <c r="DK585" s="242"/>
      <c r="DL585" s="242"/>
      <c r="DM585" s="242"/>
      <c r="DN585" s="242"/>
      <c r="DO585" s="242"/>
      <c r="DP585" s="242"/>
      <c r="DQ585" s="242"/>
      <c r="DR585" s="242"/>
      <c r="DS585" s="242"/>
      <c r="DT585" s="242"/>
      <c r="DU585" s="242"/>
      <c r="DV585" s="242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</row>
    <row r="586" spans="1:256" x14ac:dyDescent="0.2">
      <c r="A586" s="444"/>
      <c r="B586" s="444"/>
      <c r="C586" s="444"/>
      <c r="D586" s="444"/>
      <c r="E586" s="444"/>
      <c r="F586" s="444"/>
      <c r="G586" s="444"/>
      <c r="H586" s="444"/>
      <c r="I586" s="444"/>
      <c r="J586" s="444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  <c r="AJ586" s="242"/>
      <c r="AK586" s="242"/>
      <c r="AL586" s="242"/>
      <c r="AM586" s="242"/>
      <c r="AN586" s="242"/>
      <c r="AO586" s="242"/>
      <c r="AP586" s="242"/>
      <c r="AQ586" s="242"/>
      <c r="AR586" s="242"/>
      <c r="AS586" s="242"/>
      <c r="AT586" s="242"/>
      <c r="AU586" s="242"/>
      <c r="AV586" s="242"/>
      <c r="AW586" s="242"/>
      <c r="AX586" s="242"/>
      <c r="AY586" s="242"/>
      <c r="AZ586" s="242"/>
      <c r="BA586" s="242"/>
      <c r="BB586" s="242"/>
      <c r="BC586" s="242"/>
      <c r="BD586" s="242"/>
      <c r="BE586" s="242"/>
      <c r="BF586" s="242"/>
      <c r="BG586" s="242"/>
      <c r="BH586" s="242"/>
      <c r="BI586" s="242"/>
      <c r="BJ586" s="242"/>
      <c r="BK586" s="242"/>
      <c r="BL586" s="242"/>
      <c r="BM586" s="242"/>
      <c r="BN586" s="242"/>
      <c r="BO586" s="242"/>
      <c r="BP586" s="242"/>
      <c r="BQ586" s="242"/>
      <c r="BR586" s="242"/>
      <c r="BS586" s="242"/>
      <c r="BT586" s="242"/>
      <c r="BU586" s="242"/>
      <c r="BV586" s="242"/>
      <c r="BW586" s="242"/>
      <c r="BX586" s="242"/>
      <c r="BY586" s="242"/>
      <c r="BZ586" s="242"/>
      <c r="CA586" s="242"/>
      <c r="CB586" s="242"/>
      <c r="CC586" s="242"/>
      <c r="CD586" s="242"/>
      <c r="CE586" s="242"/>
      <c r="CF586" s="242"/>
      <c r="CG586" s="242"/>
      <c r="CH586" s="242"/>
      <c r="CI586" s="242"/>
      <c r="CJ586" s="242"/>
      <c r="CK586" s="242"/>
      <c r="CL586" s="242"/>
      <c r="CM586" s="242"/>
      <c r="CN586" s="242"/>
      <c r="CO586" s="242"/>
      <c r="CP586" s="242"/>
      <c r="CQ586" s="242"/>
      <c r="CR586" s="242"/>
      <c r="CS586" s="242"/>
      <c r="CT586" s="242"/>
      <c r="CU586" s="242"/>
      <c r="CV586" s="242"/>
      <c r="CW586" s="242"/>
      <c r="CX586" s="242"/>
      <c r="CY586" s="242"/>
      <c r="CZ586" s="242"/>
      <c r="DA586" s="242"/>
      <c r="DB586" s="242"/>
      <c r="DC586" s="242"/>
      <c r="DD586" s="242"/>
      <c r="DE586" s="242"/>
      <c r="DF586" s="242"/>
      <c r="DG586" s="242"/>
      <c r="DH586" s="242"/>
      <c r="DI586" s="242"/>
      <c r="DJ586" s="242"/>
      <c r="DK586" s="242"/>
      <c r="DL586" s="242"/>
      <c r="DM586" s="242"/>
      <c r="DN586" s="242"/>
      <c r="DO586" s="242"/>
      <c r="DP586" s="242"/>
      <c r="DQ586" s="242"/>
      <c r="DR586" s="242"/>
      <c r="DS586" s="242"/>
      <c r="DT586" s="242"/>
      <c r="DU586" s="242"/>
      <c r="DV586" s="242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</row>
    <row r="587" spans="1:256" x14ac:dyDescent="0.2">
      <c r="A587" s="444"/>
      <c r="B587" s="444"/>
      <c r="C587" s="444"/>
      <c r="D587" s="444"/>
      <c r="E587" s="444"/>
      <c r="F587" s="444"/>
      <c r="G587" s="444"/>
      <c r="H587" s="444"/>
      <c r="I587" s="444"/>
      <c r="J587" s="444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  <c r="AJ587" s="242"/>
      <c r="AK587" s="242"/>
      <c r="AL587" s="242"/>
      <c r="AM587" s="242"/>
      <c r="AN587" s="242"/>
      <c r="AO587" s="242"/>
      <c r="AP587" s="242"/>
      <c r="AQ587" s="242"/>
      <c r="AR587" s="242"/>
      <c r="AS587" s="242"/>
      <c r="AT587" s="242"/>
      <c r="AU587" s="242"/>
      <c r="AV587" s="242"/>
      <c r="AW587" s="242"/>
      <c r="AX587" s="242"/>
      <c r="AY587" s="242"/>
      <c r="AZ587" s="242"/>
      <c r="BA587" s="242"/>
      <c r="BB587" s="242"/>
      <c r="BC587" s="242"/>
      <c r="BD587" s="242"/>
      <c r="BE587" s="242"/>
      <c r="BF587" s="242"/>
      <c r="BG587" s="242"/>
      <c r="BH587" s="242"/>
      <c r="BI587" s="242"/>
      <c r="BJ587" s="242"/>
      <c r="BK587" s="242"/>
      <c r="BL587" s="242"/>
      <c r="BM587" s="242"/>
      <c r="BN587" s="242"/>
      <c r="BO587" s="242"/>
      <c r="BP587" s="242"/>
      <c r="BQ587" s="242"/>
      <c r="BR587" s="242"/>
      <c r="BS587" s="242"/>
      <c r="BT587" s="242"/>
      <c r="BU587" s="242"/>
      <c r="BV587" s="242"/>
      <c r="BW587" s="242"/>
      <c r="BX587" s="242"/>
      <c r="BY587" s="242"/>
      <c r="BZ587" s="242"/>
      <c r="CA587" s="242"/>
      <c r="CB587" s="242"/>
      <c r="CC587" s="242"/>
      <c r="CD587" s="242"/>
      <c r="CE587" s="242"/>
      <c r="CF587" s="242"/>
      <c r="CG587" s="242"/>
      <c r="CH587" s="242"/>
      <c r="CI587" s="242"/>
      <c r="CJ587" s="242"/>
      <c r="CK587" s="242"/>
      <c r="CL587" s="242"/>
      <c r="CM587" s="242"/>
      <c r="CN587" s="242"/>
      <c r="CO587" s="242"/>
      <c r="CP587" s="242"/>
      <c r="CQ587" s="242"/>
      <c r="CR587" s="242"/>
      <c r="CS587" s="242"/>
      <c r="CT587" s="242"/>
      <c r="CU587" s="242"/>
      <c r="CV587" s="242"/>
      <c r="CW587" s="242"/>
      <c r="CX587" s="242"/>
      <c r="CY587" s="242"/>
      <c r="CZ587" s="242"/>
      <c r="DA587" s="242"/>
      <c r="DB587" s="242"/>
      <c r="DC587" s="242"/>
      <c r="DD587" s="242"/>
      <c r="DE587" s="242"/>
      <c r="DF587" s="242"/>
      <c r="DG587" s="242"/>
      <c r="DH587" s="242"/>
      <c r="DI587" s="242"/>
      <c r="DJ587" s="242"/>
      <c r="DK587" s="242"/>
      <c r="DL587" s="242"/>
      <c r="DM587" s="242"/>
      <c r="DN587" s="242"/>
      <c r="DO587" s="242"/>
      <c r="DP587" s="242"/>
      <c r="DQ587" s="242"/>
      <c r="DR587" s="242"/>
      <c r="DS587" s="242"/>
      <c r="DT587" s="242"/>
      <c r="DU587" s="242"/>
      <c r="DV587" s="242"/>
      <c r="DW587" s="242"/>
      <c r="DX587" s="242"/>
      <c r="DY587" s="242"/>
      <c r="DZ587" s="242"/>
      <c r="EA587" s="242"/>
      <c r="EB587" s="242"/>
      <c r="EC587" s="242"/>
      <c r="ED587" s="242"/>
      <c r="EE587" s="242"/>
      <c r="EF587" s="242"/>
      <c r="EG587" s="242"/>
      <c r="EH587" s="242"/>
      <c r="EI587" s="242"/>
      <c r="EJ587" s="242"/>
      <c r="EK587" s="242"/>
      <c r="EL587" s="242"/>
      <c r="EM587" s="242"/>
      <c r="EN587" s="242"/>
      <c r="EO587" s="242"/>
      <c r="EP587" s="242"/>
      <c r="EQ587" s="242"/>
      <c r="ER587" s="242"/>
      <c r="ES587" s="242"/>
      <c r="ET587" s="242"/>
      <c r="EU587" s="242"/>
      <c r="EV587" s="242"/>
      <c r="EW587" s="242"/>
      <c r="EX587" s="242"/>
      <c r="EY587" s="242"/>
      <c r="EZ587" s="242"/>
      <c r="FA587" s="242"/>
      <c r="FB587" s="242"/>
      <c r="FC587" s="242"/>
      <c r="FD587" s="242"/>
      <c r="FE587" s="242"/>
      <c r="FF587" s="242"/>
      <c r="FG587" s="242"/>
      <c r="FH587" s="242"/>
      <c r="FI587" s="242"/>
      <c r="FJ587" s="242"/>
      <c r="FK587" s="242"/>
      <c r="FL587" s="242"/>
      <c r="FM587" s="242"/>
      <c r="FN587" s="242"/>
      <c r="FO587" s="242"/>
      <c r="FP587" s="242"/>
      <c r="FQ587" s="242"/>
      <c r="FR587" s="242"/>
      <c r="FS587" s="242"/>
      <c r="FT587" s="242"/>
      <c r="FU587" s="242"/>
      <c r="FV587" s="242"/>
      <c r="FW587" s="242"/>
      <c r="FX587" s="242"/>
      <c r="FY587" s="242"/>
      <c r="FZ587" s="242"/>
      <c r="GA587" s="242"/>
      <c r="GB587" s="242"/>
      <c r="GC587" s="242"/>
      <c r="GD587" s="242"/>
      <c r="GE587" s="242"/>
      <c r="GF587" s="242"/>
      <c r="GG587" s="242"/>
      <c r="GH587" s="242"/>
      <c r="GI587" s="242"/>
      <c r="GJ587" s="242"/>
      <c r="GK587" s="242"/>
      <c r="GL587" s="242"/>
      <c r="GM587" s="242"/>
      <c r="GN587" s="242"/>
      <c r="GO587" s="242"/>
      <c r="GP587" s="242"/>
      <c r="GQ587" s="242"/>
      <c r="GR587" s="242"/>
      <c r="GS587" s="242"/>
      <c r="GT587" s="242"/>
      <c r="GU587" s="242"/>
      <c r="GV587" s="242"/>
      <c r="GW587" s="242"/>
      <c r="GX587" s="242"/>
      <c r="GY587" s="242"/>
      <c r="GZ587" s="242"/>
      <c r="HA587" s="242"/>
      <c r="HB587" s="242"/>
      <c r="HC587" s="242"/>
      <c r="HD587" s="242"/>
      <c r="HE587" s="242"/>
      <c r="HF587" s="242"/>
      <c r="HG587" s="242"/>
      <c r="HH587" s="242"/>
      <c r="HI587" s="242"/>
      <c r="HJ587" s="242"/>
      <c r="HK587" s="242"/>
      <c r="HL587" s="242"/>
      <c r="HM587" s="242"/>
      <c r="HN587" s="242"/>
      <c r="HO587" s="242"/>
      <c r="HP587" s="242"/>
      <c r="HQ587" s="242"/>
      <c r="HR587" s="242"/>
      <c r="HS587" s="242"/>
      <c r="HT587" s="242"/>
      <c r="HU587" s="242"/>
      <c r="HV587" s="242"/>
      <c r="HW587" s="242"/>
      <c r="HX587" s="242"/>
      <c r="HY587" s="242"/>
      <c r="HZ587" s="242"/>
      <c r="IA587" s="242"/>
      <c r="IB587" s="242"/>
      <c r="IC587" s="242"/>
      <c r="ID587" s="242"/>
      <c r="IE587" s="242"/>
      <c r="IF587" s="242"/>
      <c r="IG587" s="242"/>
      <c r="IH587" s="242"/>
      <c r="II587" s="242"/>
      <c r="IJ587" s="242"/>
      <c r="IK587" s="242"/>
      <c r="IL587" s="242"/>
      <c r="IM587" s="242"/>
      <c r="IN587" s="242"/>
      <c r="IO587" s="242"/>
      <c r="IP587" s="242"/>
      <c r="IQ587" s="242"/>
      <c r="IR587" s="242"/>
      <c r="IS587" s="242"/>
      <c r="IT587" s="242"/>
      <c r="IU587" s="242"/>
      <c r="IV587" s="242"/>
    </row>
    <row r="588" spans="1:256" ht="30" customHeight="1" x14ac:dyDescent="0.2">
      <c r="A588" s="444"/>
      <c r="B588" s="444"/>
      <c r="C588" s="444"/>
      <c r="D588" s="444"/>
      <c r="E588" s="444"/>
      <c r="F588" s="444"/>
      <c r="G588" s="444"/>
      <c r="H588" s="444"/>
      <c r="I588" s="444"/>
      <c r="J588" s="444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  <c r="AJ588" s="242"/>
      <c r="AK588" s="242"/>
      <c r="AL588" s="242"/>
      <c r="AM588" s="242"/>
      <c r="AN588" s="242"/>
      <c r="AO588" s="242"/>
      <c r="AP588" s="242"/>
      <c r="AQ588" s="242"/>
      <c r="AR588" s="242"/>
      <c r="AS588" s="242"/>
      <c r="AT588" s="242"/>
      <c r="AU588" s="242"/>
      <c r="AV588" s="242"/>
      <c r="AW588" s="242"/>
      <c r="AX588" s="242"/>
      <c r="AY588" s="242"/>
      <c r="AZ588" s="242"/>
      <c r="BA588" s="242"/>
      <c r="BB588" s="242"/>
      <c r="BC588" s="242"/>
      <c r="BD588" s="242"/>
      <c r="BE588" s="242"/>
      <c r="BF588" s="242"/>
      <c r="BG588" s="242"/>
      <c r="BH588" s="242"/>
      <c r="BI588" s="242"/>
      <c r="BJ588" s="242"/>
      <c r="BK588" s="242"/>
      <c r="BL588" s="242"/>
      <c r="BM588" s="242"/>
      <c r="BN588" s="242"/>
      <c r="BO588" s="242"/>
      <c r="BP588" s="242"/>
      <c r="BQ588" s="242"/>
      <c r="BR588" s="242"/>
      <c r="BS588" s="242"/>
      <c r="BT588" s="242"/>
      <c r="BU588" s="242"/>
      <c r="BV588" s="242"/>
      <c r="BW588" s="242"/>
      <c r="BX588" s="242"/>
      <c r="BY588" s="242"/>
      <c r="BZ588" s="242"/>
      <c r="CA588" s="242"/>
      <c r="CB588" s="242"/>
      <c r="CC588" s="242"/>
      <c r="CD588" s="242"/>
      <c r="CE588" s="242"/>
      <c r="CF588" s="242"/>
      <c r="CG588" s="242"/>
      <c r="CH588" s="242"/>
      <c r="CI588" s="242"/>
      <c r="CJ588" s="242"/>
      <c r="CK588" s="242"/>
      <c r="CL588" s="242"/>
      <c r="CM588" s="242"/>
      <c r="CN588" s="242"/>
      <c r="CO588" s="242"/>
      <c r="CP588" s="242"/>
      <c r="CQ588" s="242"/>
      <c r="CR588" s="242"/>
      <c r="CS588" s="242"/>
      <c r="CT588" s="242"/>
      <c r="CU588" s="242"/>
      <c r="CV588" s="242"/>
      <c r="CW588" s="242"/>
      <c r="CX588" s="242"/>
      <c r="CY588" s="242"/>
      <c r="CZ588" s="242"/>
      <c r="DA588" s="242"/>
      <c r="DB588" s="242"/>
      <c r="DC588" s="242"/>
      <c r="DD588" s="242"/>
      <c r="DE588" s="242"/>
      <c r="DF588" s="242"/>
      <c r="DG588" s="242"/>
      <c r="DH588" s="242"/>
      <c r="DI588" s="242"/>
      <c r="DJ588" s="242"/>
      <c r="DK588" s="242"/>
      <c r="DL588" s="242"/>
      <c r="DM588" s="242"/>
      <c r="DN588" s="242"/>
      <c r="DO588" s="242"/>
      <c r="DP588" s="242"/>
      <c r="DQ588" s="242"/>
      <c r="DR588" s="242"/>
      <c r="DS588" s="242"/>
      <c r="DT588" s="242"/>
      <c r="DU588" s="242"/>
      <c r="DV588" s="242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</row>
    <row r="589" spans="1:256" x14ac:dyDescent="0.2">
      <c r="A589" s="1608" t="s">
        <v>690</v>
      </c>
      <c r="B589" s="1608"/>
      <c r="C589" s="1608"/>
      <c r="D589" s="1608"/>
      <c r="E589" s="1608"/>
      <c r="F589" s="1608"/>
      <c r="G589" s="1608"/>
      <c r="H589" s="1608"/>
      <c r="I589" s="1608"/>
      <c r="J589" s="1608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  <c r="AJ589" s="242"/>
      <c r="AK589" s="242"/>
      <c r="AL589" s="242"/>
      <c r="AM589" s="242"/>
      <c r="AN589" s="242"/>
      <c r="AO589" s="242"/>
      <c r="AP589" s="242"/>
      <c r="AQ589" s="242"/>
      <c r="AR589" s="242"/>
      <c r="AS589" s="242"/>
      <c r="AT589" s="242"/>
      <c r="AU589" s="242"/>
      <c r="AV589" s="242"/>
      <c r="AW589" s="242"/>
      <c r="AX589" s="242"/>
      <c r="AY589" s="242"/>
      <c r="AZ589" s="242"/>
      <c r="BA589" s="242"/>
      <c r="BB589" s="242"/>
      <c r="BC589" s="242"/>
      <c r="BD589" s="242"/>
      <c r="BE589" s="242"/>
      <c r="BF589" s="242"/>
      <c r="BG589" s="242"/>
      <c r="BH589" s="242"/>
      <c r="BI589" s="242"/>
      <c r="BJ589" s="242"/>
      <c r="BK589" s="242"/>
      <c r="BL589" s="242"/>
      <c r="BM589" s="242"/>
      <c r="BN589" s="242"/>
      <c r="BO589" s="242"/>
      <c r="BP589" s="242"/>
      <c r="BQ589" s="242"/>
      <c r="BR589" s="242"/>
      <c r="BS589" s="242"/>
      <c r="BT589" s="242"/>
      <c r="BU589" s="242"/>
      <c r="BV589" s="242"/>
      <c r="BW589" s="242"/>
      <c r="BX589" s="242"/>
      <c r="BY589" s="242"/>
      <c r="BZ589" s="242"/>
      <c r="CA589" s="242"/>
      <c r="CB589" s="242"/>
      <c r="CC589" s="242"/>
      <c r="CD589" s="242"/>
      <c r="CE589" s="242"/>
      <c r="CF589" s="242"/>
      <c r="CG589" s="242"/>
      <c r="CH589" s="242"/>
      <c r="CI589" s="242"/>
      <c r="CJ589" s="242"/>
      <c r="CK589" s="242"/>
      <c r="CL589" s="242"/>
      <c r="CM589" s="242"/>
      <c r="CN589" s="242"/>
      <c r="CO589" s="242"/>
      <c r="CP589" s="242"/>
      <c r="CQ589" s="242"/>
      <c r="CR589" s="242"/>
      <c r="CS589" s="242"/>
      <c r="CT589" s="242"/>
      <c r="CU589" s="242"/>
      <c r="CV589" s="242"/>
      <c r="CW589" s="242"/>
      <c r="CX589" s="242"/>
      <c r="CY589" s="242"/>
      <c r="CZ589" s="242"/>
      <c r="DA589" s="242"/>
      <c r="DB589" s="242"/>
      <c r="DC589" s="242"/>
      <c r="DD589" s="242"/>
      <c r="DE589" s="242"/>
      <c r="DF589" s="242"/>
      <c r="DG589" s="242"/>
      <c r="DH589" s="242"/>
      <c r="DI589" s="242"/>
      <c r="DJ589" s="242"/>
      <c r="DK589" s="242"/>
      <c r="DL589" s="242"/>
      <c r="DM589" s="242"/>
      <c r="DN589" s="242"/>
      <c r="DO589" s="242"/>
      <c r="DP589" s="242"/>
      <c r="DQ589" s="242"/>
      <c r="DR589" s="242"/>
      <c r="DS589" s="242"/>
      <c r="DT589" s="242"/>
      <c r="DU589" s="242"/>
      <c r="DV589" s="242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</row>
    <row r="590" spans="1:256" ht="18" customHeight="1" thickBot="1" x14ac:dyDescent="0.25">
      <c r="A590" s="646" t="s">
        <v>214</v>
      </c>
      <c r="B590" s="646"/>
      <c r="C590" s="242"/>
      <c r="D590" s="242"/>
      <c r="E590" s="242"/>
      <c r="F590" s="242"/>
      <c r="G590" s="242"/>
      <c r="H590" s="242"/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  <c r="AJ590" s="242"/>
      <c r="AK590" s="242"/>
      <c r="AL590" s="242"/>
      <c r="AM590" s="242"/>
      <c r="AN590" s="242"/>
      <c r="AO590" s="242"/>
      <c r="AP590" s="242"/>
      <c r="AQ590" s="242"/>
      <c r="AR590" s="242"/>
      <c r="AS590" s="242"/>
      <c r="AT590" s="242"/>
      <c r="AU590" s="242"/>
      <c r="AV590" s="242"/>
      <c r="AW590" s="242"/>
      <c r="AX590" s="242"/>
      <c r="AY590" s="242"/>
      <c r="AZ590" s="242"/>
      <c r="BA590" s="242"/>
      <c r="BB590" s="242"/>
      <c r="BC590" s="242"/>
      <c r="BD590" s="242"/>
      <c r="BE590" s="242"/>
      <c r="BF590" s="242"/>
      <c r="BG590" s="242"/>
      <c r="BH590" s="242"/>
      <c r="BI590" s="242"/>
      <c r="BJ590" s="242"/>
      <c r="BK590" s="242"/>
      <c r="BL590" s="242"/>
      <c r="BM590" s="242"/>
      <c r="BN590" s="242"/>
      <c r="BO590" s="242"/>
      <c r="BP590" s="242"/>
      <c r="BQ590" s="242"/>
      <c r="BR590" s="242"/>
      <c r="BS590" s="242"/>
      <c r="BT590" s="242"/>
      <c r="BU590" s="242"/>
      <c r="BV590" s="242"/>
      <c r="BW590" s="242"/>
      <c r="BX590" s="242"/>
      <c r="BY590" s="242"/>
      <c r="BZ590" s="242"/>
      <c r="CA590" s="242"/>
      <c r="CB590" s="242"/>
      <c r="CC590" s="242"/>
      <c r="CD590" s="242"/>
      <c r="CE590" s="242"/>
      <c r="CF590" s="242"/>
      <c r="CG590" s="242"/>
      <c r="CH590" s="242"/>
      <c r="CI590" s="242"/>
      <c r="CJ590" s="242"/>
      <c r="CK590" s="242"/>
      <c r="CL590" s="242"/>
      <c r="CM590" s="242"/>
      <c r="CN590" s="242"/>
      <c r="CO590" s="242"/>
      <c r="CP590" s="242"/>
      <c r="CQ590" s="242"/>
      <c r="CR590" s="242"/>
      <c r="CS590" s="242"/>
      <c r="CT590" s="242"/>
      <c r="CU590" s="242"/>
      <c r="CV590" s="242"/>
      <c r="CW590" s="242"/>
      <c r="CX590" s="242"/>
      <c r="CY590" s="242"/>
      <c r="CZ590" s="242"/>
      <c r="DA590" s="242"/>
      <c r="DB590" s="242"/>
      <c r="DC590" s="242"/>
      <c r="DD590" s="242"/>
      <c r="DE590" s="242"/>
      <c r="DF590" s="242"/>
      <c r="DG590" s="242"/>
      <c r="DH590" s="242"/>
      <c r="DI590" s="242"/>
      <c r="DJ590" s="242"/>
      <c r="DK590" s="242"/>
      <c r="DL590" s="242"/>
      <c r="DM590" s="242"/>
      <c r="DN590" s="242"/>
      <c r="DO590" s="242"/>
      <c r="DP590" s="242"/>
      <c r="DQ590" s="242"/>
      <c r="DR590" s="242"/>
      <c r="DS590" s="242"/>
      <c r="DT590" s="242"/>
      <c r="DU590" s="242"/>
      <c r="DV590" s="242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</row>
    <row r="591" spans="1:256" ht="36" customHeight="1" thickTop="1" thickBot="1" x14ac:dyDescent="0.25">
      <c r="A591" s="882" t="s">
        <v>213</v>
      </c>
      <c r="B591" s="880"/>
      <c r="C591" s="880"/>
      <c r="D591" s="880"/>
      <c r="E591" s="880" t="s">
        <v>6</v>
      </c>
      <c r="F591" s="880"/>
      <c r="G591" s="883"/>
      <c r="H591" s="879" t="s">
        <v>7</v>
      </c>
      <c r="I591" s="880"/>
      <c r="J591" s="881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  <c r="AJ591" s="242"/>
      <c r="AK591" s="242"/>
      <c r="AL591" s="242"/>
      <c r="AM591" s="242"/>
      <c r="AN591" s="242"/>
      <c r="AO591" s="242"/>
      <c r="AP591" s="242"/>
      <c r="AQ591" s="242"/>
      <c r="AR591" s="242"/>
      <c r="AS591" s="242"/>
      <c r="AT591" s="242"/>
      <c r="AU591" s="242"/>
      <c r="AV591" s="242"/>
      <c r="AW591" s="242"/>
      <c r="AX591" s="242"/>
      <c r="AY591" s="242"/>
      <c r="AZ591" s="242"/>
      <c r="BA591" s="242"/>
      <c r="BB591" s="242"/>
      <c r="BC591" s="242"/>
      <c r="BD591" s="242"/>
      <c r="BE591" s="242"/>
      <c r="BF591" s="242"/>
      <c r="BG591" s="242"/>
      <c r="BH591" s="242"/>
      <c r="BI591" s="242"/>
      <c r="BJ591" s="242"/>
      <c r="BK591" s="242"/>
      <c r="BL591" s="242"/>
      <c r="BM591" s="242"/>
      <c r="BN591" s="242"/>
      <c r="BO591" s="242"/>
      <c r="BP591" s="242"/>
      <c r="BQ591" s="242"/>
      <c r="BR591" s="242"/>
      <c r="BS591" s="242"/>
      <c r="BT591" s="242"/>
      <c r="BU591" s="242"/>
      <c r="BV591" s="242"/>
      <c r="BW591" s="242"/>
      <c r="BX591" s="242"/>
      <c r="BY591" s="242"/>
      <c r="BZ591" s="242"/>
      <c r="CA591" s="242"/>
      <c r="CB591" s="242"/>
      <c r="CC591" s="242"/>
      <c r="CD591" s="242"/>
      <c r="CE591" s="242"/>
      <c r="CF591" s="242"/>
      <c r="CG591" s="242"/>
      <c r="CH591" s="242"/>
      <c r="CI591" s="242"/>
      <c r="CJ591" s="242"/>
      <c r="CK591" s="242"/>
      <c r="CL591" s="242"/>
      <c r="CM591" s="242"/>
      <c r="CN591" s="242"/>
      <c r="CO591" s="242"/>
      <c r="CP591" s="242"/>
      <c r="CQ591" s="242"/>
      <c r="CR591" s="242"/>
      <c r="CS591" s="242"/>
      <c r="CT591" s="242"/>
      <c r="CU591" s="242"/>
      <c r="CV591" s="242"/>
      <c r="CW591" s="242"/>
      <c r="CX591" s="242"/>
      <c r="CY591" s="242"/>
      <c r="CZ591" s="242"/>
      <c r="DA591" s="242"/>
      <c r="DB591" s="242"/>
      <c r="DC591" s="242"/>
      <c r="DD591" s="242"/>
      <c r="DE591" s="242"/>
      <c r="DF591" s="242"/>
      <c r="DG591" s="242"/>
      <c r="DH591" s="242"/>
      <c r="DI591" s="242"/>
      <c r="DJ591" s="242"/>
      <c r="DK591" s="242"/>
      <c r="DL591" s="242"/>
      <c r="DM591" s="242"/>
      <c r="DN591" s="242"/>
      <c r="DO591" s="242"/>
      <c r="DP591" s="242"/>
      <c r="DQ591" s="242"/>
      <c r="DR591" s="242"/>
      <c r="DS591" s="242"/>
      <c r="DT591" s="242"/>
      <c r="DU591" s="242"/>
      <c r="DV591" s="242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</row>
    <row r="592" spans="1:256" ht="16.5" customHeight="1" thickTop="1" x14ac:dyDescent="0.2">
      <c r="A592" s="1063" t="s">
        <v>215</v>
      </c>
      <c r="B592" s="1439"/>
      <c r="C592" s="1439"/>
      <c r="D592" s="1064"/>
      <c r="E592" s="800">
        <v>22767</v>
      </c>
      <c r="F592" s="800"/>
      <c r="G592" s="801"/>
      <c r="H592" s="802">
        <v>8721</v>
      </c>
      <c r="I592" s="800"/>
      <c r="J592" s="803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  <c r="AJ592" s="242"/>
      <c r="AK592" s="242"/>
      <c r="AL592" s="242"/>
      <c r="AM592" s="242"/>
      <c r="AN592" s="242"/>
      <c r="AO592" s="242"/>
      <c r="AP592" s="242"/>
      <c r="AQ592" s="242"/>
      <c r="AR592" s="242"/>
      <c r="AS592" s="242"/>
      <c r="AT592" s="242"/>
      <c r="AU592" s="242"/>
      <c r="AV592" s="242"/>
      <c r="AW592" s="242"/>
      <c r="AX592" s="242"/>
      <c r="AY592" s="242"/>
      <c r="AZ592" s="242"/>
      <c r="BA592" s="242"/>
      <c r="BB592" s="242"/>
      <c r="BC592" s="242"/>
      <c r="BD592" s="242"/>
      <c r="BE592" s="242"/>
      <c r="BF592" s="242"/>
      <c r="BG592" s="242"/>
      <c r="BH592" s="242"/>
      <c r="BI592" s="242"/>
      <c r="BJ592" s="242"/>
      <c r="BK592" s="242"/>
      <c r="BL592" s="242"/>
      <c r="BM592" s="242"/>
      <c r="BN592" s="242"/>
      <c r="BO592" s="242"/>
      <c r="BP592" s="242"/>
      <c r="BQ592" s="242"/>
      <c r="BR592" s="242"/>
      <c r="BS592" s="242"/>
      <c r="BT592" s="242"/>
      <c r="BU592" s="242"/>
      <c r="BV592" s="242"/>
      <c r="BW592" s="242"/>
      <c r="BX592" s="242"/>
      <c r="BY592" s="242"/>
      <c r="BZ592" s="242"/>
      <c r="CA592" s="242"/>
      <c r="CB592" s="242"/>
      <c r="CC592" s="242"/>
      <c r="CD592" s="242"/>
      <c r="CE592" s="242"/>
      <c r="CF592" s="242"/>
      <c r="CG592" s="242"/>
      <c r="CH592" s="242"/>
      <c r="CI592" s="242"/>
      <c r="CJ592" s="242"/>
      <c r="CK592" s="242"/>
      <c r="CL592" s="242"/>
      <c r="CM592" s="242"/>
      <c r="CN592" s="242"/>
      <c r="CO592" s="242"/>
      <c r="CP592" s="242"/>
      <c r="CQ592" s="242"/>
      <c r="CR592" s="242"/>
      <c r="CS592" s="242"/>
      <c r="CT592" s="242"/>
      <c r="CU592" s="242"/>
      <c r="CV592" s="242"/>
      <c r="CW592" s="242"/>
      <c r="CX592" s="242"/>
      <c r="CY592" s="242"/>
      <c r="CZ592" s="242"/>
      <c r="DA592" s="242"/>
      <c r="DB592" s="242"/>
      <c r="DC592" s="242"/>
      <c r="DD592" s="242"/>
      <c r="DE592" s="242"/>
      <c r="DF592" s="242"/>
      <c r="DG592" s="242"/>
      <c r="DH592" s="242"/>
      <c r="DI592" s="242"/>
      <c r="DJ592" s="242"/>
      <c r="DK592" s="242"/>
      <c r="DL592" s="242"/>
      <c r="DM592" s="242"/>
      <c r="DN592" s="242"/>
      <c r="DO592" s="242"/>
      <c r="DP592" s="242"/>
      <c r="DQ592" s="242"/>
      <c r="DR592" s="242"/>
      <c r="DS592" s="242"/>
      <c r="DT592" s="242"/>
      <c r="DU592" s="242"/>
      <c r="DV592" s="242"/>
      <c r="DW592" s="242"/>
      <c r="DX592" s="242"/>
      <c r="DY592" s="242"/>
      <c r="DZ592" s="242"/>
      <c r="EA592" s="242"/>
      <c r="EB592" s="242"/>
      <c r="EC592" s="242"/>
      <c r="ED592" s="242"/>
      <c r="EE592" s="242"/>
      <c r="EF592" s="242"/>
      <c r="EG592" s="242"/>
      <c r="EH592" s="242"/>
      <c r="EI592" s="242"/>
      <c r="EJ592" s="242"/>
      <c r="EK592" s="242"/>
      <c r="EL592" s="242"/>
      <c r="EM592" s="242"/>
      <c r="EN592" s="242"/>
      <c r="EO592" s="242"/>
      <c r="EP592" s="242"/>
      <c r="EQ592" s="242"/>
      <c r="ER592" s="242"/>
      <c r="ES592" s="242"/>
      <c r="ET592" s="242"/>
      <c r="EU592" s="242"/>
      <c r="EV592" s="242"/>
      <c r="EW592" s="242"/>
      <c r="EX592" s="242"/>
      <c r="EY592" s="242"/>
      <c r="EZ592" s="242"/>
      <c r="FA592" s="242"/>
      <c r="FB592" s="242"/>
      <c r="FC592" s="242"/>
      <c r="FD592" s="242"/>
      <c r="FE592" s="242"/>
      <c r="FF592" s="242"/>
      <c r="FG592" s="242"/>
      <c r="FH592" s="242"/>
      <c r="FI592" s="242"/>
      <c r="FJ592" s="242"/>
      <c r="FK592" s="242"/>
      <c r="FL592" s="242"/>
      <c r="FM592" s="242"/>
      <c r="FN592" s="242"/>
      <c r="FO592" s="242"/>
      <c r="FP592" s="242"/>
      <c r="FQ592" s="242"/>
      <c r="FR592" s="242"/>
      <c r="FS592" s="242"/>
      <c r="FT592" s="242"/>
      <c r="FU592" s="242"/>
      <c r="FV592" s="242"/>
      <c r="FW592" s="242"/>
      <c r="FX592" s="242"/>
      <c r="FY592" s="242"/>
      <c r="FZ592" s="242"/>
      <c r="GA592" s="242"/>
      <c r="GB592" s="242"/>
      <c r="GC592" s="242"/>
      <c r="GD592" s="242"/>
      <c r="GE592" s="242"/>
      <c r="GF592" s="242"/>
      <c r="GG592" s="242"/>
      <c r="GH592" s="242"/>
      <c r="GI592" s="242"/>
      <c r="GJ592" s="242"/>
      <c r="GK592" s="242"/>
      <c r="GL592" s="242"/>
      <c r="GM592" s="242"/>
      <c r="GN592" s="242"/>
      <c r="GO592" s="242"/>
      <c r="GP592" s="242"/>
      <c r="GQ592" s="242"/>
      <c r="GR592" s="242"/>
      <c r="GS592" s="242"/>
      <c r="GT592" s="242"/>
      <c r="GU592" s="242"/>
      <c r="GV592" s="242"/>
      <c r="GW592" s="242"/>
      <c r="GX592" s="242"/>
      <c r="GY592" s="242"/>
      <c r="GZ592" s="242"/>
      <c r="HA592" s="242"/>
      <c r="HB592" s="242"/>
      <c r="HC592" s="242"/>
      <c r="HD592" s="242"/>
      <c r="HE592" s="242"/>
      <c r="HF592" s="242"/>
      <c r="HG592" s="242"/>
      <c r="HH592" s="242"/>
      <c r="HI592" s="242"/>
      <c r="HJ592" s="242"/>
      <c r="HK592" s="242"/>
      <c r="HL592" s="242"/>
      <c r="HM592" s="242"/>
      <c r="HN592" s="242"/>
      <c r="HO592" s="242"/>
      <c r="HP592" s="242"/>
      <c r="HQ592" s="242"/>
      <c r="HR592" s="242"/>
      <c r="HS592" s="242"/>
      <c r="HT592" s="242"/>
      <c r="HU592" s="242"/>
      <c r="HV592" s="242"/>
      <c r="HW592" s="242"/>
      <c r="HX592" s="242"/>
      <c r="HY592" s="242"/>
      <c r="HZ592" s="242"/>
      <c r="IA592" s="242"/>
      <c r="IB592" s="242"/>
      <c r="IC592" s="242"/>
      <c r="ID592" s="242"/>
      <c r="IE592" s="242"/>
      <c r="IF592" s="242"/>
      <c r="IG592" s="242"/>
      <c r="IH592" s="242"/>
      <c r="II592" s="242"/>
      <c r="IJ592" s="242"/>
      <c r="IK592" s="242"/>
      <c r="IL592" s="242"/>
      <c r="IM592" s="242"/>
      <c r="IN592" s="242"/>
      <c r="IO592" s="242"/>
      <c r="IP592" s="242"/>
      <c r="IQ592" s="242"/>
      <c r="IR592" s="242"/>
      <c r="IS592" s="242"/>
      <c r="IT592" s="242"/>
      <c r="IU592" s="242"/>
      <c r="IV592" s="242"/>
    </row>
    <row r="593" spans="1:256" ht="30.75" customHeight="1" thickBot="1" x14ac:dyDescent="0.25">
      <c r="A593" s="1589" t="s">
        <v>216</v>
      </c>
      <c r="B593" s="1590"/>
      <c r="C593" s="1590"/>
      <c r="D593" s="1590"/>
      <c r="E593" s="1020">
        <v>170592</v>
      </c>
      <c r="F593" s="1020"/>
      <c r="G593" s="1582"/>
      <c r="H593" s="1019">
        <v>144564</v>
      </c>
      <c r="I593" s="1020"/>
      <c r="J593" s="1021"/>
      <c r="K593" s="354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  <c r="AJ593" s="242"/>
      <c r="AK593" s="242"/>
      <c r="AL593" s="242"/>
      <c r="AM593" s="242"/>
      <c r="AN593" s="242"/>
      <c r="AO593" s="242"/>
      <c r="AP593" s="242"/>
      <c r="AQ593" s="242"/>
      <c r="AR593" s="242"/>
      <c r="AS593" s="242"/>
      <c r="AT593" s="242"/>
      <c r="AU593" s="242"/>
      <c r="AV593" s="242"/>
      <c r="AW593" s="242"/>
      <c r="AX593" s="242"/>
      <c r="AY593" s="242"/>
      <c r="AZ593" s="242"/>
      <c r="BA593" s="242"/>
      <c r="BB593" s="242"/>
      <c r="BC593" s="242"/>
      <c r="BD593" s="242"/>
      <c r="BE593" s="242"/>
      <c r="BF593" s="242"/>
      <c r="BG593" s="242"/>
      <c r="BH593" s="242"/>
      <c r="BI593" s="242"/>
      <c r="BJ593" s="242"/>
      <c r="BK593" s="242"/>
      <c r="BL593" s="242"/>
      <c r="BM593" s="242"/>
      <c r="BN593" s="242"/>
      <c r="BO593" s="242"/>
      <c r="BP593" s="242"/>
      <c r="BQ593" s="242"/>
      <c r="BR593" s="242"/>
      <c r="BS593" s="242"/>
      <c r="BT593" s="242"/>
      <c r="BU593" s="242"/>
      <c r="BV593" s="242"/>
      <c r="BW593" s="242"/>
      <c r="BX593" s="242"/>
      <c r="BY593" s="242"/>
      <c r="BZ593" s="242"/>
      <c r="CA593" s="242"/>
      <c r="CB593" s="242"/>
      <c r="CC593" s="242"/>
      <c r="CD593" s="242"/>
      <c r="CE593" s="242"/>
      <c r="CF593" s="242"/>
      <c r="CG593" s="242"/>
      <c r="CH593" s="242"/>
      <c r="CI593" s="242"/>
      <c r="CJ593" s="242"/>
      <c r="CK593" s="242"/>
      <c r="CL593" s="242"/>
      <c r="CM593" s="242"/>
      <c r="CN593" s="242"/>
      <c r="CO593" s="242"/>
      <c r="CP593" s="242"/>
      <c r="CQ593" s="242"/>
      <c r="CR593" s="242"/>
      <c r="CS593" s="242"/>
      <c r="CT593" s="242"/>
      <c r="CU593" s="242"/>
      <c r="CV593" s="242"/>
      <c r="CW593" s="242"/>
      <c r="CX593" s="242"/>
      <c r="CY593" s="242"/>
      <c r="CZ593" s="242"/>
      <c r="DA593" s="242"/>
      <c r="DB593" s="242"/>
      <c r="DC593" s="242"/>
      <c r="DD593" s="242"/>
      <c r="DE593" s="242"/>
      <c r="DF593" s="242"/>
      <c r="DG593" s="242"/>
      <c r="DH593" s="242"/>
      <c r="DI593" s="242"/>
      <c r="DJ593" s="242"/>
      <c r="DK593" s="242"/>
      <c r="DL593" s="242"/>
      <c r="DM593" s="242"/>
      <c r="DN593" s="242"/>
      <c r="DO593" s="242"/>
      <c r="DP593" s="242"/>
      <c r="DQ593" s="242"/>
      <c r="DR593" s="242"/>
      <c r="DS593" s="242"/>
      <c r="DT593" s="242"/>
      <c r="DU593" s="242"/>
      <c r="DV593" s="242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</row>
    <row r="594" spans="1:256" ht="14.25" customHeight="1" thickBot="1" x14ac:dyDescent="0.25">
      <c r="A594" s="1615" t="s">
        <v>211</v>
      </c>
      <c r="B594" s="1616"/>
      <c r="C594" s="1616"/>
      <c r="D594" s="1616"/>
      <c r="E594" s="1617">
        <f>IF(SUM(E592:G593)=0,"",SUM(E592:G593))</f>
        <v>193359</v>
      </c>
      <c r="F594" s="1617"/>
      <c r="G594" s="1618"/>
      <c r="H594" s="1619">
        <f>IF(SUM(H592:J593)=0,"",SUM(H592:J593))</f>
        <v>153285</v>
      </c>
      <c r="I594" s="1617"/>
      <c r="J594" s="1620"/>
      <c r="K594" s="242"/>
      <c r="L594" s="354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  <c r="AJ594" s="242"/>
      <c r="AK594" s="242"/>
      <c r="AL594" s="242"/>
      <c r="AM594" s="242"/>
      <c r="AN594" s="242"/>
      <c r="AO594" s="242"/>
      <c r="AP594" s="242"/>
      <c r="AQ594" s="242"/>
      <c r="AR594" s="242"/>
      <c r="AS594" s="242"/>
      <c r="AT594" s="242"/>
      <c r="AU594" s="242"/>
      <c r="AV594" s="242"/>
      <c r="AW594" s="242"/>
      <c r="AX594" s="242"/>
      <c r="AY594" s="242"/>
      <c r="AZ594" s="242"/>
      <c r="BA594" s="242"/>
      <c r="BB594" s="242"/>
      <c r="BC594" s="242"/>
      <c r="BD594" s="242"/>
      <c r="BE594" s="242"/>
      <c r="BF594" s="242"/>
      <c r="BG594" s="242"/>
      <c r="BH594" s="242"/>
      <c r="BI594" s="242"/>
      <c r="BJ594" s="242"/>
      <c r="BK594" s="242"/>
      <c r="BL594" s="242"/>
      <c r="BM594" s="242"/>
      <c r="BN594" s="242"/>
      <c r="BO594" s="242"/>
      <c r="BP594" s="242"/>
      <c r="BQ594" s="242"/>
      <c r="BR594" s="242"/>
      <c r="BS594" s="242"/>
      <c r="BT594" s="242"/>
      <c r="BU594" s="242"/>
      <c r="BV594" s="242"/>
      <c r="BW594" s="242"/>
      <c r="BX594" s="242"/>
      <c r="BY594" s="242"/>
      <c r="BZ594" s="242"/>
      <c r="CA594" s="242"/>
      <c r="CB594" s="242"/>
      <c r="CC594" s="242"/>
      <c r="CD594" s="242"/>
      <c r="CE594" s="242"/>
      <c r="CF594" s="242"/>
      <c r="CG594" s="242"/>
      <c r="CH594" s="242"/>
      <c r="CI594" s="242"/>
      <c r="CJ594" s="242"/>
      <c r="CK594" s="242"/>
      <c r="CL594" s="242"/>
      <c r="CM594" s="242"/>
      <c r="CN594" s="242"/>
      <c r="CO594" s="242"/>
      <c r="CP594" s="242"/>
      <c r="CQ594" s="242"/>
      <c r="CR594" s="242"/>
      <c r="CS594" s="242"/>
      <c r="CT594" s="242"/>
      <c r="CU594" s="242"/>
      <c r="CV594" s="242"/>
      <c r="CW594" s="242"/>
      <c r="CX594" s="242"/>
      <c r="CY594" s="242"/>
      <c r="CZ594" s="242"/>
      <c r="DA594" s="242"/>
      <c r="DB594" s="242"/>
      <c r="DC594" s="242"/>
      <c r="DD594" s="242"/>
      <c r="DE594" s="242"/>
      <c r="DF594" s="242"/>
      <c r="DG594" s="242"/>
      <c r="DH594" s="242"/>
      <c r="DI594" s="242"/>
      <c r="DJ594" s="242"/>
      <c r="DK594" s="242"/>
      <c r="DL594" s="242"/>
      <c r="DM594" s="242"/>
      <c r="DN594" s="242"/>
      <c r="DO594" s="242"/>
      <c r="DP594" s="242"/>
      <c r="DQ594" s="242"/>
      <c r="DR594" s="242"/>
      <c r="DS594" s="242"/>
      <c r="DT594" s="242"/>
      <c r="DU594" s="242"/>
      <c r="DV594" s="242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</row>
    <row r="595" spans="1:256" ht="24.75" customHeight="1" x14ac:dyDescent="0.2">
      <c r="A595" s="1621" t="s">
        <v>217</v>
      </c>
      <c r="B595" s="1622"/>
      <c r="C595" s="1622"/>
      <c r="D595" s="1622"/>
      <c r="E595" s="1047"/>
      <c r="F595" s="1047"/>
      <c r="G595" s="1594"/>
      <c r="H595" s="1046"/>
      <c r="I595" s="1047"/>
      <c r="J595" s="1048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  <c r="AJ595" s="242"/>
      <c r="AK595" s="242"/>
      <c r="AL595" s="242"/>
      <c r="AM595" s="242"/>
      <c r="AN595" s="242"/>
      <c r="AO595" s="242"/>
      <c r="AP595" s="242"/>
      <c r="AQ595" s="242"/>
      <c r="AR595" s="242"/>
      <c r="AS595" s="242"/>
      <c r="AT595" s="242"/>
      <c r="AU595" s="242"/>
      <c r="AV595" s="242"/>
      <c r="AW595" s="242"/>
      <c r="AX595" s="242"/>
      <c r="AY595" s="242"/>
      <c r="AZ595" s="242"/>
      <c r="BA595" s="242"/>
      <c r="BB595" s="242"/>
      <c r="BC595" s="242"/>
      <c r="BD595" s="242"/>
      <c r="BE595" s="242"/>
      <c r="BF595" s="242"/>
      <c r="BG595" s="242"/>
      <c r="BH595" s="242"/>
      <c r="BI595" s="242"/>
      <c r="BJ595" s="242"/>
      <c r="BK595" s="242"/>
      <c r="BL595" s="242"/>
      <c r="BM595" s="242"/>
      <c r="BN595" s="242"/>
      <c r="BO595" s="242"/>
      <c r="BP595" s="242"/>
      <c r="BQ595" s="242"/>
      <c r="BR595" s="242"/>
      <c r="BS595" s="242"/>
      <c r="BT595" s="242"/>
      <c r="BU595" s="242"/>
      <c r="BV595" s="242"/>
      <c r="BW595" s="242"/>
      <c r="BX595" s="242"/>
      <c r="BY595" s="242"/>
      <c r="BZ595" s="242"/>
      <c r="CA595" s="242"/>
      <c r="CB595" s="242"/>
      <c r="CC595" s="242"/>
      <c r="CD595" s="242"/>
      <c r="CE595" s="242"/>
      <c r="CF595" s="242"/>
      <c r="CG595" s="242"/>
      <c r="CH595" s="242"/>
      <c r="CI595" s="242"/>
      <c r="CJ595" s="242"/>
      <c r="CK595" s="242"/>
      <c r="CL595" s="242"/>
      <c r="CM595" s="242"/>
      <c r="CN595" s="242"/>
      <c r="CO595" s="242"/>
      <c r="CP595" s="242"/>
      <c r="CQ595" s="242"/>
      <c r="CR595" s="242"/>
      <c r="CS595" s="242"/>
      <c r="CT595" s="242"/>
      <c r="CU595" s="242"/>
      <c r="CV595" s="242"/>
      <c r="CW595" s="242"/>
      <c r="CX595" s="242"/>
      <c r="CY595" s="242"/>
      <c r="CZ595" s="242"/>
      <c r="DA595" s="242"/>
      <c r="DB595" s="242"/>
      <c r="DC595" s="242"/>
      <c r="DD595" s="242"/>
      <c r="DE595" s="242"/>
      <c r="DF595" s="242"/>
      <c r="DG595" s="242"/>
      <c r="DH595" s="242"/>
      <c r="DI595" s="242"/>
      <c r="DJ595" s="242"/>
      <c r="DK595" s="242"/>
      <c r="DL595" s="242"/>
      <c r="DM595" s="242"/>
      <c r="DN595" s="242"/>
      <c r="DO595" s="242"/>
      <c r="DP595" s="242"/>
      <c r="DQ595" s="242"/>
      <c r="DR595" s="242"/>
      <c r="DS595" s="242"/>
      <c r="DT595" s="242"/>
      <c r="DU595" s="242"/>
      <c r="DV595" s="242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</row>
    <row r="596" spans="1:256" ht="23.25" customHeight="1" thickBot="1" x14ac:dyDescent="0.25">
      <c r="A596" s="1589" t="s">
        <v>218</v>
      </c>
      <c r="B596" s="1590"/>
      <c r="C596" s="1590"/>
      <c r="D596" s="1590"/>
      <c r="E596" s="1020"/>
      <c r="F596" s="1020"/>
      <c r="G596" s="1582"/>
      <c r="H596" s="1019"/>
      <c r="I596" s="1020"/>
      <c r="J596" s="1021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  <c r="AJ596" s="242"/>
      <c r="AK596" s="242"/>
      <c r="AL596" s="242"/>
      <c r="AM596" s="242"/>
      <c r="AN596" s="242"/>
      <c r="AO596" s="242"/>
      <c r="AP596" s="242"/>
      <c r="AQ596" s="242"/>
      <c r="AR596" s="242"/>
      <c r="AS596" s="242"/>
      <c r="AT596" s="242"/>
      <c r="AU596" s="242"/>
      <c r="AV596" s="242"/>
      <c r="AW596" s="242"/>
      <c r="AX596" s="242"/>
      <c r="AY596" s="242"/>
      <c r="AZ596" s="242"/>
      <c r="BA596" s="242"/>
      <c r="BB596" s="242"/>
      <c r="BC596" s="242"/>
      <c r="BD596" s="242"/>
      <c r="BE596" s="242"/>
      <c r="BF596" s="242"/>
      <c r="BG596" s="242"/>
      <c r="BH596" s="242"/>
      <c r="BI596" s="242"/>
      <c r="BJ596" s="242"/>
      <c r="BK596" s="242"/>
      <c r="BL596" s="242"/>
      <c r="BM596" s="242"/>
      <c r="BN596" s="242"/>
      <c r="BO596" s="242"/>
      <c r="BP596" s="242"/>
      <c r="BQ596" s="242"/>
      <c r="BR596" s="242"/>
      <c r="BS596" s="242"/>
      <c r="BT596" s="242"/>
      <c r="BU596" s="242"/>
      <c r="BV596" s="242"/>
      <c r="BW596" s="242"/>
      <c r="BX596" s="242"/>
      <c r="BY596" s="242"/>
      <c r="BZ596" s="242"/>
      <c r="CA596" s="242"/>
      <c r="CB596" s="242"/>
      <c r="CC596" s="242"/>
      <c r="CD596" s="242"/>
      <c r="CE596" s="242"/>
      <c r="CF596" s="242"/>
      <c r="CG596" s="242"/>
      <c r="CH596" s="242"/>
      <c r="CI596" s="242"/>
      <c r="CJ596" s="242"/>
      <c r="CK596" s="242"/>
      <c r="CL596" s="242"/>
      <c r="CM596" s="242"/>
      <c r="CN596" s="242"/>
      <c r="CO596" s="242"/>
      <c r="CP596" s="242"/>
      <c r="CQ596" s="242"/>
      <c r="CR596" s="242"/>
      <c r="CS596" s="242"/>
      <c r="CT596" s="242"/>
      <c r="CU596" s="242"/>
      <c r="CV596" s="242"/>
      <c r="CW596" s="242"/>
      <c r="CX596" s="242"/>
      <c r="CY596" s="242"/>
      <c r="CZ596" s="242"/>
      <c r="DA596" s="242"/>
      <c r="DB596" s="242"/>
      <c r="DC596" s="242"/>
      <c r="DD596" s="242"/>
      <c r="DE596" s="242"/>
      <c r="DF596" s="242"/>
      <c r="DG596" s="242"/>
      <c r="DH596" s="242"/>
      <c r="DI596" s="242"/>
      <c r="DJ596" s="242"/>
      <c r="DK596" s="242"/>
      <c r="DL596" s="242"/>
      <c r="DM596" s="242"/>
      <c r="DN596" s="242"/>
      <c r="DO596" s="242"/>
      <c r="DP596" s="242"/>
      <c r="DQ596" s="242"/>
      <c r="DR596" s="242"/>
      <c r="DS596" s="242"/>
      <c r="DT596" s="242"/>
      <c r="DU596" s="242"/>
      <c r="DV596" s="242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</row>
    <row r="597" spans="1:256" ht="23.25" customHeight="1" thickBot="1" x14ac:dyDescent="0.25">
      <c r="A597" s="1591" t="s">
        <v>207</v>
      </c>
      <c r="B597" s="1592"/>
      <c r="C597" s="1592"/>
      <c r="D597" s="1592"/>
      <c r="E597" s="668" t="str">
        <f>IF(SUM(E595:G596)=0,"",SUM(E595:G596))</f>
        <v/>
      </c>
      <c r="F597" s="668"/>
      <c r="G597" s="1022"/>
      <c r="H597" s="667" t="str">
        <f>IF(SUM(H595:J596)=0,"",SUM(H595:J596))</f>
        <v/>
      </c>
      <c r="I597" s="668"/>
      <c r="J597" s="669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  <c r="AJ597" s="242"/>
      <c r="AK597" s="242"/>
      <c r="AL597" s="242"/>
      <c r="AM597" s="242"/>
      <c r="AN597" s="242"/>
      <c r="AO597" s="242"/>
      <c r="AP597" s="242"/>
      <c r="AQ597" s="242"/>
      <c r="AR597" s="242"/>
      <c r="AS597" s="242"/>
      <c r="AT597" s="242"/>
      <c r="AU597" s="242"/>
      <c r="AV597" s="242"/>
      <c r="AW597" s="242"/>
      <c r="AX597" s="242"/>
      <c r="AY597" s="242"/>
      <c r="AZ597" s="242"/>
      <c r="BA597" s="242"/>
      <c r="BB597" s="242"/>
      <c r="BC597" s="242"/>
      <c r="BD597" s="242"/>
      <c r="BE597" s="242"/>
      <c r="BF597" s="242"/>
      <c r="BG597" s="242"/>
      <c r="BH597" s="242"/>
      <c r="BI597" s="242"/>
      <c r="BJ597" s="242"/>
      <c r="BK597" s="242"/>
      <c r="BL597" s="242"/>
      <c r="BM597" s="242"/>
      <c r="BN597" s="242"/>
      <c r="BO597" s="242"/>
      <c r="BP597" s="242"/>
      <c r="BQ597" s="242"/>
      <c r="BR597" s="242"/>
      <c r="BS597" s="242"/>
      <c r="BT597" s="242"/>
      <c r="BU597" s="242"/>
      <c r="BV597" s="242"/>
      <c r="BW597" s="242"/>
      <c r="BX597" s="242"/>
      <c r="BY597" s="242"/>
      <c r="BZ597" s="242"/>
      <c r="CA597" s="242"/>
      <c r="CB597" s="242"/>
      <c r="CC597" s="242"/>
      <c r="CD597" s="242"/>
      <c r="CE597" s="242"/>
      <c r="CF597" s="242"/>
      <c r="CG597" s="242"/>
      <c r="CH597" s="242"/>
      <c r="CI597" s="242"/>
      <c r="CJ597" s="242"/>
      <c r="CK597" s="242"/>
      <c r="CL597" s="242"/>
      <c r="CM597" s="242"/>
      <c r="CN597" s="242"/>
      <c r="CO597" s="242"/>
      <c r="CP597" s="242"/>
      <c r="CQ597" s="242"/>
      <c r="CR597" s="242"/>
      <c r="CS597" s="242"/>
      <c r="CT597" s="242"/>
      <c r="CU597" s="242"/>
      <c r="CV597" s="242"/>
      <c r="CW597" s="242"/>
      <c r="CX597" s="242"/>
      <c r="CY597" s="242"/>
      <c r="CZ597" s="242"/>
      <c r="DA597" s="242"/>
      <c r="DB597" s="242"/>
      <c r="DC597" s="242"/>
      <c r="DD597" s="242"/>
      <c r="DE597" s="242"/>
      <c r="DF597" s="242"/>
      <c r="DG597" s="242"/>
      <c r="DH597" s="242"/>
      <c r="DI597" s="242"/>
      <c r="DJ597" s="242"/>
      <c r="DK597" s="242"/>
      <c r="DL597" s="242"/>
      <c r="DM597" s="242"/>
      <c r="DN597" s="242"/>
      <c r="DO597" s="242"/>
      <c r="DP597" s="242"/>
      <c r="DQ597" s="242"/>
      <c r="DR597" s="242"/>
      <c r="DS597" s="242"/>
      <c r="DT597" s="242"/>
      <c r="DU597" s="242"/>
      <c r="DV597" s="242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</row>
    <row r="598" spans="1:256" ht="15.75" customHeight="1" thickTop="1" x14ac:dyDescent="0.2">
      <c r="A598" s="242"/>
      <c r="B598" s="242"/>
      <c r="C598" s="242"/>
      <c r="D598" s="242"/>
      <c r="E598" s="242"/>
      <c r="F598" s="242"/>
      <c r="G598" s="242"/>
      <c r="H598" s="242"/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  <c r="AJ598" s="242"/>
      <c r="AK598" s="242"/>
      <c r="AL598" s="242"/>
      <c r="AM598" s="242"/>
      <c r="AN598" s="242"/>
      <c r="AO598" s="242"/>
      <c r="AP598" s="242"/>
      <c r="AQ598" s="242"/>
      <c r="AR598" s="242"/>
      <c r="AS598" s="242"/>
      <c r="AT598" s="242"/>
      <c r="AU598" s="242"/>
      <c r="AV598" s="242"/>
      <c r="AW598" s="242"/>
      <c r="AX598" s="242"/>
      <c r="AY598" s="242"/>
      <c r="AZ598" s="242"/>
      <c r="BA598" s="242"/>
      <c r="BB598" s="242"/>
      <c r="BC598" s="242"/>
      <c r="BD598" s="242"/>
      <c r="BE598" s="242"/>
      <c r="BF598" s="242"/>
      <c r="BG598" s="242"/>
      <c r="BH598" s="242"/>
      <c r="BI598" s="242"/>
      <c r="BJ598" s="242"/>
      <c r="BK598" s="242"/>
      <c r="BL598" s="242"/>
      <c r="BM598" s="242"/>
      <c r="BN598" s="242"/>
      <c r="BO598" s="242"/>
      <c r="BP598" s="242"/>
      <c r="BQ598" s="242"/>
      <c r="BR598" s="242"/>
      <c r="BS598" s="242"/>
      <c r="BT598" s="242"/>
      <c r="BU598" s="242"/>
      <c r="BV598" s="242"/>
      <c r="BW598" s="242"/>
      <c r="BX598" s="242"/>
      <c r="BY598" s="242"/>
      <c r="BZ598" s="242"/>
      <c r="CA598" s="242"/>
      <c r="CB598" s="242"/>
      <c r="CC598" s="242"/>
      <c r="CD598" s="242"/>
      <c r="CE598" s="242"/>
      <c r="CF598" s="242"/>
      <c r="CG598" s="242"/>
      <c r="CH598" s="242"/>
      <c r="CI598" s="242"/>
      <c r="CJ598" s="242"/>
      <c r="CK598" s="242"/>
      <c r="CL598" s="242"/>
      <c r="CM598" s="242"/>
      <c r="CN598" s="242"/>
      <c r="CO598" s="242"/>
      <c r="CP598" s="242"/>
      <c r="CQ598" s="242"/>
      <c r="CR598" s="242"/>
      <c r="CS598" s="242"/>
      <c r="CT598" s="242"/>
      <c r="CU598" s="242"/>
      <c r="CV598" s="242"/>
      <c r="CW598" s="242"/>
      <c r="CX598" s="242"/>
      <c r="CY598" s="242"/>
      <c r="CZ598" s="242"/>
      <c r="DA598" s="242"/>
      <c r="DB598" s="242"/>
      <c r="DC598" s="242"/>
      <c r="DD598" s="242"/>
      <c r="DE598" s="242"/>
      <c r="DF598" s="242"/>
      <c r="DG598" s="242"/>
      <c r="DH598" s="242"/>
      <c r="DI598" s="242"/>
      <c r="DJ598" s="242"/>
      <c r="DK598" s="242"/>
      <c r="DL598" s="242"/>
      <c r="DM598" s="242"/>
      <c r="DN598" s="242"/>
      <c r="DO598" s="242"/>
      <c r="DP598" s="242"/>
      <c r="DQ598" s="242"/>
      <c r="DR598" s="242"/>
      <c r="DS598" s="242"/>
      <c r="DT598" s="242"/>
      <c r="DU598" s="242"/>
      <c r="DV598" s="242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</row>
    <row r="599" spans="1:256" ht="18.75" customHeight="1" x14ac:dyDescent="0.2">
      <c r="A599" s="209" t="s">
        <v>693</v>
      </c>
      <c r="B599" s="1482" t="s">
        <v>891</v>
      </c>
      <c r="C599" s="1482"/>
      <c r="D599" s="1482"/>
      <c r="E599" s="1482"/>
      <c r="F599" s="1482"/>
      <c r="G599" s="1482"/>
      <c r="H599" s="1482"/>
      <c r="I599" s="1482"/>
      <c r="J599" s="148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  <c r="AJ599" s="242"/>
      <c r="AK599" s="242"/>
      <c r="AL599" s="242"/>
      <c r="AM599" s="242"/>
      <c r="AN599" s="242"/>
      <c r="AO599" s="242"/>
      <c r="AP599" s="242"/>
      <c r="AQ599" s="242"/>
      <c r="AR599" s="242"/>
      <c r="AS599" s="242"/>
      <c r="AT599" s="242"/>
      <c r="AU599" s="242"/>
      <c r="AV599" s="242"/>
      <c r="AW599" s="242"/>
      <c r="AX599" s="242"/>
      <c r="AY599" s="242"/>
      <c r="AZ599" s="242"/>
      <c r="BA599" s="242"/>
      <c r="BB599" s="242"/>
      <c r="BC599" s="242"/>
      <c r="BD599" s="242"/>
      <c r="BE599" s="242"/>
      <c r="BF599" s="242"/>
      <c r="BG599" s="242"/>
      <c r="BH599" s="242"/>
      <c r="BI599" s="242"/>
      <c r="BJ599" s="242"/>
      <c r="BK599" s="242"/>
      <c r="BL599" s="242"/>
      <c r="BM599" s="242"/>
      <c r="BN599" s="242"/>
      <c r="BO599" s="242"/>
      <c r="BP599" s="242"/>
      <c r="BQ599" s="242"/>
      <c r="BR599" s="242"/>
      <c r="BS599" s="242"/>
      <c r="BT599" s="242"/>
      <c r="BU599" s="242"/>
      <c r="BV599" s="242"/>
      <c r="BW599" s="242"/>
      <c r="BX599" s="242"/>
      <c r="BY599" s="242"/>
      <c r="BZ599" s="242"/>
      <c r="CA599" s="242"/>
      <c r="CB599" s="242"/>
      <c r="CC599" s="242"/>
      <c r="CD599" s="242"/>
      <c r="CE599" s="242"/>
      <c r="CF599" s="242"/>
      <c r="CG599" s="242"/>
      <c r="CH599" s="242"/>
      <c r="CI599" s="242"/>
      <c r="CJ599" s="242"/>
      <c r="CK599" s="242"/>
      <c r="CL599" s="242"/>
      <c r="CM599" s="242"/>
      <c r="CN599" s="242"/>
      <c r="CO599" s="242"/>
      <c r="CP599" s="242"/>
      <c r="CQ599" s="242"/>
      <c r="CR599" s="242"/>
      <c r="CS599" s="242"/>
      <c r="CT599" s="242"/>
      <c r="CU599" s="242"/>
      <c r="CV599" s="242"/>
      <c r="CW599" s="242"/>
      <c r="CX599" s="242"/>
      <c r="CY599" s="242"/>
      <c r="CZ599" s="242"/>
      <c r="DA599" s="242"/>
      <c r="DB599" s="242"/>
      <c r="DC599" s="242"/>
      <c r="DD599" s="242"/>
      <c r="DE599" s="242"/>
      <c r="DF599" s="242"/>
      <c r="DG599" s="242"/>
      <c r="DH599" s="242"/>
      <c r="DI599" s="242"/>
      <c r="DJ599" s="242"/>
      <c r="DK599" s="242"/>
      <c r="DL599" s="242"/>
      <c r="DM599" s="242"/>
      <c r="DN599" s="242"/>
      <c r="DO599" s="242"/>
      <c r="DP599" s="242"/>
      <c r="DQ599" s="242"/>
      <c r="DR599" s="242"/>
      <c r="DS599" s="242"/>
      <c r="DT599" s="242"/>
      <c r="DU599" s="242"/>
      <c r="DV599" s="242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</row>
    <row r="600" spans="1:256" ht="10.8" thickBot="1" x14ac:dyDescent="0.25">
      <c r="A600" s="202"/>
      <c r="B600" s="202"/>
      <c r="C600" s="202"/>
      <c r="D600" s="202"/>
      <c r="E600" s="202"/>
      <c r="F600" s="202"/>
      <c r="G600" s="202"/>
      <c r="H600" s="202"/>
      <c r="I600" s="202"/>
      <c r="J600" s="20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  <c r="AJ600" s="242"/>
      <c r="AK600" s="242"/>
      <c r="AL600" s="242"/>
      <c r="AM600" s="242"/>
      <c r="AN600" s="242"/>
      <c r="AO600" s="242"/>
      <c r="AP600" s="242"/>
      <c r="AQ600" s="242"/>
      <c r="AR600" s="242"/>
      <c r="AS600" s="242"/>
      <c r="AT600" s="242"/>
      <c r="AU600" s="242"/>
      <c r="AV600" s="242"/>
      <c r="AW600" s="242"/>
      <c r="AX600" s="242"/>
      <c r="AY600" s="242"/>
      <c r="AZ600" s="242"/>
      <c r="BA600" s="242"/>
      <c r="BB600" s="242"/>
      <c r="BC600" s="242"/>
      <c r="BD600" s="242"/>
      <c r="BE600" s="242"/>
      <c r="BF600" s="242"/>
      <c r="BG600" s="242"/>
      <c r="BH600" s="242"/>
      <c r="BI600" s="242"/>
      <c r="BJ600" s="242"/>
      <c r="BK600" s="242"/>
      <c r="BL600" s="242"/>
      <c r="BM600" s="242"/>
      <c r="BN600" s="242"/>
      <c r="BO600" s="242"/>
      <c r="BP600" s="242"/>
      <c r="BQ600" s="242"/>
      <c r="BR600" s="242"/>
      <c r="BS600" s="242"/>
      <c r="BT600" s="242"/>
      <c r="BU600" s="242"/>
      <c r="BV600" s="242"/>
      <c r="BW600" s="242"/>
      <c r="BX600" s="242"/>
      <c r="BY600" s="242"/>
      <c r="BZ600" s="242"/>
      <c r="CA600" s="242"/>
      <c r="CB600" s="242"/>
      <c r="CC600" s="242"/>
      <c r="CD600" s="242"/>
      <c r="CE600" s="242"/>
      <c r="CF600" s="242"/>
      <c r="CG600" s="242"/>
      <c r="CH600" s="242"/>
      <c r="CI600" s="242"/>
      <c r="CJ600" s="242"/>
      <c r="CK600" s="242"/>
      <c r="CL600" s="242"/>
      <c r="CM600" s="242"/>
      <c r="CN600" s="242"/>
      <c r="CO600" s="242"/>
      <c r="CP600" s="242"/>
      <c r="CQ600" s="242"/>
      <c r="CR600" s="242"/>
      <c r="CS600" s="242"/>
      <c r="CT600" s="242"/>
      <c r="CU600" s="242"/>
      <c r="CV600" s="242"/>
      <c r="CW600" s="242"/>
      <c r="CX600" s="242"/>
      <c r="CY600" s="242"/>
      <c r="CZ600" s="242"/>
      <c r="DA600" s="242"/>
      <c r="DB600" s="242"/>
      <c r="DC600" s="242"/>
      <c r="DD600" s="242"/>
      <c r="DE600" s="242"/>
      <c r="DF600" s="242"/>
      <c r="DG600" s="242"/>
      <c r="DH600" s="242"/>
      <c r="DI600" s="242"/>
      <c r="DJ600" s="242"/>
      <c r="DK600" s="242"/>
      <c r="DL600" s="242"/>
      <c r="DM600" s="242"/>
      <c r="DN600" s="242"/>
      <c r="DO600" s="242"/>
      <c r="DP600" s="242"/>
      <c r="DQ600" s="242"/>
      <c r="DR600" s="242"/>
      <c r="DS600" s="242"/>
      <c r="DT600" s="242"/>
      <c r="DU600" s="242"/>
      <c r="DV600" s="242"/>
      <c r="DW600" s="242"/>
      <c r="DX600" s="242"/>
      <c r="DY600" s="242"/>
      <c r="DZ600" s="242"/>
      <c r="EA600" s="242"/>
      <c r="EB600" s="242"/>
      <c r="EC600" s="242"/>
      <c r="ED600" s="242"/>
      <c r="EE600" s="242"/>
      <c r="EF600" s="242"/>
      <c r="EG600" s="242"/>
      <c r="EH600" s="242"/>
      <c r="EI600" s="242"/>
      <c r="EJ600" s="242"/>
      <c r="EK600" s="242"/>
      <c r="EL600" s="242"/>
      <c r="EM600" s="242"/>
      <c r="EN600" s="242"/>
      <c r="EO600" s="242"/>
      <c r="EP600" s="242"/>
      <c r="EQ600" s="242"/>
      <c r="ER600" s="242"/>
      <c r="ES600" s="242"/>
      <c r="ET600" s="242"/>
      <c r="EU600" s="242"/>
      <c r="EV600" s="242"/>
      <c r="EW600" s="242"/>
      <c r="EX600" s="242"/>
      <c r="EY600" s="242"/>
      <c r="EZ600" s="242"/>
      <c r="FA600" s="242"/>
      <c r="FB600" s="242"/>
      <c r="FC600" s="242"/>
      <c r="FD600" s="242"/>
      <c r="FE600" s="242"/>
      <c r="FF600" s="242"/>
      <c r="FG600" s="242"/>
      <c r="FH600" s="242"/>
      <c r="FI600" s="242"/>
      <c r="FJ600" s="242"/>
      <c r="FK600" s="242"/>
      <c r="FL600" s="242"/>
      <c r="FM600" s="242"/>
      <c r="FN600" s="242"/>
      <c r="FO600" s="242"/>
      <c r="FP600" s="242"/>
      <c r="FQ600" s="242"/>
      <c r="FR600" s="242"/>
      <c r="FS600" s="242"/>
      <c r="FT600" s="242"/>
      <c r="FU600" s="242"/>
      <c r="FV600" s="242"/>
      <c r="FW600" s="242"/>
      <c r="FX600" s="242"/>
      <c r="FY600" s="242"/>
      <c r="FZ600" s="242"/>
      <c r="GA600" s="242"/>
      <c r="GB600" s="242"/>
      <c r="GC600" s="242"/>
      <c r="GD600" s="242"/>
      <c r="GE600" s="242"/>
      <c r="GF600" s="242"/>
      <c r="GG600" s="242"/>
      <c r="GH600" s="242"/>
      <c r="GI600" s="242"/>
      <c r="GJ600" s="242"/>
      <c r="GK600" s="242"/>
      <c r="GL600" s="242"/>
      <c r="GM600" s="242"/>
      <c r="GN600" s="242"/>
      <c r="GO600" s="242"/>
      <c r="GP600" s="242"/>
      <c r="GQ600" s="242"/>
      <c r="GR600" s="242"/>
      <c r="GS600" s="242"/>
      <c r="GT600" s="242"/>
      <c r="GU600" s="242"/>
      <c r="GV600" s="242"/>
      <c r="GW600" s="242"/>
      <c r="GX600" s="242"/>
      <c r="GY600" s="242"/>
      <c r="GZ600" s="242"/>
      <c r="HA600" s="242"/>
      <c r="HB600" s="242"/>
      <c r="HC600" s="242"/>
      <c r="HD600" s="242"/>
      <c r="HE600" s="242"/>
      <c r="HF600" s="242"/>
      <c r="HG600" s="242"/>
      <c r="HH600" s="242"/>
      <c r="HI600" s="242"/>
      <c r="HJ600" s="242"/>
      <c r="HK600" s="242"/>
      <c r="HL600" s="242"/>
      <c r="HM600" s="242"/>
      <c r="HN600" s="242"/>
      <c r="HO600" s="242"/>
      <c r="HP600" s="242"/>
      <c r="HQ600" s="242"/>
      <c r="HR600" s="242"/>
      <c r="HS600" s="242"/>
      <c r="HT600" s="242"/>
      <c r="HU600" s="242"/>
      <c r="HV600" s="242"/>
      <c r="HW600" s="242"/>
      <c r="HX600" s="242"/>
      <c r="HY600" s="242"/>
      <c r="HZ600" s="242"/>
      <c r="IA600" s="242"/>
      <c r="IB600" s="242"/>
      <c r="IC600" s="242"/>
      <c r="ID600" s="242"/>
      <c r="IE600" s="242"/>
      <c r="IF600" s="242"/>
      <c r="IG600" s="242"/>
      <c r="IH600" s="242"/>
      <c r="II600" s="242"/>
      <c r="IJ600" s="242"/>
      <c r="IK600" s="242"/>
      <c r="IL600" s="242"/>
      <c r="IM600" s="242"/>
      <c r="IN600" s="242"/>
      <c r="IO600" s="242"/>
      <c r="IP600" s="242"/>
      <c r="IQ600" s="242"/>
      <c r="IR600" s="242"/>
      <c r="IS600" s="242"/>
      <c r="IT600" s="242"/>
      <c r="IU600" s="242"/>
      <c r="IV600" s="242"/>
    </row>
    <row r="601" spans="1:256" ht="11.4" thickTop="1" thickBot="1" x14ac:dyDescent="0.25">
      <c r="A601" s="1015" t="s">
        <v>219</v>
      </c>
      <c r="B601" s="1016"/>
      <c r="C601" s="1016"/>
      <c r="D601" s="1016"/>
      <c r="E601" s="1587" t="s">
        <v>6</v>
      </c>
      <c r="F601" s="1587"/>
      <c r="G601" s="1587"/>
      <c r="H601" s="1587"/>
      <c r="I601" s="1587"/>
      <c r="J601" s="1588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  <c r="AJ601" s="242"/>
      <c r="AK601" s="242"/>
      <c r="AL601" s="242"/>
      <c r="AM601" s="242"/>
      <c r="AN601" s="242"/>
      <c r="AO601" s="242"/>
      <c r="AP601" s="242"/>
      <c r="AQ601" s="242"/>
      <c r="AR601" s="242"/>
      <c r="AS601" s="242"/>
      <c r="AT601" s="242"/>
      <c r="AU601" s="242"/>
      <c r="AV601" s="242"/>
      <c r="AW601" s="242"/>
      <c r="AX601" s="242"/>
      <c r="AY601" s="242"/>
      <c r="AZ601" s="242"/>
      <c r="BA601" s="242"/>
      <c r="BB601" s="242"/>
      <c r="BC601" s="242"/>
      <c r="BD601" s="242"/>
      <c r="BE601" s="242"/>
      <c r="BF601" s="242"/>
      <c r="BG601" s="242"/>
      <c r="BH601" s="242"/>
      <c r="BI601" s="242"/>
      <c r="BJ601" s="242"/>
      <c r="BK601" s="242"/>
      <c r="BL601" s="242"/>
      <c r="BM601" s="242"/>
      <c r="BN601" s="242"/>
      <c r="BO601" s="242"/>
      <c r="BP601" s="242"/>
      <c r="BQ601" s="242"/>
      <c r="BR601" s="242"/>
      <c r="BS601" s="242"/>
      <c r="BT601" s="242"/>
      <c r="BU601" s="242"/>
      <c r="BV601" s="242"/>
      <c r="BW601" s="242"/>
      <c r="BX601" s="242"/>
      <c r="BY601" s="242"/>
      <c r="BZ601" s="242"/>
      <c r="CA601" s="242"/>
      <c r="CB601" s="242"/>
      <c r="CC601" s="242"/>
      <c r="CD601" s="242"/>
      <c r="CE601" s="242"/>
      <c r="CF601" s="242"/>
      <c r="CG601" s="242"/>
      <c r="CH601" s="242"/>
      <c r="CI601" s="242"/>
      <c r="CJ601" s="242"/>
      <c r="CK601" s="242"/>
      <c r="CL601" s="242"/>
      <c r="CM601" s="242"/>
      <c r="CN601" s="242"/>
      <c r="CO601" s="242"/>
      <c r="CP601" s="242"/>
      <c r="CQ601" s="242"/>
      <c r="CR601" s="242"/>
      <c r="CS601" s="242"/>
      <c r="CT601" s="242"/>
      <c r="CU601" s="242"/>
      <c r="CV601" s="242"/>
      <c r="CW601" s="242"/>
      <c r="CX601" s="242"/>
      <c r="CY601" s="242"/>
      <c r="CZ601" s="242"/>
      <c r="DA601" s="242"/>
      <c r="DB601" s="242"/>
      <c r="DC601" s="242"/>
      <c r="DD601" s="242"/>
      <c r="DE601" s="242"/>
      <c r="DF601" s="242"/>
      <c r="DG601" s="242"/>
      <c r="DH601" s="242"/>
      <c r="DI601" s="242"/>
      <c r="DJ601" s="242"/>
      <c r="DK601" s="242"/>
      <c r="DL601" s="242"/>
      <c r="DM601" s="242"/>
      <c r="DN601" s="242"/>
      <c r="DO601" s="242"/>
      <c r="DP601" s="242"/>
      <c r="DQ601" s="242"/>
      <c r="DR601" s="242"/>
      <c r="DS601" s="242"/>
      <c r="DT601" s="242"/>
      <c r="DU601" s="242"/>
      <c r="DV601" s="242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</row>
    <row r="602" spans="1:256" ht="10.8" thickBot="1" x14ac:dyDescent="0.25">
      <c r="A602" s="1017"/>
      <c r="B602" s="661"/>
      <c r="C602" s="661"/>
      <c r="D602" s="661"/>
      <c r="E602" s="1595" t="s">
        <v>220</v>
      </c>
      <c r="F602" s="1595"/>
      <c r="G602" s="1596"/>
      <c r="H602" s="1597" t="s">
        <v>222</v>
      </c>
      <c r="I602" s="1598"/>
      <c r="J602" s="1599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  <c r="AJ602" s="242"/>
      <c r="AK602" s="242"/>
      <c r="AL602" s="242"/>
      <c r="AM602" s="242"/>
      <c r="AN602" s="242"/>
      <c r="AO602" s="242"/>
      <c r="AP602" s="242"/>
      <c r="AQ602" s="242"/>
      <c r="AR602" s="242"/>
      <c r="AS602" s="242"/>
      <c r="AT602" s="242"/>
      <c r="AU602" s="242"/>
      <c r="AV602" s="242"/>
      <c r="AW602" s="242"/>
      <c r="AX602" s="242"/>
      <c r="AY602" s="242"/>
      <c r="AZ602" s="242"/>
      <c r="BA602" s="242"/>
      <c r="BB602" s="242"/>
      <c r="BC602" s="242"/>
      <c r="BD602" s="242"/>
      <c r="BE602" s="242"/>
      <c r="BF602" s="242"/>
      <c r="BG602" s="242"/>
      <c r="BH602" s="242"/>
      <c r="BI602" s="242"/>
      <c r="BJ602" s="242"/>
      <c r="BK602" s="242"/>
      <c r="BL602" s="242"/>
      <c r="BM602" s="242"/>
      <c r="BN602" s="242"/>
      <c r="BO602" s="242"/>
      <c r="BP602" s="242"/>
      <c r="BQ602" s="242"/>
      <c r="BR602" s="242"/>
      <c r="BS602" s="242"/>
      <c r="BT602" s="242"/>
      <c r="BU602" s="242"/>
      <c r="BV602" s="242"/>
      <c r="BW602" s="242"/>
      <c r="BX602" s="242"/>
      <c r="BY602" s="242"/>
      <c r="BZ602" s="242"/>
      <c r="CA602" s="242"/>
      <c r="CB602" s="242"/>
      <c r="CC602" s="242"/>
      <c r="CD602" s="242"/>
      <c r="CE602" s="242"/>
      <c r="CF602" s="242"/>
      <c r="CG602" s="242"/>
      <c r="CH602" s="242"/>
      <c r="CI602" s="242"/>
      <c r="CJ602" s="242"/>
      <c r="CK602" s="242"/>
      <c r="CL602" s="242"/>
      <c r="CM602" s="242"/>
      <c r="CN602" s="242"/>
      <c r="CO602" s="242"/>
      <c r="CP602" s="242"/>
      <c r="CQ602" s="242"/>
      <c r="CR602" s="242"/>
      <c r="CS602" s="242"/>
      <c r="CT602" s="242"/>
      <c r="CU602" s="242"/>
      <c r="CV602" s="242"/>
      <c r="CW602" s="242"/>
      <c r="CX602" s="242"/>
      <c r="CY602" s="242"/>
      <c r="CZ602" s="242"/>
      <c r="DA602" s="242"/>
      <c r="DB602" s="242"/>
      <c r="DC602" s="242"/>
      <c r="DD602" s="242"/>
      <c r="DE602" s="242"/>
      <c r="DF602" s="242"/>
      <c r="DG602" s="242"/>
      <c r="DH602" s="242"/>
      <c r="DI602" s="242"/>
      <c r="DJ602" s="242"/>
      <c r="DK602" s="242"/>
      <c r="DL602" s="242"/>
      <c r="DM602" s="242"/>
      <c r="DN602" s="242"/>
      <c r="DO602" s="242"/>
      <c r="DP602" s="242"/>
      <c r="DQ602" s="242"/>
      <c r="DR602" s="242"/>
      <c r="DS602" s="242"/>
      <c r="DT602" s="242"/>
      <c r="DU602" s="242"/>
      <c r="DV602" s="242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</row>
    <row r="603" spans="1:256" ht="10.8" thickBot="1" x14ac:dyDescent="0.25">
      <c r="A603" s="1018"/>
      <c r="B603" s="663"/>
      <c r="C603" s="663"/>
      <c r="D603" s="663"/>
      <c r="E603" s="663"/>
      <c r="F603" s="663"/>
      <c r="G603" s="664"/>
      <c r="H603" s="1600"/>
      <c r="I603" s="663"/>
      <c r="J603" s="1601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1178"/>
      <c r="V603" s="1178"/>
      <c r="W603" s="1178"/>
      <c r="X603" s="1178"/>
      <c r="Y603" s="1178"/>
      <c r="Z603" s="1178"/>
      <c r="AA603" s="1178"/>
      <c r="AB603" s="1178"/>
      <c r="AC603" s="1178"/>
      <c r="AD603" s="1178"/>
      <c r="AE603" s="1178"/>
      <c r="AF603" s="1178"/>
      <c r="AG603" s="1178"/>
      <c r="AH603" s="1178"/>
      <c r="AI603" s="1178"/>
      <c r="AJ603" s="1178"/>
      <c r="AK603" s="1178"/>
      <c r="AL603" s="1178"/>
      <c r="AM603" s="1178"/>
      <c r="AN603" s="1178"/>
      <c r="AO603" s="1178"/>
      <c r="AP603" s="1178"/>
      <c r="AQ603" s="1178"/>
      <c r="AR603" s="1178"/>
      <c r="AS603" s="1178"/>
      <c r="AT603" s="1178"/>
      <c r="AU603" s="1178"/>
      <c r="AV603" s="1178"/>
      <c r="AW603" s="1178"/>
      <c r="AX603" s="1178"/>
      <c r="AY603" s="1178"/>
      <c r="AZ603" s="1178"/>
      <c r="BA603" s="1178"/>
      <c r="BB603" s="1178"/>
      <c r="BC603" s="1178"/>
      <c r="BD603" s="1178"/>
      <c r="BE603" s="1178"/>
      <c r="BF603" s="1178"/>
      <c r="BG603" s="1178"/>
      <c r="BH603" s="1178"/>
      <c r="BI603" s="1178"/>
      <c r="BJ603" s="1178"/>
      <c r="BK603" s="1178"/>
      <c r="BL603" s="1178"/>
      <c r="BM603" s="1178"/>
      <c r="BN603" s="1178"/>
      <c r="BO603" s="1178"/>
      <c r="BP603" s="1178"/>
      <c r="BQ603" s="1178"/>
      <c r="BR603" s="1178"/>
      <c r="BS603" s="1178"/>
      <c r="BT603" s="1178"/>
      <c r="BU603" s="1178"/>
      <c r="BV603" s="1178"/>
      <c r="BW603" s="1178"/>
      <c r="BX603" s="1178"/>
      <c r="BY603" s="1178"/>
      <c r="BZ603" s="1178"/>
      <c r="CA603" s="1178"/>
      <c r="CB603" s="1178"/>
      <c r="CC603" s="1178"/>
      <c r="CD603" s="1178"/>
      <c r="CE603" s="1178"/>
      <c r="CF603" s="1178"/>
      <c r="CG603" s="1178"/>
      <c r="CH603" s="1178"/>
      <c r="CI603" s="1178"/>
      <c r="CJ603" s="1178"/>
      <c r="CK603" s="1178"/>
      <c r="CL603" s="1178"/>
      <c r="CM603" s="1178"/>
      <c r="CN603" s="1178"/>
      <c r="CO603" s="1178"/>
      <c r="CP603" s="1178"/>
      <c r="CQ603" s="1178"/>
      <c r="CR603" s="1178"/>
      <c r="CS603" s="1178"/>
      <c r="CT603" s="1178"/>
      <c r="CU603" s="1178"/>
      <c r="CV603" s="1178"/>
      <c r="CW603" s="1178"/>
      <c r="CX603" s="1178"/>
      <c r="CY603" s="1178"/>
      <c r="CZ603" s="1178"/>
      <c r="DA603" s="1178"/>
      <c r="DB603" s="1178"/>
      <c r="DC603" s="1178"/>
      <c r="DD603" s="1178"/>
      <c r="DE603" s="1178"/>
      <c r="DF603" s="1178"/>
      <c r="DG603" s="1178"/>
      <c r="DH603" s="1178"/>
      <c r="DI603" s="1178"/>
      <c r="DJ603" s="1178"/>
      <c r="DK603" s="1178"/>
      <c r="DL603" s="1178"/>
      <c r="DM603" s="1178"/>
      <c r="DN603" s="1178"/>
      <c r="DO603" s="1178"/>
      <c r="DP603" s="1178"/>
      <c r="DQ603" s="1178"/>
      <c r="DR603" s="1178"/>
      <c r="DS603" s="1178"/>
      <c r="DT603" s="1178"/>
      <c r="DU603" s="1178"/>
      <c r="DV603" s="1178"/>
      <c r="DW603" s="1178"/>
      <c r="DX603" s="1178"/>
      <c r="DY603" s="1178"/>
      <c r="DZ603" s="1178"/>
      <c r="EA603" s="1178"/>
      <c r="EB603" s="1178"/>
      <c r="EC603" s="1178"/>
      <c r="ED603" s="1178"/>
      <c r="EE603" s="1178"/>
      <c r="EF603" s="1178"/>
      <c r="EG603" s="1178"/>
      <c r="EH603" s="1178"/>
      <c r="EI603" s="1178"/>
      <c r="EJ603" s="1178"/>
      <c r="EK603" s="1178"/>
      <c r="EL603" s="1178"/>
      <c r="EM603" s="1178"/>
      <c r="EN603" s="1178"/>
      <c r="EO603" s="1178"/>
      <c r="EP603" s="1178"/>
      <c r="EQ603" s="1178"/>
      <c r="ER603" s="1178"/>
      <c r="ES603" s="1178"/>
      <c r="ET603" s="1178"/>
      <c r="EU603" s="1178"/>
      <c r="EV603" s="1178"/>
      <c r="EW603" s="1178"/>
      <c r="EX603" s="1178"/>
      <c r="EY603" s="1178"/>
      <c r="EZ603" s="1178"/>
      <c r="FA603" s="1178"/>
      <c r="FB603" s="1178"/>
      <c r="FC603" s="1178"/>
      <c r="FD603" s="1178"/>
      <c r="FE603" s="1178"/>
      <c r="FF603" s="1178"/>
      <c r="FG603" s="1178"/>
      <c r="FH603" s="1178"/>
      <c r="FI603" s="1178"/>
      <c r="FJ603" s="1178"/>
      <c r="FK603" s="1178"/>
      <c r="FL603" s="1178"/>
      <c r="FM603" s="1178"/>
      <c r="FN603" s="1178"/>
      <c r="FO603" s="1178"/>
      <c r="FP603" s="1178"/>
      <c r="FQ603" s="1178"/>
      <c r="FR603" s="1178"/>
      <c r="FS603" s="1178"/>
      <c r="FT603" s="1178"/>
      <c r="FU603" s="1178"/>
      <c r="FV603" s="1178"/>
      <c r="FW603" s="1178"/>
      <c r="FX603" s="1178"/>
      <c r="FY603" s="1178"/>
      <c r="FZ603" s="1178"/>
      <c r="GA603" s="1178"/>
      <c r="GB603" s="1178"/>
      <c r="GC603" s="1178"/>
      <c r="GD603" s="1178"/>
      <c r="GE603" s="1178"/>
      <c r="GF603" s="1178"/>
      <c r="GG603" s="1178"/>
      <c r="GH603" s="1178"/>
      <c r="GI603" s="1178"/>
      <c r="GJ603" s="1178"/>
      <c r="GK603" s="1178"/>
      <c r="GL603" s="1178"/>
      <c r="GM603" s="1178"/>
      <c r="GN603" s="1178"/>
      <c r="GO603" s="1178"/>
      <c r="GP603" s="1178"/>
      <c r="GQ603" s="1178"/>
      <c r="GR603" s="1178"/>
      <c r="GS603" s="1178"/>
      <c r="GT603" s="1178"/>
      <c r="GU603" s="1178"/>
      <c r="GV603" s="1178"/>
      <c r="GW603" s="1178"/>
      <c r="GX603" s="1178"/>
      <c r="GY603" s="1178"/>
      <c r="GZ603" s="1178"/>
      <c r="HA603" s="1178"/>
      <c r="HB603" s="1178"/>
      <c r="HC603" s="1178"/>
      <c r="HD603" s="1178"/>
      <c r="HE603" s="1178"/>
      <c r="HF603" s="1178"/>
      <c r="HG603" s="1178"/>
      <c r="HH603" s="1178"/>
      <c r="HI603" s="1178"/>
      <c r="HJ603" s="1178"/>
      <c r="HK603" s="1178"/>
      <c r="HL603" s="1178"/>
      <c r="HM603" s="1178"/>
      <c r="HN603" s="1178"/>
      <c r="HO603" s="1178"/>
      <c r="HP603" s="1178"/>
      <c r="HQ603" s="1178"/>
      <c r="HR603" s="1178"/>
      <c r="HS603" s="1178"/>
      <c r="HT603" s="1178"/>
      <c r="HU603" s="1178"/>
      <c r="HV603" s="1178"/>
      <c r="HW603" s="1178"/>
      <c r="HX603" s="1178"/>
      <c r="HY603" s="1178"/>
      <c r="HZ603" s="1178"/>
      <c r="IA603" s="1178"/>
      <c r="IB603" s="1178"/>
      <c r="IC603" s="1178"/>
      <c r="ID603" s="1178"/>
      <c r="IE603" s="1178"/>
      <c r="IF603" s="1178"/>
      <c r="IG603" s="1178"/>
      <c r="IH603" s="1178"/>
      <c r="II603" s="1178"/>
      <c r="IJ603" s="1178"/>
      <c r="IK603" s="1178"/>
      <c r="IL603" s="1178"/>
      <c r="IM603" s="1178"/>
      <c r="IN603" s="1178"/>
      <c r="IO603" s="1178"/>
      <c r="IP603" s="1178"/>
      <c r="IQ603" s="1178"/>
      <c r="IR603" s="1178"/>
      <c r="IS603" s="1178"/>
      <c r="IT603" s="1178"/>
      <c r="IU603" s="1178"/>
      <c r="IV603" s="1178"/>
    </row>
    <row r="604" spans="1:256" ht="24" customHeight="1" thickTop="1" x14ac:dyDescent="0.2">
      <c r="A604" s="888" t="s">
        <v>221</v>
      </c>
      <c r="B604" s="889"/>
      <c r="C604" s="889"/>
      <c r="D604" s="889"/>
      <c r="E604" s="1431"/>
      <c r="F604" s="1431"/>
      <c r="G604" s="1477"/>
      <c r="H604" s="1473"/>
      <c r="I604" s="1431"/>
      <c r="J604" s="1432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1178"/>
      <c r="V604" s="1178"/>
      <c r="W604" s="1178"/>
      <c r="X604" s="1178"/>
      <c r="Y604" s="1178"/>
      <c r="Z604" s="1178"/>
      <c r="AA604" s="1178"/>
      <c r="AB604" s="1178"/>
      <c r="AC604" s="1178"/>
      <c r="AD604" s="1178"/>
      <c r="AE604" s="1178"/>
      <c r="AF604" s="1178"/>
      <c r="AG604" s="1178"/>
      <c r="AH604" s="1178"/>
      <c r="AI604" s="1178"/>
      <c r="AJ604" s="1178"/>
      <c r="AK604" s="1178"/>
      <c r="AL604" s="1178"/>
      <c r="AM604" s="1178"/>
      <c r="AN604" s="1178"/>
      <c r="AO604" s="1178"/>
      <c r="AP604" s="1178"/>
      <c r="AQ604" s="1178"/>
      <c r="AR604" s="1178"/>
      <c r="AS604" s="1178"/>
      <c r="AT604" s="1178"/>
      <c r="AU604" s="1178"/>
      <c r="AV604" s="1178"/>
      <c r="AW604" s="1178"/>
      <c r="AX604" s="1178"/>
      <c r="AY604" s="1178"/>
      <c r="AZ604" s="1178"/>
      <c r="BA604" s="1178"/>
      <c r="BB604" s="1178"/>
      <c r="BC604" s="1178"/>
      <c r="BD604" s="1178"/>
      <c r="BE604" s="1178"/>
      <c r="BF604" s="1178"/>
      <c r="BG604" s="1178"/>
      <c r="BH604" s="1178"/>
      <c r="BI604" s="1178"/>
      <c r="BJ604" s="1178"/>
      <c r="BK604" s="1178"/>
      <c r="BL604" s="1178"/>
      <c r="BM604" s="1178"/>
      <c r="BN604" s="1178"/>
      <c r="BO604" s="1178"/>
      <c r="BP604" s="1178"/>
      <c r="BQ604" s="1178"/>
      <c r="BR604" s="1178"/>
      <c r="BS604" s="1178"/>
      <c r="BT604" s="1178"/>
      <c r="BU604" s="1178"/>
      <c r="BV604" s="1178"/>
      <c r="BW604" s="1178"/>
      <c r="BX604" s="1178"/>
      <c r="BY604" s="1178"/>
      <c r="BZ604" s="1178"/>
      <c r="CA604" s="1178"/>
      <c r="CB604" s="1178"/>
      <c r="CC604" s="1178"/>
      <c r="CD604" s="1178"/>
      <c r="CE604" s="1178"/>
      <c r="CF604" s="1178"/>
      <c r="CG604" s="1178"/>
      <c r="CH604" s="1178"/>
      <c r="CI604" s="1178"/>
      <c r="CJ604" s="1178"/>
      <c r="CK604" s="1178"/>
      <c r="CL604" s="1178"/>
      <c r="CM604" s="1178"/>
      <c r="CN604" s="1178"/>
      <c r="CO604" s="1178"/>
      <c r="CP604" s="1178"/>
      <c r="CQ604" s="1178"/>
      <c r="CR604" s="1178"/>
      <c r="CS604" s="1178"/>
      <c r="CT604" s="1178"/>
      <c r="CU604" s="1178"/>
      <c r="CV604" s="1178"/>
      <c r="CW604" s="1178"/>
      <c r="CX604" s="1178"/>
      <c r="CY604" s="1178"/>
      <c r="CZ604" s="1178"/>
      <c r="DA604" s="1178"/>
      <c r="DB604" s="1178"/>
      <c r="DC604" s="1178"/>
      <c r="DD604" s="1178"/>
      <c r="DE604" s="1178"/>
      <c r="DF604" s="1178"/>
      <c r="DG604" s="1178"/>
      <c r="DH604" s="1178"/>
      <c r="DI604" s="1178"/>
      <c r="DJ604" s="1178"/>
      <c r="DK604" s="1178"/>
      <c r="DL604" s="1178"/>
      <c r="DM604" s="1178"/>
      <c r="DN604" s="1178"/>
      <c r="DO604" s="1178"/>
      <c r="DP604" s="1178"/>
      <c r="DQ604" s="1178"/>
      <c r="DR604" s="1178"/>
      <c r="DS604" s="1178"/>
      <c r="DT604" s="1178"/>
      <c r="DU604" s="1178"/>
      <c r="DV604" s="1178"/>
      <c r="DW604" s="1178"/>
      <c r="DX604" s="1178"/>
      <c r="DY604" s="1178"/>
      <c r="DZ604" s="1178"/>
      <c r="EA604" s="1178"/>
      <c r="EB604" s="1178"/>
      <c r="EC604" s="1178"/>
      <c r="ED604" s="1178"/>
      <c r="EE604" s="1178"/>
      <c r="EF604" s="1178"/>
      <c r="EG604" s="1178"/>
      <c r="EH604" s="1178"/>
      <c r="EI604" s="1178"/>
      <c r="EJ604" s="1178"/>
      <c r="EK604" s="1178"/>
      <c r="EL604" s="1178"/>
      <c r="EM604" s="1178"/>
      <c r="EN604" s="1178"/>
      <c r="EO604" s="1178"/>
      <c r="EP604" s="1178"/>
      <c r="EQ604" s="1178"/>
      <c r="ER604" s="1178"/>
      <c r="ES604" s="1178"/>
      <c r="ET604" s="1178"/>
      <c r="EU604" s="1178"/>
      <c r="EV604" s="1178"/>
      <c r="EW604" s="1178"/>
      <c r="EX604" s="1178"/>
      <c r="EY604" s="1178"/>
      <c r="EZ604" s="1178"/>
      <c r="FA604" s="1178"/>
      <c r="FB604" s="1178"/>
      <c r="FC604" s="1178"/>
      <c r="FD604" s="1178"/>
      <c r="FE604" s="1178"/>
      <c r="FF604" s="1178"/>
      <c r="FG604" s="1178"/>
      <c r="FH604" s="1178"/>
      <c r="FI604" s="1178"/>
      <c r="FJ604" s="1178"/>
      <c r="FK604" s="1178"/>
      <c r="FL604" s="1178"/>
      <c r="FM604" s="1178"/>
      <c r="FN604" s="1178"/>
      <c r="FO604" s="1178"/>
      <c r="FP604" s="1178"/>
      <c r="FQ604" s="1178"/>
      <c r="FR604" s="1178"/>
      <c r="FS604" s="1178"/>
      <c r="FT604" s="1178"/>
      <c r="FU604" s="1178"/>
      <c r="FV604" s="1178"/>
      <c r="FW604" s="1178"/>
      <c r="FX604" s="1178"/>
      <c r="FY604" s="1178"/>
      <c r="FZ604" s="1178"/>
      <c r="GA604" s="1178"/>
      <c r="GB604" s="1178"/>
      <c r="GC604" s="1178"/>
      <c r="GD604" s="1178"/>
      <c r="GE604" s="1178"/>
      <c r="GF604" s="1178"/>
      <c r="GG604" s="1178"/>
      <c r="GH604" s="1178"/>
      <c r="GI604" s="1178"/>
      <c r="GJ604" s="1178"/>
      <c r="GK604" s="1178"/>
      <c r="GL604" s="1178"/>
      <c r="GM604" s="1178"/>
      <c r="GN604" s="1178"/>
      <c r="GO604" s="1178"/>
      <c r="GP604" s="1178"/>
      <c r="GQ604" s="1178"/>
      <c r="GR604" s="1178"/>
      <c r="GS604" s="1178"/>
      <c r="GT604" s="1178"/>
      <c r="GU604" s="1178"/>
      <c r="GV604" s="1178"/>
      <c r="GW604" s="1178"/>
      <c r="GX604" s="1178"/>
      <c r="GY604" s="1178"/>
      <c r="GZ604" s="1178"/>
      <c r="HA604" s="1178"/>
      <c r="HB604" s="1178"/>
      <c r="HC604" s="1178"/>
      <c r="HD604" s="1178"/>
      <c r="HE604" s="1178"/>
      <c r="HF604" s="1178"/>
      <c r="HG604" s="1178"/>
      <c r="HH604" s="1178"/>
      <c r="HI604" s="1178"/>
      <c r="HJ604" s="1178"/>
      <c r="HK604" s="1178"/>
      <c r="HL604" s="1178"/>
      <c r="HM604" s="1178"/>
      <c r="HN604" s="1178"/>
      <c r="HO604" s="1178"/>
      <c r="HP604" s="1178"/>
      <c r="HQ604" s="1178"/>
      <c r="HR604" s="1178"/>
      <c r="HS604" s="1178"/>
      <c r="HT604" s="1178"/>
      <c r="HU604" s="1178"/>
      <c r="HV604" s="1178"/>
      <c r="HW604" s="1178"/>
      <c r="HX604" s="1178"/>
      <c r="HY604" s="1178"/>
      <c r="HZ604" s="1178"/>
      <c r="IA604" s="1178"/>
      <c r="IB604" s="1178"/>
      <c r="IC604" s="1178"/>
      <c r="ID604" s="1178"/>
      <c r="IE604" s="1178"/>
      <c r="IF604" s="1178"/>
      <c r="IG604" s="1178"/>
      <c r="IH604" s="1178"/>
      <c r="II604" s="1178"/>
      <c r="IJ604" s="1178"/>
      <c r="IK604" s="1178"/>
      <c r="IL604" s="1178"/>
      <c r="IM604" s="1178"/>
      <c r="IN604" s="1178"/>
      <c r="IO604" s="1178"/>
      <c r="IP604" s="1178"/>
      <c r="IQ604" s="1178"/>
      <c r="IR604" s="1178"/>
      <c r="IS604" s="1178"/>
      <c r="IT604" s="1178"/>
      <c r="IU604" s="1178"/>
      <c r="IV604" s="1178"/>
    </row>
    <row r="605" spans="1:256" ht="28.5" customHeight="1" thickBot="1" x14ac:dyDescent="0.25">
      <c r="A605" s="590" t="s">
        <v>695</v>
      </c>
      <c r="B605" s="591"/>
      <c r="C605" s="591"/>
      <c r="D605" s="591"/>
      <c r="E605" s="1602" t="s">
        <v>153</v>
      </c>
      <c r="F605" s="1602"/>
      <c r="G605" s="826"/>
      <c r="H605" s="1494"/>
      <c r="I605" s="1480"/>
      <c r="J605" s="1481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1178"/>
      <c r="V605" s="1178"/>
      <c r="W605" s="1178"/>
      <c r="X605" s="1178"/>
      <c r="Y605" s="1178"/>
      <c r="Z605" s="1178"/>
      <c r="AA605" s="1178"/>
      <c r="AB605" s="1178"/>
      <c r="AC605" s="1178"/>
      <c r="AD605" s="1178"/>
      <c r="AE605" s="1178"/>
      <c r="AF605" s="1178"/>
      <c r="AG605" s="1178"/>
      <c r="AH605" s="1178"/>
      <c r="AI605" s="1178"/>
      <c r="AJ605" s="1178"/>
      <c r="AK605" s="1178"/>
      <c r="AL605" s="1178"/>
      <c r="AM605" s="1178"/>
      <c r="AN605" s="1178"/>
      <c r="AO605" s="1178"/>
      <c r="AP605" s="1178"/>
      <c r="AQ605" s="1178"/>
      <c r="AR605" s="1178"/>
      <c r="AS605" s="1178"/>
      <c r="AT605" s="1178"/>
      <c r="AU605" s="1178"/>
      <c r="AV605" s="1178"/>
      <c r="AW605" s="1178"/>
      <c r="AX605" s="1178"/>
      <c r="AY605" s="1178"/>
      <c r="AZ605" s="1178"/>
      <c r="BA605" s="1178"/>
      <c r="BB605" s="1178"/>
      <c r="BC605" s="1178"/>
      <c r="BD605" s="1178"/>
      <c r="BE605" s="1178"/>
      <c r="BF605" s="1178"/>
      <c r="BG605" s="1178"/>
      <c r="BH605" s="1178"/>
      <c r="BI605" s="1178"/>
      <c r="BJ605" s="1178"/>
      <c r="BK605" s="1178"/>
      <c r="BL605" s="1178"/>
      <c r="BM605" s="1178"/>
      <c r="BN605" s="1178"/>
      <c r="BO605" s="1178"/>
      <c r="BP605" s="1178"/>
      <c r="BQ605" s="1178"/>
      <c r="BR605" s="1178"/>
      <c r="BS605" s="1178"/>
      <c r="BT605" s="1178"/>
      <c r="BU605" s="1178"/>
      <c r="BV605" s="1178"/>
      <c r="BW605" s="1178"/>
      <c r="BX605" s="1178"/>
      <c r="BY605" s="1178"/>
      <c r="BZ605" s="1178"/>
      <c r="CA605" s="1178"/>
      <c r="CB605" s="1178"/>
      <c r="CC605" s="1178"/>
      <c r="CD605" s="1178"/>
      <c r="CE605" s="1178"/>
      <c r="CF605" s="1178"/>
      <c r="CG605" s="1178"/>
      <c r="CH605" s="1178"/>
      <c r="CI605" s="1178"/>
      <c r="CJ605" s="1178"/>
      <c r="CK605" s="1178"/>
      <c r="CL605" s="1178"/>
      <c r="CM605" s="1178"/>
      <c r="CN605" s="1178"/>
      <c r="CO605" s="1178"/>
      <c r="CP605" s="1178"/>
      <c r="CQ605" s="1178"/>
      <c r="CR605" s="1178"/>
      <c r="CS605" s="1178"/>
      <c r="CT605" s="1178"/>
      <c r="CU605" s="1178"/>
      <c r="CV605" s="1178"/>
      <c r="CW605" s="1178"/>
      <c r="CX605" s="1178"/>
      <c r="CY605" s="1178"/>
      <c r="CZ605" s="1178"/>
      <c r="DA605" s="1178"/>
      <c r="DB605" s="1178"/>
      <c r="DC605" s="1178"/>
      <c r="DD605" s="1178"/>
      <c r="DE605" s="1178"/>
      <c r="DF605" s="1178"/>
      <c r="DG605" s="1178"/>
      <c r="DH605" s="1178"/>
      <c r="DI605" s="1178"/>
      <c r="DJ605" s="1178"/>
      <c r="DK605" s="1178"/>
      <c r="DL605" s="1178"/>
      <c r="DM605" s="1178"/>
      <c r="DN605" s="1178"/>
      <c r="DO605" s="1178"/>
      <c r="DP605" s="1178"/>
      <c r="DQ605" s="1178"/>
      <c r="DR605" s="1178"/>
      <c r="DS605" s="1178"/>
      <c r="DT605" s="1178"/>
      <c r="DU605" s="1178"/>
      <c r="DV605" s="1178"/>
      <c r="DW605" s="1178"/>
      <c r="DX605" s="1178"/>
      <c r="DY605" s="1178"/>
      <c r="DZ605" s="1178"/>
      <c r="EA605" s="1178"/>
      <c r="EB605" s="1178"/>
      <c r="EC605" s="1178"/>
      <c r="ED605" s="1178"/>
      <c r="EE605" s="1178"/>
      <c r="EF605" s="1178"/>
      <c r="EG605" s="1178"/>
      <c r="EH605" s="1178"/>
      <c r="EI605" s="1178"/>
      <c r="EJ605" s="1178"/>
      <c r="EK605" s="1178"/>
      <c r="EL605" s="1178"/>
      <c r="EM605" s="1178"/>
      <c r="EN605" s="1178"/>
      <c r="EO605" s="1178"/>
      <c r="EP605" s="1178"/>
      <c r="EQ605" s="1178"/>
      <c r="ER605" s="1178"/>
      <c r="ES605" s="1178"/>
      <c r="ET605" s="1178"/>
      <c r="EU605" s="1178"/>
      <c r="EV605" s="1178"/>
      <c r="EW605" s="1178"/>
      <c r="EX605" s="1178"/>
      <c r="EY605" s="1178"/>
      <c r="EZ605" s="1178"/>
      <c r="FA605" s="1178"/>
      <c r="FB605" s="1178"/>
      <c r="FC605" s="1178"/>
      <c r="FD605" s="1178"/>
      <c r="FE605" s="1178"/>
      <c r="FF605" s="1178"/>
      <c r="FG605" s="1178"/>
      <c r="FH605" s="1178"/>
      <c r="FI605" s="1178"/>
      <c r="FJ605" s="1178"/>
      <c r="FK605" s="1178"/>
      <c r="FL605" s="1178"/>
      <c r="FM605" s="1178"/>
      <c r="FN605" s="1178"/>
      <c r="FO605" s="1178"/>
      <c r="FP605" s="1178"/>
      <c r="FQ605" s="1178"/>
      <c r="FR605" s="1178"/>
      <c r="FS605" s="1178"/>
      <c r="FT605" s="1178"/>
      <c r="FU605" s="1178"/>
      <c r="FV605" s="1178"/>
      <c r="FW605" s="1178"/>
      <c r="FX605" s="1178"/>
      <c r="FY605" s="1178"/>
      <c r="FZ605" s="1178"/>
      <c r="GA605" s="1178"/>
      <c r="GB605" s="1178"/>
      <c r="GC605" s="1178"/>
      <c r="GD605" s="1178"/>
      <c r="GE605" s="1178"/>
      <c r="GF605" s="1178"/>
      <c r="GG605" s="1178"/>
      <c r="GH605" s="1178"/>
      <c r="GI605" s="1178"/>
      <c r="GJ605" s="1178"/>
      <c r="GK605" s="1178"/>
      <c r="GL605" s="1178"/>
      <c r="GM605" s="1178"/>
      <c r="GN605" s="1178"/>
      <c r="GO605" s="1178"/>
      <c r="GP605" s="1178"/>
      <c r="GQ605" s="1178"/>
      <c r="GR605" s="1178"/>
      <c r="GS605" s="1178"/>
      <c r="GT605" s="1178"/>
      <c r="GU605" s="1178"/>
      <c r="GV605" s="1178"/>
      <c r="GW605" s="1178"/>
      <c r="GX605" s="1178"/>
      <c r="GY605" s="1178"/>
      <c r="GZ605" s="1178"/>
      <c r="HA605" s="1178"/>
      <c r="HB605" s="1178"/>
      <c r="HC605" s="1178"/>
      <c r="HD605" s="1178"/>
      <c r="HE605" s="1178"/>
      <c r="HF605" s="1178"/>
      <c r="HG605" s="1178"/>
      <c r="HH605" s="1178"/>
      <c r="HI605" s="1178"/>
      <c r="HJ605" s="1178"/>
      <c r="HK605" s="1178"/>
      <c r="HL605" s="1178"/>
      <c r="HM605" s="1178"/>
      <c r="HN605" s="1178"/>
      <c r="HO605" s="1178"/>
      <c r="HP605" s="1178"/>
      <c r="HQ605" s="1178"/>
      <c r="HR605" s="1178"/>
      <c r="HS605" s="1178"/>
      <c r="HT605" s="1178"/>
      <c r="HU605" s="1178"/>
      <c r="HV605" s="1178"/>
      <c r="HW605" s="1178"/>
      <c r="HX605" s="1178"/>
      <c r="HY605" s="1178"/>
      <c r="HZ605" s="1178"/>
      <c r="IA605" s="1178"/>
      <c r="IB605" s="1178"/>
      <c r="IC605" s="1178"/>
      <c r="ID605" s="1178"/>
      <c r="IE605" s="1178"/>
      <c r="IF605" s="1178"/>
      <c r="IG605" s="1178"/>
      <c r="IH605" s="1178"/>
      <c r="II605" s="1178"/>
      <c r="IJ605" s="1178"/>
      <c r="IK605" s="1178"/>
      <c r="IL605" s="1178"/>
      <c r="IM605" s="1178"/>
      <c r="IN605" s="1178"/>
      <c r="IO605" s="1178"/>
      <c r="IP605" s="1178"/>
      <c r="IQ605" s="1178"/>
      <c r="IR605" s="1178"/>
      <c r="IS605" s="1178"/>
      <c r="IT605" s="1178"/>
      <c r="IU605" s="1178"/>
      <c r="IV605" s="1178"/>
    </row>
    <row r="606" spans="1:256" ht="10.8" thickTop="1" x14ac:dyDescent="0.2">
      <c r="A606" s="242"/>
      <c r="B606" s="242"/>
      <c r="C606" s="242"/>
      <c r="D606" s="242"/>
      <c r="E606" s="242"/>
      <c r="F606" s="242"/>
      <c r="G606" s="242"/>
      <c r="H606" s="242"/>
      <c r="I606" s="242"/>
      <c r="J606" s="242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1178"/>
      <c r="V606" s="1178"/>
      <c r="W606" s="1178"/>
      <c r="X606" s="1178"/>
      <c r="Y606" s="1178"/>
      <c r="Z606" s="1178"/>
      <c r="AA606" s="1178"/>
      <c r="AB606" s="1178"/>
      <c r="AC606" s="1178"/>
      <c r="AD606" s="1178"/>
      <c r="AE606" s="1178"/>
      <c r="AF606" s="1178"/>
      <c r="AG606" s="1178"/>
      <c r="AH606" s="1178"/>
      <c r="AI606" s="1178"/>
      <c r="AJ606" s="1178"/>
      <c r="AK606" s="1178"/>
      <c r="AL606" s="1178"/>
      <c r="AM606" s="1178"/>
      <c r="AN606" s="1178"/>
      <c r="AO606" s="1178"/>
      <c r="AP606" s="1178"/>
      <c r="AQ606" s="1178"/>
      <c r="AR606" s="1178"/>
      <c r="AS606" s="1178"/>
      <c r="AT606" s="1178"/>
      <c r="AU606" s="1178"/>
      <c r="AV606" s="1178"/>
      <c r="AW606" s="1178"/>
      <c r="AX606" s="1178"/>
      <c r="AY606" s="1178"/>
      <c r="AZ606" s="1178"/>
      <c r="BA606" s="1178"/>
      <c r="BB606" s="1178"/>
      <c r="BC606" s="1178"/>
      <c r="BD606" s="1178"/>
      <c r="BE606" s="1178"/>
      <c r="BF606" s="1178"/>
      <c r="BG606" s="1178"/>
      <c r="BH606" s="1178"/>
      <c r="BI606" s="1178"/>
      <c r="BJ606" s="1178"/>
      <c r="BK606" s="1178"/>
      <c r="BL606" s="1178"/>
      <c r="BM606" s="1178"/>
      <c r="BN606" s="1178"/>
      <c r="BO606" s="1178"/>
      <c r="BP606" s="1178"/>
      <c r="BQ606" s="1178"/>
      <c r="BR606" s="1178"/>
      <c r="BS606" s="1178"/>
      <c r="BT606" s="1178"/>
      <c r="BU606" s="1178"/>
      <c r="BV606" s="1178"/>
      <c r="BW606" s="1178"/>
      <c r="BX606" s="1178"/>
      <c r="BY606" s="1178"/>
      <c r="BZ606" s="1178"/>
      <c r="CA606" s="1178"/>
      <c r="CB606" s="1178"/>
      <c r="CC606" s="1178"/>
      <c r="CD606" s="1178"/>
      <c r="CE606" s="1178"/>
      <c r="CF606" s="1178"/>
      <c r="CG606" s="1178"/>
      <c r="CH606" s="1178"/>
      <c r="CI606" s="1178"/>
      <c r="CJ606" s="1178"/>
      <c r="CK606" s="1178"/>
      <c r="CL606" s="1178"/>
      <c r="CM606" s="1178"/>
      <c r="CN606" s="1178"/>
      <c r="CO606" s="1178"/>
      <c r="CP606" s="1178"/>
      <c r="CQ606" s="1178"/>
      <c r="CR606" s="1178"/>
      <c r="CS606" s="1178"/>
      <c r="CT606" s="1178"/>
      <c r="CU606" s="1178"/>
      <c r="CV606" s="1178"/>
      <c r="CW606" s="1178"/>
      <c r="CX606" s="1178"/>
      <c r="CY606" s="1178"/>
      <c r="CZ606" s="1178"/>
      <c r="DA606" s="1178"/>
      <c r="DB606" s="1178"/>
      <c r="DC606" s="1178"/>
      <c r="DD606" s="1178"/>
      <c r="DE606" s="1178"/>
      <c r="DF606" s="1178"/>
      <c r="DG606" s="1178"/>
      <c r="DH606" s="1178"/>
      <c r="DI606" s="1178"/>
      <c r="DJ606" s="1178"/>
      <c r="DK606" s="1178"/>
      <c r="DL606" s="1178"/>
      <c r="DM606" s="1178"/>
      <c r="DN606" s="1178"/>
      <c r="DO606" s="1178"/>
      <c r="DP606" s="1178"/>
      <c r="DQ606" s="1178"/>
      <c r="DR606" s="1178"/>
      <c r="DS606" s="1178"/>
      <c r="DT606" s="1178"/>
      <c r="DU606" s="1178"/>
      <c r="DV606" s="1178"/>
      <c r="DW606" s="1178"/>
      <c r="DX606" s="1178"/>
      <c r="DY606" s="1178"/>
      <c r="DZ606" s="1178"/>
      <c r="EA606" s="1178"/>
      <c r="EB606" s="1178"/>
      <c r="EC606" s="1178"/>
      <c r="ED606" s="1178"/>
      <c r="EE606" s="1178"/>
      <c r="EF606" s="1178"/>
      <c r="EG606" s="1178"/>
      <c r="EH606" s="1178"/>
      <c r="EI606" s="1178"/>
      <c r="EJ606" s="1178"/>
      <c r="EK606" s="1178"/>
      <c r="EL606" s="1178"/>
      <c r="EM606" s="1178"/>
      <c r="EN606" s="1178"/>
      <c r="EO606" s="1178"/>
      <c r="EP606" s="1178"/>
      <c r="EQ606" s="1178"/>
      <c r="ER606" s="1178"/>
      <c r="ES606" s="1178"/>
      <c r="ET606" s="1178"/>
      <c r="EU606" s="1178"/>
      <c r="EV606" s="1178"/>
      <c r="EW606" s="1178"/>
      <c r="EX606" s="1178"/>
      <c r="EY606" s="1178"/>
      <c r="EZ606" s="1178"/>
      <c r="FA606" s="1178"/>
      <c r="FB606" s="1178"/>
      <c r="FC606" s="1178"/>
      <c r="FD606" s="1178"/>
      <c r="FE606" s="1178"/>
      <c r="FF606" s="1178"/>
      <c r="FG606" s="1178"/>
      <c r="FH606" s="1178"/>
      <c r="FI606" s="1178"/>
      <c r="FJ606" s="1178"/>
      <c r="FK606" s="1178"/>
      <c r="FL606" s="1178"/>
      <c r="FM606" s="1178"/>
      <c r="FN606" s="1178"/>
      <c r="FO606" s="1178"/>
      <c r="FP606" s="1178"/>
      <c r="FQ606" s="1178"/>
      <c r="FR606" s="1178"/>
      <c r="FS606" s="1178"/>
      <c r="FT606" s="1178"/>
      <c r="FU606" s="1178"/>
      <c r="FV606" s="1178"/>
      <c r="FW606" s="1178"/>
      <c r="FX606" s="1178"/>
      <c r="FY606" s="1178"/>
      <c r="FZ606" s="1178"/>
      <c r="GA606" s="1178"/>
      <c r="GB606" s="1178"/>
      <c r="GC606" s="1178"/>
      <c r="GD606" s="1178"/>
      <c r="GE606" s="1178"/>
      <c r="GF606" s="1178"/>
      <c r="GG606" s="1178"/>
      <c r="GH606" s="1178"/>
      <c r="GI606" s="1178"/>
      <c r="GJ606" s="1178"/>
      <c r="GK606" s="1178"/>
      <c r="GL606" s="1178"/>
      <c r="GM606" s="1178"/>
      <c r="GN606" s="1178"/>
      <c r="GO606" s="1178"/>
      <c r="GP606" s="1178"/>
      <c r="GQ606" s="1178"/>
      <c r="GR606" s="1178"/>
      <c r="GS606" s="1178"/>
      <c r="GT606" s="1178"/>
      <c r="GU606" s="1178"/>
      <c r="GV606" s="1178"/>
      <c r="GW606" s="1178"/>
      <c r="GX606" s="1178"/>
      <c r="GY606" s="1178"/>
      <c r="GZ606" s="1178"/>
      <c r="HA606" s="1178"/>
      <c r="HB606" s="1178"/>
      <c r="HC606" s="1178"/>
      <c r="HD606" s="1178"/>
      <c r="HE606" s="1178"/>
      <c r="HF606" s="1178"/>
      <c r="HG606" s="1178"/>
      <c r="HH606" s="1178"/>
      <c r="HI606" s="1178"/>
      <c r="HJ606" s="1178"/>
      <c r="HK606" s="1178"/>
      <c r="HL606" s="1178"/>
      <c r="HM606" s="1178"/>
      <c r="HN606" s="1178"/>
      <c r="HO606" s="1178"/>
      <c r="HP606" s="1178"/>
      <c r="HQ606" s="1178"/>
      <c r="HR606" s="1178"/>
      <c r="HS606" s="1178"/>
      <c r="HT606" s="1178"/>
      <c r="HU606" s="1178"/>
      <c r="HV606" s="1178"/>
      <c r="HW606" s="1178"/>
      <c r="HX606" s="1178"/>
      <c r="HY606" s="1178"/>
      <c r="HZ606" s="1178"/>
      <c r="IA606" s="1178"/>
      <c r="IB606" s="1178"/>
      <c r="IC606" s="1178"/>
      <c r="ID606" s="1178"/>
      <c r="IE606" s="1178"/>
      <c r="IF606" s="1178"/>
      <c r="IG606" s="1178"/>
      <c r="IH606" s="1178"/>
      <c r="II606" s="1178"/>
      <c r="IJ606" s="1178"/>
      <c r="IK606" s="1178"/>
      <c r="IL606" s="1178"/>
      <c r="IM606" s="1178"/>
      <c r="IN606" s="1178"/>
      <c r="IO606" s="1178"/>
      <c r="IP606" s="1178"/>
      <c r="IQ606" s="1178"/>
      <c r="IR606" s="1178"/>
      <c r="IS606" s="1178"/>
      <c r="IT606" s="1178"/>
      <c r="IU606" s="1178"/>
      <c r="IV606" s="1178"/>
    </row>
    <row r="607" spans="1:256" ht="16.5" customHeight="1" x14ac:dyDescent="0.2">
      <c r="A607" s="448" t="s">
        <v>694</v>
      </c>
      <c r="B607" s="448"/>
      <c r="C607" s="448"/>
      <c r="D607" s="448"/>
      <c r="E607" s="448"/>
      <c r="F607" s="448"/>
      <c r="G607" s="448"/>
      <c r="H607" s="448"/>
      <c r="I607" s="448"/>
      <c r="J607" s="448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  <c r="AJ607" s="242"/>
      <c r="AK607" s="242"/>
      <c r="AL607" s="242"/>
      <c r="AM607" s="242"/>
      <c r="AN607" s="242"/>
      <c r="AO607" s="242"/>
      <c r="AP607" s="242"/>
      <c r="AQ607" s="242"/>
      <c r="AR607" s="242"/>
      <c r="AS607" s="242"/>
      <c r="AT607" s="242"/>
      <c r="AU607" s="242"/>
      <c r="AV607" s="242"/>
      <c r="AW607" s="242"/>
      <c r="AX607" s="242"/>
      <c r="AY607" s="242"/>
      <c r="AZ607" s="242"/>
      <c r="BA607" s="242"/>
      <c r="BB607" s="242"/>
      <c r="BC607" s="242"/>
      <c r="BD607" s="242"/>
      <c r="BE607" s="242"/>
      <c r="BF607" s="242"/>
      <c r="BG607" s="242"/>
      <c r="BH607" s="242"/>
      <c r="BI607" s="242"/>
      <c r="BJ607" s="242"/>
      <c r="BK607" s="242"/>
      <c r="BL607" s="242"/>
      <c r="BM607" s="242"/>
      <c r="BN607" s="242"/>
      <c r="BO607" s="242"/>
      <c r="BP607" s="242"/>
      <c r="BQ607" s="242"/>
      <c r="BR607" s="242"/>
      <c r="BS607" s="242"/>
      <c r="BT607" s="242"/>
      <c r="BU607" s="242"/>
      <c r="BV607" s="242"/>
      <c r="BW607" s="242"/>
      <c r="BX607" s="242"/>
      <c r="BY607" s="242"/>
      <c r="BZ607" s="242"/>
      <c r="CA607" s="242"/>
      <c r="CB607" s="242"/>
      <c r="CC607" s="242"/>
      <c r="CD607" s="242"/>
      <c r="CE607" s="242"/>
      <c r="CF607" s="242"/>
      <c r="CG607" s="242"/>
      <c r="CH607" s="242"/>
      <c r="CI607" s="242"/>
      <c r="CJ607" s="242"/>
      <c r="CK607" s="242"/>
      <c r="CL607" s="242"/>
      <c r="CM607" s="242"/>
      <c r="CN607" s="242"/>
      <c r="CO607" s="242"/>
      <c r="CP607" s="242"/>
      <c r="CQ607" s="242"/>
      <c r="CR607" s="242"/>
      <c r="CS607" s="242"/>
      <c r="CT607" s="242"/>
      <c r="CU607" s="242"/>
      <c r="CV607" s="242"/>
      <c r="CW607" s="242"/>
      <c r="CX607" s="242"/>
      <c r="CY607" s="242"/>
      <c r="CZ607" s="242"/>
      <c r="DA607" s="242"/>
      <c r="DB607" s="242"/>
      <c r="DC607" s="242"/>
      <c r="DD607" s="242"/>
      <c r="DE607" s="242"/>
      <c r="DF607" s="242"/>
      <c r="DG607" s="242"/>
      <c r="DH607" s="242"/>
      <c r="DI607" s="242"/>
      <c r="DJ607" s="242"/>
      <c r="DK607" s="242"/>
      <c r="DL607" s="242"/>
      <c r="DM607" s="242"/>
      <c r="DN607" s="242"/>
      <c r="DO607" s="242"/>
      <c r="DP607" s="242"/>
      <c r="DQ607" s="242"/>
      <c r="DR607" s="242"/>
      <c r="DS607" s="242"/>
      <c r="DT607" s="242"/>
      <c r="DU607" s="242"/>
      <c r="DV607" s="242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</row>
    <row r="608" spans="1:256" ht="16.5" customHeight="1" x14ac:dyDescent="0.2">
      <c r="A608" s="450"/>
      <c r="B608" s="450"/>
      <c r="C608" s="450"/>
      <c r="D608" s="450"/>
      <c r="E608" s="450"/>
      <c r="F608" s="450"/>
      <c r="G608" s="450"/>
      <c r="H608" s="450"/>
      <c r="I608" s="450"/>
      <c r="J608" s="450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  <c r="AJ608" s="242"/>
      <c r="AK608" s="242"/>
      <c r="AL608" s="242"/>
      <c r="AM608" s="242"/>
      <c r="AN608" s="242"/>
      <c r="AO608" s="242"/>
      <c r="AP608" s="242"/>
      <c r="AQ608" s="242"/>
      <c r="AR608" s="242"/>
      <c r="AS608" s="242"/>
      <c r="AT608" s="242"/>
      <c r="AU608" s="242"/>
      <c r="AV608" s="242"/>
      <c r="AW608" s="242"/>
      <c r="AX608" s="242"/>
      <c r="AY608" s="242"/>
      <c r="AZ608" s="242"/>
      <c r="BA608" s="242"/>
      <c r="BB608" s="242"/>
      <c r="BC608" s="242"/>
      <c r="BD608" s="242"/>
      <c r="BE608" s="242"/>
      <c r="BF608" s="242"/>
      <c r="BG608" s="242"/>
      <c r="BH608" s="242"/>
      <c r="BI608" s="242"/>
      <c r="BJ608" s="242"/>
      <c r="BK608" s="242"/>
      <c r="BL608" s="242"/>
      <c r="BM608" s="242"/>
      <c r="BN608" s="242"/>
      <c r="BO608" s="242"/>
      <c r="BP608" s="242"/>
      <c r="BQ608" s="242"/>
      <c r="BR608" s="242"/>
      <c r="BS608" s="242"/>
      <c r="BT608" s="242"/>
      <c r="BU608" s="242"/>
      <c r="BV608" s="242"/>
      <c r="BW608" s="242"/>
      <c r="BX608" s="242"/>
      <c r="BY608" s="242"/>
      <c r="BZ608" s="242"/>
      <c r="CA608" s="242"/>
      <c r="CB608" s="242"/>
      <c r="CC608" s="242"/>
      <c r="CD608" s="242"/>
      <c r="CE608" s="242"/>
      <c r="CF608" s="242"/>
      <c r="CG608" s="242"/>
      <c r="CH608" s="242"/>
      <c r="CI608" s="242"/>
      <c r="CJ608" s="242"/>
      <c r="CK608" s="242"/>
      <c r="CL608" s="242"/>
      <c r="CM608" s="242"/>
      <c r="CN608" s="242"/>
      <c r="CO608" s="242"/>
      <c r="CP608" s="242"/>
      <c r="CQ608" s="242"/>
      <c r="CR608" s="242"/>
      <c r="CS608" s="242"/>
      <c r="CT608" s="242"/>
      <c r="CU608" s="242"/>
      <c r="CV608" s="242"/>
      <c r="CW608" s="242"/>
      <c r="CX608" s="242"/>
      <c r="CY608" s="242"/>
      <c r="CZ608" s="242"/>
      <c r="DA608" s="242"/>
      <c r="DB608" s="242"/>
      <c r="DC608" s="242"/>
      <c r="DD608" s="242"/>
      <c r="DE608" s="242"/>
      <c r="DF608" s="242"/>
      <c r="DG608" s="242"/>
      <c r="DH608" s="242"/>
      <c r="DI608" s="242"/>
      <c r="DJ608" s="242"/>
      <c r="DK608" s="242"/>
      <c r="DL608" s="242"/>
      <c r="DM608" s="242"/>
      <c r="DN608" s="242"/>
      <c r="DO608" s="242"/>
      <c r="DP608" s="242"/>
      <c r="DQ608" s="242"/>
      <c r="DR608" s="242"/>
      <c r="DS608" s="242"/>
      <c r="DT608" s="242"/>
      <c r="DU608" s="242"/>
      <c r="DV608" s="242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</row>
    <row r="609" spans="1:256" ht="14.25" customHeight="1" x14ac:dyDescent="0.2">
      <c r="A609" s="179"/>
      <c r="B609" s="179"/>
      <c r="C609" s="179"/>
      <c r="D609" s="179"/>
      <c r="E609" s="179"/>
      <c r="F609" s="179"/>
      <c r="G609" s="179"/>
      <c r="H609" s="179"/>
      <c r="I609" s="179"/>
      <c r="J609" s="179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  <c r="AJ609" s="242"/>
      <c r="AK609" s="242"/>
      <c r="AL609" s="242"/>
      <c r="AM609" s="242"/>
      <c r="AN609" s="242"/>
      <c r="AO609" s="242"/>
      <c r="AP609" s="242"/>
      <c r="AQ609" s="242"/>
      <c r="AR609" s="242"/>
      <c r="AS609" s="242"/>
      <c r="AT609" s="242"/>
      <c r="AU609" s="242"/>
      <c r="AV609" s="242"/>
      <c r="AW609" s="242"/>
      <c r="AX609" s="242"/>
      <c r="AY609" s="242"/>
      <c r="AZ609" s="242"/>
      <c r="BA609" s="242"/>
      <c r="BB609" s="242"/>
      <c r="BC609" s="242"/>
      <c r="BD609" s="242"/>
      <c r="BE609" s="242"/>
      <c r="BF609" s="242"/>
      <c r="BG609" s="242"/>
      <c r="BH609" s="242"/>
      <c r="BI609" s="242"/>
      <c r="BJ609" s="242"/>
      <c r="BK609" s="242"/>
      <c r="BL609" s="242"/>
      <c r="BM609" s="242"/>
      <c r="BN609" s="242"/>
      <c r="BO609" s="242"/>
      <c r="BP609" s="242"/>
      <c r="BQ609" s="242"/>
      <c r="BR609" s="242"/>
      <c r="BS609" s="242"/>
      <c r="BT609" s="242"/>
      <c r="BU609" s="242"/>
      <c r="BV609" s="242"/>
      <c r="BW609" s="242"/>
      <c r="BX609" s="242"/>
      <c r="BY609" s="242"/>
      <c r="BZ609" s="242"/>
      <c r="CA609" s="242"/>
      <c r="CB609" s="242"/>
      <c r="CC609" s="242"/>
      <c r="CD609" s="242"/>
      <c r="CE609" s="242"/>
      <c r="CF609" s="242"/>
      <c r="CG609" s="242"/>
      <c r="CH609" s="242"/>
      <c r="CI609" s="242"/>
      <c r="CJ609" s="242"/>
      <c r="CK609" s="242"/>
      <c r="CL609" s="242"/>
      <c r="CM609" s="242"/>
      <c r="CN609" s="242"/>
      <c r="CO609" s="242"/>
      <c r="CP609" s="242"/>
      <c r="CQ609" s="242"/>
      <c r="CR609" s="242"/>
      <c r="CS609" s="242"/>
      <c r="CT609" s="242"/>
      <c r="CU609" s="242"/>
      <c r="CV609" s="242"/>
      <c r="CW609" s="242"/>
      <c r="CX609" s="242"/>
      <c r="CY609" s="242"/>
      <c r="CZ609" s="242"/>
      <c r="DA609" s="242"/>
      <c r="DB609" s="242"/>
      <c r="DC609" s="242"/>
      <c r="DD609" s="242"/>
      <c r="DE609" s="242"/>
      <c r="DF609" s="242"/>
      <c r="DG609" s="242"/>
      <c r="DH609" s="242"/>
      <c r="DI609" s="242"/>
      <c r="DJ609" s="242"/>
      <c r="DK609" s="242"/>
      <c r="DL609" s="242"/>
      <c r="DM609" s="242"/>
      <c r="DN609" s="242"/>
      <c r="DO609" s="242"/>
      <c r="DP609" s="242"/>
      <c r="DQ609" s="242"/>
      <c r="DR609" s="242"/>
      <c r="DS609" s="242"/>
      <c r="DT609" s="242"/>
      <c r="DU609" s="242"/>
      <c r="DV609" s="242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</row>
    <row r="610" spans="1:256" ht="14.25" customHeight="1" x14ac:dyDescent="0.2">
      <c r="A610" s="209" t="s">
        <v>696</v>
      </c>
      <c r="B610" s="1059" t="s">
        <v>697</v>
      </c>
      <c r="C610" s="1059"/>
      <c r="D610" s="1059"/>
      <c r="E610" s="1059"/>
      <c r="F610" s="1059"/>
      <c r="G610" s="1059"/>
      <c r="H610" s="1059"/>
      <c r="I610" s="1059"/>
      <c r="J610" s="1059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  <c r="AJ610" s="242"/>
      <c r="AK610" s="242"/>
      <c r="AL610" s="242"/>
      <c r="AM610" s="242"/>
      <c r="AN610" s="242"/>
      <c r="AO610" s="242"/>
      <c r="AP610" s="242"/>
      <c r="AQ610" s="242"/>
      <c r="AR610" s="242"/>
      <c r="AS610" s="242"/>
      <c r="AT610" s="242"/>
      <c r="AU610" s="242"/>
      <c r="AV610" s="242"/>
      <c r="AW610" s="242"/>
      <c r="AX610" s="242"/>
      <c r="AY610" s="242"/>
      <c r="AZ610" s="242"/>
      <c r="BA610" s="242"/>
      <c r="BB610" s="242"/>
      <c r="BC610" s="242"/>
      <c r="BD610" s="242"/>
      <c r="BE610" s="242"/>
      <c r="BF610" s="242"/>
      <c r="BG610" s="242"/>
      <c r="BH610" s="242"/>
      <c r="BI610" s="242"/>
      <c r="BJ610" s="242"/>
      <c r="BK610" s="242"/>
      <c r="BL610" s="242"/>
      <c r="BM610" s="242"/>
      <c r="BN610" s="242"/>
      <c r="BO610" s="242"/>
      <c r="BP610" s="242"/>
      <c r="BQ610" s="242"/>
      <c r="BR610" s="242"/>
      <c r="BS610" s="242"/>
      <c r="BT610" s="242"/>
      <c r="BU610" s="242"/>
      <c r="BV610" s="242"/>
      <c r="BW610" s="242"/>
      <c r="BX610" s="242"/>
      <c r="BY610" s="242"/>
      <c r="BZ610" s="242"/>
      <c r="CA610" s="242"/>
      <c r="CB610" s="242"/>
      <c r="CC610" s="242"/>
      <c r="CD610" s="242"/>
      <c r="CE610" s="242"/>
      <c r="CF610" s="242"/>
      <c r="CG610" s="242"/>
      <c r="CH610" s="242"/>
      <c r="CI610" s="242"/>
      <c r="CJ610" s="242"/>
      <c r="CK610" s="242"/>
      <c r="CL610" s="242"/>
      <c r="CM610" s="242"/>
      <c r="CN610" s="242"/>
      <c r="CO610" s="242"/>
      <c r="CP610" s="242"/>
      <c r="CQ610" s="242"/>
      <c r="CR610" s="242"/>
      <c r="CS610" s="242"/>
      <c r="CT610" s="242"/>
      <c r="CU610" s="242"/>
      <c r="CV610" s="242"/>
      <c r="CW610" s="242"/>
      <c r="CX610" s="242"/>
      <c r="CY610" s="242"/>
      <c r="CZ610" s="242"/>
      <c r="DA610" s="242"/>
      <c r="DB610" s="242"/>
      <c r="DC610" s="242"/>
      <c r="DD610" s="242"/>
      <c r="DE610" s="242"/>
      <c r="DF610" s="242"/>
      <c r="DG610" s="242"/>
      <c r="DH610" s="242"/>
      <c r="DI610" s="242"/>
      <c r="DJ610" s="242"/>
      <c r="DK610" s="242"/>
      <c r="DL610" s="242"/>
      <c r="DM610" s="242"/>
      <c r="DN610" s="242"/>
      <c r="DO610" s="242"/>
      <c r="DP610" s="242"/>
      <c r="DQ610" s="242"/>
      <c r="DR610" s="242"/>
      <c r="DS610" s="242"/>
      <c r="DT610" s="242"/>
      <c r="DU610" s="242"/>
      <c r="DV610" s="242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</row>
    <row r="611" spans="1:256" ht="16.5" customHeight="1" thickBot="1" x14ac:dyDescent="0.25">
      <c r="A611" s="209"/>
      <c r="B611" s="241"/>
      <c r="C611" s="241"/>
      <c r="D611" s="241"/>
      <c r="E611" s="241"/>
      <c r="F611" s="241"/>
      <c r="G611" s="241"/>
      <c r="H611" s="241"/>
      <c r="I611" s="241"/>
      <c r="J611" s="241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  <c r="AJ611" s="242"/>
      <c r="AK611" s="242"/>
      <c r="AL611" s="242"/>
      <c r="AM611" s="242"/>
      <c r="AN611" s="242"/>
      <c r="AO611" s="242"/>
      <c r="AP611" s="242"/>
      <c r="AQ611" s="242"/>
      <c r="AR611" s="242"/>
      <c r="AS611" s="242"/>
      <c r="AT611" s="242"/>
      <c r="AU611" s="242"/>
      <c r="AV611" s="242"/>
      <c r="AW611" s="242"/>
      <c r="AX611" s="242"/>
      <c r="AY611" s="242"/>
      <c r="AZ611" s="242"/>
      <c r="BA611" s="242"/>
      <c r="BB611" s="242"/>
      <c r="BC611" s="242"/>
      <c r="BD611" s="242"/>
      <c r="BE611" s="242"/>
      <c r="BF611" s="242"/>
      <c r="BG611" s="242"/>
      <c r="BH611" s="242"/>
      <c r="BI611" s="242"/>
      <c r="BJ611" s="242"/>
      <c r="BK611" s="242"/>
      <c r="BL611" s="242"/>
      <c r="BM611" s="242"/>
      <c r="BN611" s="242"/>
      <c r="BO611" s="242"/>
      <c r="BP611" s="242"/>
      <c r="BQ611" s="242"/>
      <c r="BR611" s="242"/>
      <c r="BS611" s="242"/>
      <c r="BT611" s="242"/>
      <c r="BU611" s="242"/>
      <c r="BV611" s="242"/>
      <c r="BW611" s="242"/>
      <c r="BX611" s="242"/>
      <c r="BY611" s="242"/>
      <c r="BZ611" s="242"/>
      <c r="CA611" s="242"/>
      <c r="CB611" s="242"/>
      <c r="CC611" s="242"/>
      <c r="CD611" s="242"/>
      <c r="CE611" s="242"/>
      <c r="CF611" s="242"/>
      <c r="CG611" s="242"/>
      <c r="CH611" s="242"/>
      <c r="CI611" s="242"/>
      <c r="CJ611" s="242"/>
      <c r="CK611" s="242"/>
      <c r="CL611" s="242"/>
      <c r="CM611" s="242"/>
      <c r="CN611" s="242"/>
      <c r="CO611" s="242"/>
      <c r="CP611" s="242"/>
      <c r="CQ611" s="242"/>
      <c r="CR611" s="242"/>
      <c r="CS611" s="242"/>
      <c r="CT611" s="242"/>
      <c r="CU611" s="242"/>
      <c r="CV611" s="242"/>
      <c r="CW611" s="242"/>
      <c r="CX611" s="242"/>
      <c r="CY611" s="242"/>
      <c r="CZ611" s="242"/>
      <c r="DA611" s="242"/>
      <c r="DB611" s="242"/>
      <c r="DC611" s="242"/>
      <c r="DD611" s="242"/>
      <c r="DE611" s="242"/>
      <c r="DF611" s="242"/>
      <c r="DG611" s="242"/>
      <c r="DH611" s="242"/>
      <c r="DI611" s="242"/>
      <c r="DJ611" s="242"/>
      <c r="DK611" s="242"/>
      <c r="DL611" s="242"/>
      <c r="DM611" s="242"/>
      <c r="DN611" s="242"/>
      <c r="DO611" s="242"/>
      <c r="DP611" s="242"/>
      <c r="DQ611" s="242"/>
      <c r="DR611" s="242"/>
      <c r="DS611" s="242"/>
      <c r="DT611" s="242"/>
      <c r="DU611" s="242"/>
      <c r="DV611" s="242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</row>
    <row r="612" spans="1:256" ht="24" customHeight="1" thickTop="1" thickBot="1" x14ac:dyDescent="0.25">
      <c r="A612" s="882" t="s">
        <v>5</v>
      </c>
      <c r="B612" s="880"/>
      <c r="C612" s="880"/>
      <c r="D612" s="880"/>
      <c r="E612" s="880" t="s">
        <v>6</v>
      </c>
      <c r="F612" s="880"/>
      <c r="G612" s="883"/>
      <c r="H612" s="879" t="s">
        <v>7</v>
      </c>
      <c r="I612" s="880"/>
      <c r="J612" s="881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  <c r="AJ612" s="242"/>
      <c r="AK612" s="242"/>
      <c r="AL612" s="242"/>
      <c r="AM612" s="242"/>
      <c r="AN612" s="242"/>
      <c r="AO612" s="242"/>
      <c r="AP612" s="242"/>
      <c r="AQ612" s="242"/>
      <c r="AR612" s="242"/>
      <c r="AS612" s="242"/>
      <c r="AT612" s="242"/>
      <c r="AU612" s="242"/>
      <c r="AV612" s="242"/>
      <c r="AW612" s="242"/>
      <c r="AX612" s="242"/>
      <c r="AY612" s="242"/>
      <c r="AZ612" s="242"/>
      <c r="BA612" s="242"/>
      <c r="BB612" s="242"/>
      <c r="BC612" s="242"/>
      <c r="BD612" s="242"/>
      <c r="BE612" s="242"/>
      <c r="BF612" s="242"/>
      <c r="BG612" s="242"/>
      <c r="BH612" s="242"/>
      <c r="BI612" s="242"/>
      <c r="BJ612" s="242"/>
      <c r="BK612" s="242"/>
      <c r="BL612" s="242"/>
      <c r="BM612" s="242"/>
      <c r="BN612" s="242"/>
      <c r="BO612" s="242"/>
      <c r="BP612" s="242"/>
      <c r="BQ612" s="242"/>
      <c r="BR612" s="242"/>
      <c r="BS612" s="242"/>
      <c r="BT612" s="242"/>
      <c r="BU612" s="242"/>
      <c r="BV612" s="242"/>
      <c r="BW612" s="242"/>
      <c r="BX612" s="242"/>
      <c r="BY612" s="242"/>
      <c r="BZ612" s="242"/>
      <c r="CA612" s="242"/>
      <c r="CB612" s="242"/>
      <c r="CC612" s="242"/>
      <c r="CD612" s="242"/>
      <c r="CE612" s="242"/>
      <c r="CF612" s="242"/>
      <c r="CG612" s="242"/>
      <c r="CH612" s="242"/>
      <c r="CI612" s="242"/>
      <c r="CJ612" s="242"/>
      <c r="CK612" s="242"/>
      <c r="CL612" s="242"/>
      <c r="CM612" s="242"/>
      <c r="CN612" s="242"/>
      <c r="CO612" s="242"/>
      <c r="CP612" s="242"/>
      <c r="CQ612" s="242"/>
      <c r="CR612" s="242"/>
      <c r="CS612" s="242"/>
      <c r="CT612" s="242"/>
      <c r="CU612" s="242"/>
      <c r="CV612" s="242"/>
      <c r="CW612" s="242"/>
      <c r="CX612" s="242"/>
      <c r="CY612" s="242"/>
      <c r="CZ612" s="242"/>
      <c r="DA612" s="242"/>
      <c r="DB612" s="242"/>
      <c r="DC612" s="242"/>
      <c r="DD612" s="242"/>
      <c r="DE612" s="242"/>
      <c r="DF612" s="242"/>
      <c r="DG612" s="242"/>
      <c r="DH612" s="242"/>
      <c r="DI612" s="242"/>
      <c r="DJ612" s="242"/>
      <c r="DK612" s="242"/>
      <c r="DL612" s="242"/>
      <c r="DM612" s="242"/>
      <c r="DN612" s="242"/>
      <c r="DO612" s="242"/>
      <c r="DP612" s="242"/>
      <c r="DQ612" s="242"/>
      <c r="DR612" s="242"/>
      <c r="DS612" s="242"/>
      <c r="DT612" s="242"/>
      <c r="DU612" s="242"/>
      <c r="DV612" s="242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</row>
    <row r="613" spans="1:256" ht="10.8" thickTop="1" x14ac:dyDescent="0.2">
      <c r="A613" s="888" t="s">
        <v>223</v>
      </c>
      <c r="B613" s="889"/>
      <c r="C613" s="889"/>
      <c r="D613" s="889"/>
      <c r="E613" s="1431">
        <v>133485</v>
      </c>
      <c r="F613" s="1431"/>
      <c r="G613" s="1477"/>
      <c r="H613" s="1473">
        <v>120022</v>
      </c>
      <c r="I613" s="1431"/>
      <c r="J613" s="143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  <c r="AJ613" s="242"/>
      <c r="AK613" s="242"/>
      <c r="AL613" s="242"/>
      <c r="AM613" s="242"/>
      <c r="AN613" s="242"/>
      <c r="AO613" s="242"/>
      <c r="AP613" s="242"/>
      <c r="AQ613" s="242"/>
      <c r="AR613" s="242"/>
      <c r="AS613" s="242"/>
      <c r="AT613" s="242"/>
      <c r="AU613" s="242"/>
      <c r="AV613" s="242"/>
      <c r="AW613" s="242"/>
      <c r="AX613" s="242"/>
      <c r="AY613" s="242"/>
      <c r="AZ613" s="242"/>
      <c r="BA613" s="242"/>
      <c r="BB613" s="242"/>
      <c r="BC613" s="242"/>
      <c r="BD613" s="242"/>
      <c r="BE613" s="242"/>
      <c r="BF613" s="242"/>
      <c r="BG613" s="242"/>
      <c r="BH613" s="242"/>
      <c r="BI613" s="242"/>
      <c r="BJ613" s="242"/>
      <c r="BK613" s="242"/>
      <c r="BL613" s="242"/>
      <c r="BM613" s="242"/>
      <c r="BN613" s="242"/>
      <c r="BO613" s="242"/>
      <c r="BP613" s="242"/>
      <c r="BQ613" s="242"/>
      <c r="BR613" s="242"/>
      <c r="BS613" s="242"/>
      <c r="BT613" s="242"/>
      <c r="BU613" s="242"/>
      <c r="BV613" s="242"/>
      <c r="BW613" s="242"/>
      <c r="BX613" s="242"/>
      <c r="BY613" s="242"/>
      <c r="BZ613" s="242"/>
      <c r="CA613" s="242"/>
      <c r="CB613" s="242"/>
      <c r="CC613" s="242"/>
      <c r="CD613" s="242"/>
      <c r="CE613" s="242"/>
      <c r="CF613" s="242"/>
      <c r="CG613" s="242"/>
      <c r="CH613" s="242"/>
      <c r="CI613" s="242"/>
      <c r="CJ613" s="242"/>
      <c r="CK613" s="242"/>
      <c r="CL613" s="242"/>
      <c r="CM613" s="242"/>
      <c r="CN613" s="242"/>
      <c r="CO613" s="242"/>
      <c r="CP613" s="242"/>
      <c r="CQ613" s="242"/>
      <c r="CR613" s="242"/>
      <c r="CS613" s="242"/>
      <c r="CT613" s="242"/>
      <c r="CU613" s="242"/>
      <c r="CV613" s="242"/>
      <c r="CW613" s="242"/>
      <c r="CX613" s="242"/>
      <c r="CY613" s="242"/>
      <c r="CZ613" s="242"/>
      <c r="DA613" s="242"/>
      <c r="DB613" s="242"/>
      <c r="DC613" s="242"/>
      <c r="DD613" s="242"/>
      <c r="DE613" s="242"/>
      <c r="DF613" s="242"/>
      <c r="DG613" s="242"/>
      <c r="DH613" s="242"/>
      <c r="DI613" s="242"/>
      <c r="DJ613" s="242"/>
      <c r="DK613" s="242"/>
      <c r="DL613" s="242"/>
      <c r="DM613" s="242"/>
      <c r="DN613" s="242"/>
      <c r="DO613" s="242"/>
      <c r="DP613" s="242"/>
      <c r="DQ613" s="242"/>
      <c r="DR613" s="242"/>
      <c r="DS613" s="242"/>
      <c r="DT613" s="242"/>
      <c r="DU613" s="242"/>
      <c r="DV613" s="242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</row>
    <row r="614" spans="1:256" ht="22.5" customHeight="1" x14ac:dyDescent="0.2">
      <c r="A614" s="585" t="s">
        <v>224</v>
      </c>
      <c r="B614" s="586"/>
      <c r="C614" s="586"/>
      <c r="D614" s="586"/>
      <c r="E614" s="1466">
        <v>111070</v>
      </c>
      <c r="F614" s="1466"/>
      <c r="G614" s="1467"/>
      <c r="H614" s="1478">
        <v>250714</v>
      </c>
      <c r="I614" s="1466"/>
      <c r="J614" s="1479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  <c r="AJ614" s="242"/>
      <c r="AK614" s="242"/>
      <c r="AL614" s="242"/>
      <c r="AM614" s="242"/>
      <c r="AN614" s="242"/>
      <c r="AO614" s="242"/>
      <c r="AP614" s="242"/>
      <c r="AQ614" s="242"/>
      <c r="AR614" s="242"/>
      <c r="AS614" s="242"/>
      <c r="AT614" s="242"/>
      <c r="AU614" s="242"/>
      <c r="AV614" s="242"/>
      <c r="AW614" s="242"/>
      <c r="AX614" s="242"/>
      <c r="AY614" s="242"/>
      <c r="AZ614" s="242"/>
      <c r="BA614" s="242"/>
      <c r="BB614" s="242"/>
      <c r="BC614" s="242"/>
      <c r="BD614" s="242"/>
      <c r="BE614" s="242"/>
      <c r="BF614" s="242"/>
      <c r="BG614" s="242"/>
      <c r="BH614" s="242"/>
      <c r="BI614" s="242"/>
      <c r="BJ614" s="242"/>
      <c r="BK614" s="242"/>
      <c r="BL614" s="242"/>
      <c r="BM614" s="242"/>
      <c r="BN614" s="242"/>
      <c r="BO614" s="242"/>
      <c r="BP614" s="242"/>
      <c r="BQ614" s="242"/>
      <c r="BR614" s="242"/>
      <c r="BS614" s="242"/>
      <c r="BT614" s="242"/>
      <c r="BU614" s="242"/>
      <c r="BV614" s="242"/>
      <c r="BW614" s="242"/>
      <c r="BX614" s="242"/>
      <c r="BY614" s="242"/>
      <c r="BZ614" s="242"/>
      <c r="CA614" s="242"/>
      <c r="CB614" s="242"/>
      <c r="CC614" s="242"/>
      <c r="CD614" s="242"/>
      <c r="CE614" s="242"/>
      <c r="CF614" s="242"/>
      <c r="CG614" s="242"/>
      <c r="CH614" s="242"/>
      <c r="CI614" s="242"/>
      <c r="CJ614" s="242"/>
      <c r="CK614" s="242"/>
      <c r="CL614" s="242"/>
      <c r="CM614" s="242"/>
      <c r="CN614" s="242"/>
      <c r="CO614" s="242"/>
      <c r="CP614" s="242"/>
      <c r="CQ614" s="242"/>
      <c r="CR614" s="242"/>
      <c r="CS614" s="242"/>
      <c r="CT614" s="242"/>
      <c r="CU614" s="242"/>
      <c r="CV614" s="242"/>
      <c r="CW614" s="242"/>
      <c r="CX614" s="242"/>
      <c r="CY614" s="242"/>
      <c r="CZ614" s="242"/>
      <c r="DA614" s="242"/>
      <c r="DB614" s="242"/>
      <c r="DC614" s="242"/>
      <c r="DD614" s="242"/>
      <c r="DE614" s="242"/>
      <c r="DF614" s="242"/>
      <c r="DG614" s="242"/>
      <c r="DH614" s="242"/>
      <c r="DI614" s="242"/>
      <c r="DJ614" s="242"/>
      <c r="DK614" s="242"/>
      <c r="DL614" s="242"/>
      <c r="DM614" s="242"/>
      <c r="DN614" s="242"/>
      <c r="DO614" s="242"/>
      <c r="DP614" s="242"/>
      <c r="DQ614" s="242"/>
      <c r="DR614" s="242"/>
      <c r="DS614" s="242"/>
      <c r="DT614" s="242"/>
      <c r="DU614" s="242"/>
      <c r="DV614" s="242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</row>
    <row r="615" spans="1:256" x14ac:dyDescent="0.2">
      <c r="A615" s="585" t="s">
        <v>225</v>
      </c>
      <c r="B615" s="586"/>
      <c r="C615" s="586"/>
      <c r="D615" s="586"/>
      <c r="E615" s="1466"/>
      <c r="F615" s="1466"/>
      <c r="G615" s="1467"/>
      <c r="H615" s="1478"/>
      <c r="I615" s="1466"/>
      <c r="J615" s="1479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  <c r="AJ615" s="242"/>
      <c r="AK615" s="242"/>
      <c r="AL615" s="242"/>
      <c r="AM615" s="242"/>
      <c r="AN615" s="242"/>
      <c r="AO615" s="242"/>
      <c r="AP615" s="242"/>
      <c r="AQ615" s="242"/>
      <c r="AR615" s="242"/>
      <c r="AS615" s="242"/>
      <c r="AT615" s="242"/>
      <c r="AU615" s="242"/>
      <c r="AV615" s="242"/>
      <c r="AW615" s="242"/>
      <c r="AX615" s="242"/>
      <c r="AY615" s="242"/>
      <c r="AZ615" s="242"/>
      <c r="BA615" s="242"/>
      <c r="BB615" s="242"/>
      <c r="BC615" s="242"/>
      <c r="BD615" s="242"/>
      <c r="BE615" s="242"/>
      <c r="BF615" s="242"/>
      <c r="BG615" s="242"/>
      <c r="BH615" s="242"/>
      <c r="BI615" s="242"/>
      <c r="BJ615" s="242"/>
      <c r="BK615" s="242"/>
      <c r="BL615" s="242"/>
      <c r="BM615" s="242"/>
      <c r="BN615" s="242"/>
      <c r="BO615" s="242"/>
      <c r="BP615" s="242"/>
      <c r="BQ615" s="242"/>
      <c r="BR615" s="242"/>
      <c r="BS615" s="242"/>
      <c r="BT615" s="242"/>
      <c r="BU615" s="242"/>
      <c r="BV615" s="242"/>
      <c r="BW615" s="242"/>
      <c r="BX615" s="242"/>
      <c r="BY615" s="242"/>
      <c r="BZ615" s="242"/>
      <c r="CA615" s="242"/>
      <c r="CB615" s="242"/>
      <c r="CC615" s="242"/>
      <c r="CD615" s="242"/>
      <c r="CE615" s="242"/>
      <c r="CF615" s="242"/>
      <c r="CG615" s="242"/>
      <c r="CH615" s="242"/>
      <c r="CI615" s="242"/>
      <c r="CJ615" s="242"/>
      <c r="CK615" s="242"/>
      <c r="CL615" s="242"/>
      <c r="CM615" s="242"/>
      <c r="CN615" s="242"/>
      <c r="CO615" s="242"/>
      <c r="CP615" s="242"/>
      <c r="CQ615" s="242"/>
      <c r="CR615" s="242"/>
      <c r="CS615" s="242"/>
      <c r="CT615" s="242"/>
      <c r="CU615" s="242"/>
      <c r="CV615" s="242"/>
      <c r="CW615" s="242"/>
      <c r="CX615" s="242"/>
      <c r="CY615" s="242"/>
      <c r="CZ615" s="242"/>
      <c r="DA615" s="242"/>
      <c r="DB615" s="242"/>
      <c r="DC615" s="242"/>
      <c r="DD615" s="242"/>
      <c r="DE615" s="242"/>
      <c r="DF615" s="242"/>
      <c r="DG615" s="242"/>
      <c r="DH615" s="242"/>
      <c r="DI615" s="242"/>
      <c r="DJ615" s="242"/>
      <c r="DK615" s="242"/>
      <c r="DL615" s="242"/>
      <c r="DM615" s="242"/>
      <c r="DN615" s="242"/>
      <c r="DO615" s="242"/>
      <c r="DP615" s="242"/>
      <c r="DQ615" s="242"/>
      <c r="DR615" s="242"/>
      <c r="DS615" s="242"/>
      <c r="DT615" s="242"/>
      <c r="DU615" s="242"/>
      <c r="DV615" s="242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</row>
    <row r="616" spans="1:256" ht="10.8" thickBot="1" x14ac:dyDescent="0.25">
      <c r="A616" s="1609" t="s">
        <v>226</v>
      </c>
      <c r="B616" s="1610"/>
      <c r="C616" s="1610"/>
      <c r="D616" s="1610"/>
      <c r="E616" s="2218">
        <v>800</v>
      </c>
      <c r="F616" s="2218"/>
      <c r="G616" s="2237"/>
      <c r="H616" s="2217">
        <v>1100</v>
      </c>
      <c r="I616" s="2218"/>
      <c r="J616" s="2219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  <c r="AJ616" s="242"/>
      <c r="AK616" s="242"/>
      <c r="AL616" s="242"/>
      <c r="AM616" s="242"/>
      <c r="AN616" s="242"/>
      <c r="AO616" s="242"/>
      <c r="AP616" s="242"/>
      <c r="AQ616" s="242"/>
      <c r="AR616" s="242"/>
      <c r="AS616" s="242"/>
      <c r="AT616" s="242"/>
      <c r="AU616" s="242"/>
      <c r="AV616" s="242"/>
      <c r="AW616" s="242"/>
      <c r="AX616" s="242"/>
      <c r="AY616" s="242"/>
      <c r="AZ616" s="242"/>
      <c r="BA616" s="242"/>
      <c r="BB616" s="242"/>
      <c r="BC616" s="242"/>
      <c r="BD616" s="242"/>
      <c r="BE616" s="242"/>
      <c r="BF616" s="242"/>
      <c r="BG616" s="242"/>
      <c r="BH616" s="242"/>
      <c r="BI616" s="242"/>
      <c r="BJ616" s="242"/>
      <c r="BK616" s="242"/>
      <c r="BL616" s="242"/>
      <c r="BM616" s="242"/>
      <c r="BN616" s="242"/>
      <c r="BO616" s="242"/>
      <c r="BP616" s="242"/>
      <c r="BQ616" s="242"/>
      <c r="BR616" s="242"/>
      <c r="BS616" s="242"/>
      <c r="BT616" s="242"/>
      <c r="BU616" s="242"/>
      <c r="BV616" s="242"/>
      <c r="BW616" s="242"/>
      <c r="BX616" s="242"/>
      <c r="BY616" s="242"/>
      <c r="BZ616" s="242"/>
      <c r="CA616" s="242"/>
      <c r="CB616" s="242"/>
      <c r="CC616" s="242"/>
      <c r="CD616" s="242"/>
      <c r="CE616" s="242"/>
      <c r="CF616" s="242"/>
      <c r="CG616" s="242"/>
      <c r="CH616" s="242"/>
      <c r="CI616" s="242"/>
      <c r="CJ616" s="242"/>
      <c r="CK616" s="242"/>
      <c r="CL616" s="242"/>
      <c r="CM616" s="242"/>
      <c r="CN616" s="242"/>
      <c r="CO616" s="242"/>
      <c r="CP616" s="242"/>
      <c r="CQ616" s="242"/>
      <c r="CR616" s="242"/>
      <c r="CS616" s="242"/>
      <c r="CT616" s="242"/>
      <c r="CU616" s="242"/>
      <c r="CV616" s="242"/>
      <c r="CW616" s="242"/>
      <c r="CX616" s="242"/>
      <c r="CY616" s="242"/>
      <c r="CZ616" s="242"/>
      <c r="DA616" s="242"/>
      <c r="DB616" s="242"/>
      <c r="DC616" s="242"/>
      <c r="DD616" s="242"/>
      <c r="DE616" s="242"/>
      <c r="DF616" s="242"/>
      <c r="DG616" s="242"/>
      <c r="DH616" s="242"/>
      <c r="DI616" s="242"/>
      <c r="DJ616" s="242"/>
      <c r="DK616" s="242"/>
      <c r="DL616" s="242"/>
      <c r="DM616" s="242"/>
      <c r="DN616" s="242"/>
      <c r="DO616" s="242"/>
      <c r="DP616" s="242"/>
      <c r="DQ616" s="242"/>
      <c r="DR616" s="242"/>
      <c r="DS616" s="242"/>
      <c r="DT616" s="242"/>
      <c r="DU616" s="242"/>
      <c r="DV616" s="242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</row>
    <row r="617" spans="1:256" ht="10.8" thickBot="1" x14ac:dyDescent="0.25">
      <c r="A617" s="705" t="s">
        <v>109</v>
      </c>
      <c r="B617" s="706">
        <v>9194</v>
      </c>
      <c r="C617" s="706">
        <v>5000</v>
      </c>
      <c r="D617" s="706"/>
      <c r="E617" s="2220">
        <f>IF(SUM(E613:G616)=0,"",SUM(E613:G616))</f>
        <v>245355</v>
      </c>
      <c r="F617" s="2220"/>
      <c r="G617" s="2221"/>
      <c r="H617" s="2222">
        <f>IF(SUM(H613:J616)=0,"",SUM(H613:J616))</f>
        <v>371836</v>
      </c>
      <c r="I617" s="2220"/>
      <c r="J617" s="2223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  <c r="AJ617" s="242"/>
      <c r="AK617" s="242"/>
      <c r="AL617" s="242"/>
      <c r="AM617" s="242"/>
      <c r="AN617" s="242"/>
      <c r="AO617" s="242"/>
      <c r="AP617" s="242"/>
      <c r="AQ617" s="242"/>
      <c r="AR617" s="242"/>
      <c r="AS617" s="242"/>
      <c r="AT617" s="242"/>
      <c r="AU617" s="242"/>
      <c r="AV617" s="242"/>
      <c r="AW617" s="242"/>
      <c r="AX617" s="242"/>
      <c r="AY617" s="242"/>
      <c r="AZ617" s="242"/>
      <c r="BA617" s="242"/>
      <c r="BB617" s="242"/>
      <c r="BC617" s="242"/>
      <c r="BD617" s="242"/>
      <c r="BE617" s="242"/>
      <c r="BF617" s="242"/>
      <c r="BG617" s="242"/>
      <c r="BH617" s="242"/>
      <c r="BI617" s="242"/>
      <c r="BJ617" s="242"/>
      <c r="BK617" s="242"/>
      <c r="BL617" s="242"/>
      <c r="BM617" s="242"/>
      <c r="BN617" s="242"/>
      <c r="BO617" s="242"/>
      <c r="BP617" s="242"/>
      <c r="BQ617" s="242"/>
      <c r="BR617" s="242"/>
      <c r="BS617" s="242"/>
      <c r="BT617" s="242"/>
      <c r="BU617" s="242"/>
      <c r="BV617" s="242"/>
      <c r="BW617" s="242"/>
      <c r="BX617" s="242"/>
      <c r="BY617" s="242"/>
      <c r="BZ617" s="242"/>
      <c r="CA617" s="242"/>
      <c r="CB617" s="242"/>
      <c r="CC617" s="242"/>
      <c r="CD617" s="242"/>
      <c r="CE617" s="242"/>
      <c r="CF617" s="242"/>
      <c r="CG617" s="242"/>
      <c r="CH617" s="242"/>
      <c r="CI617" s="242"/>
      <c r="CJ617" s="242"/>
      <c r="CK617" s="242"/>
      <c r="CL617" s="242"/>
      <c r="CM617" s="242"/>
      <c r="CN617" s="242"/>
      <c r="CO617" s="242"/>
      <c r="CP617" s="242"/>
      <c r="CQ617" s="242"/>
      <c r="CR617" s="242"/>
      <c r="CS617" s="242"/>
      <c r="CT617" s="242"/>
      <c r="CU617" s="242"/>
      <c r="CV617" s="242"/>
      <c r="CW617" s="242"/>
      <c r="CX617" s="242"/>
      <c r="CY617" s="242"/>
      <c r="CZ617" s="242"/>
      <c r="DA617" s="242"/>
      <c r="DB617" s="242"/>
      <c r="DC617" s="242"/>
      <c r="DD617" s="242"/>
      <c r="DE617" s="242"/>
      <c r="DF617" s="242"/>
      <c r="DG617" s="242"/>
      <c r="DH617" s="242"/>
      <c r="DI617" s="242"/>
      <c r="DJ617" s="242"/>
      <c r="DK617" s="242"/>
      <c r="DL617" s="242"/>
      <c r="DM617" s="242"/>
      <c r="DN617" s="242"/>
      <c r="DO617" s="242"/>
      <c r="DP617" s="242"/>
      <c r="DQ617" s="242"/>
      <c r="DR617" s="242"/>
      <c r="DS617" s="242"/>
      <c r="DT617" s="242"/>
      <c r="DU617" s="242"/>
      <c r="DV617" s="242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</row>
    <row r="618" spans="1:256" ht="10.8" thickTop="1" x14ac:dyDescent="0.2">
      <c r="A618" s="183"/>
      <c r="B618" s="183"/>
      <c r="C618" s="183"/>
      <c r="D618" s="183"/>
      <c r="E618" s="183"/>
      <c r="F618" s="183"/>
      <c r="G618" s="183"/>
      <c r="H618" s="183"/>
      <c r="I618" s="183"/>
      <c r="J618" s="183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  <c r="AJ618" s="242"/>
      <c r="AK618" s="242"/>
      <c r="AL618" s="242"/>
      <c r="AM618" s="242"/>
      <c r="AN618" s="242"/>
      <c r="AO618" s="242"/>
      <c r="AP618" s="242"/>
      <c r="AQ618" s="242"/>
      <c r="AR618" s="242"/>
      <c r="AS618" s="242"/>
      <c r="AT618" s="242"/>
      <c r="AU618" s="242"/>
      <c r="AV618" s="242"/>
      <c r="AW618" s="242"/>
      <c r="AX618" s="242"/>
      <c r="AY618" s="242"/>
      <c r="AZ618" s="242"/>
      <c r="BA618" s="242"/>
      <c r="BB618" s="242"/>
      <c r="BC618" s="242"/>
      <c r="BD618" s="242"/>
      <c r="BE618" s="242"/>
      <c r="BF618" s="242"/>
      <c r="BG618" s="242"/>
      <c r="BH618" s="242"/>
      <c r="BI618" s="242"/>
      <c r="BJ618" s="242"/>
      <c r="BK618" s="242"/>
      <c r="BL618" s="242"/>
      <c r="BM618" s="242"/>
      <c r="BN618" s="242"/>
      <c r="BO618" s="242"/>
      <c r="BP618" s="242"/>
      <c r="BQ618" s="242"/>
      <c r="BR618" s="242"/>
      <c r="BS618" s="242"/>
      <c r="BT618" s="242"/>
      <c r="BU618" s="242"/>
      <c r="BV618" s="242"/>
      <c r="BW618" s="242"/>
      <c r="BX618" s="242"/>
      <c r="BY618" s="242"/>
      <c r="BZ618" s="242"/>
      <c r="CA618" s="242"/>
      <c r="CB618" s="242"/>
      <c r="CC618" s="242"/>
      <c r="CD618" s="242"/>
      <c r="CE618" s="242"/>
      <c r="CF618" s="242"/>
      <c r="CG618" s="242"/>
      <c r="CH618" s="242"/>
      <c r="CI618" s="242"/>
      <c r="CJ618" s="242"/>
      <c r="CK618" s="242"/>
      <c r="CL618" s="242"/>
      <c r="CM618" s="242"/>
      <c r="CN618" s="242"/>
      <c r="CO618" s="242"/>
      <c r="CP618" s="242"/>
      <c r="CQ618" s="242"/>
      <c r="CR618" s="242"/>
      <c r="CS618" s="242"/>
      <c r="CT618" s="242"/>
      <c r="CU618" s="242"/>
      <c r="CV618" s="242"/>
      <c r="CW618" s="242"/>
      <c r="CX618" s="242"/>
      <c r="CY618" s="242"/>
      <c r="CZ618" s="242"/>
      <c r="DA618" s="242"/>
      <c r="DB618" s="242"/>
      <c r="DC618" s="242"/>
      <c r="DD618" s="242"/>
      <c r="DE618" s="242"/>
      <c r="DF618" s="242"/>
      <c r="DG618" s="242"/>
      <c r="DH618" s="242"/>
      <c r="DI618" s="242"/>
      <c r="DJ618" s="242"/>
      <c r="DK618" s="242"/>
      <c r="DL618" s="242"/>
      <c r="DM618" s="242"/>
      <c r="DN618" s="242"/>
      <c r="DO618" s="242"/>
      <c r="DP618" s="242"/>
      <c r="DQ618" s="242"/>
      <c r="DR618" s="242"/>
      <c r="DS618" s="242"/>
      <c r="DT618" s="242"/>
      <c r="DU618" s="242"/>
      <c r="DV618" s="242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</row>
    <row r="619" spans="1:256" x14ac:dyDescent="0.2">
      <c r="A619" s="448" t="s">
        <v>698</v>
      </c>
      <c r="B619" s="448"/>
      <c r="C619" s="448"/>
      <c r="D619" s="448"/>
      <c r="E619" s="448"/>
      <c r="F619" s="448"/>
      <c r="G619" s="448"/>
      <c r="H619" s="448"/>
      <c r="I619" s="448"/>
      <c r="J619" s="448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  <c r="AJ619" s="242"/>
      <c r="AK619" s="242"/>
      <c r="AL619" s="242"/>
      <c r="AM619" s="242"/>
      <c r="AN619" s="242"/>
      <c r="AO619" s="242"/>
      <c r="AP619" s="242"/>
      <c r="AQ619" s="242"/>
      <c r="AR619" s="242"/>
      <c r="AS619" s="242"/>
      <c r="AT619" s="242"/>
      <c r="AU619" s="242"/>
      <c r="AV619" s="242"/>
      <c r="AW619" s="242"/>
      <c r="AX619" s="242"/>
      <c r="AY619" s="242"/>
      <c r="AZ619" s="242"/>
      <c r="BA619" s="242"/>
      <c r="BB619" s="242"/>
      <c r="BC619" s="242"/>
      <c r="BD619" s="242"/>
      <c r="BE619" s="242"/>
      <c r="BF619" s="242"/>
      <c r="BG619" s="242"/>
      <c r="BH619" s="242"/>
      <c r="BI619" s="242"/>
      <c r="BJ619" s="242"/>
      <c r="BK619" s="242"/>
      <c r="BL619" s="242"/>
      <c r="BM619" s="242"/>
      <c r="BN619" s="242"/>
      <c r="BO619" s="242"/>
      <c r="BP619" s="242"/>
      <c r="BQ619" s="242"/>
      <c r="BR619" s="242"/>
      <c r="BS619" s="242"/>
      <c r="BT619" s="242"/>
      <c r="BU619" s="242"/>
      <c r="BV619" s="242"/>
      <c r="BW619" s="242"/>
      <c r="BX619" s="242"/>
      <c r="BY619" s="242"/>
      <c r="BZ619" s="242"/>
      <c r="CA619" s="242"/>
      <c r="CB619" s="242"/>
      <c r="CC619" s="242"/>
      <c r="CD619" s="242"/>
      <c r="CE619" s="242"/>
      <c r="CF619" s="242"/>
      <c r="CG619" s="242"/>
      <c r="CH619" s="242"/>
      <c r="CI619" s="242"/>
      <c r="CJ619" s="242"/>
      <c r="CK619" s="242"/>
      <c r="CL619" s="242"/>
      <c r="CM619" s="242"/>
      <c r="CN619" s="242"/>
      <c r="CO619" s="242"/>
      <c r="CP619" s="242"/>
      <c r="CQ619" s="242"/>
      <c r="CR619" s="242"/>
      <c r="CS619" s="242"/>
      <c r="CT619" s="242"/>
      <c r="CU619" s="242"/>
      <c r="CV619" s="242"/>
      <c r="CW619" s="242"/>
      <c r="CX619" s="242"/>
      <c r="CY619" s="242"/>
      <c r="CZ619" s="242"/>
      <c r="DA619" s="242"/>
      <c r="DB619" s="242"/>
      <c r="DC619" s="242"/>
      <c r="DD619" s="242"/>
      <c r="DE619" s="242"/>
      <c r="DF619" s="242"/>
      <c r="DG619" s="242"/>
      <c r="DH619" s="242"/>
      <c r="DI619" s="242"/>
      <c r="DJ619" s="242"/>
      <c r="DK619" s="242"/>
      <c r="DL619" s="242"/>
      <c r="DM619" s="242"/>
      <c r="DN619" s="242"/>
      <c r="DO619" s="242"/>
      <c r="DP619" s="242"/>
      <c r="DQ619" s="242"/>
      <c r="DR619" s="242"/>
      <c r="DS619" s="242"/>
      <c r="DT619" s="242"/>
      <c r="DU619" s="242"/>
      <c r="DV619" s="242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</row>
    <row r="620" spans="1:256" x14ac:dyDescent="0.2">
      <c r="A620" s="2213"/>
      <c r="B620" s="2213"/>
      <c r="C620" s="2213"/>
      <c r="D620" s="2213"/>
      <c r="E620" s="2213"/>
      <c r="F620" s="2213"/>
      <c r="G620" s="2213"/>
      <c r="H620" s="2213"/>
      <c r="I620" s="2213"/>
      <c r="J620" s="2213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  <c r="AJ620" s="242"/>
      <c r="AK620" s="242"/>
      <c r="AL620" s="242"/>
      <c r="AM620" s="242"/>
      <c r="AN620" s="242"/>
      <c r="AO620" s="242"/>
      <c r="AP620" s="242"/>
      <c r="AQ620" s="242"/>
      <c r="AR620" s="242"/>
      <c r="AS620" s="242"/>
      <c r="AT620" s="242"/>
      <c r="AU620" s="242"/>
      <c r="AV620" s="242"/>
      <c r="AW620" s="242"/>
      <c r="AX620" s="242"/>
      <c r="AY620" s="242"/>
      <c r="AZ620" s="242"/>
      <c r="BA620" s="242"/>
      <c r="BB620" s="242"/>
      <c r="BC620" s="242"/>
      <c r="BD620" s="242"/>
      <c r="BE620" s="242"/>
      <c r="BF620" s="242"/>
      <c r="BG620" s="242"/>
      <c r="BH620" s="242"/>
      <c r="BI620" s="242"/>
      <c r="BJ620" s="242"/>
      <c r="BK620" s="242"/>
      <c r="BL620" s="242"/>
      <c r="BM620" s="242"/>
      <c r="BN620" s="242"/>
      <c r="BO620" s="242"/>
      <c r="BP620" s="242"/>
      <c r="BQ620" s="242"/>
      <c r="BR620" s="242"/>
      <c r="BS620" s="242"/>
      <c r="BT620" s="242"/>
      <c r="BU620" s="242"/>
      <c r="BV620" s="242"/>
      <c r="BW620" s="242"/>
      <c r="BX620" s="242"/>
      <c r="BY620" s="242"/>
      <c r="BZ620" s="242"/>
      <c r="CA620" s="242"/>
      <c r="CB620" s="242"/>
      <c r="CC620" s="242"/>
      <c r="CD620" s="242"/>
      <c r="CE620" s="242"/>
      <c r="CF620" s="242"/>
      <c r="CG620" s="242"/>
      <c r="CH620" s="242"/>
      <c r="CI620" s="242"/>
      <c r="CJ620" s="242"/>
      <c r="CK620" s="242"/>
      <c r="CL620" s="242"/>
      <c r="CM620" s="242"/>
      <c r="CN620" s="242"/>
      <c r="CO620" s="242"/>
      <c r="CP620" s="242"/>
      <c r="CQ620" s="242"/>
      <c r="CR620" s="242"/>
      <c r="CS620" s="242"/>
      <c r="CT620" s="242"/>
      <c r="CU620" s="242"/>
      <c r="CV620" s="242"/>
      <c r="CW620" s="242"/>
      <c r="CX620" s="242"/>
      <c r="CY620" s="242"/>
      <c r="CZ620" s="242"/>
      <c r="DA620" s="242"/>
      <c r="DB620" s="242"/>
      <c r="DC620" s="242"/>
      <c r="DD620" s="242"/>
      <c r="DE620" s="242"/>
      <c r="DF620" s="242"/>
      <c r="DG620" s="242"/>
      <c r="DH620" s="242"/>
      <c r="DI620" s="242"/>
      <c r="DJ620" s="242"/>
      <c r="DK620" s="242"/>
      <c r="DL620" s="242"/>
      <c r="DM620" s="242"/>
      <c r="DN620" s="242"/>
      <c r="DO620" s="242"/>
      <c r="DP620" s="242"/>
      <c r="DQ620" s="242"/>
      <c r="DR620" s="242"/>
      <c r="DS620" s="242"/>
      <c r="DT620" s="242"/>
      <c r="DU620" s="242"/>
      <c r="DV620" s="242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</row>
    <row r="621" spans="1:256" x14ac:dyDescent="0.2">
      <c r="A621" s="2213"/>
      <c r="B621" s="2213"/>
      <c r="C621" s="2213"/>
      <c r="D621" s="2213"/>
      <c r="E621" s="2213"/>
      <c r="F621" s="2213"/>
      <c r="G621" s="2213"/>
      <c r="H621" s="2213"/>
      <c r="I621" s="2213"/>
      <c r="J621" s="2213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  <c r="AJ621" s="242"/>
      <c r="AK621" s="242"/>
      <c r="AL621" s="242"/>
      <c r="AM621" s="242"/>
      <c r="AN621" s="242"/>
      <c r="AO621" s="242"/>
      <c r="AP621" s="242"/>
      <c r="AQ621" s="242"/>
      <c r="AR621" s="242"/>
      <c r="AS621" s="242"/>
      <c r="AT621" s="242"/>
      <c r="AU621" s="242"/>
      <c r="AV621" s="242"/>
      <c r="AW621" s="242"/>
      <c r="AX621" s="242"/>
      <c r="AY621" s="242"/>
      <c r="AZ621" s="242"/>
      <c r="BA621" s="242"/>
      <c r="BB621" s="242"/>
      <c r="BC621" s="242"/>
      <c r="BD621" s="242"/>
      <c r="BE621" s="242"/>
      <c r="BF621" s="242"/>
      <c r="BG621" s="242"/>
      <c r="BH621" s="242"/>
      <c r="BI621" s="242"/>
      <c r="BJ621" s="242"/>
      <c r="BK621" s="242"/>
      <c r="BL621" s="242"/>
      <c r="BM621" s="242"/>
      <c r="BN621" s="242"/>
      <c r="BO621" s="242"/>
      <c r="BP621" s="242"/>
      <c r="BQ621" s="242"/>
      <c r="BR621" s="242"/>
      <c r="BS621" s="242"/>
      <c r="BT621" s="242"/>
      <c r="BU621" s="242"/>
      <c r="BV621" s="242"/>
      <c r="BW621" s="242"/>
      <c r="BX621" s="242"/>
      <c r="BY621" s="242"/>
      <c r="BZ621" s="242"/>
      <c r="CA621" s="242"/>
      <c r="CB621" s="242"/>
      <c r="CC621" s="242"/>
      <c r="CD621" s="242"/>
      <c r="CE621" s="242"/>
      <c r="CF621" s="242"/>
      <c r="CG621" s="242"/>
      <c r="CH621" s="242"/>
      <c r="CI621" s="242"/>
      <c r="CJ621" s="242"/>
      <c r="CK621" s="242"/>
      <c r="CL621" s="242"/>
      <c r="CM621" s="242"/>
      <c r="CN621" s="242"/>
      <c r="CO621" s="242"/>
      <c r="CP621" s="242"/>
      <c r="CQ621" s="242"/>
      <c r="CR621" s="242"/>
      <c r="CS621" s="242"/>
      <c r="CT621" s="242"/>
      <c r="CU621" s="242"/>
      <c r="CV621" s="242"/>
      <c r="CW621" s="242"/>
      <c r="CX621" s="242"/>
      <c r="CY621" s="242"/>
      <c r="CZ621" s="242"/>
      <c r="DA621" s="242"/>
      <c r="DB621" s="242"/>
      <c r="DC621" s="242"/>
      <c r="DD621" s="242"/>
      <c r="DE621" s="242"/>
      <c r="DF621" s="242"/>
      <c r="DG621" s="242"/>
      <c r="DH621" s="242"/>
      <c r="DI621" s="242"/>
      <c r="DJ621" s="242"/>
      <c r="DK621" s="242"/>
      <c r="DL621" s="242"/>
      <c r="DM621" s="242"/>
      <c r="DN621" s="242"/>
      <c r="DO621" s="242"/>
      <c r="DP621" s="242"/>
      <c r="DQ621" s="242"/>
      <c r="DR621" s="242"/>
      <c r="DS621" s="242"/>
      <c r="DT621" s="242"/>
      <c r="DU621" s="242"/>
      <c r="DV621" s="242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</row>
    <row r="622" spans="1:256" ht="18" customHeight="1" thickBot="1" x14ac:dyDescent="0.25">
      <c r="A622" s="686" t="s">
        <v>125</v>
      </c>
      <c r="B622" s="686"/>
      <c r="C622" s="352" t="s">
        <v>845</v>
      </c>
      <c r="D622" s="183"/>
      <c r="E622" s="183"/>
      <c r="F622" s="183"/>
      <c r="G622" s="183"/>
      <c r="H622" s="183"/>
      <c r="I622" s="183"/>
      <c r="J622" s="183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  <c r="AJ622" s="242"/>
      <c r="AK622" s="242"/>
      <c r="AL622" s="242"/>
      <c r="AM622" s="242"/>
      <c r="AN622" s="242"/>
      <c r="AO622" s="242"/>
      <c r="AP622" s="242"/>
      <c r="AQ622" s="242"/>
      <c r="AR622" s="242"/>
      <c r="AS622" s="242"/>
      <c r="AT622" s="242"/>
      <c r="AU622" s="242"/>
      <c r="AV622" s="242"/>
      <c r="AW622" s="242"/>
      <c r="AX622" s="242"/>
      <c r="AY622" s="242"/>
      <c r="AZ622" s="242"/>
      <c r="BA622" s="242"/>
      <c r="BB622" s="242"/>
      <c r="BC622" s="242"/>
      <c r="BD622" s="242"/>
      <c r="BE622" s="242"/>
      <c r="BF622" s="242"/>
      <c r="BG622" s="242"/>
      <c r="BH622" s="242"/>
      <c r="BI622" s="242"/>
      <c r="BJ622" s="242"/>
      <c r="BK622" s="242"/>
      <c r="BL622" s="242"/>
      <c r="BM622" s="242"/>
      <c r="BN622" s="242"/>
      <c r="BO622" s="242"/>
      <c r="BP622" s="242"/>
      <c r="BQ622" s="242"/>
      <c r="BR622" s="242"/>
      <c r="BS622" s="242"/>
      <c r="BT622" s="242"/>
      <c r="BU622" s="242"/>
      <c r="BV622" s="242"/>
      <c r="BW622" s="242"/>
      <c r="BX622" s="242"/>
      <c r="BY622" s="242"/>
      <c r="BZ622" s="242"/>
      <c r="CA622" s="242"/>
      <c r="CB622" s="242"/>
      <c r="CC622" s="242"/>
      <c r="CD622" s="242"/>
      <c r="CE622" s="242"/>
      <c r="CF622" s="242"/>
      <c r="CG622" s="242"/>
      <c r="CH622" s="242"/>
      <c r="CI622" s="242"/>
      <c r="CJ622" s="242"/>
      <c r="CK622" s="242"/>
      <c r="CL622" s="242"/>
      <c r="CM622" s="242"/>
      <c r="CN622" s="242"/>
      <c r="CO622" s="242"/>
      <c r="CP622" s="242"/>
      <c r="CQ622" s="242"/>
      <c r="CR622" s="242"/>
      <c r="CS622" s="242"/>
      <c r="CT622" s="242"/>
      <c r="CU622" s="242"/>
      <c r="CV622" s="242"/>
      <c r="CW622" s="242"/>
      <c r="CX622" s="242"/>
      <c r="CY622" s="242"/>
      <c r="CZ622" s="242"/>
      <c r="DA622" s="242"/>
      <c r="DB622" s="242"/>
      <c r="DC622" s="242"/>
      <c r="DD622" s="242"/>
      <c r="DE622" s="242"/>
      <c r="DF622" s="242"/>
      <c r="DG622" s="242"/>
      <c r="DH622" s="242"/>
      <c r="DI622" s="242"/>
      <c r="DJ622" s="242"/>
      <c r="DK622" s="242"/>
      <c r="DL622" s="242"/>
      <c r="DM622" s="242"/>
      <c r="DN622" s="242"/>
      <c r="DO622" s="242"/>
      <c r="DP622" s="242"/>
      <c r="DQ622" s="242"/>
      <c r="DR622" s="242"/>
      <c r="DS622" s="242"/>
      <c r="DT622" s="242"/>
      <c r="DU622" s="242"/>
      <c r="DV622" s="242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</row>
    <row r="623" spans="1:256" ht="31.5" customHeight="1" thickTop="1" thickBot="1" x14ac:dyDescent="0.25">
      <c r="A623" s="1015" t="s">
        <v>15</v>
      </c>
      <c r="B623" s="1016"/>
      <c r="C623" s="1016"/>
      <c r="D623" s="1612" t="s">
        <v>6</v>
      </c>
      <c r="E623" s="1612"/>
      <c r="F623" s="1612"/>
      <c r="G623" s="1612"/>
      <c r="H623" s="1612"/>
      <c r="I623" s="1612"/>
      <c r="J623" s="1613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  <c r="AJ623" s="242"/>
      <c r="AK623" s="242"/>
      <c r="AL623" s="242"/>
      <c r="AM623" s="242"/>
      <c r="AN623" s="242"/>
      <c r="AO623" s="242"/>
      <c r="AP623" s="242"/>
      <c r="AQ623" s="242"/>
      <c r="AR623" s="242"/>
      <c r="AS623" s="242"/>
      <c r="AT623" s="242"/>
      <c r="AU623" s="242"/>
      <c r="AV623" s="242"/>
      <c r="AW623" s="242"/>
      <c r="AX623" s="242"/>
      <c r="AY623" s="242"/>
      <c r="AZ623" s="242"/>
      <c r="BA623" s="242"/>
      <c r="BB623" s="242"/>
      <c r="BC623" s="242"/>
      <c r="BD623" s="242"/>
      <c r="BE623" s="242"/>
      <c r="BF623" s="242"/>
      <c r="BG623" s="242"/>
      <c r="BH623" s="242"/>
      <c r="BI623" s="242"/>
      <c r="BJ623" s="242"/>
      <c r="BK623" s="242"/>
      <c r="BL623" s="242"/>
      <c r="BM623" s="242"/>
      <c r="BN623" s="242"/>
      <c r="BO623" s="242"/>
      <c r="BP623" s="242"/>
      <c r="BQ623" s="242"/>
      <c r="BR623" s="242"/>
      <c r="BS623" s="242"/>
      <c r="BT623" s="242"/>
      <c r="BU623" s="242"/>
      <c r="BV623" s="242"/>
      <c r="BW623" s="242"/>
      <c r="BX623" s="242"/>
      <c r="BY623" s="242"/>
      <c r="BZ623" s="242"/>
      <c r="CA623" s="242"/>
      <c r="CB623" s="242"/>
      <c r="CC623" s="242"/>
      <c r="CD623" s="242"/>
      <c r="CE623" s="242"/>
      <c r="CF623" s="242"/>
      <c r="CG623" s="242"/>
      <c r="CH623" s="242"/>
      <c r="CI623" s="242"/>
      <c r="CJ623" s="242"/>
      <c r="CK623" s="242"/>
      <c r="CL623" s="242"/>
      <c r="CM623" s="242"/>
      <c r="CN623" s="242"/>
      <c r="CO623" s="242"/>
      <c r="CP623" s="242"/>
      <c r="CQ623" s="242"/>
      <c r="CR623" s="242"/>
      <c r="CS623" s="242"/>
      <c r="CT623" s="242"/>
      <c r="CU623" s="242"/>
      <c r="CV623" s="242"/>
      <c r="CW623" s="242"/>
      <c r="CX623" s="242"/>
      <c r="CY623" s="242"/>
      <c r="CZ623" s="242"/>
      <c r="DA623" s="242"/>
      <c r="DB623" s="242"/>
      <c r="DC623" s="242"/>
      <c r="DD623" s="242"/>
      <c r="DE623" s="242"/>
      <c r="DF623" s="242"/>
      <c r="DG623" s="242"/>
      <c r="DH623" s="242"/>
      <c r="DI623" s="242"/>
      <c r="DJ623" s="242"/>
      <c r="DK623" s="242"/>
      <c r="DL623" s="242"/>
      <c r="DM623" s="242"/>
      <c r="DN623" s="242"/>
      <c r="DO623" s="242"/>
      <c r="DP623" s="242"/>
      <c r="DQ623" s="242"/>
      <c r="DR623" s="242"/>
      <c r="DS623" s="242"/>
      <c r="DT623" s="242"/>
      <c r="DU623" s="242"/>
      <c r="DV623" s="242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</row>
    <row r="624" spans="1:256" ht="10.8" thickBot="1" x14ac:dyDescent="0.25">
      <c r="A624" s="1017"/>
      <c r="B624" s="661"/>
      <c r="C624" s="661"/>
      <c r="D624" s="1595" t="s">
        <v>234</v>
      </c>
      <c r="E624" s="1596"/>
      <c r="F624" s="1605" t="s">
        <v>32</v>
      </c>
      <c r="G624" s="817" t="s">
        <v>33</v>
      </c>
      <c r="H624" s="1605" t="s">
        <v>120</v>
      </c>
      <c r="I624" s="1597" t="s">
        <v>121</v>
      </c>
      <c r="J624" s="1599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  <c r="AJ624" s="242"/>
      <c r="AK624" s="242"/>
      <c r="AL624" s="242"/>
      <c r="AM624" s="242"/>
      <c r="AN624" s="242"/>
      <c r="AO624" s="242"/>
      <c r="AP624" s="242"/>
      <c r="AQ624" s="242"/>
      <c r="AR624" s="242"/>
      <c r="AS624" s="242"/>
      <c r="AT624" s="242"/>
      <c r="AU624" s="242"/>
      <c r="AV624" s="242"/>
      <c r="AW624" s="242"/>
      <c r="AX624" s="242"/>
      <c r="AY624" s="242"/>
      <c r="AZ624" s="242"/>
      <c r="BA624" s="242"/>
      <c r="BB624" s="242"/>
      <c r="BC624" s="242"/>
      <c r="BD624" s="242"/>
      <c r="BE624" s="242"/>
      <c r="BF624" s="242"/>
      <c r="BG624" s="242"/>
      <c r="BH624" s="242"/>
      <c r="BI624" s="242"/>
      <c r="BJ624" s="242"/>
      <c r="BK624" s="242"/>
      <c r="BL624" s="242"/>
      <c r="BM624" s="242"/>
      <c r="BN624" s="242"/>
      <c r="BO624" s="242"/>
      <c r="BP624" s="242"/>
      <c r="BQ624" s="242"/>
      <c r="BR624" s="242"/>
      <c r="BS624" s="242"/>
      <c r="BT624" s="242"/>
      <c r="BU624" s="242"/>
      <c r="BV624" s="242"/>
      <c r="BW624" s="242"/>
      <c r="BX624" s="242"/>
      <c r="BY624" s="242"/>
      <c r="BZ624" s="242"/>
      <c r="CA624" s="242"/>
      <c r="CB624" s="242"/>
      <c r="CC624" s="242"/>
      <c r="CD624" s="242"/>
      <c r="CE624" s="242"/>
      <c r="CF624" s="242"/>
      <c r="CG624" s="242"/>
      <c r="CH624" s="242"/>
      <c r="CI624" s="242"/>
      <c r="CJ624" s="242"/>
      <c r="CK624" s="242"/>
      <c r="CL624" s="242"/>
      <c r="CM624" s="242"/>
      <c r="CN624" s="242"/>
      <c r="CO624" s="242"/>
      <c r="CP624" s="242"/>
      <c r="CQ624" s="242"/>
      <c r="CR624" s="242"/>
      <c r="CS624" s="242"/>
      <c r="CT624" s="242"/>
      <c r="CU624" s="242"/>
      <c r="CV624" s="242"/>
      <c r="CW624" s="242"/>
      <c r="CX624" s="242"/>
      <c r="CY624" s="242"/>
      <c r="CZ624" s="242"/>
      <c r="DA624" s="242"/>
      <c r="DB624" s="242"/>
      <c r="DC624" s="242"/>
      <c r="DD624" s="242"/>
      <c r="DE624" s="242"/>
      <c r="DF624" s="242"/>
      <c r="DG624" s="242"/>
      <c r="DH624" s="242"/>
      <c r="DI624" s="242"/>
      <c r="DJ624" s="242"/>
      <c r="DK624" s="242"/>
      <c r="DL624" s="242"/>
      <c r="DM624" s="242"/>
      <c r="DN624" s="242"/>
      <c r="DO624" s="242"/>
      <c r="DP624" s="242"/>
      <c r="DQ624" s="242"/>
      <c r="DR624" s="242"/>
      <c r="DS624" s="242"/>
      <c r="DT624" s="242"/>
      <c r="DU624" s="242"/>
      <c r="DV624" s="242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</row>
    <row r="625" spans="1:256" ht="30" customHeight="1" x14ac:dyDescent="0.2">
      <c r="A625" s="1171"/>
      <c r="B625" s="1172"/>
      <c r="C625" s="1172"/>
      <c r="D625" s="1172"/>
      <c r="E625" s="1458"/>
      <c r="F625" s="1007"/>
      <c r="G625" s="1009"/>
      <c r="H625" s="1007"/>
      <c r="I625" s="1606"/>
      <c r="J625" s="1607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  <c r="AJ625" s="242"/>
      <c r="AK625" s="242"/>
      <c r="AL625" s="242"/>
      <c r="AM625" s="242"/>
      <c r="AN625" s="242"/>
      <c r="AO625" s="242"/>
      <c r="AP625" s="242"/>
      <c r="AQ625" s="242"/>
      <c r="AR625" s="242"/>
      <c r="AS625" s="242"/>
      <c r="AT625" s="242"/>
      <c r="AU625" s="242"/>
      <c r="AV625" s="242"/>
      <c r="AW625" s="242"/>
      <c r="AX625" s="242"/>
      <c r="AY625" s="242"/>
      <c r="AZ625" s="242"/>
      <c r="BA625" s="242"/>
      <c r="BB625" s="242"/>
      <c r="BC625" s="242"/>
      <c r="BD625" s="242"/>
      <c r="BE625" s="242"/>
      <c r="BF625" s="242"/>
      <c r="BG625" s="242"/>
      <c r="BH625" s="242"/>
      <c r="BI625" s="242"/>
      <c r="BJ625" s="242"/>
      <c r="BK625" s="242"/>
      <c r="BL625" s="242"/>
      <c r="BM625" s="242"/>
      <c r="BN625" s="242"/>
      <c r="BO625" s="242"/>
      <c r="BP625" s="242"/>
      <c r="BQ625" s="242"/>
      <c r="BR625" s="242"/>
      <c r="BS625" s="242"/>
      <c r="BT625" s="242"/>
      <c r="BU625" s="242"/>
      <c r="BV625" s="242"/>
      <c r="BW625" s="242"/>
      <c r="BX625" s="242"/>
      <c r="BY625" s="242"/>
      <c r="BZ625" s="242"/>
      <c r="CA625" s="242"/>
      <c r="CB625" s="242"/>
      <c r="CC625" s="242"/>
      <c r="CD625" s="242"/>
      <c r="CE625" s="242"/>
      <c r="CF625" s="242"/>
      <c r="CG625" s="242"/>
      <c r="CH625" s="242"/>
      <c r="CI625" s="242"/>
      <c r="CJ625" s="242"/>
      <c r="CK625" s="242"/>
      <c r="CL625" s="242"/>
      <c r="CM625" s="242"/>
      <c r="CN625" s="242"/>
      <c r="CO625" s="242"/>
      <c r="CP625" s="242"/>
      <c r="CQ625" s="242"/>
      <c r="CR625" s="242"/>
      <c r="CS625" s="242"/>
      <c r="CT625" s="242"/>
      <c r="CU625" s="242"/>
      <c r="CV625" s="242"/>
      <c r="CW625" s="242"/>
      <c r="CX625" s="242"/>
      <c r="CY625" s="242"/>
      <c r="CZ625" s="242"/>
      <c r="DA625" s="242"/>
      <c r="DB625" s="242"/>
      <c r="DC625" s="242"/>
      <c r="DD625" s="242"/>
      <c r="DE625" s="242"/>
      <c r="DF625" s="242"/>
      <c r="DG625" s="242"/>
      <c r="DH625" s="242"/>
      <c r="DI625" s="242"/>
      <c r="DJ625" s="242"/>
      <c r="DK625" s="242"/>
      <c r="DL625" s="242"/>
      <c r="DM625" s="242"/>
      <c r="DN625" s="242"/>
      <c r="DO625" s="242"/>
      <c r="DP625" s="242"/>
      <c r="DQ625" s="242"/>
      <c r="DR625" s="242"/>
      <c r="DS625" s="242"/>
      <c r="DT625" s="242"/>
      <c r="DU625" s="242"/>
      <c r="DV625" s="242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</row>
    <row r="626" spans="1:256" ht="31.5" customHeight="1" thickBot="1" x14ac:dyDescent="0.25">
      <c r="A626" s="678" t="s">
        <v>110</v>
      </c>
      <c r="B626" s="679"/>
      <c r="C626" s="679"/>
      <c r="D626" s="679" t="s">
        <v>111</v>
      </c>
      <c r="E626" s="693"/>
      <c r="F626" s="218" t="s">
        <v>112</v>
      </c>
      <c r="G626" s="218" t="s">
        <v>113</v>
      </c>
      <c r="H626" s="218" t="s">
        <v>114</v>
      </c>
      <c r="I626" s="692" t="s">
        <v>115</v>
      </c>
      <c r="J626" s="696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  <c r="AJ626" s="242"/>
      <c r="AK626" s="242"/>
      <c r="AL626" s="242"/>
      <c r="AM626" s="242"/>
      <c r="AN626" s="242"/>
      <c r="AO626" s="242"/>
      <c r="AP626" s="242"/>
      <c r="AQ626" s="242"/>
      <c r="AR626" s="242"/>
      <c r="AS626" s="242"/>
      <c r="AT626" s="242"/>
      <c r="AU626" s="242"/>
      <c r="AV626" s="242"/>
      <c r="AW626" s="242"/>
      <c r="AX626" s="242"/>
      <c r="AY626" s="242"/>
      <c r="AZ626" s="242"/>
      <c r="BA626" s="242"/>
      <c r="BB626" s="242"/>
      <c r="BC626" s="242"/>
      <c r="BD626" s="242"/>
      <c r="BE626" s="242"/>
      <c r="BF626" s="242"/>
      <c r="BG626" s="242"/>
      <c r="BH626" s="242"/>
      <c r="BI626" s="242"/>
      <c r="BJ626" s="242"/>
      <c r="BK626" s="242"/>
      <c r="BL626" s="242"/>
      <c r="BM626" s="242"/>
      <c r="BN626" s="242"/>
      <c r="BO626" s="242"/>
      <c r="BP626" s="242"/>
      <c r="BQ626" s="242"/>
      <c r="BR626" s="242"/>
      <c r="BS626" s="242"/>
      <c r="BT626" s="242"/>
      <c r="BU626" s="242"/>
      <c r="BV626" s="242"/>
      <c r="BW626" s="242"/>
      <c r="BX626" s="242"/>
      <c r="BY626" s="242"/>
      <c r="BZ626" s="242"/>
      <c r="CA626" s="242"/>
      <c r="CB626" s="242"/>
      <c r="CC626" s="242"/>
      <c r="CD626" s="242"/>
      <c r="CE626" s="242"/>
      <c r="CF626" s="242"/>
      <c r="CG626" s="242"/>
      <c r="CH626" s="242"/>
      <c r="CI626" s="242"/>
      <c r="CJ626" s="242"/>
      <c r="CK626" s="242"/>
      <c r="CL626" s="242"/>
      <c r="CM626" s="242"/>
      <c r="CN626" s="242"/>
      <c r="CO626" s="242"/>
      <c r="CP626" s="242"/>
      <c r="CQ626" s="242"/>
      <c r="CR626" s="242"/>
      <c r="CS626" s="242"/>
      <c r="CT626" s="242"/>
      <c r="CU626" s="242"/>
      <c r="CV626" s="242"/>
      <c r="CW626" s="242"/>
      <c r="CX626" s="242"/>
      <c r="CY626" s="242"/>
      <c r="CZ626" s="242"/>
      <c r="DA626" s="242"/>
      <c r="DB626" s="242"/>
      <c r="DC626" s="242"/>
      <c r="DD626" s="242"/>
      <c r="DE626" s="242"/>
      <c r="DF626" s="242"/>
      <c r="DG626" s="242"/>
      <c r="DH626" s="242"/>
      <c r="DI626" s="242"/>
      <c r="DJ626" s="242"/>
      <c r="DK626" s="242"/>
      <c r="DL626" s="242"/>
      <c r="DM626" s="242"/>
      <c r="DN626" s="242"/>
      <c r="DO626" s="242"/>
      <c r="DP626" s="242"/>
      <c r="DQ626" s="242"/>
      <c r="DR626" s="242"/>
      <c r="DS626" s="242"/>
      <c r="DT626" s="242"/>
      <c r="DU626" s="242"/>
      <c r="DV626" s="242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</row>
    <row r="627" spans="1:256" ht="10.8" thickTop="1" x14ac:dyDescent="0.2">
      <c r="A627" s="888" t="s">
        <v>699</v>
      </c>
      <c r="B627" s="889"/>
      <c r="C627" s="889"/>
      <c r="D627" s="1614"/>
      <c r="E627" s="1036"/>
      <c r="F627" s="67"/>
      <c r="G627" s="67"/>
      <c r="H627" s="67"/>
      <c r="I627" s="701" t="str">
        <f t="shared" ref="I627:I632" si="38">IF(D627+F627-G627+H627=0,"",D627+F627-G627+H627)</f>
        <v/>
      </c>
      <c r="J627" s="70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  <c r="AJ627" s="242"/>
      <c r="AK627" s="242"/>
      <c r="AL627" s="242"/>
      <c r="AM627" s="242"/>
      <c r="AN627" s="242"/>
      <c r="AO627" s="242"/>
      <c r="AP627" s="242"/>
      <c r="AQ627" s="242"/>
      <c r="AR627" s="242"/>
      <c r="AS627" s="242"/>
      <c r="AT627" s="242"/>
      <c r="AU627" s="242"/>
      <c r="AV627" s="242"/>
      <c r="AW627" s="242"/>
      <c r="AX627" s="242"/>
      <c r="AY627" s="242"/>
      <c r="AZ627" s="242"/>
      <c r="BA627" s="242"/>
      <c r="BB627" s="242"/>
      <c r="BC627" s="242"/>
      <c r="BD627" s="242"/>
      <c r="BE627" s="242"/>
      <c r="BF627" s="242"/>
      <c r="BG627" s="242"/>
      <c r="BH627" s="242"/>
      <c r="BI627" s="242"/>
      <c r="BJ627" s="242"/>
      <c r="BK627" s="242"/>
      <c r="BL627" s="242"/>
      <c r="BM627" s="242"/>
      <c r="BN627" s="242"/>
      <c r="BO627" s="242"/>
      <c r="BP627" s="242"/>
      <c r="BQ627" s="242"/>
      <c r="BR627" s="242"/>
      <c r="BS627" s="242"/>
      <c r="BT627" s="242"/>
      <c r="BU627" s="242"/>
      <c r="BV627" s="242"/>
      <c r="BW627" s="242"/>
      <c r="BX627" s="242"/>
      <c r="BY627" s="242"/>
      <c r="BZ627" s="242"/>
      <c r="CA627" s="242"/>
      <c r="CB627" s="242"/>
      <c r="CC627" s="242"/>
      <c r="CD627" s="242"/>
      <c r="CE627" s="242"/>
      <c r="CF627" s="242"/>
      <c r="CG627" s="242"/>
      <c r="CH627" s="242"/>
      <c r="CI627" s="242"/>
      <c r="CJ627" s="242"/>
      <c r="CK627" s="242"/>
      <c r="CL627" s="242"/>
      <c r="CM627" s="242"/>
      <c r="CN627" s="242"/>
      <c r="CO627" s="242"/>
      <c r="CP627" s="242"/>
      <c r="CQ627" s="242"/>
      <c r="CR627" s="242"/>
      <c r="CS627" s="242"/>
      <c r="CT627" s="242"/>
      <c r="CU627" s="242"/>
      <c r="CV627" s="242"/>
      <c r="CW627" s="242"/>
      <c r="CX627" s="242"/>
      <c r="CY627" s="242"/>
      <c r="CZ627" s="242"/>
      <c r="DA627" s="242"/>
      <c r="DB627" s="242"/>
      <c r="DC627" s="242"/>
      <c r="DD627" s="242"/>
      <c r="DE627" s="242"/>
      <c r="DF627" s="242"/>
      <c r="DG627" s="242"/>
      <c r="DH627" s="242"/>
      <c r="DI627" s="242"/>
      <c r="DJ627" s="242"/>
      <c r="DK627" s="242"/>
      <c r="DL627" s="242"/>
      <c r="DM627" s="242"/>
      <c r="DN627" s="242"/>
      <c r="DO627" s="242"/>
      <c r="DP627" s="242"/>
      <c r="DQ627" s="242"/>
      <c r="DR627" s="242"/>
      <c r="DS627" s="242"/>
      <c r="DT627" s="242"/>
      <c r="DU627" s="242"/>
      <c r="DV627" s="242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</row>
    <row r="628" spans="1:256" x14ac:dyDescent="0.2">
      <c r="A628" s="585" t="s">
        <v>228</v>
      </c>
      <c r="B628" s="586"/>
      <c r="C628" s="586"/>
      <c r="D628" s="1434"/>
      <c r="E628" s="1038"/>
      <c r="F628" s="9"/>
      <c r="G628" s="9"/>
      <c r="H628" s="9"/>
      <c r="I628" s="703" t="str">
        <f t="shared" si="38"/>
        <v/>
      </c>
      <c r="J628" s="704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  <c r="AJ628" s="242"/>
      <c r="AK628" s="242"/>
      <c r="AL628" s="242"/>
      <c r="AM628" s="242"/>
      <c r="AN628" s="242"/>
      <c r="AO628" s="242"/>
      <c r="AP628" s="242"/>
      <c r="AQ628" s="242"/>
      <c r="AR628" s="242"/>
      <c r="AS628" s="242"/>
      <c r="AT628" s="242"/>
      <c r="AU628" s="242"/>
      <c r="AV628" s="242"/>
      <c r="AW628" s="242"/>
      <c r="AX628" s="242"/>
      <c r="AY628" s="242"/>
      <c r="AZ628" s="242"/>
      <c r="BA628" s="242"/>
      <c r="BB628" s="242"/>
      <c r="BC628" s="242"/>
      <c r="BD628" s="242"/>
      <c r="BE628" s="242"/>
      <c r="BF628" s="242"/>
      <c r="BG628" s="242"/>
      <c r="BH628" s="242"/>
      <c r="BI628" s="242"/>
      <c r="BJ628" s="242"/>
      <c r="BK628" s="242"/>
      <c r="BL628" s="242"/>
      <c r="BM628" s="242"/>
      <c r="BN628" s="242"/>
      <c r="BO628" s="242"/>
      <c r="BP628" s="242"/>
      <c r="BQ628" s="242"/>
      <c r="BR628" s="242"/>
      <c r="BS628" s="242"/>
      <c r="BT628" s="242"/>
      <c r="BU628" s="242"/>
      <c r="BV628" s="242"/>
      <c r="BW628" s="242"/>
      <c r="BX628" s="242"/>
      <c r="BY628" s="242"/>
      <c r="BZ628" s="242"/>
      <c r="CA628" s="242"/>
      <c r="CB628" s="242"/>
      <c r="CC628" s="242"/>
      <c r="CD628" s="242"/>
      <c r="CE628" s="242"/>
      <c r="CF628" s="242"/>
      <c r="CG628" s="242"/>
      <c r="CH628" s="242"/>
      <c r="CI628" s="242"/>
      <c r="CJ628" s="242"/>
      <c r="CK628" s="242"/>
      <c r="CL628" s="242"/>
      <c r="CM628" s="242"/>
      <c r="CN628" s="242"/>
      <c r="CO628" s="242"/>
      <c r="CP628" s="242"/>
      <c r="CQ628" s="242"/>
      <c r="CR628" s="242"/>
      <c r="CS628" s="242"/>
      <c r="CT628" s="242"/>
      <c r="CU628" s="242"/>
      <c r="CV628" s="242"/>
      <c r="CW628" s="242"/>
      <c r="CX628" s="242"/>
      <c r="CY628" s="242"/>
      <c r="CZ628" s="242"/>
      <c r="DA628" s="242"/>
      <c r="DB628" s="242"/>
      <c r="DC628" s="242"/>
      <c r="DD628" s="242"/>
      <c r="DE628" s="242"/>
      <c r="DF628" s="242"/>
      <c r="DG628" s="242"/>
      <c r="DH628" s="242"/>
      <c r="DI628" s="242"/>
      <c r="DJ628" s="242"/>
      <c r="DK628" s="242"/>
      <c r="DL628" s="242"/>
      <c r="DM628" s="242"/>
      <c r="DN628" s="242"/>
      <c r="DO628" s="242"/>
      <c r="DP628" s="242"/>
      <c r="DQ628" s="242"/>
      <c r="DR628" s="242"/>
      <c r="DS628" s="242"/>
      <c r="DT628" s="242"/>
      <c r="DU628" s="242"/>
      <c r="DV628" s="242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</row>
    <row r="629" spans="1:256" x14ac:dyDescent="0.2">
      <c r="A629" s="1603" t="s">
        <v>229</v>
      </c>
      <c r="B629" s="1604"/>
      <c r="C629" s="1604"/>
      <c r="D629" s="1433"/>
      <c r="E629" s="810"/>
      <c r="F629" s="6"/>
      <c r="G629" s="6"/>
      <c r="H629" s="6"/>
      <c r="I629" s="1357" t="str">
        <f t="shared" si="38"/>
        <v/>
      </c>
      <c r="J629" s="1358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  <c r="AJ629" s="242"/>
      <c r="AK629" s="242"/>
      <c r="AL629" s="242"/>
      <c r="AM629" s="242"/>
      <c r="AN629" s="242"/>
      <c r="AO629" s="242"/>
      <c r="AP629" s="242"/>
      <c r="AQ629" s="242"/>
      <c r="AR629" s="242"/>
      <c r="AS629" s="242"/>
      <c r="AT629" s="242"/>
      <c r="AU629" s="242"/>
      <c r="AV629" s="242"/>
      <c r="AW629" s="242"/>
      <c r="AX629" s="242"/>
      <c r="AY629" s="242"/>
      <c r="AZ629" s="242"/>
      <c r="BA629" s="242"/>
      <c r="BB629" s="242"/>
      <c r="BC629" s="242"/>
      <c r="BD629" s="242"/>
      <c r="BE629" s="242"/>
      <c r="BF629" s="242"/>
      <c r="BG629" s="242"/>
      <c r="BH629" s="242"/>
      <c r="BI629" s="242"/>
      <c r="BJ629" s="242"/>
      <c r="BK629" s="242"/>
      <c r="BL629" s="242"/>
      <c r="BM629" s="242"/>
      <c r="BN629" s="242"/>
      <c r="BO629" s="242"/>
      <c r="BP629" s="242"/>
      <c r="BQ629" s="242"/>
      <c r="BR629" s="242"/>
      <c r="BS629" s="242"/>
      <c r="BT629" s="242"/>
      <c r="BU629" s="242"/>
      <c r="BV629" s="242"/>
      <c r="BW629" s="242"/>
      <c r="BX629" s="242"/>
      <c r="BY629" s="242"/>
      <c r="BZ629" s="242"/>
      <c r="CA629" s="242"/>
      <c r="CB629" s="242"/>
      <c r="CC629" s="242"/>
      <c r="CD629" s="242"/>
      <c r="CE629" s="242"/>
      <c r="CF629" s="242"/>
      <c r="CG629" s="242"/>
      <c r="CH629" s="242"/>
      <c r="CI629" s="242"/>
      <c r="CJ629" s="242"/>
      <c r="CK629" s="242"/>
      <c r="CL629" s="242"/>
      <c r="CM629" s="242"/>
      <c r="CN629" s="242"/>
      <c r="CO629" s="242"/>
      <c r="CP629" s="242"/>
      <c r="CQ629" s="242"/>
      <c r="CR629" s="242"/>
      <c r="CS629" s="242"/>
      <c r="CT629" s="242"/>
      <c r="CU629" s="242"/>
      <c r="CV629" s="242"/>
      <c r="CW629" s="242"/>
      <c r="CX629" s="242"/>
      <c r="CY629" s="242"/>
      <c r="CZ629" s="242"/>
      <c r="DA629" s="242"/>
      <c r="DB629" s="242"/>
      <c r="DC629" s="242"/>
      <c r="DD629" s="242"/>
      <c r="DE629" s="242"/>
      <c r="DF629" s="242"/>
      <c r="DG629" s="242"/>
      <c r="DH629" s="242"/>
      <c r="DI629" s="242"/>
      <c r="DJ629" s="242"/>
      <c r="DK629" s="242"/>
      <c r="DL629" s="242"/>
      <c r="DM629" s="242"/>
      <c r="DN629" s="242"/>
      <c r="DO629" s="242"/>
      <c r="DP629" s="242"/>
      <c r="DQ629" s="242"/>
      <c r="DR629" s="242"/>
      <c r="DS629" s="242"/>
      <c r="DT629" s="242"/>
      <c r="DU629" s="242"/>
      <c r="DV629" s="242"/>
      <c r="DW629" s="242"/>
      <c r="DX629" s="242"/>
      <c r="DY629" s="242"/>
      <c r="DZ629" s="242"/>
      <c r="EA629" s="242"/>
      <c r="EB629" s="242"/>
      <c r="EC629" s="242"/>
      <c r="ED629" s="242"/>
      <c r="EE629" s="242"/>
      <c r="EF629" s="242"/>
      <c r="EG629" s="242"/>
      <c r="EH629" s="242"/>
      <c r="EI629" s="242"/>
      <c r="EJ629" s="242"/>
      <c r="EK629" s="242"/>
      <c r="EL629" s="242"/>
      <c r="EM629" s="242"/>
      <c r="EN629" s="242"/>
      <c r="EO629" s="242"/>
      <c r="EP629" s="242"/>
      <c r="EQ629" s="242"/>
      <c r="ER629" s="242"/>
      <c r="ES629" s="242"/>
      <c r="ET629" s="242"/>
      <c r="EU629" s="242"/>
      <c r="EV629" s="242"/>
      <c r="EW629" s="242"/>
      <c r="EX629" s="242"/>
      <c r="EY629" s="242"/>
      <c r="EZ629" s="242"/>
      <c r="FA629" s="242"/>
      <c r="FB629" s="242"/>
      <c r="FC629" s="242"/>
      <c r="FD629" s="242"/>
      <c r="FE629" s="242"/>
      <c r="FF629" s="242"/>
      <c r="FG629" s="242"/>
      <c r="FH629" s="242"/>
      <c r="FI629" s="242"/>
      <c r="FJ629" s="242"/>
      <c r="FK629" s="242"/>
      <c r="FL629" s="242"/>
      <c r="FM629" s="242"/>
      <c r="FN629" s="242"/>
      <c r="FO629" s="242"/>
      <c r="FP629" s="242"/>
      <c r="FQ629" s="242"/>
      <c r="FR629" s="242"/>
      <c r="FS629" s="242"/>
      <c r="FT629" s="242"/>
      <c r="FU629" s="242"/>
      <c r="FV629" s="242"/>
      <c r="FW629" s="242"/>
      <c r="FX629" s="242"/>
      <c r="FY629" s="242"/>
      <c r="FZ629" s="242"/>
      <c r="GA629" s="242"/>
      <c r="GB629" s="242"/>
      <c r="GC629" s="242"/>
      <c r="GD629" s="242"/>
      <c r="GE629" s="242"/>
      <c r="GF629" s="242"/>
      <c r="GG629" s="242"/>
      <c r="GH629" s="242"/>
      <c r="GI629" s="242"/>
      <c r="GJ629" s="242"/>
      <c r="GK629" s="242"/>
      <c r="GL629" s="242"/>
      <c r="GM629" s="242"/>
      <c r="GN629" s="242"/>
      <c r="GO629" s="242"/>
      <c r="GP629" s="242"/>
      <c r="GQ629" s="242"/>
      <c r="GR629" s="242"/>
      <c r="GS629" s="242"/>
      <c r="GT629" s="242"/>
      <c r="GU629" s="242"/>
      <c r="GV629" s="242"/>
      <c r="GW629" s="242"/>
      <c r="GX629" s="242"/>
      <c r="GY629" s="242"/>
      <c r="GZ629" s="242"/>
      <c r="HA629" s="242"/>
      <c r="HB629" s="242"/>
      <c r="HC629" s="242"/>
      <c r="HD629" s="242"/>
      <c r="HE629" s="242"/>
      <c r="HF629" s="242"/>
      <c r="HG629" s="242"/>
      <c r="HH629" s="242"/>
      <c r="HI629" s="242"/>
      <c r="HJ629" s="242"/>
      <c r="HK629" s="242"/>
      <c r="HL629" s="242"/>
      <c r="HM629" s="242"/>
      <c r="HN629" s="242"/>
      <c r="HO629" s="242"/>
      <c r="HP629" s="242"/>
      <c r="HQ629" s="242"/>
      <c r="HR629" s="242"/>
      <c r="HS629" s="242"/>
      <c r="HT629" s="242"/>
      <c r="HU629" s="242"/>
      <c r="HV629" s="242"/>
      <c r="HW629" s="242"/>
      <c r="HX629" s="242"/>
      <c r="HY629" s="242"/>
      <c r="HZ629" s="242"/>
      <c r="IA629" s="242"/>
      <c r="IB629" s="242"/>
      <c r="IC629" s="242"/>
      <c r="ID629" s="242"/>
      <c r="IE629" s="242"/>
      <c r="IF629" s="242"/>
      <c r="IG629" s="242"/>
      <c r="IH629" s="242"/>
      <c r="II629" s="242"/>
      <c r="IJ629" s="242"/>
      <c r="IK629" s="242"/>
      <c r="IL629" s="242"/>
      <c r="IM629" s="242"/>
      <c r="IN629" s="242"/>
      <c r="IO629" s="242"/>
      <c r="IP629" s="242"/>
      <c r="IQ629" s="242"/>
      <c r="IR629" s="242"/>
      <c r="IS629" s="242"/>
      <c r="IT629" s="242"/>
      <c r="IU629" s="242"/>
      <c r="IV629" s="242"/>
    </row>
    <row r="630" spans="1:256" ht="30.75" customHeight="1" x14ac:dyDescent="0.2">
      <c r="A630" s="585" t="s">
        <v>230</v>
      </c>
      <c r="B630" s="586"/>
      <c r="C630" s="586"/>
      <c r="D630" s="1434"/>
      <c r="E630" s="1038"/>
      <c r="F630" s="9"/>
      <c r="G630" s="9"/>
      <c r="H630" s="9"/>
      <c r="I630" s="703" t="str">
        <f t="shared" si="38"/>
        <v/>
      </c>
      <c r="J630" s="704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  <c r="AJ630" s="242"/>
      <c r="AK630" s="242"/>
      <c r="AL630" s="242"/>
      <c r="AM630" s="242"/>
      <c r="AN630" s="242"/>
      <c r="AO630" s="242"/>
      <c r="AP630" s="242"/>
      <c r="AQ630" s="242"/>
      <c r="AR630" s="242"/>
      <c r="AS630" s="242"/>
      <c r="AT630" s="242"/>
      <c r="AU630" s="242"/>
      <c r="AV630" s="242"/>
      <c r="AW630" s="242"/>
      <c r="AX630" s="242"/>
      <c r="AY630" s="242"/>
      <c r="AZ630" s="242"/>
      <c r="BA630" s="242"/>
      <c r="BB630" s="242"/>
      <c r="BC630" s="242"/>
      <c r="BD630" s="242"/>
      <c r="BE630" s="242"/>
      <c r="BF630" s="242"/>
      <c r="BG630" s="242"/>
      <c r="BH630" s="242"/>
      <c r="BI630" s="242"/>
      <c r="BJ630" s="242"/>
      <c r="BK630" s="242"/>
      <c r="BL630" s="242"/>
      <c r="BM630" s="242"/>
      <c r="BN630" s="242"/>
      <c r="BO630" s="242"/>
      <c r="BP630" s="242"/>
      <c r="BQ630" s="242"/>
      <c r="BR630" s="242"/>
      <c r="BS630" s="242"/>
      <c r="BT630" s="242"/>
      <c r="BU630" s="242"/>
      <c r="BV630" s="242"/>
      <c r="BW630" s="242"/>
      <c r="BX630" s="242"/>
      <c r="BY630" s="242"/>
      <c r="BZ630" s="242"/>
      <c r="CA630" s="242"/>
      <c r="CB630" s="242"/>
      <c r="CC630" s="242"/>
      <c r="CD630" s="242"/>
      <c r="CE630" s="242"/>
      <c r="CF630" s="242"/>
      <c r="CG630" s="242"/>
      <c r="CH630" s="242"/>
      <c r="CI630" s="242"/>
      <c r="CJ630" s="242"/>
      <c r="CK630" s="242"/>
      <c r="CL630" s="242"/>
      <c r="CM630" s="242"/>
      <c r="CN630" s="242"/>
      <c r="CO630" s="242"/>
      <c r="CP630" s="242"/>
      <c r="CQ630" s="242"/>
      <c r="CR630" s="242"/>
      <c r="CS630" s="242"/>
      <c r="CT630" s="242"/>
      <c r="CU630" s="242"/>
      <c r="CV630" s="242"/>
      <c r="CW630" s="242"/>
      <c r="CX630" s="242"/>
      <c r="CY630" s="242"/>
      <c r="CZ630" s="242"/>
      <c r="DA630" s="242"/>
      <c r="DB630" s="242"/>
      <c r="DC630" s="242"/>
      <c r="DD630" s="242"/>
      <c r="DE630" s="242"/>
      <c r="DF630" s="242"/>
      <c r="DG630" s="242"/>
      <c r="DH630" s="242"/>
      <c r="DI630" s="242"/>
      <c r="DJ630" s="242"/>
      <c r="DK630" s="242"/>
      <c r="DL630" s="242"/>
      <c r="DM630" s="242"/>
      <c r="DN630" s="242"/>
      <c r="DO630" s="242"/>
      <c r="DP630" s="242"/>
      <c r="DQ630" s="242"/>
      <c r="DR630" s="242"/>
      <c r="DS630" s="242"/>
      <c r="DT630" s="242"/>
      <c r="DU630" s="242"/>
      <c r="DV630" s="242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</row>
    <row r="631" spans="1:256" ht="14.25" customHeight="1" x14ac:dyDescent="0.2">
      <c r="A631" s="585" t="s">
        <v>231</v>
      </c>
      <c r="B631" s="586"/>
      <c r="C631" s="586"/>
      <c r="D631" s="1434"/>
      <c r="E631" s="1038"/>
      <c r="F631" s="9"/>
      <c r="G631" s="9"/>
      <c r="H631" s="9"/>
      <c r="I631" s="703" t="str">
        <f t="shared" si="38"/>
        <v/>
      </c>
      <c r="J631" s="704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  <c r="AJ631" s="242"/>
      <c r="AK631" s="242"/>
      <c r="AL631" s="242"/>
      <c r="AM631" s="242"/>
      <c r="AN631" s="242"/>
      <c r="AO631" s="242"/>
      <c r="AP631" s="242"/>
      <c r="AQ631" s="242"/>
      <c r="AR631" s="242"/>
      <c r="AS631" s="242"/>
      <c r="AT631" s="242"/>
      <c r="AU631" s="242"/>
      <c r="AV631" s="242"/>
      <c r="AW631" s="242"/>
      <c r="AX631" s="242"/>
      <c r="AY631" s="242"/>
      <c r="AZ631" s="242"/>
      <c r="BA631" s="242"/>
      <c r="BB631" s="242"/>
      <c r="BC631" s="242"/>
      <c r="BD631" s="242"/>
      <c r="BE631" s="242"/>
      <c r="BF631" s="242"/>
      <c r="BG631" s="242"/>
      <c r="BH631" s="242"/>
      <c r="BI631" s="242"/>
      <c r="BJ631" s="242"/>
      <c r="BK631" s="242"/>
      <c r="BL631" s="242"/>
      <c r="BM631" s="242"/>
      <c r="BN631" s="242"/>
      <c r="BO631" s="242"/>
      <c r="BP631" s="242"/>
      <c r="BQ631" s="242"/>
      <c r="BR631" s="242"/>
      <c r="BS631" s="242"/>
      <c r="BT631" s="242"/>
      <c r="BU631" s="242"/>
      <c r="BV631" s="242"/>
      <c r="BW631" s="242"/>
      <c r="BX631" s="242"/>
      <c r="BY631" s="242"/>
      <c r="BZ631" s="242"/>
      <c r="CA631" s="242"/>
      <c r="CB631" s="242"/>
      <c r="CC631" s="242"/>
      <c r="CD631" s="242"/>
      <c r="CE631" s="242"/>
      <c r="CF631" s="242"/>
      <c r="CG631" s="242"/>
      <c r="CH631" s="242"/>
      <c r="CI631" s="242"/>
      <c r="CJ631" s="242"/>
      <c r="CK631" s="242"/>
      <c r="CL631" s="242"/>
      <c r="CM631" s="242"/>
      <c r="CN631" s="242"/>
      <c r="CO631" s="242"/>
      <c r="CP631" s="242"/>
      <c r="CQ631" s="242"/>
      <c r="CR631" s="242"/>
      <c r="CS631" s="242"/>
      <c r="CT631" s="242"/>
      <c r="CU631" s="242"/>
      <c r="CV631" s="242"/>
      <c r="CW631" s="242"/>
      <c r="CX631" s="242"/>
      <c r="CY631" s="242"/>
      <c r="CZ631" s="242"/>
      <c r="DA631" s="242"/>
      <c r="DB631" s="242"/>
      <c r="DC631" s="242"/>
      <c r="DD631" s="242"/>
      <c r="DE631" s="242"/>
      <c r="DF631" s="242"/>
      <c r="DG631" s="242"/>
      <c r="DH631" s="242"/>
      <c r="DI631" s="242"/>
      <c r="DJ631" s="242"/>
      <c r="DK631" s="242"/>
      <c r="DL631" s="242"/>
      <c r="DM631" s="242"/>
      <c r="DN631" s="242"/>
      <c r="DO631" s="242"/>
      <c r="DP631" s="242"/>
      <c r="DQ631" s="242"/>
      <c r="DR631" s="242"/>
      <c r="DS631" s="242"/>
      <c r="DT631" s="242"/>
      <c r="DU631" s="242"/>
      <c r="DV631" s="242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</row>
    <row r="632" spans="1:256" ht="29.25" customHeight="1" thickBot="1" x14ac:dyDescent="0.25">
      <c r="A632" s="1609" t="s">
        <v>232</v>
      </c>
      <c r="B632" s="1610"/>
      <c r="C632" s="1610"/>
      <c r="D632" s="1057"/>
      <c r="E632" s="1040"/>
      <c r="F632" s="70"/>
      <c r="G632" s="70"/>
      <c r="H632" s="70"/>
      <c r="I632" s="1413" t="str">
        <f t="shared" si="38"/>
        <v/>
      </c>
      <c r="J632" s="1414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  <c r="AJ632" s="242"/>
      <c r="AK632" s="242"/>
      <c r="AL632" s="242"/>
      <c r="AM632" s="242"/>
      <c r="AN632" s="242"/>
      <c r="AO632" s="242"/>
      <c r="AP632" s="242"/>
      <c r="AQ632" s="242"/>
      <c r="AR632" s="242"/>
      <c r="AS632" s="242"/>
      <c r="AT632" s="242"/>
      <c r="AU632" s="242"/>
      <c r="AV632" s="242"/>
      <c r="AW632" s="242"/>
      <c r="AX632" s="242"/>
      <c r="AY632" s="242"/>
      <c r="AZ632" s="242"/>
      <c r="BA632" s="242"/>
      <c r="BB632" s="242"/>
      <c r="BC632" s="242"/>
      <c r="BD632" s="242"/>
      <c r="BE632" s="242"/>
      <c r="BF632" s="242"/>
      <c r="BG632" s="242"/>
      <c r="BH632" s="242"/>
      <c r="BI632" s="242"/>
      <c r="BJ632" s="242"/>
      <c r="BK632" s="242"/>
      <c r="BL632" s="242"/>
      <c r="BM632" s="242"/>
      <c r="BN632" s="242"/>
      <c r="BO632" s="242"/>
      <c r="BP632" s="242"/>
      <c r="BQ632" s="242"/>
      <c r="BR632" s="242"/>
      <c r="BS632" s="242"/>
      <c r="BT632" s="242"/>
      <c r="BU632" s="242"/>
      <c r="BV632" s="242"/>
      <c r="BW632" s="242"/>
      <c r="BX632" s="242"/>
      <c r="BY632" s="242"/>
      <c r="BZ632" s="242"/>
      <c r="CA632" s="242"/>
      <c r="CB632" s="242"/>
      <c r="CC632" s="242"/>
      <c r="CD632" s="242"/>
      <c r="CE632" s="242"/>
      <c r="CF632" s="242"/>
      <c r="CG632" s="242"/>
      <c r="CH632" s="242"/>
      <c r="CI632" s="242"/>
      <c r="CJ632" s="242"/>
      <c r="CK632" s="242"/>
      <c r="CL632" s="242"/>
      <c r="CM632" s="242"/>
      <c r="CN632" s="242"/>
      <c r="CO632" s="242"/>
      <c r="CP632" s="242"/>
      <c r="CQ632" s="242"/>
      <c r="CR632" s="242"/>
      <c r="CS632" s="242"/>
      <c r="CT632" s="242"/>
      <c r="CU632" s="242"/>
      <c r="CV632" s="242"/>
      <c r="CW632" s="242"/>
      <c r="CX632" s="242"/>
      <c r="CY632" s="242"/>
      <c r="CZ632" s="242"/>
      <c r="DA632" s="242"/>
      <c r="DB632" s="242"/>
      <c r="DC632" s="242"/>
      <c r="DD632" s="242"/>
      <c r="DE632" s="242"/>
      <c r="DF632" s="242"/>
      <c r="DG632" s="242"/>
      <c r="DH632" s="242"/>
      <c r="DI632" s="242"/>
      <c r="DJ632" s="242"/>
      <c r="DK632" s="242"/>
      <c r="DL632" s="242"/>
      <c r="DM632" s="242"/>
      <c r="DN632" s="242"/>
      <c r="DO632" s="242"/>
      <c r="DP632" s="242"/>
      <c r="DQ632" s="242"/>
      <c r="DR632" s="242"/>
      <c r="DS632" s="242"/>
      <c r="DT632" s="242"/>
      <c r="DU632" s="242"/>
      <c r="DV632" s="242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</row>
    <row r="633" spans="1:256" ht="27" customHeight="1" thickBot="1" x14ac:dyDescent="0.25">
      <c r="A633" s="705" t="s">
        <v>233</v>
      </c>
      <c r="B633" s="706"/>
      <c r="C633" s="706"/>
      <c r="D633" s="707" t="str">
        <f>IF(SUM(D627:E632)=0,"",SUM(D627:E632))</f>
        <v/>
      </c>
      <c r="E633" s="708"/>
      <c r="F633" s="16" t="str">
        <f>IF(SUM(F627:F632)=0,"",SUM(F627:F632))</f>
        <v/>
      </c>
      <c r="G633" s="16" t="str">
        <f>IF(SUM(G627:G632)=0,"",SUM(G627:G632))</f>
        <v/>
      </c>
      <c r="H633" s="16" t="str">
        <f>IF(SUM(H627:H632)=0,"",SUM(H627:H632))</f>
        <v/>
      </c>
      <c r="I633" s="1029" t="str">
        <f>IF(IF(I627="",0,I627)+IF(I628="",0,I628)+IF(I629="",0,I629)+IF(I630="",0,I630)+IF(I631="",0,I631)+IF(I632="",0,I632)=0,"",IF(I627="",0,I627)+IF(I628="",0,I628)+IF(I629="",0,I629)+IF(I630="",0,I630)+IF(I631="",0,I631)+IF(I632="",0,I632))</f>
        <v/>
      </c>
      <c r="J633" s="1363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  <c r="AJ633" s="242"/>
      <c r="AK633" s="242"/>
      <c r="AL633" s="242"/>
      <c r="AM633" s="242"/>
      <c r="AN633" s="242"/>
      <c r="AO633" s="242"/>
      <c r="AP633" s="242"/>
      <c r="AQ633" s="242"/>
      <c r="AR633" s="242"/>
      <c r="AS633" s="242"/>
      <c r="AT633" s="242"/>
      <c r="AU633" s="242"/>
      <c r="AV633" s="242"/>
      <c r="AW633" s="242"/>
      <c r="AX633" s="242"/>
      <c r="AY633" s="242"/>
      <c r="AZ633" s="242"/>
      <c r="BA633" s="242"/>
      <c r="BB633" s="242"/>
      <c r="BC633" s="242"/>
      <c r="BD633" s="242"/>
      <c r="BE633" s="242"/>
      <c r="BF633" s="242"/>
      <c r="BG633" s="242"/>
      <c r="BH633" s="242"/>
      <c r="BI633" s="242"/>
      <c r="BJ633" s="242"/>
      <c r="BK633" s="242"/>
      <c r="BL633" s="242"/>
      <c r="BM633" s="242"/>
      <c r="BN633" s="242"/>
      <c r="BO633" s="242"/>
      <c r="BP633" s="242"/>
      <c r="BQ633" s="242"/>
      <c r="BR633" s="242"/>
      <c r="BS633" s="242"/>
      <c r="BT633" s="242"/>
      <c r="BU633" s="242"/>
      <c r="BV633" s="242"/>
      <c r="BW633" s="242"/>
      <c r="BX633" s="242"/>
      <c r="BY633" s="242"/>
      <c r="BZ633" s="242"/>
      <c r="CA633" s="242"/>
      <c r="CB633" s="242"/>
      <c r="CC633" s="242"/>
      <c r="CD633" s="242"/>
      <c r="CE633" s="242"/>
      <c r="CF633" s="242"/>
      <c r="CG633" s="242"/>
      <c r="CH633" s="242"/>
      <c r="CI633" s="242"/>
      <c r="CJ633" s="242"/>
      <c r="CK633" s="242"/>
      <c r="CL633" s="242"/>
      <c r="CM633" s="242"/>
      <c r="CN633" s="242"/>
      <c r="CO633" s="242"/>
      <c r="CP633" s="242"/>
      <c r="CQ633" s="242"/>
      <c r="CR633" s="242"/>
      <c r="CS633" s="242"/>
      <c r="CT633" s="242"/>
      <c r="CU633" s="242"/>
      <c r="CV633" s="242"/>
      <c r="CW633" s="242"/>
      <c r="CX633" s="242"/>
      <c r="CY633" s="242"/>
      <c r="CZ633" s="242"/>
      <c r="DA633" s="242"/>
      <c r="DB633" s="242"/>
      <c r="DC633" s="242"/>
      <c r="DD633" s="242"/>
      <c r="DE633" s="242"/>
      <c r="DF633" s="242"/>
      <c r="DG633" s="242"/>
      <c r="DH633" s="242"/>
      <c r="DI633" s="242"/>
      <c r="DJ633" s="242"/>
      <c r="DK633" s="242"/>
      <c r="DL633" s="242"/>
      <c r="DM633" s="242"/>
      <c r="DN633" s="242"/>
      <c r="DO633" s="242"/>
      <c r="DP633" s="242"/>
      <c r="DQ633" s="242"/>
      <c r="DR633" s="242"/>
      <c r="DS633" s="242"/>
      <c r="DT633" s="242"/>
      <c r="DU633" s="242"/>
      <c r="DV633" s="242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</row>
    <row r="634" spans="1:256" ht="37.5" customHeight="1" thickTop="1" x14ac:dyDescent="0.2">
      <c r="A634" s="448" t="s">
        <v>698</v>
      </c>
      <c r="B634" s="448"/>
      <c r="C634" s="448"/>
      <c r="D634" s="448"/>
      <c r="E634" s="448"/>
      <c r="F634" s="448"/>
      <c r="G634" s="448"/>
      <c r="H634" s="448"/>
      <c r="I634" s="448"/>
      <c r="J634" s="448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  <c r="AJ634" s="242"/>
      <c r="AK634" s="242"/>
      <c r="AL634" s="242"/>
      <c r="AM634" s="242"/>
      <c r="AN634" s="242"/>
      <c r="AO634" s="242"/>
      <c r="AP634" s="242"/>
      <c r="AQ634" s="242"/>
      <c r="AR634" s="242"/>
      <c r="AS634" s="242"/>
      <c r="AT634" s="242"/>
      <c r="AU634" s="242"/>
      <c r="AV634" s="242"/>
      <c r="AW634" s="242"/>
      <c r="AX634" s="242"/>
      <c r="AY634" s="242"/>
      <c r="AZ634" s="242"/>
      <c r="BA634" s="242"/>
      <c r="BB634" s="242"/>
      <c r="BC634" s="242"/>
      <c r="BD634" s="242"/>
      <c r="BE634" s="242"/>
      <c r="BF634" s="242"/>
      <c r="BG634" s="242"/>
      <c r="BH634" s="242"/>
      <c r="BI634" s="242"/>
      <c r="BJ634" s="242"/>
      <c r="BK634" s="242"/>
      <c r="BL634" s="242"/>
      <c r="BM634" s="242"/>
      <c r="BN634" s="242"/>
      <c r="BO634" s="242"/>
      <c r="BP634" s="242"/>
      <c r="BQ634" s="242"/>
      <c r="BR634" s="242"/>
      <c r="BS634" s="242"/>
      <c r="BT634" s="242"/>
      <c r="BU634" s="242"/>
      <c r="BV634" s="242"/>
      <c r="BW634" s="242"/>
      <c r="BX634" s="242"/>
      <c r="BY634" s="242"/>
      <c r="BZ634" s="242"/>
      <c r="CA634" s="242"/>
      <c r="CB634" s="242"/>
      <c r="CC634" s="242"/>
      <c r="CD634" s="242"/>
      <c r="CE634" s="242"/>
      <c r="CF634" s="242"/>
      <c r="CG634" s="242"/>
      <c r="CH634" s="242"/>
      <c r="CI634" s="242"/>
      <c r="CJ634" s="242"/>
      <c r="CK634" s="242"/>
      <c r="CL634" s="242"/>
      <c r="CM634" s="242"/>
      <c r="CN634" s="242"/>
      <c r="CO634" s="242"/>
      <c r="CP634" s="242"/>
      <c r="CQ634" s="242"/>
      <c r="CR634" s="242"/>
      <c r="CS634" s="242"/>
      <c r="CT634" s="242"/>
      <c r="CU634" s="242"/>
      <c r="CV634" s="242"/>
      <c r="CW634" s="242"/>
      <c r="CX634" s="242"/>
      <c r="CY634" s="242"/>
      <c r="CZ634" s="242"/>
      <c r="DA634" s="242"/>
      <c r="DB634" s="242"/>
      <c r="DC634" s="242"/>
      <c r="DD634" s="242"/>
      <c r="DE634" s="242"/>
      <c r="DF634" s="242"/>
      <c r="DG634" s="242"/>
      <c r="DH634" s="242"/>
      <c r="DI634" s="242"/>
      <c r="DJ634" s="242"/>
      <c r="DK634" s="242"/>
      <c r="DL634" s="242"/>
      <c r="DM634" s="242"/>
      <c r="DN634" s="242"/>
      <c r="DO634" s="242"/>
      <c r="DP634" s="242"/>
      <c r="DQ634" s="242"/>
      <c r="DR634" s="242"/>
      <c r="DS634" s="242"/>
      <c r="DT634" s="242"/>
      <c r="DU634" s="242"/>
      <c r="DV634" s="242"/>
      <c r="DW634" s="242"/>
      <c r="DX634" s="242"/>
      <c r="DY634" s="242"/>
      <c r="DZ634" s="242"/>
      <c r="EA634" s="242"/>
      <c r="EB634" s="242"/>
      <c r="EC634" s="242"/>
      <c r="ED634" s="242"/>
      <c r="EE634" s="242"/>
      <c r="EF634" s="242"/>
      <c r="EG634" s="242"/>
      <c r="EH634" s="242"/>
      <c r="EI634" s="242"/>
      <c r="EJ634" s="242"/>
      <c r="EK634" s="242"/>
      <c r="EL634" s="242"/>
      <c r="EM634" s="242"/>
      <c r="EN634" s="242"/>
      <c r="EO634" s="242"/>
      <c r="EP634" s="242"/>
      <c r="EQ634" s="242"/>
      <c r="ER634" s="242"/>
      <c r="ES634" s="242"/>
      <c r="ET634" s="242"/>
      <c r="EU634" s="242"/>
      <c r="EV634" s="242"/>
      <c r="EW634" s="242"/>
      <c r="EX634" s="242"/>
      <c r="EY634" s="242"/>
      <c r="EZ634" s="242"/>
      <c r="FA634" s="242"/>
      <c r="FB634" s="242"/>
      <c r="FC634" s="242"/>
      <c r="FD634" s="242"/>
      <c r="FE634" s="242"/>
      <c r="FF634" s="242"/>
      <c r="FG634" s="242"/>
      <c r="FH634" s="242"/>
      <c r="FI634" s="242"/>
      <c r="FJ634" s="242"/>
      <c r="FK634" s="242"/>
      <c r="FL634" s="242"/>
      <c r="FM634" s="242"/>
      <c r="FN634" s="242"/>
      <c r="FO634" s="242"/>
      <c r="FP634" s="242"/>
      <c r="FQ634" s="242"/>
      <c r="FR634" s="242"/>
      <c r="FS634" s="242"/>
      <c r="FT634" s="242"/>
      <c r="FU634" s="242"/>
      <c r="FV634" s="242"/>
      <c r="FW634" s="242"/>
      <c r="FX634" s="242"/>
      <c r="FY634" s="242"/>
      <c r="FZ634" s="242"/>
      <c r="GA634" s="242"/>
      <c r="GB634" s="242"/>
      <c r="GC634" s="242"/>
      <c r="GD634" s="242"/>
      <c r="GE634" s="242"/>
      <c r="GF634" s="242"/>
      <c r="GG634" s="242"/>
      <c r="GH634" s="242"/>
      <c r="GI634" s="242"/>
      <c r="GJ634" s="242"/>
      <c r="GK634" s="242"/>
      <c r="GL634" s="242"/>
      <c r="GM634" s="242"/>
      <c r="GN634" s="242"/>
      <c r="GO634" s="242"/>
      <c r="GP634" s="242"/>
      <c r="GQ634" s="242"/>
      <c r="GR634" s="242"/>
      <c r="GS634" s="242"/>
      <c r="GT634" s="242"/>
      <c r="GU634" s="242"/>
      <c r="GV634" s="242"/>
      <c r="GW634" s="242"/>
      <c r="GX634" s="242"/>
      <c r="GY634" s="242"/>
      <c r="GZ634" s="242"/>
      <c r="HA634" s="242"/>
      <c r="HB634" s="242"/>
      <c r="HC634" s="242"/>
      <c r="HD634" s="242"/>
      <c r="HE634" s="242"/>
      <c r="HF634" s="242"/>
      <c r="HG634" s="242"/>
      <c r="HH634" s="242"/>
      <c r="HI634" s="242"/>
      <c r="HJ634" s="242"/>
      <c r="HK634" s="242"/>
      <c r="HL634" s="242"/>
      <c r="HM634" s="242"/>
      <c r="HN634" s="242"/>
      <c r="HO634" s="242"/>
      <c r="HP634" s="242"/>
      <c r="HQ634" s="242"/>
      <c r="HR634" s="242"/>
      <c r="HS634" s="242"/>
      <c r="HT634" s="242"/>
      <c r="HU634" s="242"/>
      <c r="HV634" s="242"/>
      <c r="HW634" s="242"/>
      <c r="HX634" s="242"/>
      <c r="HY634" s="242"/>
      <c r="HZ634" s="242"/>
      <c r="IA634" s="242"/>
      <c r="IB634" s="242"/>
      <c r="IC634" s="242"/>
      <c r="ID634" s="242"/>
      <c r="IE634" s="242"/>
      <c r="IF634" s="242"/>
      <c r="IG634" s="242"/>
      <c r="IH634" s="242"/>
      <c r="II634" s="242"/>
      <c r="IJ634" s="242"/>
      <c r="IK634" s="242"/>
      <c r="IL634" s="242"/>
      <c r="IM634" s="242"/>
      <c r="IN634" s="242"/>
      <c r="IO634" s="242"/>
      <c r="IP634" s="242"/>
      <c r="IQ634" s="242"/>
      <c r="IR634" s="242"/>
      <c r="IS634" s="242"/>
      <c r="IT634" s="242"/>
      <c r="IU634" s="242"/>
      <c r="IV634" s="242"/>
    </row>
    <row r="635" spans="1:256" x14ac:dyDescent="0.2">
      <c r="A635" s="242"/>
      <c r="B635" s="242"/>
      <c r="C635" s="242"/>
      <c r="D635" s="242"/>
      <c r="E635" s="242"/>
      <c r="F635" s="242"/>
      <c r="G635" s="242"/>
      <c r="H635" s="242"/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  <c r="AJ635" s="242"/>
      <c r="AK635" s="242"/>
      <c r="AL635" s="242"/>
      <c r="AM635" s="242"/>
      <c r="AN635" s="242"/>
      <c r="AO635" s="242"/>
      <c r="AP635" s="242"/>
      <c r="AQ635" s="242"/>
      <c r="AR635" s="242"/>
      <c r="AS635" s="242"/>
      <c r="AT635" s="242"/>
      <c r="AU635" s="242"/>
      <c r="AV635" s="242"/>
      <c r="AW635" s="242"/>
      <c r="AX635" s="242"/>
      <c r="AY635" s="242"/>
      <c r="AZ635" s="242"/>
      <c r="BA635" s="242"/>
      <c r="BB635" s="242"/>
      <c r="BC635" s="242"/>
      <c r="BD635" s="242"/>
      <c r="BE635" s="242"/>
      <c r="BF635" s="242"/>
      <c r="BG635" s="242"/>
      <c r="BH635" s="242"/>
      <c r="BI635" s="242"/>
      <c r="BJ635" s="242"/>
      <c r="BK635" s="242"/>
      <c r="BL635" s="242"/>
      <c r="BM635" s="242"/>
      <c r="BN635" s="242"/>
      <c r="BO635" s="242"/>
      <c r="BP635" s="242"/>
      <c r="BQ635" s="242"/>
      <c r="BR635" s="242"/>
      <c r="BS635" s="242"/>
      <c r="BT635" s="242"/>
      <c r="BU635" s="242"/>
      <c r="BV635" s="242"/>
      <c r="BW635" s="242"/>
      <c r="BX635" s="242"/>
      <c r="BY635" s="242"/>
      <c r="BZ635" s="242"/>
      <c r="CA635" s="242"/>
      <c r="CB635" s="242"/>
      <c r="CC635" s="242"/>
      <c r="CD635" s="242"/>
      <c r="CE635" s="242"/>
      <c r="CF635" s="242"/>
      <c r="CG635" s="242"/>
      <c r="CH635" s="242"/>
      <c r="CI635" s="242"/>
      <c r="CJ635" s="242"/>
      <c r="CK635" s="242"/>
      <c r="CL635" s="242"/>
      <c r="CM635" s="242"/>
      <c r="CN635" s="242"/>
      <c r="CO635" s="242"/>
      <c r="CP635" s="242"/>
      <c r="CQ635" s="242"/>
      <c r="CR635" s="242"/>
      <c r="CS635" s="242"/>
      <c r="CT635" s="242"/>
      <c r="CU635" s="242"/>
      <c r="CV635" s="242"/>
      <c r="CW635" s="242"/>
      <c r="CX635" s="242"/>
      <c r="CY635" s="242"/>
      <c r="CZ635" s="242"/>
      <c r="DA635" s="242"/>
      <c r="DB635" s="242"/>
      <c r="DC635" s="242"/>
      <c r="DD635" s="242"/>
      <c r="DE635" s="242"/>
      <c r="DF635" s="242"/>
      <c r="DG635" s="242"/>
      <c r="DH635" s="242"/>
      <c r="DI635" s="242"/>
      <c r="DJ635" s="242"/>
      <c r="DK635" s="242"/>
      <c r="DL635" s="242"/>
      <c r="DM635" s="242"/>
      <c r="DN635" s="242"/>
      <c r="DO635" s="242"/>
      <c r="DP635" s="242"/>
      <c r="DQ635" s="242"/>
      <c r="DR635" s="242"/>
      <c r="DS635" s="242"/>
      <c r="DT635" s="242"/>
      <c r="DU635" s="242"/>
      <c r="DV635" s="242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</row>
    <row r="636" spans="1:256" x14ac:dyDescent="0.2">
      <c r="A636" s="209" t="s">
        <v>700</v>
      </c>
      <c r="B636" s="1482" t="s">
        <v>892</v>
      </c>
      <c r="C636" s="1482"/>
      <c r="D636" s="1482"/>
      <c r="E636" s="1482"/>
      <c r="F636" s="1482"/>
      <c r="G636" s="1482"/>
      <c r="H636" s="1482"/>
      <c r="I636" s="1482"/>
      <c r="J636" s="148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  <c r="AJ636" s="242"/>
      <c r="AK636" s="242"/>
      <c r="AL636" s="242"/>
      <c r="AM636" s="242"/>
      <c r="AN636" s="242"/>
      <c r="AO636" s="242"/>
      <c r="AP636" s="242"/>
      <c r="AQ636" s="242"/>
      <c r="AR636" s="242"/>
      <c r="AS636" s="242"/>
      <c r="AT636" s="242"/>
      <c r="AU636" s="242"/>
      <c r="AV636" s="242"/>
      <c r="AW636" s="242"/>
      <c r="AX636" s="242"/>
      <c r="AY636" s="242"/>
      <c r="AZ636" s="242"/>
      <c r="BA636" s="242"/>
      <c r="BB636" s="242"/>
      <c r="BC636" s="242"/>
      <c r="BD636" s="242"/>
      <c r="BE636" s="242"/>
      <c r="BF636" s="242"/>
      <c r="BG636" s="242"/>
      <c r="BH636" s="242"/>
      <c r="BI636" s="242"/>
      <c r="BJ636" s="242"/>
      <c r="BK636" s="242"/>
      <c r="BL636" s="242"/>
      <c r="BM636" s="242"/>
      <c r="BN636" s="242"/>
      <c r="BO636" s="242"/>
      <c r="BP636" s="242"/>
      <c r="BQ636" s="242"/>
      <c r="BR636" s="242"/>
      <c r="BS636" s="242"/>
      <c r="BT636" s="242"/>
      <c r="BU636" s="242"/>
      <c r="BV636" s="242"/>
      <c r="BW636" s="242"/>
      <c r="BX636" s="242"/>
      <c r="BY636" s="242"/>
      <c r="BZ636" s="242"/>
      <c r="CA636" s="242"/>
      <c r="CB636" s="242"/>
      <c r="CC636" s="242"/>
      <c r="CD636" s="242"/>
      <c r="CE636" s="242"/>
      <c r="CF636" s="242"/>
      <c r="CG636" s="242"/>
      <c r="CH636" s="242"/>
      <c r="CI636" s="242"/>
      <c r="CJ636" s="242"/>
      <c r="CK636" s="242"/>
      <c r="CL636" s="242"/>
      <c r="CM636" s="242"/>
      <c r="CN636" s="242"/>
      <c r="CO636" s="242"/>
      <c r="CP636" s="242"/>
      <c r="CQ636" s="242"/>
      <c r="CR636" s="242"/>
      <c r="CS636" s="242"/>
      <c r="CT636" s="242"/>
      <c r="CU636" s="242"/>
      <c r="CV636" s="242"/>
      <c r="CW636" s="242"/>
      <c r="CX636" s="242"/>
      <c r="CY636" s="242"/>
      <c r="CZ636" s="242"/>
      <c r="DA636" s="242"/>
      <c r="DB636" s="242"/>
      <c r="DC636" s="242"/>
      <c r="DD636" s="242"/>
      <c r="DE636" s="242"/>
      <c r="DF636" s="242"/>
      <c r="DG636" s="242"/>
      <c r="DH636" s="242"/>
      <c r="DI636" s="242"/>
      <c r="DJ636" s="242"/>
      <c r="DK636" s="242"/>
      <c r="DL636" s="242"/>
      <c r="DM636" s="242"/>
      <c r="DN636" s="242"/>
      <c r="DO636" s="242"/>
      <c r="DP636" s="242"/>
      <c r="DQ636" s="242"/>
      <c r="DR636" s="242"/>
      <c r="DS636" s="242"/>
      <c r="DT636" s="242"/>
      <c r="DU636" s="242"/>
      <c r="DV636" s="242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</row>
    <row r="637" spans="1:256" ht="10.8" thickBot="1" x14ac:dyDescent="0.25">
      <c r="A637" s="209"/>
      <c r="B637" s="241"/>
      <c r="C637" s="241"/>
      <c r="D637" s="241"/>
      <c r="E637" s="241"/>
      <c r="F637" s="241"/>
      <c r="G637" s="241"/>
      <c r="H637" s="241"/>
      <c r="I637" s="241"/>
      <c r="J637" s="241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  <c r="AJ637" s="242"/>
      <c r="AK637" s="242"/>
      <c r="AL637" s="242"/>
      <c r="AM637" s="242"/>
      <c r="AN637" s="242"/>
      <c r="AO637" s="242"/>
      <c r="AP637" s="242"/>
      <c r="AQ637" s="242"/>
      <c r="AR637" s="242"/>
      <c r="AS637" s="242"/>
      <c r="AT637" s="242"/>
      <c r="AU637" s="242"/>
      <c r="AV637" s="242"/>
      <c r="AW637" s="242"/>
      <c r="AX637" s="242"/>
      <c r="AY637" s="242"/>
      <c r="AZ637" s="242"/>
      <c r="BA637" s="242"/>
      <c r="BB637" s="242"/>
      <c r="BC637" s="242"/>
      <c r="BD637" s="242"/>
      <c r="BE637" s="242"/>
      <c r="BF637" s="242"/>
      <c r="BG637" s="242"/>
      <c r="BH637" s="242"/>
      <c r="BI637" s="242"/>
      <c r="BJ637" s="242"/>
      <c r="BK637" s="242"/>
      <c r="BL637" s="242"/>
      <c r="BM637" s="242"/>
      <c r="BN637" s="242"/>
      <c r="BO637" s="242"/>
      <c r="BP637" s="242"/>
      <c r="BQ637" s="242"/>
      <c r="BR637" s="242"/>
      <c r="BS637" s="242"/>
      <c r="BT637" s="242"/>
      <c r="BU637" s="242"/>
      <c r="BV637" s="242"/>
      <c r="BW637" s="242"/>
      <c r="BX637" s="242"/>
      <c r="BY637" s="242"/>
      <c r="BZ637" s="242"/>
      <c r="CA637" s="242"/>
      <c r="CB637" s="242"/>
      <c r="CC637" s="242"/>
      <c r="CD637" s="242"/>
      <c r="CE637" s="242"/>
      <c r="CF637" s="242"/>
      <c r="CG637" s="242"/>
      <c r="CH637" s="242"/>
      <c r="CI637" s="242"/>
      <c r="CJ637" s="242"/>
      <c r="CK637" s="242"/>
      <c r="CL637" s="242"/>
      <c r="CM637" s="242"/>
      <c r="CN637" s="242"/>
      <c r="CO637" s="242"/>
      <c r="CP637" s="242"/>
      <c r="CQ637" s="242"/>
      <c r="CR637" s="242"/>
      <c r="CS637" s="242"/>
      <c r="CT637" s="242"/>
      <c r="CU637" s="242"/>
      <c r="CV637" s="242"/>
      <c r="CW637" s="242"/>
      <c r="CX637" s="242"/>
      <c r="CY637" s="242"/>
      <c r="CZ637" s="242"/>
      <c r="DA637" s="242"/>
      <c r="DB637" s="242"/>
      <c r="DC637" s="242"/>
      <c r="DD637" s="242"/>
      <c r="DE637" s="242"/>
      <c r="DF637" s="242"/>
      <c r="DG637" s="242"/>
      <c r="DH637" s="242"/>
      <c r="DI637" s="242"/>
      <c r="DJ637" s="242"/>
      <c r="DK637" s="242"/>
      <c r="DL637" s="242"/>
      <c r="DM637" s="242"/>
      <c r="DN637" s="242"/>
      <c r="DO637" s="242"/>
      <c r="DP637" s="242"/>
      <c r="DQ637" s="242"/>
      <c r="DR637" s="242"/>
      <c r="DS637" s="242"/>
      <c r="DT637" s="242"/>
      <c r="DU637" s="242"/>
      <c r="DV637" s="242"/>
      <c r="DW637" s="242"/>
      <c r="DX637" s="242"/>
      <c r="DY637" s="242"/>
      <c r="DZ637" s="242"/>
      <c r="EA637" s="242"/>
      <c r="EB637" s="242"/>
      <c r="EC637" s="242"/>
      <c r="ED637" s="242"/>
      <c r="EE637" s="242"/>
      <c r="EF637" s="242"/>
      <c r="EG637" s="242"/>
      <c r="EH637" s="242"/>
      <c r="EI637" s="242"/>
      <c r="EJ637" s="242"/>
      <c r="EK637" s="242"/>
      <c r="EL637" s="242"/>
      <c r="EM637" s="242"/>
      <c r="EN637" s="242"/>
      <c r="EO637" s="242"/>
      <c r="EP637" s="242"/>
      <c r="EQ637" s="242"/>
      <c r="ER637" s="242"/>
      <c r="ES637" s="242"/>
      <c r="ET637" s="242"/>
      <c r="EU637" s="242"/>
      <c r="EV637" s="242"/>
      <c r="EW637" s="242"/>
      <c r="EX637" s="242"/>
      <c r="EY637" s="242"/>
      <c r="EZ637" s="242"/>
      <c r="FA637" s="242"/>
      <c r="FB637" s="242"/>
      <c r="FC637" s="242"/>
      <c r="FD637" s="242"/>
      <c r="FE637" s="242"/>
      <c r="FF637" s="242"/>
      <c r="FG637" s="242"/>
      <c r="FH637" s="242"/>
      <c r="FI637" s="242"/>
      <c r="FJ637" s="242"/>
      <c r="FK637" s="242"/>
      <c r="FL637" s="242"/>
      <c r="FM637" s="242"/>
      <c r="FN637" s="242"/>
      <c r="FO637" s="242"/>
      <c r="FP637" s="242"/>
      <c r="FQ637" s="242"/>
      <c r="FR637" s="242"/>
      <c r="FS637" s="242"/>
      <c r="FT637" s="242"/>
      <c r="FU637" s="242"/>
      <c r="FV637" s="242"/>
      <c r="FW637" s="242"/>
      <c r="FX637" s="242"/>
      <c r="FY637" s="242"/>
      <c r="FZ637" s="242"/>
      <c r="GA637" s="242"/>
      <c r="GB637" s="242"/>
      <c r="GC637" s="242"/>
      <c r="GD637" s="242"/>
      <c r="GE637" s="242"/>
      <c r="GF637" s="242"/>
      <c r="GG637" s="242"/>
      <c r="GH637" s="242"/>
      <c r="GI637" s="242"/>
      <c r="GJ637" s="242"/>
      <c r="GK637" s="242"/>
      <c r="GL637" s="242"/>
      <c r="GM637" s="242"/>
      <c r="GN637" s="242"/>
      <c r="GO637" s="242"/>
      <c r="GP637" s="242"/>
      <c r="GQ637" s="242"/>
      <c r="GR637" s="242"/>
      <c r="GS637" s="242"/>
      <c r="GT637" s="242"/>
      <c r="GU637" s="242"/>
      <c r="GV637" s="242"/>
      <c r="GW637" s="242"/>
      <c r="GX637" s="242"/>
      <c r="GY637" s="242"/>
      <c r="GZ637" s="242"/>
      <c r="HA637" s="242"/>
      <c r="HB637" s="242"/>
      <c r="HC637" s="242"/>
      <c r="HD637" s="242"/>
      <c r="HE637" s="242"/>
      <c r="HF637" s="242"/>
      <c r="HG637" s="242"/>
      <c r="HH637" s="242"/>
      <c r="HI637" s="242"/>
      <c r="HJ637" s="242"/>
      <c r="HK637" s="242"/>
      <c r="HL637" s="242"/>
      <c r="HM637" s="242"/>
      <c r="HN637" s="242"/>
      <c r="HO637" s="242"/>
      <c r="HP637" s="242"/>
      <c r="HQ637" s="242"/>
      <c r="HR637" s="242"/>
      <c r="HS637" s="242"/>
      <c r="HT637" s="242"/>
      <c r="HU637" s="242"/>
      <c r="HV637" s="242"/>
      <c r="HW637" s="242"/>
      <c r="HX637" s="242"/>
      <c r="HY637" s="242"/>
      <c r="HZ637" s="242"/>
      <c r="IA637" s="242"/>
      <c r="IB637" s="242"/>
      <c r="IC637" s="242"/>
      <c r="ID637" s="242"/>
      <c r="IE637" s="242"/>
      <c r="IF637" s="242"/>
      <c r="IG637" s="242"/>
      <c r="IH637" s="242"/>
      <c r="II637" s="242"/>
      <c r="IJ637" s="242"/>
      <c r="IK637" s="242"/>
      <c r="IL637" s="242"/>
      <c r="IM637" s="242"/>
      <c r="IN637" s="242"/>
      <c r="IO637" s="242"/>
      <c r="IP637" s="242"/>
      <c r="IQ637" s="242"/>
      <c r="IR637" s="242"/>
      <c r="IS637" s="242"/>
      <c r="IT637" s="242"/>
      <c r="IU637" s="242"/>
      <c r="IV637" s="242"/>
    </row>
    <row r="638" spans="1:256" ht="10.8" thickTop="1" x14ac:dyDescent="0.2">
      <c r="A638" s="1023" t="s">
        <v>15</v>
      </c>
      <c r="B638" s="1024"/>
      <c r="C638" s="1031" t="s">
        <v>702</v>
      </c>
      <c r="D638" s="1623"/>
      <c r="E638" s="687" t="s">
        <v>200</v>
      </c>
      <c r="F638" s="1623"/>
      <c r="G638" s="920" t="s">
        <v>657</v>
      </c>
      <c r="H638" s="1611"/>
      <c r="I638" s="687" t="s">
        <v>235</v>
      </c>
      <c r="J638" s="689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  <c r="AJ638" s="242"/>
      <c r="AK638" s="242"/>
      <c r="AL638" s="242"/>
      <c r="AM638" s="242"/>
      <c r="AN638" s="242"/>
      <c r="AO638" s="242"/>
      <c r="AP638" s="242"/>
      <c r="AQ638" s="242"/>
      <c r="AR638" s="242"/>
      <c r="AS638" s="242"/>
      <c r="AT638" s="242"/>
      <c r="AU638" s="242"/>
      <c r="AV638" s="242"/>
      <c r="AW638" s="242"/>
      <c r="AX638" s="242"/>
      <c r="AY638" s="242"/>
      <c r="AZ638" s="242"/>
      <c r="BA638" s="242"/>
      <c r="BB638" s="242"/>
      <c r="BC638" s="242"/>
      <c r="BD638" s="242"/>
      <c r="BE638" s="242"/>
      <c r="BF638" s="242"/>
      <c r="BG638" s="242"/>
      <c r="BH638" s="242"/>
      <c r="BI638" s="242"/>
      <c r="BJ638" s="242"/>
      <c r="BK638" s="242"/>
      <c r="BL638" s="242"/>
      <c r="BM638" s="242"/>
      <c r="BN638" s="242"/>
      <c r="BO638" s="242"/>
      <c r="BP638" s="242"/>
      <c r="BQ638" s="242"/>
      <c r="BR638" s="242"/>
      <c r="BS638" s="242"/>
      <c r="BT638" s="242"/>
      <c r="BU638" s="242"/>
      <c r="BV638" s="242"/>
      <c r="BW638" s="242"/>
      <c r="BX638" s="242"/>
      <c r="BY638" s="242"/>
      <c r="BZ638" s="242"/>
      <c r="CA638" s="242"/>
      <c r="CB638" s="242"/>
      <c r="CC638" s="242"/>
      <c r="CD638" s="242"/>
      <c r="CE638" s="242"/>
      <c r="CF638" s="242"/>
      <c r="CG638" s="242"/>
      <c r="CH638" s="242"/>
      <c r="CI638" s="242"/>
      <c r="CJ638" s="242"/>
      <c r="CK638" s="242"/>
      <c r="CL638" s="242"/>
      <c r="CM638" s="242"/>
      <c r="CN638" s="242"/>
      <c r="CO638" s="242"/>
      <c r="CP638" s="242"/>
      <c r="CQ638" s="242"/>
      <c r="CR638" s="242"/>
      <c r="CS638" s="242"/>
      <c r="CT638" s="242"/>
      <c r="CU638" s="242"/>
      <c r="CV638" s="242"/>
      <c r="CW638" s="242"/>
      <c r="CX638" s="242"/>
      <c r="CY638" s="242"/>
      <c r="CZ638" s="242"/>
      <c r="DA638" s="242"/>
      <c r="DB638" s="242"/>
      <c r="DC638" s="242"/>
      <c r="DD638" s="242"/>
      <c r="DE638" s="242"/>
      <c r="DF638" s="242"/>
      <c r="DG638" s="242"/>
      <c r="DH638" s="242"/>
      <c r="DI638" s="242"/>
      <c r="DJ638" s="242"/>
      <c r="DK638" s="242"/>
      <c r="DL638" s="242"/>
      <c r="DM638" s="242"/>
      <c r="DN638" s="242"/>
      <c r="DO638" s="242"/>
      <c r="DP638" s="242"/>
      <c r="DQ638" s="242"/>
      <c r="DR638" s="242"/>
      <c r="DS638" s="242"/>
      <c r="DT638" s="242"/>
      <c r="DU638" s="242"/>
      <c r="DV638" s="242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</row>
    <row r="639" spans="1:256" ht="40.799999999999997" x14ac:dyDescent="0.2">
      <c r="A639" s="1120"/>
      <c r="B639" s="1121"/>
      <c r="C639" s="816"/>
      <c r="D639" s="1168"/>
      <c r="E639" s="1009"/>
      <c r="F639" s="571"/>
      <c r="G639" s="79" t="s">
        <v>684</v>
      </c>
      <c r="H639" s="80" t="s">
        <v>701</v>
      </c>
      <c r="I639" s="1009"/>
      <c r="J639" s="1010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  <c r="AJ639" s="242"/>
      <c r="AK639" s="242"/>
      <c r="AL639" s="242"/>
      <c r="AM639" s="242"/>
      <c r="AN639" s="242"/>
      <c r="AO639" s="242"/>
      <c r="AP639" s="242"/>
      <c r="AQ639" s="242"/>
      <c r="AR639" s="242"/>
      <c r="AS639" s="242"/>
      <c r="AT639" s="242"/>
      <c r="AU639" s="242"/>
      <c r="AV639" s="242"/>
      <c r="AW639" s="242"/>
      <c r="AX639" s="242"/>
      <c r="AY639" s="242"/>
      <c r="AZ639" s="242"/>
      <c r="BA639" s="242"/>
      <c r="BB639" s="242"/>
      <c r="BC639" s="242"/>
      <c r="BD639" s="242"/>
      <c r="BE639" s="242"/>
      <c r="BF639" s="242"/>
      <c r="BG639" s="242"/>
      <c r="BH639" s="242"/>
      <c r="BI639" s="242"/>
      <c r="BJ639" s="242"/>
      <c r="BK639" s="242"/>
      <c r="BL639" s="242"/>
      <c r="BM639" s="242"/>
      <c r="BN639" s="242"/>
      <c r="BO639" s="242"/>
      <c r="BP639" s="242"/>
      <c r="BQ639" s="242"/>
      <c r="BR639" s="242"/>
      <c r="BS639" s="242"/>
      <c r="BT639" s="242"/>
      <c r="BU639" s="242"/>
      <c r="BV639" s="242"/>
      <c r="BW639" s="242"/>
      <c r="BX639" s="242"/>
      <c r="BY639" s="242"/>
      <c r="BZ639" s="242"/>
      <c r="CA639" s="242"/>
      <c r="CB639" s="242"/>
      <c r="CC639" s="242"/>
      <c r="CD639" s="242"/>
      <c r="CE639" s="242"/>
      <c r="CF639" s="242"/>
      <c r="CG639" s="242"/>
      <c r="CH639" s="242"/>
      <c r="CI639" s="242"/>
      <c r="CJ639" s="242"/>
      <c r="CK639" s="242"/>
      <c r="CL639" s="242"/>
      <c r="CM639" s="242"/>
      <c r="CN639" s="242"/>
      <c r="CO639" s="242"/>
      <c r="CP639" s="242"/>
      <c r="CQ639" s="242"/>
      <c r="CR639" s="242"/>
      <c r="CS639" s="242"/>
      <c r="CT639" s="242"/>
      <c r="CU639" s="242"/>
      <c r="CV639" s="242"/>
      <c r="CW639" s="242"/>
      <c r="CX639" s="242"/>
      <c r="CY639" s="242"/>
      <c r="CZ639" s="242"/>
      <c r="DA639" s="242"/>
      <c r="DB639" s="242"/>
      <c r="DC639" s="242"/>
      <c r="DD639" s="242"/>
      <c r="DE639" s="242"/>
      <c r="DF639" s="242"/>
      <c r="DG639" s="242"/>
      <c r="DH639" s="242"/>
      <c r="DI639" s="242"/>
      <c r="DJ639" s="242"/>
      <c r="DK639" s="242"/>
      <c r="DL639" s="242"/>
      <c r="DM639" s="242"/>
      <c r="DN639" s="242"/>
      <c r="DO639" s="242"/>
      <c r="DP639" s="242"/>
      <c r="DQ639" s="242"/>
      <c r="DR639" s="242"/>
      <c r="DS639" s="242"/>
      <c r="DT639" s="242"/>
      <c r="DU639" s="242"/>
      <c r="DV639" s="242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</row>
    <row r="640" spans="1:256" ht="10.8" thickBot="1" x14ac:dyDescent="0.25">
      <c r="A640" s="1070" t="s">
        <v>110</v>
      </c>
      <c r="B640" s="1158"/>
      <c r="C640" s="693" t="s">
        <v>111</v>
      </c>
      <c r="D640" s="672"/>
      <c r="E640" s="692" t="s">
        <v>112</v>
      </c>
      <c r="F640" s="693"/>
      <c r="G640" s="246" t="s">
        <v>113</v>
      </c>
      <c r="H640" s="218" t="s">
        <v>114</v>
      </c>
      <c r="I640" s="692" t="s">
        <v>115</v>
      </c>
      <c r="J640" s="696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  <c r="AJ640" s="242"/>
      <c r="AK640" s="242"/>
      <c r="AL640" s="242"/>
      <c r="AM640" s="242"/>
      <c r="AN640" s="242"/>
      <c r="AO640" s="242"/>
      <c r="AP640" s="242"/>
      <c r="AQ640" s="242"/>
      <c r="AR640" s="242"/>
      <c r="AS640" s="242"/>
      <c r="AT640" s="242"/>
      <c r="AU640" s="242"/>
      <c r="AV640" s="242"/>
      <c r="AW640" s="242"/>
      <c r="AX640" s="242"/>
      <c r="AY640" s="242"/>
      <c r="AZ640" s="242"/>
      <c r="BA640" s="242"/>
      <c r="BB640" s="242"/>
      <c r="BC640" s="242"/>
      <c r="BD640" s="242"/>
      <c r="BE640" s="242"/>
      <c r="BF640" s="242"/>
      <c r="BG640" s="242"/>
      <c r="BH640" s="242"/>
      <c r="BI640" s="242"/>
      <c r="BJ640" s="242"/>
      <c r="BK640" s="242"/>
      <c r="BL640" s="242"/>
      <c r="BM640" s="242"/>
      <c r="BN640" s="242"/>
      <c r="BO640" s="242"/>
      <c r="BP640" s="242"/>
      <c r="BQ640" s="242"/>
      <c r="BR640" s="242"/>
      <c r="BS640" s="242"/>
      <c r="BT640" s="242"/>
      <c r="BU640" s="242"/>
      <c r="BV640" s="242"/>
      <c r="BW640" s="242"/>
      <c r="BX640" s="242"/>
      <c r="BY640" s="242"/>
      <c r="BZ640" s="242"/>
      <c r="CA640" s="242"/>
      <c r="CB640" s="242"/>
      <c r="CC640" s="242"/>
      <c r="CD640" s="242"/>
      <c r="CE640" s="242"/>
      <c r="CF640" s="242"/>
      <c r="CG640" s="242"/>
      <c r="CH640" s="242"/>
      <c r="CI640" s="242"/>
      <c r="CJ640" s="242"/>
      <c r="CK640" s="242"/>
      <c r="CL640" s="242"/>
      <c r="CM640" s="242"/>
      <c r="CN640" s="242"/>
      <c r="CO640" s="242"/>
      <c r="CP640" s="242"/>
      <c r="CQ640" s="242"/>
      <c r="CR640" s="242"/>
      <c r="CS640" s="242"/>
      <c r="CT640" s="242"/>
      <c r="CU640" s="242"/>
      <c r="CV640" s="242"/>
      <c r="CW640" s="242"/>
      <c r="CX640" s="242"/>
      <c r="CY640" s="242"/>
      <c r="CZ640" s="242"/>
      <c r="DA640" s="242"/>
      <c r="DB640" s="242"/>
      <c r="DC640" s="242"/>
      <c r="DD640" s="242"/>
      <c r="DE640" s="242"/>
      <c r="DF640" s="242"/>
      <c r="DG640" s="242"/>
      <c r="DH640" s="242"/>
      <c r="DI640" s="242"/>
      <c r="DJ640" s="242"/>
      <c r="DK640" s="242"/>
      <c r="DL640" s="242"/>
      <c r="DM640" s="242"/>
      <c r="DN640" s="242"/>
      <c r="DO640" s="242"/>
      <c r="DP640" s="242"/>
      <c r="DQ640" s="242"/>
      <c r="DR640" s="242"/>
      <c r="DS640" s="242"/>
      <c r="DT640" s="242"/>
      <c r="DU640" s="242"/>
      <c r="DV640" s="242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</row>
    <row r="641" spans="1:256" ht="21.75" customHeight="1" thickTop="1" x14ac:dyDescent="0.2">
      <c r="A641" s="1063" t="s">
        <v>231</v>
      </c>
      <c r="B641" s="1064"/>
      <c r="C641" s="810"/>
      <c r="D641" s="1058"/>
      <c r="E641" s="1006"/>
      <c r="F641" s="811"/>
      <c r="G641" s="81"/>
      <c r="H641" s="82"/>
      <c r="I641" s="2214" t="str">
        <f>IF(C641+E641-G641-H641=0,"",C641+E641-G641-H641)</f>
        <v/>
      </c>
      <c r="J641" s="2215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  <c r="AJ641" s="242"/>
      <c r="AK641" s="242"/>
      <c r="AL641" s="242"/>
      <c r="AM641" s="242"/>
      <c r="AN641" s="242"/>
      <c r="AO641" s="242"/>
      <c r="AP641" s="242"/>
      <c r="AQ641" s="242"/>
      <c r="AR641" s="242"/>
      <c r="AS641" s="242"/>
      <c r="AT641" s="242"/>
      <c r="AU641" s="242"/>
      <c r="AV641" s="242"/>
      <c r="AW641" s="242"/>
      <c r="AX641" s="242"/>
      <c r="AY641" s="242"/>
      <c r="AZ641" s="242"/>
      <c r="BA641" s="242"/>
      <c r="BB641" s="242"/>
      <c r="BC641" s="242"/>
      <c r="BD641" s="242"/>
      <c r="BE641" s="242"/>
      <c r="BF641" s="242"/>
      <c r="BG641" s="242"/>
      <c r="BH641" s="242"/>
      <c r="BI641" s="242"/>
      <c r="BJ641" s="242"/>
      <c r="BK641" s="242"/>
      <c r="BL641" s="242"/>
      <c r="BM641" s="242"/>
      <c r="BN641" s="242"/>
      <c r="BO641" s="242"/>
      <c r="BP641" s="242"/>
      <c r="BQ641" s="242"/>
      <c r="BR641" s="242"/>
      <c r="BS641" s="242"/>
      <c r="BT641" s="242"/>
      <c r="BU641" s="242"/>
      <c r="BV641" s="242"/>
      <c r="BW641" s="242"/>
      <c r="BX641" s="242"/>
      <c r="BY641" s="242"/>
      <c r="BZ641" s="242"/>
      <c r="CA641" s="242"/>
      <c r="CB641" s="242"/>
      <c r="CC641" s="242"/>
      <c r="CD641" s="242"/>
      <c r="CE641" s="242"/>
      <c r="CF641" s="242"/>
      <c r="CG641" s="242"/>
      <c r="CH641" s="242"/>
      <c r="CI641" s="242"/>
      <c r="CJ641" s="242"/>
      <c r="CK641" s="242"/>
      <c r="CL641" s="242"/>
      <c r="CM641" s="242"/>
      <c r="CN641" s="242"/>
      <c r="CO641" s="242"/>
      <c r="CP641" s="242"/>
      <c r="CQ641" s="242"/>
      <c r="CR641" s="242"/>
      <c r="CS641" s="242"/>
      <c r="CT641" s="242"/>
      <c r="CU641" s="242"/>
      <c r="CV641" s="242"/>
      <c r="CW641" s="242"/>
      <c r="CX641" s="242"/>
      <c r="CY641" s="242"/>
      <c r="CZ641" s="242"/>
      <c r="DA641" s="242"/>
      <c r="DB641" s="242"/>
      <c r="DC641" s="242"/>
      <c r="DD641" s="242"/>
      <c r="DE641" s="242"/>
      <c r="DF641" s="242"/>
      <c r="DG641" s="242"/>
      <c r="DH641" s="242"/>
      <c r="DI641" s="242"/>
      <c r="DJ641" s="242"/>
      <c r="DK641" s="242"/>
      <c r="DL641" s="242"/>
      <c r="DM641" s="242"/>
      <c r="DN641" s="242"/>
      <c r="DO641" s="242"/>
      <c r="DP641" s="242"/>
      <c r="DQ641" s="242"/>
      <c r="DR641" s="242"/>
      <c r="DS641" s="242"/>
      <c r="DT641" s="242"/>
      <c r="DU641" s="242"/>
      <c r="DV641" s="242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</row>
    <row r="642" spans="1:256" ht="40.5" customHeight="1" thickBot="1" x14ac:dyDescent="0.25">
      <c r="A642" s="641" t="s">
        <v>236</v>
      </c>
      <c r="B642" s="1575"/>
      <c r="C642" s="1040"/>
      <c r="D642" s="1579"/>
      <c r="E642" s="1518"/>
      <c r="F642" s="1519"/>
      <c r="G642" s="83"/>
      <c r="H642" s="84"/>
      <c r="I642" s="1577" t="str">
        <f>IF(C642+E642-G642-H642=0,"",C642+E642-G642-H642)</f>
        <v/>
      </c>
      <c r="J642" s="1578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  <c r="AJ642" s="242"/>
      <c r="AK642" s="242"/>
      <c r="AL642" s="242"/>
      <c r="AM642" s="242"/>
      <c r="AN642" s="242"/>
      <c r="AO642" s="242"/>
      <c r="AP642" s="242"/>
      <c r="AQ642" s="242"/>
      <c r="AR642" s="242"/>
      <c r="AS642" s="242"/>
      <c r="AT642" s="242"/>
      <c r="AU642" s="242"/>
      <c r="AV642" s="242"/>
      <c r="AW642" s="242"/>
      <c r="AX642" s="242"/>
      <c r="AY642" s="242"/>
      <c r="AZ642" s="242"/>
      <c r="BA642" s="242"/>
      <c r="BB642" s="242"/>
      <c r="BC642" s="242"/>
      <c r="BD642" s="242"/>
      <c r="BE642" s="242"/>
      <c r="BF642" s="242"/>
      <c r="BG642" s="242"/>
      <c r="BH642" s="242"/>
      <c r="BI642" s="242"/>
      <c r="BJ642" s="242"/>
      <c r="BK642" s="242"/>
      <c r="BL642" s="242"/>
      <c r="BM642" s="242"/>
      <c r="BN642" s="242"/>
      <c r="BO642" s="242"/>
      <c r="BP642" s="242"/>
      <c r="BQ642" s="242"/>
      <c r="BR642" s="242"/>
      <c r="BS642" s="242"/>
      <c r="BT642" s="242"/>
      <c r="BU642" s="242"/>
      <c r="BV642" s="242"/>
      <c r="BW642" s="242"/>
      <c r="BX642" s="242"/>
      <c r="BY642" s="242"/>
      <c r="BZ642" s="242"/>
      <c r="CA642" s="242"/>
      <c r="CB642" s="242"/>
      <c r="CC642" s="242"/>
      <c r="CD642" s="242"/>
      <c r="CE642" s="242"/>
      <c r="CF642" s="242"/>
      <c r="CG642" s="242"/>
      <c r="CH642" s="242"/>
      <c r="CI642" s="242"/>
      <c r="CJ642" s="242"/>
      <c r="CK642" s="242"/>
      <c r="CL642" s="242"/>
      <c r="CM642" s="242"/>
      <c r="CN642" s="242"/>
      <c r="CO642" s="242"/>
      <c r="CP642" s="242"/>
      <c r="CQ642" s="242"/>
      <c r="CR642" s="242"/>
      <c r="CS642" s="242"/>
      <c r="CT642" s="242"/>
      <c r="CU642" s="242"/>
      <c r="CV642" s="242"/>
      <c r="CW642" s="242"/>
      <c r="CX642" s="242"/>
      <c r="CY642" s="242"/>
      <c r="CZ642" s="242"/>
      <c r="DA642" s="242"/>
      <c r="DB642" s="242"/>
      <c r="DC642" s="242"/>
      <c r="DD642" s="242"/>
      <c r="DE642" s="242"/>
      <c r="DF642" s="242"/>
      <c r="DG642" s="242"/>
      <c r="DH642" s="242"/>
      <c r="DI642" s="242"/>
      <c r="DJ642" s="242"/>
      <c r="DK642" s="242"/>
      <c r="DL642" s="242"/>
      <c r="DM642" s="242"/>
      <c r="DN642" s="242"/>
      <c r="DO642" s="242"/>
      <c r="DP642" s="242"/>
      <c r="DQ642" s="242"/>
      <c r="DR642" s="242"/>
      <c r="DS642" s="242"/>
      <c r="DT642" s="242"/>
      <c r="DU642" s="242"/>
      <c r="DV642" s="242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</row>
    <row r="643" spans="1:256" ht="22.5" customHeight="1" thickBot="1" x14ac:dyDescent="0.25">
      <c r="A643" s="1364" t="s">
        <v>237</v>
      </c>
      <c r="B643" s="2216"/>
      <c r="C643" s="1580" t="str">
        <f>IF(SUM(C641:D642)=0,"",SUM(C641:D642))</f>
        <v/>
      </c>
      <c r="D643" s="1581"/>
      <c r="E643" s="1455" t="str">
        <f>IF(SUM(E641:F642)=0,"",SUM(E641:F642))</f>
        <v/>
      </c>
      <c r="F643" s="1520"/>
      <c r="G643" s="85" t="str">
        <f>IF(SUM(G641:G642)=0,"",SUM(G641:G642))</f>
        <v/>
      </c>
      <c r="H643" s="86" t="str">
        <f>IF(SUM(H641:H642)=0,"",SUM(H641:H642))</f>
        <v/>
      </c>
      <c r="I643" s="751" t="str">
        <f>IF(IF(I641="",0,I641)+IF(I642="",0,I642)=0,"",IF(I641="",0,I641)+IF(I642="",0,I642))</f>
        <v/>
      </c>
      <c r="J643" s="1535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  <c r="AJ643" s="242"/>
      <c r="AK643" s="242"/>
      <c r="AL643" s="242"/>
      <c r="AM643" s="242"/>
      <c r="AN643" s="242"/>
      <c r="AO643" s="242"/>
      <c r="AP643" s="242"/>
      <c r="AQ643" s="242"/>
      <c r="AR643" s="242"/>
      <c r="AS643" s="242"/>
      <c r="AT643" s="242"/>
      <c r="AU643" s="242"/>
      <c r="AV643" s="242"/>
      <c r="AW643" s="242"/>
      <c r="AX643" s="242"/>
      <c r="AY643" s="242"/>
      <c r="AZ643" s="242"/>
      <c r="BA643" s="242"/>
      <c r="BB643" s="242"/>
      <c r="BC643" s="242"/>
      <c r="BD643" s="242"/>
      <c r="BE643" s="242"/>
      <c r="BF643" s="242"/>
      <c r="BG643" s="242"/>
      <c r="BH643" s="242"/>
      <c r="BI643" s="242"/>
      <c r="BJ643" s="242"/>
      <c r="BK643" s="242"/>
      <c r="BL643" s="242"/>
      <c r="BM643" s="242"/>
      <c r="BN643" s="242"/>
      <c r="BO643" s="242"/>
      <c r="BP643" s="242"/>
      <c r="BQ643" s="242"/>
      <c r="BR643" s="242"/>
      <c r="BS643" s="242"/>
      <c r="BT643" s="242"/>
      <c r="BU643" s="242"/>
      <c r="BV643" s="242"/>
      <c r="BW643" s="242"/>
      <c r="BX643" s="242"/>
      <c r="BY643" s="242"/>
      <c r="BZ643" s="242"/>
      <c r="CA643" s="242"/>
      <c r="CB643" s="242"/>
      <c r="CC643" s="242"/>
      <c r="CD643" s="242"/>
      <c r="CE643" s="242"/>
      <c r="CF643" s="242"/>
      <c r="CG643" s="242"/>
      <c r="CH643" s="242"/>
      <c r="CI643" s="242"/>
      <c r="CJ643" s="242"/>
      <c r="CK643" s="242"/>
      <c r="CL643" s="242"/>
      <c r="CM643" s="242"/>
      <c r="CN643" s="242"/>
      <c r="CO643" s="242"/>
      <c r="CP643" s="242"/>
      <c r="CQ643" s="242"/>
      <c r="CR643" s="242"/>
      <c r="CS643" s="242"/>
      <c r="CT643" s="242"/>
      <c r="CU643" s="242"/>
      <c r="CV643" s="242"/>
      <c r="CW643" s="242"/>
      <c r="CX643" s="242"/>
      <c r="CY643" s="242"/>
      <c r="CZ643" s="242"/>
      <c r="DA643" s="242"/>
      <c r="DB643" s="242"/>
      <c r="DC643" s="242"/>
      <c r="DD643" s="242"/>
      <c r="DE643" s="242"/>
      <c r="DF643" s="242"/>
      <c r="DG643" s="242"/>
      <c r="DH643" s="242"/>
      <c r="DI643" s="242"/>
      <c r="DJ643" s="242"/>
      <c r="DK643" s="242"/>
      <c r="DL643" s="242"/>
      <c r="DM643" s="242"/>
      <c r="DN643" s="242"/>
      <c r="DO643" s="242"/>
      <c r="DP643" s="242"/>
      <c r="DQ643" s="242"/>
      <c r="DR643" s="242"/>
      <c r="DS643" s="242"/>
      <c r="DT643" s="242"/>
      <c r="DU643" s="242"/>
      <c r="DV643" s="242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</row>
    <row r="644" spans="1:256" ht="10.8" thickTop="1" x14ac:dyDescent="0.2">
      <c r="A644" s="242"/>
      <c r="B644" s="242"/>
      <c r="C644" s="242"/>
      <c r="D644" s="242"/>
      <c r="E644" s="242"/>
      <c r="F644" s="242"/>
      <c r="G644" s="242"/>
      <c r="H644" s="242"/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  <c r="AJ644" s="242"/>
      <c r="AK644" s="242"/>
      <c r="AL644" s="242"/>
      <c r="AM644" s="242"/>
      <c r="AN644" s="242"/>
      <c r="AO644" s="242"/>
      <c r="AP644" s="242"/>
      <c r="AQ644" s="242"/>
      <c r="AR644" s="242"/>
      <c r="AS644" s="242"/>
      <c r="AT644" s="242"/>
      <c r="AU644" s="242"/>
      <c r="AV644" s="242"/>
      <c r="AW644" s="242"/>
      <c r="AX644" s="242"/>
      <c r="AY644" s="242"/>
      <c r="AZ644" s="242"/>
      <c r="BA644" s="242"/>
      <c r="BB644" s="242"/>
      <c r="BC644" s="242"/>
      <c r="BD644" s="242"/>
      <c r="BE644" s="242"/>
      <c r="BF644" s="242"/>
      <c r="BG644" s="242"/>
      <c r="BH644" s="242"/>
      <c r="BI644" s="242"/>
      <c r="BJ644" s="242"/>
      <c r="BK644" s="242"/>
      <c r="BL644" s="242"/>
      <c r="BM644" s="242"/>
      <c r="BN644" s="242"/>
      <c r="BO644" s="242"/>
      <c r="BP644" s="242"/>
      <c r="BQ644" s="242"/>
      <c r="BR644" s="242"/>
      <c r="BS644" s="242"/>
      <c r="BT644" s="242"/>
      <c r="BU644" s="242"/>
      <c r="BV644" s="242"/>
      <c r="BW644" s="242"/>
      <c r="BX644" s="242"/>
      <c r="BY644" s="242"/>
      <c r="BZ644" s="242"/>
      <c r="CA644" s="242"/>
      <c r="CB644" s="242"/>
      <c r="CC644" s="242"/>
      <c r="CD644" s="242"/>
      <c r="CE644" s="242"/>
      <c r="CF644" s="242"/>
      <c r="CG644" s="242"/>
      <c r="CH644" s="242"/>
      <c r="CI644" s="242"/>
      <c r="CJ644" s="242"/>
      <c r="CK644" s="242"/>
      <c r="CL644" s="242"/>
      <c r="CM644" s="242"/>
      <c r="CN644" s="242"/>
      <c r="CO644" s="242"/>
      <c r="CP644" s="242"/>
      <c r="CQ644" s="242"/>
      <c r="CR644" s="242"/>
      <c r="CS644" s="242"/>
      <c r="CT644" s="242"/>
      <c r="CU644" s="242"/>
      <c r="CV644" s="242"/>
      <c r="CW644" s="242"/>
      <c r="CX644" s="242"/>
      <c r="CY644" s="242"/>
      <c r="CZ644" s="242"/>
      <c r="DA644" s="242"/>
      <c r="DB644" s="242"/>
      <c r="DC644" s="242"/>
      <c r="DD644" s="242"/>
      <c r="DE644" s="242"/>
      <c r="DF644" s="242"/>
      <c r="DG644" s="242"/>
      <c r="DH644" s="242"/>
      <c r="DI644" s="242"/>
      <c r="DJ644" s="242"/>
      <c r="DK644" s="242"/>
      <c r="DL644" s="242"/>
      <c r="DM644" s="242"/>
      <c r="DN644" s="242"/>
      <c r="DO644" s="242"/>
      <c r="DP644" s="242"/>
      <c r="DQ644" s="242"/>
      <c r="DR644" s="242"/>
      <c r="DS644" s="242"/>
      <c r="DT644" s="242"/>
      <c r="DU644" s="242"/>
      <c r="DV644" s="242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</row>
    <row r="645" spans="1:256" x14ac:dyDescent="0.2">
      <c r="A645" s="448" t="s">
        <v>703</v>
      </c>
      <c r="B645" s="448"/>
      <c r="C645" s="448"/>
      <c r="D645" s="448"/>
      <c r="E645" s="448"/>
      <c r="F645" s="448"/>
      <c r="G645" s="448"/>
      <c r="H645" s="448"/>
      <c r="I645" s="448"/>
      <c r="J645" s="448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  <c r="AJ645" s="242"/>
      <c r="AK645" s="242"/>
      <c r="AL645" s="242"/>
      <c r="AM645" s="242"/>
      <c r="AN645" s="242"/>
      <c r="AO645" s="242"/>
      <c r="AP645" s="242"/>
      <c r="AQ645" s="242"/>
      <c r="AR645" s="242"/>
      <c r="AS645" s="242"/>
      <c r="AT645" s="242"/>
      <c r="AU645" s="242"/>
      <c r="AV645" s="242"/>
      <c r="AW645" s="242"/>
      <c r="AX645" s="242"/>
      <c r="AY645" s="242"/>
      <c r="AZ645" s="242"/>
      <c r="BA645" s="242"/>
      <c r="BB645" s="242"/>
      <c r="BC645" s="242"/>
      <c r="BD645" s="242"/>
      <c r="BE645" s="242"/>
      <c r="BF645" s="242"/>
      <c r="BG645" s="242"/>
      <c r="BH645" s="242"/>
      <c r="BI645" s="242"/>
      <c r="BJ645" s="242"/>
      <c r="BK645" s="242"/>
      <c r="BL645" s="242"/>
      <c r="BM645" s="242"/>
      <c r="BN645" s="242"/>
      <c r="BO645" s="242"/>
      <c r="BP645" s="242"/>
      <c r="BQ645" s="242"/>
      <c r="BR645" s="242"/>
      <c r="BS645" s="242"/>
      <c r="BT645" s="242"/>
      <c r="BU645" s="242"/>
      <c r="BV645" s="242"/>
      <c r="BW645" s="242"/>
      <c r="BX645" s="242"/>
      <c r="BY645" s="242"/>
      <c r="BZ645" s="242"/>
      <c r="CA645" s="242"/>
      <c r="CB645" s="242"/>
      <c r="CC645" s="242"/>
      <c r="CD645" s="242"/>
      <c r="CE645" s="242"/>
      <c r="CF645" s="242"/>
      <c r="CG645" s="242"/>
      <c r="CH645" s="242"/>
      <c r="CI645" s="242"/>
      <c r="CJ645" s="242"/>
      <c r="CK645" s="242"/>
      <c r="CL645" s="242"/>
      <c r="CM645" s="242"/>
      <c r="CN645" s="242"/>
      <c r="CO645" s="242"/>
      <c r="CP645" s="242"/>
      <c r="CQ645" s="242"/>
      <c r="CR645" s="242"/>
      <c r="CS645" s="242"/>
      <c r="CT645" s="242"/>
      <c r="CU645" s="242"/>
      <c r="CV645" s="242"/>
      <c r="CW645" s="242"/>
      <c r="CX645" s="242"/>
      <c r="CY645" s="242"/>
      <c r="CZ645" s="242"/>
      <c r="DA645" s="242"/>
      <c r="DB645" s="242"/>
      <c r="DC645" s="242"/>
      <c r="DD645" s="242"/>
      <c r="DE645" s="242"/>
      <c r="DF645" s="242"/>
      <c r="DG645" s="242"/>
      <c r="DH645" s="242"/>
      <c r="DI645" s="242"/>
      <c r="DJ645" s="242"/>
      <c r="DK645" s="242"/>
      <c r="DL645" s="242"/>
      <c r="DM645" s="242"/>
      <c r="DN645" s="242"/>
      <c r="DO645" s="242"/>
      <c r="DP645" s="242"/>
      <c r="DQ645" s="242"/>
      <c r="DR645" s="242"/>
      <c r="DS645" s="242"/>
      <c r="DT645" s="242"/>
      <c r="DU645" s="242"/>
      <c r="DV645" s="242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</row>
    <row r="646" spans="1:256" ht="15.75" customHeight="1" x14ac:dyDescent="0.2">
      <c r="A646" s="450"/>
      <c r="B646" s="450"/>
      <c r="C646" s="450"/>
      <c r="D646" s="450"/>
      <c r="E646" s="450"/>
      <c r="F646" s="450"/>
      <c r="G646" s="450"/>
      <c r="H646" s="450"/>
      <c r="I646" s="450"/>
      <c r="J646" s="450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  <c r="AJ646" s="242"/>
      <c r="AK646" s="242"/>
      <c r="AL646" s="242"/>
      <c r="AM646" s="242"/>
      <c r="AN646" s="242"/>
      <c r="AO646" s="242"/>
      <c r="AP646" s="242"/>
      <c r="AQ646" s="242"/>
      <c r="AR646" s="242"/>
      <c r="AS646" s="242"/>
      <c r="AT646" s="242"/>
      <c r="AU646" s="242"/>
      <c r="AV646" s="242"/>
      <c r="AW646" s="242"/>
      <c r="AX646" s="242"/>
      <c r="AY646" s="242"/>
      <c r="AZ646" s="242"/>
      <c r="BA646" s="242"/>
      <c r="BB646" s="242"/>
      <c r="BC646" s="242"/>
      <c r="BD646" s="242"/>
      <c r="BE646" s="242"/>
      <c r="BF646" s="242"/>
      <c r="BG646" s="242"/>
      <c r="BH646" s="242"/>
      <c r="BI646" s="242"/>
      <c r="BJ646" s="242"/>
      <c r="BK646" s="242"/>
      <c r="BL646" s="242"/>
      <c r="BM646" s="242"/>
      <c r="BN646" s="242"/>
      <c r="BO646" s="242"/>
      <c r="BP646" s="242"/>
      <c r="BQ646" s="242"/>
      <c r="BR646" s="242"/>
      <c r="BS646" s="242"/>
      <c r="BT646" s="242"/>
      <c r="BU646" s="242"/>
      <c r="BV646" s="242"/>
      <c r="BW646" s="242"/>
      <c r="BX646" s="242"/>
      <c r="BY646" s="242"/>
      <c r="BZ646" s="242"/>
      <c r="CA646" s="242"/>
      <c r="CB646" s="242"/>
      <c r="CC646" s="242"/>
      <c r="CD646" s="242"/>
      <c r="CE646" s="242"/>
      <c r="CF646" s="242"/>
      <c r="CG646" s="242"/>
      <c r="CH646" s="242"/>
      <c r="CI646" s="242"/>
      <c r="CJ646" s="242"/>
      <c r="CK646" s="242"/>
      <c r="CL646" s="242"/>
      <c r="CM646" s="242"/>
      <c r="CN646" s="242"/>
      <c r="CO646" s="242"/>
      <c r="CP646" s="242"/>
      <c r="CQ646" s="242"/>
      <c r="CR646" s="242"/>
      <c r="CS646" s="242"/>
      <c r="CT646" s="242"/>
      <c r="CU646" s="242"/>
      <c r="CV646" s="242"/>
      <c r="CW646" s="242"/>
      <c r="CX646" s="242"/>
      <c r="CY646" s="242"/>
      <c r="CZ646" s="242"/>
      <c r="DA646" s="242"/>
      <c r="DB646" s="242"/>
      <c r="DC646" s="242"/>
      <c r="DD646" s="242"/>
      <c r="DE646" s="242"/>
      <c r="DF646" s="242"/>
      <c r="DG646" s="242"/>
      <c r="DH646" s="242"/>
      <c r="DI646" s="242"/>
      <c r="DJ646" s="242"/>
      <c r="DK646" s="242"/>
      <c r="DL646" s="242"/>
      <c r="DM646" s="242"/>
      <c r="DN646" s="242"/>
      <c r="DO646" s="242"/>
      <c r="DP646" s="242"/>
      <c r="DQ646" s="242"/>
      <c r="DR646" s="242"/>
      <c r="DS646" s="242"/>
      <c r="DT646" s="242"/>
      <c r="DU646" s="242"/>
      <c r="DV646" s="242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</row>
    <row r="647" spans="1:256" ht="3.75" customHeight="1" x14ac:dyDescent="0.2">
      <c r="A647" s="450"/>
      <c r="B647" s="450"/>
      <c r="C647" s="450"/>
      <c r="D647" s="450"/>
      <c r="E647" s="450"/>
      <c r="F647" s="450"/>
      <c r="G647" s="450"/>
      <c r="H647" s="450"/>
      <c r="I647" s="450"/>
      <c r="J647" s="450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  <c r="AJ647" s="242"/>
      <c r="AK647" s="242"/>
      <c r="AL647" s="242"/>
      <c r="AM647" s="242"/>
      <c r="AN647" s="242"/>
      <c r="AO647" s="242"/>
      <c r="AP647" s="242"/>
      <c r="AQ647" s="242"/>
      <c r="AR647" s="242"/>
      <c r="AS647" s="242"/>
      <c r="AT647" s="242"/>
      <c r="AU647" s="242"/>
      <c r="AV647" s="242"/>
      <c r="AW647" s="242"/>
      <c r="AX647" s="242"/>
      <c r="AY647" s="242"/>
      <c r="AZ647" s="242"/>
      <c r="BA647" s="242"/>
      <c r="BB647" s="242"/>
      <c r="BC647" s="242"/>
      <c r="BD647" s="242"/>
      <c r="BE647" s="242"/>
      <c r="BF647" s="242"/>
      <c r="BG647" s="242"/>
      <c r="BH647" s="242"/>
      <c r="BI647" s="242"/>
      <c r="BJ647" s="242"/>
      <c r="BK647" s="242"/>
      <c r="BL647" s="242"/>
      <c r="BM647" s="242"/>
      <c r="BN647" s="242"/>
      <c r="BO647" s="242"/>
      <c r="BP647" s="242"/>
      <c r="BQ647" s="242"/>
      <c r="BR647" s="242"/>
      <c r="BS647" s="242"/>
      <c r="BT647" s="242"/>
      <c r="BU647" s="242"/>
      <c r="BV647" s="242"/>
      <c r="BW647" s="242"/>
      <c r="BX647" s="242"/>
      <c r="BY647" s="242"/>
      <c r="BZ647" s="242"/>
      <c r="CA647" s="242"/>
      <c r="CB647" s="242"/>
      <c r="CC647" s="242"/>
      <c r="CD647" s="242"/>
      <c r="CE647" s="242"/>
      <c r="CF647" s="242"/>
      <c r="CG647" s="242"/>
      <c r="CH647" s="242"/>
      <c r="CI647" s="242"/>
      <c r="CJ647" s="242"/>
      <c r="CK647" s="242"/>
      <c r="CL647" s="242"/>
      <c r="CM647" s="242"/>
      <c r="CN647" s="242"/>
      <c r="CO647" s="242"/>
      <c r="CP647" s="242"/>
      <c r="CQ647" s="242"/>
      <c r="CR647" s="242"/>
      <c r="CS647" s="242"/>
      <c r="CT647" s="242"/>
      <c r="CU647" s="242"/>
      <c r="CV647" s="242"/>
      <c r="CW647" s="242"/>
      <c r="CX647" s="242"/>
      <c r="CY647" s="242"/>
      <c r="CZ647" s="242"/>
      <c r="DA647" s="242"/>
      <c r="DB647" s="242"/>
      <c r="DC647" s="242"/>
      <c r="DD647" s="242"/>
      <c r="DE647" s="242"/>
      <c r="DF647" s="242"/>
      <c r="DG647" s="242"/>
      <c r="DH647" s="242"/>
      <c r="DI647" s="242"/>
      <c r="DJ647" s="242"/>
      <c r="DK647" s="242"/>
      <c r="DL647" s="242"/>
      <c r="DM647" s="242"/>
      <c r="DN647" s="242"/>
      <c r="DO647" s="242"/>
      <c r="DP647" s="242"/>
      <c r="DQ647" s="242"/>
      <c r="DR647" s="242"/>
      <c r="DS647" s="242"/>
      <c r="DT647" s="242"/>
      <c r="DU647" s="242"/>
      <c r="DV647" s="242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</row>
    <row r="648" spans="1:256" ht="12.75" customHeight="1" x14ac:dyDescent="0.2">
      <c r="A648" s="242"/>
      <c r="B648" s="242"/>
      <c r="C648" s="242"/>
      <c r="D648" s="242"/>
      <c r="E648" s="242"/>
      <c r="F648" s="242"/>
      <c r="G648" s="242"/>
      <c r="H648" s="242"/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  <c r="AJ648" s="242"/>
      <c r="AK648" s="242"/>
      <c r="AL648" s="242"/>
      <c r="AM648" s="242"/>
      <c r="AN648" s="242"/>
      <c r="AO648" s="242"/>
      <c r="AP648" s="242"/>
      <c r="AQ648" s="242"/>
      <c r="AR648" s="242"/>
      <c r="AS648" s="242"/>
      <c r="AT648" s="242"/>
      <c r="AU648" s="242"/>
      <c r="AV648" s="242"/>
      <c r="AW648" s="242"/>
      <c r="AX648" s="242"/>
      <c r="AY648" s="242"/>
      <c r="AZ648" s="242"/>
      <c r="BA648" s="242"/>
      <c r="BB648" s="242"/>
      <c r="BC648" s="242"/>
      <c r="BD648" s="242"/>
      <c r="BE648" s="242"/>
      <c r="BF648" s="242"/>
      <c r="BG648" s="242"/>
      <c r="BH648" s="242"/>
      <c r="BI648" s="242"/>
      <c r="BJ648" s="242"/>
      <c r="BK648" s="242"/>
      <c r="BL648" s="242"/>
      <c r="BM648" s="242"/>
      <c r="BN648" s="242"/>
      <c r="BO648" s="242"/>
      <c r="BP648" s="242"/>
      <c r="BQ648" s="242"/>
      <c r="BR648" s="242"/>
      <c r="BS648" s="242"/>
      <c r="BT648" s="242"/>
      <c r="BU648" s="242"/>
      <c r="BV648" s="242"/>
      <c r="BW648" s="242"/>
      <c r="BX648" s="242"/>
      <c r="BY648" s="242"/>
      <c r="BZ648" s="242"/>
      <c r="CA648" s="242"/>
      <c r="CB648" s="242"/>
      <c r="CC648" s="242"/>
      <c r="CD648" s="242"/>
      <c r="CE648" s="242"/>
      <c r="CF648" s="242"/>
      <c r="CG648" s="242"/>
      <c r="CH648" s="242"/>
      <c r="CI648" s="242"/>
      <c r="CJ648" s="242"/>
      <c r="CK648" s="242"/>
      <c r="CL648" s="242"/>
      <c r="CM648" s="242"/>
      <c r="CN648" s="242"/>
      <c r="CO648" s="242"/>
      <c r="CP648" s="242"/>
      <c r="CQ648" s="242"/>
      <c r="CR648" s="242"/>
      <c r="CS648" s="242"/>
      <c r="CT648" s="242"/>
      <c r="CU648" s="242"/>
      <c r="CV648" s="242"/>
      <c r="CW648" s="242"/>
      <c r="CX648" s="242"/>
      <c r="CY648" s="242"/>
      <c r="CZ648" s="242"/>
      <c r="DA648" s="242"/>
      <c r="DB648" s="242"/>
      <c r="DC648" s="242"/>
      <c r="DD648" s="242"/>
      <c r="DE648" s="242"/>
      <c r="DF648" s="242"/>
      <c r="DG648" s="242"/>
      <c r="DH648" s="242"/>
      <c r="DI648" s="242"/>
      <c r="DJ648" s="242"/>
      <c r="DK648" s="242"/>
      <c r="DL648" s="242"/>
      <c r="DM648" s="242"/>
      <c r="DN648" s="242"/>
      <c r="DO648" s="242"/>
      <c r="DP648" s="242"/>
      <c r="DQ648" s="242"/>
      <c r="DR648" s="242"/>
      <c r="DS648" s="242"/>
      <c r="DT648" s="242"/>
      <c r="DU648" s="242"/>
      <c r="DV648" s="242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</row>
    <row r="649" spans="1:256" ht="18.75" customHeight="1" x14ac:dyDescent="0.2">
      <c r="A649" s="209" t="s">
        <v>704</v>
      </c>
      <c r="B649" s="1576" t="s">
        <v>893</v>
      </c>
      <c r="C649" s="1576"/>
      <c r="D649" s="1576"/>
      <c r="E649" s="1576"/>
      <c r="F649" s="1576"/>
      <c r="G649" s="1576"/>
      <c r="H649" s="1576"/>
      <c r="I649" s="1576"/>
      <c r="J649" s="1576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  <c r="AJ649" s="242"/>
      <c r="AK649" s="242"/>
      <c r="AL649" s="242"/>
      <c r="AM649" s="242"/>
      <c r="AN649" s="242"/>
      <c r="AO649" s="242"/>
      <c r="AP649" s="242"/>
      <c r="AQ649" s="242"/>
      <c r="AR649" s="242"/>
      <c r="AS649" s="242"/>
      <c r="AT649" s="242"/>
      <c r="AU649" s="242"/>
      <c r="AV649" s="242"/>
      <c r="AW649" s="242"/>
      <c r="AX649" s="242"/>
      <c r="AY649" s="242"/>
      <c r="AZ649" s="242"/>
      <c r="BA649" s="242"/>
      <c r="BB649" s="242"/>
      <c r="BC649" s="242"/>
      <c r="BD649" s="242"/>
      <c r="BE649" s="242"/>
      <c r="BF649" s="242"/>
      <c r="BG649" s="242"/>
      <c r="BH649" s="242"/>
      <c r="BI649" s="242"/>
      <c r="BJ649" s="242"/>
      <c r="BK649" s="242"/>
      <c r="BL649" s="242"/>
      <c r="BM649" s="242"/>
      <c r="BN649" s="242"/>
      <c r="BO649" s="242"/>
      <c r="BP649" s="242"/>
      <c r="BQ649" s="242"/>
      <c r="BR649" s="242"/>
      <c r="BS649" s="242"/>
      <c r="BT649" s="242"/>
      <c r="BU649" s="242"/>
      <c r="BV649" s="242"/>
      <c r="BW649" s="242"/>
      <c r="BX649" s="242"/>
      <c r="BY649" s="242"/>
      <c r="BZ649" s="242"/>
      <c r="CA649" s="242"/>
      <c r="CB649" s="242"/>
      <c r="CC649" s="242"/>
      <c r="CD649" s="242"/>
      <c r="CE649" s="242"/>
      <c r="CF649" s="242"/>
      <c r="CG649" s="242"/>
      <c r="CH649" s="242"/>
      <c r="CI649" s="242"/>
      <c r="CJ649" s="242"/>
      <c r="CK649" s="242"/>
      <c r="CL649" s="242"/>
      <c r="CM649" s="242"/>
      <c r="CN649" s="242"/>
      <c r="CO649" s="242"/>
      <c r="CP649" s="242"/>
      <c r="CQ649" s="242"/>
      <c r="CR649" s="242"/>
      <c r="CS649" s="242"/>
      <c r="CT649" s="242"/>
      <c r="CU649" s="242"/>
      <c r="CV649" s="242"/>
      <c r="CW649" s="242"/>
      <c r="CX649" s="242"/>
      <c r="CY649" s="242"/>
      <c r="CZ649" s="242"/>
      <c r="DA649" s="242"/>
      <c r="DB649" s="242"/>
      <c r="DC649" s="242"/>
      <c r="DD649" s="242"/>
      <c r="DE649" s="242"/>
      <c r="DF649" s="242"/>
      <c r="DG649" s="242"/>
      <c r="DH649" s="242"/>
      <c r="DI649" s="242"/>
      <c r="DJ649" s="242"/>
      <c r="DK649" s="242"/>
      <c r="DL649" s="242"/>
      <c r="DM649" s="242"/>
      <c r="DN649" s="242"/>
      <c r="DO649" s="242"/>
      <c r="DP649" s="242"/>
      <c r="DQ649" s="242"/>
      <c r="DR649" s="242"/>
      <c r="DS649" s="242"/>
      <c r="DT649" s="242"/>
      <c r="DU649" s="242"/>
      <c r="DV649" s="242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</row>
    <row r="650" spans="1:256" ht="16.5" customHeight="1" thickBot="1" x14ac:dyDescent="0.25">
      <c r="A650" s="202"/>
      <c r="B650" s="202"/>
      <c r="C650" s="202"/>
      <c r="D650" s="202"/>
      <c r="E650" s="202"/>
      <c r="F650" s="202"/>
      <c r="G650" s="202"/>
      <c r="H650" s="202"/>
      <c r="I650" s="202"/>
      <c r="J650" s="20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  <c r="AJ650" s="24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2"/>
      <c r="CA650" s="242"/>
      <c r="CB650" s="242"/>
      <c r="CC650" s="242"/>
      <c r="CD650" s="242"/>
      <c r="CE650" s="242"/>
      <c r="CF650" s="242"/>
      <c r="CG650" s="242"/>
      <c r="CH650" s="242"/>
      <c r="CI650" s="242"/>
      <c r="CJ650" s="242"/>
      <c r="CK650" s="242"/>
      <c r="CL650" s="242"/>
      <c r="CM650" s="242"/>
      <c r="CN650" s="242"/>
      <c r="CO650" s="242"/>
      <c r="CP650" s="242"/>
      <c r="CQ650" s="242"/>
      <c r="CR650" s="242"/>
      <c r="CS650" s="242"/>
      <c r="CT650" s="242"/>
      <c r="CU650" s="242"/>
      <c r="CV650" s="242"/>
      <c r="CW650" s="242"/>
      <c r="CX650" s="242"/>
      <c r="CY650" s="242"/>
      <c r="CZ650" s="242"/>
      <c r="DA650" s="242"/>
      <c r="DB650" s="242"/>
      <c r="DC650" s="242"/>
      <c r="DD650" s="242"/>
      <c r="DE650" s="242"/>
      <c r="DF650" s="242"/>
      <c r="DG650" s="242"/>
      <c r="DH650" s="242"/>
      <c r="DI650" s="242"/>
      <c r="DJ650" s="242"/>
      <c r="DK650" s="242"/>
      <c r="DL650" s="242"/>
      <c r="DM650" s="242"/>
      <c r="DN650" s="242"/>
      <c r="DO650" s="242"/>
      <c r="DP650" s="242"/>
      <c r="DQ650" s="242"/>
      <c r="DR650" s="242"/>
      <c r="DS650" s="242"/>
      <c r="DT650" s="242"/>
      <c r="DU650" s="242"/>
      <c r="DV650" s="242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</row>
    <row r="651" spans="1:256" ht="25.5" customHeight="1" thickTop="1" thickBot="1" x14ac:dyDescent="0.25">
      <c r="A651" s="617" t="s">
        <v>5</v>
      </c>
      <c r="B651" s="618"/>
      <c r="C651" s="618"/>
      <c r="D651" s="618"/>
      <c r="E651" s="618"/>
      <c r="F651" s="618"/>
      <c r="G651" s="1793"/>
      <c r="H651" s="445" t="s">
        <v>126</v>
      </c>
      <c r="I651" s="446"/>
      <c r="J651" s="447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  <c r="AJ651" s="242"/>
      <c r="AK651" s="242"/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/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/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242"/>
      <c r="CA651" s="242"/>
      <c r="CB651" s="242"/>
      <c r="CC651" s="242"/>
      <c r="CD651" s="242"/>
      <c r="CE651" s="242"/>
      <c r="CF651" s="242"/>
      <c r="CG651" s="242"/>
      <c r="CH651" s="242"/>
      <c r="CI651" s="242"/>
      <c r="CJ651" s="242"/>
      <c r="CK651" s="242"/>
      <c r="CL651" s="242"/>
      <c r="CM651" s="242"/>
      <c r="CN651" s="242"/>
      <c r="CO651" s="242"/>
      <c r="CP651" s="242"/>
      <c r="CQ651" s="242"/>
      <c r="CR651" s="242"/>
      <c r="CS651" s="242"/>
      <c r="CT651" s="242"/>
      <c r="CU651" s="242"/>
      <c r="CV651" s="242"/>
      <c r="CW651" s="242"/>
      <c r="CX651" s="242"/>
      <c r="CY651" s="242"/>
      <c r="CZ651" s="242"/>
      <c r="DA651" s="242"/>
      <c r="DB651" s="242"/>
      <c r="DC651" s="242"/>
      <c r="DD651" s="242"/>
      <c r="DE651" s="242"/>
      <c r="DF651" s="242"/>
      <c r="DG651" s="242"/>
      <c r="DH651" s="242"/>
      <c r="DI651" s="242"/>
      <c r="DJ651" s="242"/>
      <c r="DK651" s="242"/>
      <c r="DL651" s="242"/>
      <c r="DM651" s="242"/>
      <c r="DN651" s="242"/>
      <c r="DO651" s="242"/>
      <c r="DP651" s="242"/>
      <c r="DQ651" s="242"/>
      <c r="DR651" s="242"/>
      <c r="DS651" s="242"/>
      <c r="DT651" s="242"/>
      <c r="DU651" s="242"/>
      <c r="DV651" s="242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</row>
    <row r="652" spans="1:256" ht="10.8" thickTop="1" x14ac:dyDescent="0.2">
      <c r="A652" s="1624" t="s">
        <v>242</v>
      </c>
      <c r="B652" s="1625"/>
      <c r="C652" s="1625"/>
      <c r="D652" s="1625"/>
      <c r="E652" s="1625"/>
      <c r="F652" s="1625"/>
      <c r="G652" s="1626"/>
      <c r="H652" s="1321"/>
      <c r="I652" s="1322"/>
      <c r="J652" s="1323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  <c r="AJ652" s="242"/>
      <c r="AK652" s="242"/>
      <c r="AL652" s="242"/>
      <c r="AM652" s="242"/>
      <c r="AN652" s="242"/>
      <c r="AO652" s="242"/>
      <c r="AP652" s="242"/>
      <c r="AQ652" s="242"/>
      <c r="AR652" s="242"/>
      <c r="AS652" s="242"/>
      <c r="AT652" s="242"/>
      <c r="AU652" s="242"/>
      <c r="AV652" s="242"/>
      <c r="AW652" s="242"/>
      <c r="AX652" s="242"/>
      <c r="AY652" s="242"/>
      <c r="AZ652" s="242"/>
      <c r="BA652" s="242"/>
      <c r="BB652" s="242"/>
      <c r="BC652" s="242"/>
      <c r="BD652" s="242"/>
      <c r="BE652" s="242"/>
      <c r="BF652" s="242"/>
      <c r="BG652" s="242"/>
      <c r="BH652" s="242"/>
      <c r="BI652" s="242"/>
      <c r="BJ652" s="242"/>
      <c r="BK652" s="242"/>
      <c r="BL652" s="242"/>
      <c r="BM652" s="242"/>
      <c r="BN652" s="242"/>
      <c r="BO652" s="242"/>
      <c r="BP652" s="242"/>
      <c r="BQ652" s="242"/>
      <c r="BR652" s="242"/>
      <c r="BS652" s="242"/>
      <c r="BT652" s="242"/>
      <c r="BU652" s="242"/>
      <c r="BV652" s="242"/>
      <c r="BW652" s="242"/>
      <c r="BX652" s="242"/>
      <c r="BY652" s="242"/>
      <c r="BZ652" s="242"/>
      <c r="CA652" s="242"/>
      <c r="CB652" s="242"/>
      <c r="CC652" s="242"/>
      <c r="CD652" s="242"/>
      <c r="CE652" s="242"/>
      <c r="CF652" s="242"/>
      <c r="CG652" s="242"/>
      <c r="CH652" s="242"/>
      <c r="CI652" s="242"/>
      <c r="CJ652" s="242"/>
      <c r="CK652" s="242"/>
      <c r="CL652" s="242"/>
      <c r="CM652" s="242"/>
      <c r="CN652" s="242"/>
      <c r="CO652" s="242"/>
      <c r="CP652" s="242"/>
      <c r="CQ652" s="242"/>
      <c r="CR652" s="242"/>
      <c r="CS652" s="242"/>
      <c r="CT652" s="242"/>
      <c r="CU652" s="242"/>
      <c r="CV652" s="242"/>
      <c r="CW652" s="242"/>
      <c r="CX652" s="242"/>
      <c r="CY652" s="242"/>
      <c r="CZ652" s="242"/>
      <c r="DA652" s="242"/>
      <c r="DB652" s="242"/>
      <c r="DC652" s="242"/>
      <c r="DD652" s="242"/>
      <c r="DE652" s="242"/>
      <c r="DF652" s="242"/>
      <c r="DG652" s="242"/>
      <c r="DH652" s="242"/>
      <c r="DI652" s="242"/>
      <c r="DJ652" s="242"/>
      <c r="DK652" s="242"/>
      <c r="DL652" s="242"/>
      <c r="DM652" s="242"/>
      <c r="DN652" s="242"/>
      <c r="DO652" s="242"/>
      <c r="DP652" s="242"/>
      <c r="DQ652" s="242"/>
      <c r="DR652" s="242"/>
      <c r="DS652" s="242"/>
      <c r="DT652" s="242"/>
      <c r="DU652" s="242"/>
      <c r="DV652" s="242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</row>
    <row r="653" spans="1:256" ht="10.8" thickBot="1" x14ac:dyDescent="0.25">
      <c r="A653" s="1637" t="s">
        <v>705</v>
      </c>
      <c r="B653" s="1638"/>
      <c r="C653" s="1638"/>
      <c r="D653" s="1638"/>
      <c r="E653" s="1638"/>
      <c r="F653" s="1638"/>
      <c r="G653" s="1639"/>
      <c r="H653" s="1494"/>
      <c r="I653" s="1480"/>
      <c r="J653" s="1481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  <c r="AJ653" s="242"/>
      <c r="AK653" s="242"/>
      <c r="AL653" s="242"/>
      <c r="AM653" s="242"/>
      <c r="AN653" s="242"/>
      <c r="AO653" s="242"/>
      <c r="AP653" s="242"/>
      <c r="AQ653" s="242"/>
      <c r="AR653" s="242"/>
      <c r="AS653" s="242"/>
      <c r="AT653" s="242"/>
      <c r="AU653" s="242"/>
      <c r="AV653" s="242"/>
      <c r="AW653" s="242"/>
      <c r="AX653" s="242"/>
      <c r="AY653" s="242"/>
      <c r="AZ653" s="242"/>
      <c r="BA653" s="242"/>
      <c r="BB653" s="242"/>
      <c r="BC653" s="242"/>
      <c r="BD653" s="242"/>
      <c r="BE653" s="242"/>
      <c r="BF653" s="242"/>
      <c r="BG653" s="242"/>
      <c r="BH653" s="242"/>
      <c r="BI653" s="242"/>
      <c r="BJ653" s="242"/>
      <c r="BK653" s="242"/>
      <c r="BL653" s="242"/>
      <c r="BM653" s="242"/>
      <c r="BN653" s="242"/>
      <c r="BO653" s="242"/>
      <c r="BP653" s="242"/>
      <c r="BQ653" s="242"/>
      <c r="BR653" s="242"/>
      <c r="BS653" s="242"/>
      <c r="BT653" s="242"/>
      <c r="BU653" s="242"/>
      <c r="BV653" s="242"/>
      <c r="BW653" s="242"/>
      <c r="BX653" s="242"/>
      <c r="BY653" s="242"/>
      <c r="BZ653" s="242"/>
      <c r="CA653" s="242"/>
      <c r="CB653" s="242"/>
      <c r="CC653" s="242"/>
      <c r="CD653" s="242"/>
      <c r="CE653" s="242"/>
      <c r="CF653" s="242"/>
      <c r="CG653" s="242"/>
      <c r="CH653" s="242"/>
      <c r="CI653" s="242"/>
      <c r="CJ653" s="242"/>
      <c r="CK653" s="242"/>
      <c r="CL653" s="242"/>
      <c r="CM653" s="242"/>
      <c r="CN653" s="242"/>
      <c r="CO653" s="242"/>
      <c r="CP653" s="242"/>
      <c r="CQ653" s="242"/>
      <c r="CR653" s="242"/>
      <c r="CS653" s="242"/>
      <c r="CT653" s="242"/>
      <c r="CU653" s="242"/>
      <c r="CV653" s="242"/>
      <c r="CW653" s="242"/>
      <c r="CX653" s="242"/>
      <c r="CY653" s="242"/>
      <c r="CZ653" s="242"/>
      <c r="DA653" s="242"/>
      <c r="DB653" s="242"/>
      <c r="DC653" s="242"/>
      <c r="DD653" s="242"/>
      <c r="DE653" s="242"/>
      <c r="DF653" s="242"/>
      <c r="DG653" s="242"/>
      <c r="DH653" s="242"/>
      <c r="DI653" s="242"/>
      <c r="DJ653" s="242"/>
      <c r="DK653" s="242"/>
      <c r="DL653" s="242"/>
      <c r="DM653" s="242"/>
      <c r="DN653" s="242"/>
      <c r="DO653" s="242"/>
      <c r="DP653" s="242"/>
      <c r="DQ653" s="242"/>
      <c r="DR653" s="242"/>
      <c r="DS653" s="242"/>
      <c r="DT653" s="242"/>
      <c r="DU653" s="242"/>
      <c r="DV653" s="242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</row>
    <row r="654" spans="1:256" ht="10.8" thickTop="1" x14ac:dyDescent="0.2">
      <c r="A654" s="242"/>
      <c r="B654" s="242"/>
      <c r="C654" s="242"/>
      <c r="D654" s="242"/>
      <c r="E654" s="242"/>
      <c r="F654" s="242"/>
      <c r="G654" s="242"/>
      <c r="H654" s="242"/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  <c r="AJ654" s="242"/>
      <c r="AK654" s="242"/>
      <c r="AL654" s="242"/>
      <c r="AM654" s="242"/>
      <c r="AN654" s="242"/>
      <c r="AO654" s="242"/>
      <c r="AP654" s="242"/>
      <c r="AQ654" s="242"/>
      <c r="AR654" s="242"/>
      <c r="AS654" s="242"/>
      <c r="AT654" s="242"/>
      <c r="AU654" s="242"/>
      <c r="AV654" s="242"/>
      <c r="AW654" s="242"/>
      <c r="AX654" s="242"/>
      <c r="AY654" s="242"/>
      <c r="AZ654" s="242"/>
      <c r="BA654" s="242"/>
      <c r="BB654" s="242"/>
      <c r="BC654" s="242"/>
      <c r="BD654" s="242"/>
      <c r="BE654" s="242"/>
      <c r="BF654" s="242"/>
      <c r="BG654" s="242"/>
      <c r="BH654" s="242"/>
      <c r="BI654" s="242"/>
      <c r="BJ654" s="242"/>
      <c r="BK654" s="242"/>
      <c r="BL654" s="242"/>
      <c r="BM654" s="242"/>
      <c r="BN654" s="242"/>
      <c r="BO654" s="242"/>
      <c r="BP654" s="242"/>
      <c r="BQ654" s="242"/>
      <c r="BR654" s="242"/>
      <c r="BS654" s="242"/>
      <c r="BT654" s="242"/>
      <c r="BU654" s="242"/>
      <c r="BV654" s="242"/>
      <c r="BW654" s="242"/>
      <c r="BX654" s="242"/>
      <c r="BY654" s="242"/>
      <c r="BZ654" s="242"/>
      <c r="CA654" s="242"/>
      <c r="CB654" s="242"/>
      <c r="CC654" s="242"/>
      <c r="CD654" s="242"/>
      <c r="CE654" s="242"/>
      <c r="CF654" s="242"/>
      <c r="CG654" s="242"/>
      <c r="CH654" s="242"/>
      <c r="CI654" s="242"/>
      <c r="CJ654" s="242"/>
      <c r="CK654" s="242"/>
      <c r="CL654" s="242"/>
      <c r="CM654" s="242"/>
      <c r="CN654" s="242"/>
      <c r="CO654" s="242"/>
      <c r="CP654" s="242"/>
      <c r="CQ654" s="242"/>
      <c r="CR654" s="242"/>
      <c r="CS654" s="242"/>
      <c r="CT654" s="242"/>
      <c r="CU654" s="242"/>
      <c r="CV654" s="242"/>
      <c r="CW654" s="242"/>
      <c r="CX654" s="242"/>
      <c r="CY654" s="242"/>
      <c r="CZ654" s="242"/>
      <c r="DA654" s="242"/>
      <c r="DB654" s="242"/>
      <c r="DC654" s="242"/>
      <c r="DD654" s="242"/>
      <c r="DE654" s="242"/>
      <c r="DF654" s="242"/>
      <c r="DG654" s="242"/>
      <c r="DH654" s="242"/>
      <c r="DI654" s="242"/>
      <c r="DJ654" s="242"/>
      <c r="DK654" s="242"/>
      <c r="DL654" s="242"/>
      <c r="DM654" s="242"/>
      <c r="DN654" s="242"/>
      <c r="DO654" s="242"/>
      <c r="DP654" s="242"/>
      <c r="DQ654" s="242"/>
      <c r="DR654" s="242"/>
      <c r="DS654" s="242"/>
      <c r="DT654" s="242"/>
      <c r="DU654" s="242"/>
      <c r="DV654" s="242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</row>
    <row r="655" spans="1:256" x14ac:dyDescent="0.2">
      <c r="A655" s="448" t="s">
        <v>706</v>
      </c>
      <c r="B655" s="448"/>
      <c r="C655" s="448"/>
      <c r="D655" s="448"/>
      <c r="E655" s="448"/>
      <c r="F655" s="448"/>
      <c r="G655" s="448"/>
      <c r="H655" s="448"/>
      <c r="I655" s="448"/>
      <c r="J655" s="448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  <c r="AJ655" s="242"/>
      <c r="AK655" s="242"/>
      <c r="AL655" s="242"/>
      <c r="AM655" s="242"/>
      <c r="AN655" s="242"/>
      <c r="AO655" s="242"/>
      <c r="AP655" s="242"/>
      <c r="AQ655" s="242"/>
      <c r="AR655" s="242"/>
      <c r="AS655" s="242"/>
      <c r="AT655" s="242"/>
      <c r="AU655" s="242"/>
      <c r="AV655" s="242"/>
      <c r="AW655" s="242"/>
      <c r="AX655" s="242"/>
      <c r="AY655" s="242"/>
      <c r="AZ655" s="242"/>
      <c r="BA655" s="242"/>
      <c r="BB655" s="242"/>
      <c r="BC655" s="242"/>
      <c r="BD655" s="242"/>
      <c r="BE655" s="242"/>
      <c r="BF655" s="242"/>
      <c r="BG655" s="242"/>
      <c r="BH655" s="242"/>
      <c r="BI655" s="242"/>
      <c r="BJ655" s="242"/>
      <c r="BK655" s="242"/>
      <c r="BL655" s="242"/>
      <c r="BM655" s="242"/>
      <c r="BN655" s="242"/>
      <c r="BO655" s="242"/>
      <c r="BP655" s="242"/>
      <c r="BQ655" s="242"/>
      <c r="BR655" s="242"/>
      <c r="BS655" s="242"/>
      <c r="BT655" s="242"/>
      <c r="BU655" s="242"/>
      <c r="BV655" s="242"/>
      <c r="BW655" s="242"/>
      <c r="BX655" s="242"/>
      <c r="BY655" s="242"/>
      <c r="BZ655" s="242"/>
      <c r="CA655" s="242"/>
      <c r="CB655" s="242"/>
      <c r="CC655" s="242"/>
      <c r="CD655" s="242"/>
      <c r="CE655" s="242"/>
      <c r="CF655" s="242"/>
      <c r="CG655" s="242"/>
      <c r="CH655" s="242"/>
      <c r="CI655" s="242"/>
      <c r="CJ655" s="242"/>
      <c r="CK655" s="242"/>
      <c r="CL655" s="242"/>
      <c r="CM655" s="242"/>
      <c r="CN655" s="242"/>
      <c r="CO655" s="242"/>
      <c r="CP655" s="242"/>
      <c r="CQ655" s="242"/>
      <c r="CR655" s="242"/>
      <c r="CS655" s="242"/>
      <c r="CT655" s="242"/>
      <c r="CU655" s="242"/>
      <c r="CV655" s="242"/>
      <c r="CW655" s="242"/>
      <c r="CX655" s="242"/>
      <c r="CY655" s="242"/>
      <c r="CZ655" s="242"/>
      <c r="DA655" s="242"/>
      <c r="DB655" s="242"/>
      <c r="DC655" s="242"/>
      <c r="DD655" s="242"/>
      <c r="DE655" s="242"/>
      <c r="DF655" s="242"/>
      <c r="DG655" s="242"/>
      <c r="DH655" s="242"/>
      <c r="DI655" s="242"/>
      <c r="DJ655" s="242"/>
      <c r="DK655" s="242"/>
      <c r="DL655" s="242"/>
      <c r="DM655" s="242"/>
      <c r="DN655" s="242"/>
      <c r="DO655" s="242"/>
      <c r="DP655" s="242"/>
      <c r="DQ655" s="242"/>
      <c r="DR655" s="242"/>
      <c r="DS655" s="242"/>
      <c r="DT655" s="242"/>
      <c r="DU655" s="242"/>
      <c r="DV655" s="242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</row>
    <row r="656" spans="1:256" x14ac:dyDescent="0.2">
      <c r="A656" s="444"/>
      <c r="B656" s="444"/>
      <c r="C656" s="444"/>
      <c r="D656" s="444"/>
      <c r="E656" s="444"/>
      <c r="F656" s="444"/>
      <c r="G656" s="444"/>
      <c r="H656" s="444"/>
      <c r="I656" s="444"/>
      <c r="J656" s="444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  <c r="AJ656" s="242"/>
      <c r="AK656" s="242"/>
      <c r="AL656" s="242"/>
      <c r="AM656" s="242"/>
      <c r="AN656" s="242"/>
      <c r="AO656" s="242"/>
      <c r="AP656" s="242"/>
      <c r="AQ656" s="242"/>
      <c r="AR656" s="242"/>
      <c r="AS656" s="242"/>
      <c r="AT656" s="242"/>
      <c r="AU656" s="242"/>
      <c r="AV656" s="242"/>
      <c r="AW656" s="242"/>
      <c r="AX656" s="242"/>
      <c r="AY656" s="242"/>
      <c r="AZ656" s="242"/>
      <c r="BA656" s="242"/>
      <c r="BB656" s="242"/>
      <c r="BC656" s="242"/>
      <c r="BD656" s="242"/>
      <c r="BE656" s="242"/>
      <c r="BF656" s="242"/>
      <c r="BG656" s="242"/>
      <c r="BH656" s="242"/>
      <c r="BI656" s="242"/>
      <c r="BJ656" s="242"/>
      <c r="BK656" s="242"/>
      <c r="BL656" s="242"/>
      <c r="BM656" s="242"/>
      <c r="BN656" s="242"/>
      <c r="BO656" s="242"/>
      <c r="BP656" s="242"/>
      <c r="BQ656" s="242"/>
      <c r="BR656" s="242"/>
      <c r="BS656" s="242"/>
      <c r="BT656" s="242"/>
      <c r="BU656" s="242"/>
      <c r="BV656" s="242"/>
      <c r="BW656" s="242"/>
      <c r="BX656" s="242"/>
      <c r="BY656" s="242"/>
      <c r="BZ656" s="242"/>
      <c r="CA656" s="242"/>
      <c r="CB656" s="242"/>
      <c r="CC656" s="242"/>
      <c r="CD656" s="242"/>
      <c r="CE656" s="242"/>
      <c r="CF656" s="242"/>
      <c r="CG656" s="242"/>
      <c r="CH656" s="242"/>
      <c r="CI656" s="242"/>
      <c r="CJ656" s="242"/>
      <c r="CK656" s="242"/>
      <c r="CL656" s="242"/>
      <c r="CM656" s="242"/>
      <c r="CN656" s="242"/>
      <c r="CO656" s="242"/>
      <c r="CP656" s="242"/>
      <c r="CQ656" s="242"/>
      <c r="CR656" s="242"/>
      <c r="CS656" s="242"/>
      <c r="CT656" s="242"/>
      <c r="CU656" s="242"/>
      <c r="CV656" s="242"/>
      <c r="CW656" s="242"/>
      <c r="CX656" s="242"/>
      <c r="CY656" s="242"/>
      <c r="CZ656" s="242"/>
      <c r="DA656" s="242"/>
      <c r="DB656" s="242"/>
      <c r="DC656" s="242"/>
      <c r="DD656" s="242"/>
      <c r="DE656" s="242"/>
      <c r="DF656" s="242"/>
      <c r="DG656" s="242"/>
      <c r="DH656" s="242"/>
      <c r="DI656" s="242"/>
      <c r="DJ656" s="242"/>
      <c r="DK656" s="242"/>
      <c r="DL656" s="242"/>
      <c r="DM656" s="242"/>
      <c r="DN656" s="242"/>
      <c r="DO656" s="242"/>
      <c r="DP656" s="242"/>
      <c r="DQ656" s="242"/>
      <c r="DR656" s="242"/>
      <c r="DS656" s="242"/>
      <c r="DT656" s="242"/>
      <c r="DU656" s="242"/>
      <c r="DV656" s="242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</row>
    <row r="657" spans="1:256" ht="3.75" customHeight="1" x14ac:dyDescent="0.2">
      <c r="A657" s="444"/>
      <c r="B657" s="444"/>
      <c r="C657" s="444"/>
      <c r="D657" s="444"/>
      <c r="E657" s="444"/>
      <c r="F657" s="444"/>
      <c r="G657" s="444"/>
      <c r="H657" s="444"/>
      <c r="I657" s="444"/>
      <c r="J657" s="444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  <c r="AJ657" s="242"/>
      <c r="AK657" s="242"/>
      <c r="AL657" s="242"/>
      <c r="AM657" s="242"/>
      <c r="AN657" s="242"/>
      <c r="AO657" s="242"/>
      <c r="AP657" s="242"/>
      <c r="AQ657" s="242"/>
      <c r="AR657" s="242"/>
      <c r="AS657" s="242"/>
      <c r="AT657" s="242"/>
      <c r="AU657" s="242"/>
      <c r="AV657" s="242"/>
      <c r="AW657" s="242"/>
      <c r="AX657" s="242"/>
      <c r="AY657" s="242"/>
      <c r="AZ657" s="242"/>
      <c r="BA657" s="242"/>
      <c r="BB657" s="242"/>
      <c r="BC657" s="242"/>
      <c r="BD657" s="242"/>
      <c r="BE657" s="242"/>
      <c r="BF657" s="242"/>
      <c r="BG657" s="242"/>
      <c r="BH657" s="242"/>
      <c r="BI657" s="242"/>
      <c r="BJ657" s="242"/>
      <c r="BK657" s="242"/>
      <c r="BL657" s="242"/>
      <c r="BM657" s="242"/>
      <c r="BN657" s="242"/>
      <c r="BO657" s="242"/>
      <c r="BP657" s="242"/>
      <c r="BQ657" s="242"/>
      <c r="BR657" s="242"/>
      <c r="BS657" s="242"/>
      <c r="BT657" s="242"/>
      <c r="BU657" s="242"/>
      <c r="BV657" s="242"/>
      <c r="BW657" s="242"/>
      <c r="BX657" s="242"/>
      <c r="BY657" s="242"/>
      <c r="BZ657" s="242"/>
      <c r="CA657" s="242"/>
      <c r="CB657" s="242"/>
      <c r="CC657" s="242"/>
      <c r="CD657" s="242"/>
      <c r="CE657" s="242"/>
      <c r="CF657" s="242"/>
      <c r="CG657" s="242"/>
      <c r="CH657" s="242"/>
      <c r="CI657" s="242"/>
      <c r="CJ657" s="242"/>
      <c r="CK657" s="242"/>
      <c r="CL657" s="242"/>
      <c r="CM657" s="242"/>
      <c r="CN657" s="242"/>
      <c r="CO657" s="242"/>
      <c r="CP657" s="242"/>
      <c r="CQ657" s="242"/>
      <c r="CR657" s="242"/>
      <c r="CS657" s="242"/>
      <c r="CT657" s="242"/>
      <c r="CU657" s="242"/>
      <c r="CV657" s="242"/>
      <c r="CW657" s="242"/>
      <c r="CX657" s="242"/>
      <c r="CY657" s="242"/>
      <c r="CZ657" s="242"/>
      <c r="DA657" s="242"/>
      <c r="DB657" s="242"/>
      <c r="DC657" s="242"/>
      <c r="DD657" s="242"/>
      <c r="DE657" s="242"/>
      <c r="DF657" s="242"/>
      <c r="DG657" s="242"/>
      <c r="DH657" s="242"/>
      <c r="DI657" s="242"/>
      <c r="DJ657" s="242"/>
      <c r="DK657" s="242"/>
      <c r="DL657" s="242"/>
      <c r="DM657" s="242"/>
      <c r="DN657" s="242"/>
      <c r="DO657" s="242"/>
      <c r="DP657" s="242"/>
      <c r="DQ657" s="242"/>
      <c r="DR657" s="242"/>
      <c r="DS657" s="242"/>
      <c r="DT657" s="242"/>
      <c r="DU657" s="242"/>
      <c r="DV657" s="242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</row>
    <row r="658" spans="1:256" hidden="1" x14ac:dyDescent="0.2">
      <c r="A658" s="444"/>
      <c r="B658" s="444"/>
      <c r="C658" s="444"/>
      <c r="D658" s="444"/>
      <c r="E658" s="444"/>
      <c r="F658" s="444"/>
      <c r="G658" s="444"/>
      <c r="H658" s="444"/>
      <c r="I658" s="444"/>
      <c r="J658" s="444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  <c r="AJ658" s="242"/>
      <c r="AK658" s="242"/>
      <c r="AL658" s="242"/>
      <c r="AM658" s="242"/>
      <c r="AN658" s="242"/>
      <c r="AO658" s="242"/>
      <c r="AP658" s="242"/>
      <c r="AQ658" s="242"/>
      <c r="AR658" s="242"/>
      <c r="AS658" s="242"/>
      <c r="AT658" s="242"/>
      <c r="AU658" s="242"/>
      <c r="AV658" s="242"/>
      <c r="AW658" s="242"/>
      <c r="AX658" s="242"/>
      <c r="AY658" s="242"/>
      <c r="AZ658" s="242"/>
      <c r="BA658" s="242"/>
      <c r="BB658" s="242"/>
      <c r="BC658" s="242"/>
      <c r="BD658" s="242"/>
      <c r="BE658" s="242"/>
      <c r="BF658" s="242"/>
      <c r="BG658" s="242"/>
      <c r="BH658" s="242"/>
      <c r="BI658" s="242"/>
      <c r="BJ658" s="242"/>
      <c r="BK658" s="242"/>
      <c r="BL658" s="242"/>
      <c r="BM658" s="242"/>
      <c r="BN658" s="242"/>
      <c r="BO658" s="242"/>
      <c r="BP658" s="242"/>
      <c r="BQ658" s="242"/>
      <c r="BR658" s="242"/>
      <c r="BS658" s="242"/>
      <c r="BT658" s="242"/>
      <c r="BU658" s="242"/>
      <c r="BV658" s="242"/>
      <c r="BW658" s="242"/>
      <c r="BX658" s="242"/>
      <c r="BY658" s="242"/>
      <c r="BZ658" s="242"/>
      <c r="CA658" s="242"/>
      <c r="CB658" s="242"/>
      <c r="CC658" s="242"/>
      <c r="CD658" s="242"/>
      <c r="CE658" s="242"/>
      <c r="CF658" s="242"/>
      <c r="CG658" s="242"/>
      <c r="CH658" s="242"/>
      <c r="CI658" s="242"/>
      <c r="CJ658" s="242"/>
      <c r="CK658" s="242"/>
      <c r="CL658" s="242"/>
      <c r="CM658" s="242"/>
      <c r="CN658" s="242"/>
      <c r="CO658" s="242"/>
      <c r="CP658" s="242"/>
      <c r="CQ658" s="242"/>
      <c r="CR658" s="242"/>
      <c r="CS658" s="242"/>
      <c r="CT658" s="242"/>
      <c r="CU658" s="242"/>
      <c r="CV658" s="242"/>
      <c r="CW658" s="242"/>
      <c r="CX658" s="242"/>
      <c r="CY658" s="242"/>
      <c r="CZ658" s="242"/>
      <c r="DA658" s="242"/>
      <c r="DB658" s="242"/>
      <c r="DC658" s="242"/>
      <c r="DD658" s="242"/>
      <c r="DE658" s="242"/>
      <c r="DF658" s="242"/>
      <c r="DG658" s="242"/>
      <c r="DH658" s="242"/>
      <c r="DI658" s="242"/>
      <c r="DJ658" s="242"/>
      <c r="DK658" s="242"/>
      <c r="DL658" s="242"/>
      <c r="DM658" s="242"/>
      <c r="DN658" s="242"/>
      <c r="DO658" s="242"/>
      <c r="DP658" s="242"/>
      <c r="DQ658" s="242"/>
      <c r="DR658" s="242"/>
      <c r="DS658" s="242"/>
      <c r="DT658" s="242"/>
      <c r="DU658" s="242"/>
      <c r="DV658" s="242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</row>
    <row r="659" spans="1:256" hidden="1" x14ac:dyDescent="0.2">
      <c r="A659" s="444"/>
      <c r="B659" s="444"/>
      <c r="C659" s="444"/>
      <c r="D659" s="444"/>
      <c r="E659" s="444"/>
      <c r="F659" s="444"/>
      <c r="G659" s="444"/>
      <c r="H659" s="444"/>
      <c r="I659" s="444"/>
      <c r="J659" s="444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  <c r="AJ659" s="242"/>
      <c r="AK659" s="242"/>
      <c r="AL659" s="242"/>
      <c r="AM659" s="242"/>
      <c r="AN659" s="242"/>
      <c r="AO659" s="242"/>
      <c r="AP659" s="242"/>
      <c r="AQ659" s="242"/>
      <c r="AR659" s="242"/>
      <c r="AS659" s="242"/>
      <c r="AT659" s="242"/>
      <c r="AU659" s="242"/>
      <c r="AV659" s="242"/>
      <c r="AW659" s="242"/>
      <c r="AX659" s="242"/>
      <c r="AY659" s="242"/>
      <c r="AZ659" s="242"/>
      <c r="BA659" s="242"/>
      <c r="BB659" s="242"/>
      <c r="BC659" s="242"/>
      <c r="BD659" s="242"/>
      <c r="BE659" s="242"/>
      <c r="BF659" s="242"/>
      <c r="BG659" s="242"/>
      <c r="BH659" s="242"/>
      <c r="BI659" s="242"/>
      <c r="BJ659" s="242"/>
      <c r="BK659" s="242"/>
      <c r="BL659" s="242"/>
      <c r="BM659" s="242"/>
      <c r="BN659" s="242"/>
      <c r="BO659" s="242"/>
      <c r="BP659" s="242"/>
      <c r="BQ659" s="242"/>
      <c r="BR659" s="242"/>
      <c r="BS659" s="242"/>
      <c r="BT659" s="242"/>
      <c r="BU659" s="242"/>
      <c r="BV659" s="242"/>
      <c r="BW659" s="242"/>
      <c r="BX659" s="242"/>
      <c r="BY659" s="242"/>
      <c r="BZ659" s="242"/>
      <c r="CA659" s="242"/>
      <c r="CB659" s="242"/>
      <c r="CC659" s="242"/>
      <c r="CD659" s="242"/>
      <c r="CE659" s="242"/>
      <c r="CF659" s="242"/>
      <c r="CG659" s="242"/>
      <c r="CH659" s="242"/>
      <c r="CI659" s="242"/>
      <c r="CJ659" s="242"/>
      <c r="CK659" s="242"/>
      <c r="CL659" s="242"/>
      <c r="CM659" s="242"/>
      <c r="CN659" s="242"/>
      <c r="CO659" s="242"/>
      <c r="CP659" s="242"/>
      <c r="CQ659" s="242"/>
      <c r="CR659" s="242"/>
      <c r="CS659" s="242"/>
      <c r="CT659" s="242"/>
      <c r="CU659" s="242"/>
      <c r="CV659" s="242"/>
      <c r="CW659" s="242"/>
      <c r="CX659" s="242"/>
      <c r="CY659" s="242"/>
      <c r="CZ659" s="242"/>
      <c r="DA659" s="242"/>
      <c r="DB659" s="242"/>
      <c r="DC659" s="242"/>
      <c r="DD659" s="242"/>
      <c r="DE659" s="242"/>
      <c r="DF659" s="242"/>
      <c r="DG659" s="242"/>
      <c r="DH659" s="242"/>
      <c r="DI659" s="242"/>
      <c r="DJ659" s="242"/>
      <c r="DK659" s="242"/>
      <c r="DL659" s="242"/>
      <c r="DM659" s="242"/>
      <c r="DN659" s="242"/>
      <c r="DO659" s="242"/>
      <c r="DP659" s="242"/>
      <c r="DQ659" s="242"/>
      <c r="DR659" s="242"/>
      <c r="DS659" s="242"/>
      <c r="DT659" s="242"/>
      <c r="DU659" s="242"/>
      <c r="DV659" s="242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</row>
    <row r="660" spans="1:256" x14ac:dyDescent="0.2">
      <c r="A660" s="242"/>
      <c r="B660" s="242"/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242"/>
      <c r="AL660" s="242"/>
      <c r="AM660" s="242"/>
      <c r="AN660" s="242"/>
      <c r="AO660" s="242"/>
      <c r="AP660" s="242"/>
      <c r="AQ660" s="242"/>
      <c r="AR660" s="242"/>
      <c r="AS660" s="242"/>
      <c r="AT660" s="242"/>
      <c r="AU660" s="242"/>
      <c r="AV660" s="242"/>
      <c r="AW660" s="242"/>
      <c r="AX660" s="242"/>
      <c r="AY660" s="242"/>
      <c r="AZ660" s="242"/>
      <c r="BA660" s="242"/>
      <c r="BB660" s="242"/>
      <c r="BC660" s="242"/>
      <c r="BD660" s="242"/>
      <c r="BE660" s="242"/>
      <c r="BF660" s="242"/>
      <c r="BG660" s="242"/>
      <c r="BH660" s="242"/>
      <c r="BI660" s="242"/>
      <c r="BJ660" s="242"/>
      <c r="BK660" s="242"/>
      <c r="BL660" s="242"/>
      <c r="BM660" s="242"/>
      <c r="BN660" s="242"/>
      <c r="BO660" s="242"/>
      <c r="BP660" s="242"/>
      <c r="BQ660" s="242"/>
      <c r="BR660" s="242"/>
      <c r="BS660" s="242"/>
      <c r="BT660" s="242"/>
      <c r="BU660" s="242"/>
      <c r="BV660" s="242"/>
      <c r="BW660" s="242"/>
      <c r="BX660" s="242"/>
      <c r="BY660" s="242"/>
      <c r="BZ660" s="242"/>
      <c r="CA660" s="242"/>
      <c r="CB660" s="242"/>
      <c r="CC660" s="242"/>
      <c r="CD660" s="242"/>
      <c r="CE660" s="242"/>
      <c r="CF660" s="242"/>
      <c r="CG660" s="242"/>
      <c r="CH660" s="242"/>
      <c r="CI660" s="242"/>
      <c r="CJ660" s="242"/>
      <c r="CK660" s="242"/>
      <c r="CL660" s="242"/>
      <c r="CM660" s="242"/>
      <c r="CN660" s="242"/>
      <c r="CO660" s="242"/>
      <c r="CP660" s="242"/>
      <c r="CQ660" s="242"/>
      <c r="CR660" s="242"/>
      <c r="CS660" s="242"/>
      <c r="CT660" s="242"/>
      <c r="CU660" s="242"/>
      <c r="CV660" s="242"/>
      <c r="CW660" s="242"/>
      <c r="CX660" s="242"/>
      <c r="CY660" s="242"/>
      <c r="CZ660" s="242"/>
      <c r="DA660" s="242"/>
      <c r="DB660" s="242"/>
      <c r="DC660" s="242"/>
      <c r="DD660" s="242"/>
      <c r="DE660" s="242"/>
      <c r="DF660" s="242"/>
      <c r="DG660" s="242"/>
      <c r="DH660" s="242"/>
      <c r="DI660" s="242"/>
      <c r="DJ660" s="242"/>
      <c r="DK660" s="242"/>
      <c r="DL660" s="242"/>
      <c r="DM660" s="242"/>
      <c r="DN660" s="242"/>
      <c r="DO660" s="242"/>
      <c r="DP660" s="242"/>
      <c r="DQ660" s="242"/>
      <c r="DR660" s="242"/>
      <c r="DS660" s="242"/>
      <c r="DT660" s="242"/>
      <c r="DU660" s="242"/>
      <c r="DV660" s="242"/>
      <c r="DW660" s="242"/>
      <c r="DX660" s="242"/>
      <c r="DY660" s="242"/>
      <c r="DZ660" s="242"/>
      <c r="EA660" s="242"/>
      <c r="EB660" s="242"/>
      <c r="EC660" s="242"/>
      <c r="ED660" s="242"/>
      <c r="EE660" s="242"/>
      <c r="EF660" s="242"/>
      <c r="EG660" s="242"/>
      <c r="EH660" s="242"/>
      <c r="EI660" s="242"/>
      <c r="EJ660" s="242"/>
      <c r="EK660" s="242"/>
      <c r="EL660" s="242"/>
      <c r="EM660" s="242"/>
      <c r="EN660" s="242"/>
      <c r="EO660" s="242"/>
      <c r="EP660" s="242"/>
      <c r="EQ660" s="242"/>
      <c r="ER660" s="242"/>
      <c r="ES660" s="242"/>
      <c r="ET660" s="242"/>
      <c r="EU660" s="242"/>
      <c r="EV660" s="242"/>
      <c r="EW660" s="242"/>
      <c r="EX660" s="242"/>
      <c r="EY660" s="242"/>
      <c r="EZ660" s="242"/>
      <c r="FA660" s="242"/>
      <c r="FB660" s="242"/>
      <c r="FC660" s="242"/>
      <c r="FD660" s="242"/>
      <c r="FE660" s="242"/>
      <c r="FF660" s="242"/>
      <c r="FG660" s="242"/>
      <c r="FH660" s="242"/>
      <c r="FI660" s="242"/>
      <c r="FJ660" s="242"/>
      <c r="FK660" s="242"/>
      <c r="FL660" s="242"/>
      <c r="FM660" s="242"/>
      <c r="FN660" s="242"/>
      <c r="FO660" s="242"/>
      <c r="FP660" s="242"/>
      <c r="FQ660" s="242"/>
      <c r="FR660" s="242"/>
      <c r="FS660" s="242"/>
      <c r="FT660" s="242"/>
      <c r="FU660" s="242"/>
      <c r="FV660" s="242"/>
      <c r="FW660" s="242"/>
      <c r="FX660" s="242"/>
      <c r="FY660" s="242"/>
      <c r="FZ660" s="242"/>
      <c r="GA660" s="242"/>
      <c r="GB660" s="242"/>
      <c r="GC660" s="242"/>
      <c r="GD660" s="242"/>
      <c r="GE660" s="242"/>
      <c r="GF660" s="242"/>
      <c r="GG660" s="242"/>
      <c r="GH660" s="242"/>
      <c r="GI660" s="242"/>
      <c r="GJ660" s="242"/>
      <c r="GK660" s="242"/>
      <c r="GL660" s="242"/>
      <c r="GM660" s="242"/>
      <c r="GN660" s="242"/>
      <c r="GO660" s="242"/>
      <c r="GP660" s="242"/>
      <c r="GQ660" s="242"/>
      <c r="GR660" s="242"/>
      <c r="GS660" s="242"/>
      <c r="GT660" s="242"/>
      <c r="GU660" s="242"/>
      <c r="GV660" s="242"/>
      <c r="GW660" s="242"/>
      <c r="GX660" s="242"/>
      <c r="GY660" s="242"/>
      <c r="GZ660" s="242"/>
      <c r="HA660" s="242"/>
      <c r="HB660" s="242"/>
      <c r="HC660" s="242"/>
      <c r="HD660" s="242"/>
      <c r="HE660" s="242"/>
      <c r="HF660" s="242"/>
      <c r="HG660" s="242"/>
      <c r="HH660" s="242"/>
      <c r="HI660" s="242"/>
      <c r="HJ660" s="242"/>
      <c r="HK660" s="242"/>
      <c r="HL660" s="242"/>
      <c r="HM660" s="242"/>
      <c r="HN660" s="242"/>
      <c r="HO660" s="242"/>
      <c r="HP660" s="242"/>
      <c r="HQ660" s="242"/>
      <c r="HR660" s="242"/>
      <c r="HS660" s="242"/>
      <c r="HT660" s="242"/>
      <c r="HU660" s="242"/>
      <c r="HV660" s="242"/>
      <c r="HW660" s="242"/>
      <c r="HX660" s="242"/>
      <c r="HY660" s="242"/>
      <c r="HZ660" s="242"/>
      <c r="IA660" s="242"/>
      <c r="IB660" s="242"/>
      <c r="IC660" s="242"/>
      <c r="ID660" s="242"/>
      <c r="IE660" s="242"/>
      <c r="IF660" s="242"/>
      <c r="IG660" s="242"/>
      <c r="IH660" s="242"/>
      <c r="II660" s="242"/>
      <c r="IJ660" s="242"/>
      <c r="IK660" s="242"/>
      <c r="IL660" s="242"/>
      <c r="IM660" s="242"/>
      <c r="IN660" s="242"/>
      <c r="IO660" s="242"/>
      <c r="IP660" s="242"/>
      <c r="IQ660" s="242"/>
      <c r="IR660" s="242"/>
      <c r="IS660" s="242"/>
      <c r="IT660" s="242"/>
      <c r="IU660" s="242"/>
      <c r="IV660" s="242"/>
    </row>
    <row r="661" spans="1:256" ht="31.5" customHeight="1" thickBot="1" x14ac:dyDescent="0.25">
      <c r="A661" s="209" t="s">
        <v>707</v>
      </c>
      <c r="B661" s="449" t="s">
        <v>894</v>
      </c>
      <c r="C661" s="449"/>
      <c r="D661" s="449"/>
      <c r="E661" s="449"/>
      <c r="F661" s="449"/>
      <c r="G661" s="449"/>
      <c r="H661" s="449"/>
      <c r="I661" s="449"/>
      <c r="J661" s="449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  <c r="AJ661" s="242"/>
      <c r="AK661" s="242"/>
      <c r="AL661" s="242"/>
      <c r="AM661" s="242"/>
      <c r="AN661" s="242"/>
      <c r="AO661" s="242"/>
      <c r="AP661" s="242"/>
      <c r="AQ661" s="242"/>
      <c r="AR661" s="242"/>
      <c r="AS661" s="242"/>
      <c r="AT661" s="242"/>
      <c r="AU661" s="242"/>
      <c r="AV661" s="242"/>
      <c r="AW661" s="242"/>
      <c r="AX661" s="242"/>
      <c r="AY661" s="242"/>
      <c r="AZ661" s="242"/>
      <c r="BA661" s="242"/>
      <c r="BB661" s="242"/>
      <c r="BC661" s="242"/>
      <c r="BD661" s="242"/>
      <c r="BE661" s="242"/>
      <c r="BF661" s="242"/>
      <c r="BG661" s="242"/>
      <c r="BH661" s="242"/>
      <c r="BI661" s="242"/>
      <c r="BJ661" s="242"/>
      <c r="BK661" s="242"/>
      <c r="BL661" s="242"/>
      <c r="BM661" s="242"/>
      <c r="BN661" s="242"/>
      <c r="BO661" s="242"/>
      <c r="BP661" s="242"/>
      <c r="BQ661" s="242"/>
      <c r="BR661" s="242"/>
      <c r="BS661" s="242"/>
      <c r="BT661" s="242"/>
      <c r="BU661" s="242"/>
      <c r="BV661" s="242"/>
      <c r="BW661" s="242"/>
      <c r="BX661" s="242"/>
      <c r="BY661" s="242"/>
      <c r="BZ661" s="242"/>
      <c r="CA661" s="242"/>
      <c r="CB661" s="242"/>
      <c r="CC661" s="242"/>
      <c r="CD661" s="242"/>
      <c r="CE661" s="242"/>
      <c r="CF661" s="242"/>
      <c r="CG661" s="242"/>
      <c r="CH661" s="242"/>
      <c r="CI661" s="242"/>
      <c r="CJ661" s="242"/>
      <c r="CK661" s="242"/>
      <c r="CL661" s="242"/>
      <c r="CM661" s="242"/>
      <c r="CN661" s="242"/>
      <c r="CO661" s="242"/>
      <c r="CP661" s="242"/>
      <c r="CQ661" s="242"/>
      <c r="CR661" s="242"/>
      <c r="CS661" s="242"/>
      <c r="CT661" s="242"/>
      <c r="CU661" s="242"/>
      <c r="CV661" s="242"/>
      <c r="CW661" s="242"/>
      <c r="CX661" s="242"/>
      <c r="CY661" s="242"/>
      <c r="CZ661" s="242"/>
      <c r="DA661" s="242"/>
      <c r="DB661" s="242"/>
      <c r="DC661" s="242"/>
      <c r="DD661" s="242"/>
      <c r="DE661" s="242"/>
      <c r="DF661" s="242"/>
      <c r="DG661" s="242"/>
      <c r="DH661" s="242"/>
      <c r="DI661" s="242"/>
      <c r="DJ661" s="242"/>
      <c r="DK661" s="242"/>
      <c r="DL661" s="242"/>
      <c r="DM661" s="242"/>
      <c r="DN661" s="242"/>
      <c r="DO661" s="242"/>
      <c r="DP661" s="242"/>
      <c r="DQ661" s="242"/>
      <c r="DR661" s="242"/>
      <c r="DS661" s="242"/>
      <c r="DT661" s="242"/>
      <c r="DU661" s="242"/>
      <c r="DV661" s="242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</row>
    <row r="662" spans="1:256" ht="57" customHeight="1" thickTop="1" x14ac:dyDescent="0.2">
      <c r="A662" s="2226" t="s">
        <v>243</v>
      </c>
      <c r="B662" s="757"/>
      <c r="C662" s="757"/>
      <c r="D662" s="757" t="s">
        <v>246</v>
      </c>
      <c r="E662" s="758"/>
      <c r="F662" s="753" t="s">
        <v>247</v>
      </c>
      <c r="G662" s="757"/>
      <c r="H662" s="758"/>
      <c r="I662" s="753" t="s">
        <v>245</v>
      </c>
      <c r="J662" s="754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  <c r="AJ662" s="242"/>
      <c r="AK662" s="242"/>
      <c r="AL662" s="242"/>
      <c r="AM662" s="242"/>
      <c r="AN662" s="242"/>
      <c r="AO662" s="242"/>
      <c r="AP662" s="242"/>
      <c r="AQ662" s="242"/>
      <c r="AR662" s="242"/>
      <c r="AS662" s="242"/>
      <c r="AT662" s="242"/>
      <c r="AU662" s="242"/>
      <c r="AV662" s="242"/>
      <c r="AW662" s="242"/>
      <c r="AX662" s="242"/>
      <c r="AY662" s="242"/>
      <c r="AZ662" s="242"/>
      <c r="BA662" s="242"/>
      <c r="BB662" s="242"/>
      <c r="BC662" s="242"/>
      <c r="BD662" s="242"/>
      <c r="BE662" s="242"/>
      <c r="BF662" s="242"/>
      <c r="BG662" s="242"/>
      <c r="BH662" s="242"/>
      <c r="BI662" s="242"/>
      <c r="BJ662" s="242"/>
      <c r="BK662" s="242"/>
      <c r="BL662" s="242"/>
      <c r="BM662" s="242"/>
      <c r="BN662" s="242"/>
      <c r="BO662" s="242"/>
      <c r="BP662" s="242"/>
      <c r="BQ662" s="242"/>
      <c r="BR662" s="242"/>
      <c r="BS662" s="242"/>
      <c r="BT662" s="242"/>
      <c r="BU662" s="242"/>
      <c r="BV662" s="242"/>
      <c r="BW662" s="242"/>
      <c r="BX662" s="242"/>
      <c r="BY662" s="242"/>
      <c r="BZ662" s="242"/>
      <c r="CA662" s="242"/>
      <c r="CB662" s="242"/>
      <c r="CC662" s="242"/>
      <c r="CD662" s="242"/>
      <c r="CE662" s="242"/>
      <c r="CF662" s="242"/>
      <c r="CG662" s="242"/>
      <c r="CH662" s="242"/>
      <c r="CI662" s="242"/>
      <c r="CJ662" s="242"/>
      <c r="CK662" s="242"/>
      <c r="CL662" s="242"/>
      <c r="CM662" s="242"/>
      <c r="CN662" s="242"/>
      <c r="CO662" s="242"/>
      <c r="CP662" s="242"/>
      <c r="CQ662" s="242"/>
      <c r="CR662" s="242"/>
      <c r="CS662" s="242"/>
      <c r="CT662" s="242"/>
      <c r="CU662" s="242"/>
      <c r="CV662" s="242"/>
      <c r="CW662" s="242"/>
      <c r="CX662" s="242"/>
      <c r="CY662" s="242"/>
      <c r="CZ662" s="242"/>
      <c r="DA662" s="242"/>
      <c r="DB662" s="242"/>
      <c r="DC662" s="242"/>
      <c r="DD662" s="242"/>
      <c r="DE662" s="242"/>
      <c r="DF662" s="242"/>
      <c r="DG662" s="242"/>
      <c r="DH662" s="242"/>
      <c r="DI662" s="242"/>
      <c r="DJ662" s="242"/>
      <c r="DK662" s="242"/>
      <c r="DL662" s="242"/>
      <c r="DM662" s="242"/>
      <c r="DN662" s="242"/>
      <c r="DO662" s="242"/>
      <c r="DP662" s="242"/>
      <c r="DQ662" s="242"/>
      <c r="DR662" s="242"/>
      <c r="DS662" s="242"/>
      <c r="DT662" s="242"/>
      <c r="DU662" s="242"/>
      <c r="DV662" s="242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</row>
    <row r="663" spans="1:256" ht="14.25" hidden="1" customHeight="1" x14ac:dyDescent="0.2">
      <c r="A663" s="2227"/>
      <c r="B663" s="760"/>
      <c r="C663" s="760"/>
      <c r="D663" s="760"/>
      <c r="E663" s="761"/>
      <c r="F663" s="759"/>
      <c r="G663" s="760"/>
      <c r="H663" s="761"/>
      <c r="I663" s="755"/>
      <c r="J663" s="756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  <c r="AJ663" s="242"/>
      <c r="AK663" s="242"/>
      <c r="AL663" s="242"/>
      <c r="AM663" s="242"/>
      <c r="AN663" s="242"/>
      <c r="AO663" s="242"/>
      <c r="AP663" s="242"/>
      <c r="AQ663" s="242"/>
      <c r="AR663" s="242"/>
      <c r="AS663" s="242"/>
      <c r="AT663" s="242"/>
      <c r="AU663" s="242"/>
      <c r="AV663" s="242"/>
      <c r="AW663" s="242"/>
      <c r="AX663" s="242"/>
      <c r="AY663" s="242"/>
      <c r="AZ663" s="242"/>
      <c r="BA663" s="242"/>
      <c r="BB663" s="242"/>
      <c r="BC663" s="242"/>
      <c r="BD663" s="242"/>
      <c r="BE663" s="242"/>
      <c r="BF663" s="242"/>
      <c r="BG663" s="242"/>
      <c r="BH663" s="242"/>
      <c r="BI663" s="242"/>
      <c r="BJ663" s="242"/>
      <c r="BK663" s="242"/>
      <c r="BL663" s="242"/>
      <c r="BM663" s="242"/>
      <c r="BN663" s="242"/>
      <c r="BO663" s="242"/>
      <c r="BP663" s="242"/>
      <c r="BQ663" s="242"/>
      <c r="BR663" s="242"/>
      <c r="BS663" s="242"/>
      <c r="BT663" s="242"/>
      <c r="BU663" s="242"/>
      <c r="BV663" s="242"/>
      <c r="BW663" s="242"/>
      <c r="BX663" s="242"/>
      <c r="BY663" s="242"/>
      <c r="BZ663" s="242"/>
      <c r="CA663" s="242"/>
      <c r="CB663" s="242"/>
      <c r="CC663" s="242"/>
      <c r="CD663" s="242"/>
      <c r="CE663" s="242"/>
      <c r="CF663" s="242"/>
      <c r="CG663" s="242"/>
      <c r="CH663" s="242"/>
      <c r="CI663" s="242"/>
      <c r="CJ663" s="242"/>
      <c r="CK663" s="242"/>
      <c r="CL663" s="242"/>
      <c r="CM663" s="242"/>
      <c r="CN663" s="242"/>
      <c r="CO663" s="242"/>
      <c r="CP663" s="242"/>
      <c r="CQ663" s="242"/>
      <c r="CR663" s="242"/>
      <c r="CS663" s="242"/>
      <c r="CT663" s="242"/>
      <c r="CU663" s="242"/>
      <c r="CV663" s="242"/>
      <c r="CW663" s="242"/>
      <c r="CX663" s="242"/>
      <c r="CY663" s="242"/>
      <c r="CZ663" s="242"/>
      <c r="DA663" s="242"/>
      <c r="DB663" s="242"/>
      <c r="DC663" s="242"/>
      <c r="DD663" s="242"/>
      <c r="DE663" s="242"/>
      <c r="DF663" s="242"/>
      <c r="DG663" s="242"/>
      <c r="DH663" s="242"/>
      <c r="DI663" s="242"/>
      <c r="DJ663" s="242"/>
      <c r="DK663" s="242"/>
      <c r="DL663" s="242"/>
      <c r="DM663" s="242"/>
      <c r="DN663" s="242"/>
      <c r="DO663" s="242"/>
      <c r="DP663" s="242"/>
      <c r="DQ663" s="242"/>
      <c r="DR663" s="242"/>
      <c r="DS663" s="242"/>
      <c r="DT663" s="242"/>
      <c r="DU663" s="242"/>
      <c r="DV663" s="242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</row>
    <row r="664" spans="1:256" ht="16.5" customHeight="1" thickBot="1" x14ac:dyDescent="0.25">
      <c r="A664" s="678" t="s">
        <v>110</v>
      </c>
      <c r="B664" s="679"/>
      <c r="C664" s="679"/>
      <c r="D664" s="693" t="s">
        <v>111</v>
      </c>
      <c r="E664" s="724"/>
      <c r="F664" s="671" t="s">
        <v>112</v>
      </c>
      <c r="G664" s="724"/>
      <c r="H664" s="724"/>
      <c r="I664" s="671" t="s">
        <v>113</v>
      </c>
      <c r="J664" s="690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  <c r="AJ664" s="242"/>
      <c r="AK664" s="242"/>
      <c r="AL664" s="242"/>
      <c r="AM664" s="242"/>
      <c r="AN664" s="242"/>
      <c r="AO664" s="242"/>
      <c r="AP664" s="242"/>
      <c r="AQ664" s="242"/>
      <c r="AR664" s="242"/>
      <c r="AS664" s="242"/>
      <c r="AT664" s="242"/>
      <c r="AU664" s="242"/>
      <c r="AV664" s="242"/>
      <c r="AW664" s="242"/>
      <c r="AX664" s="242"/>
      <c r="AY664" s="242"/>
      <c r="AZ664" s="242"/>
      <c r="BA664" s="242"/>
      <c r="BB664" s="242"/>
      <c r="BC664" s="242"/>
      <c r="BD664" s="242"/>
      <c r="BE664" s="242"/>
      <c r="BF664" s="242"/>
      <c r="BG664" s="242"/>
      <c r="BH664" s="242"/>
      <c r="BI664" s="242"/>
      <c r="BJ664" s="242"/>
      <c r="BK664" s="242"/>
      <c r="BL664" s="242"/>
      <c r="BM664" s="242"/>
      <c r="BN664" s="242"/>
      <c r="BO664" s="242"/>
      <c r="BP664" s="242"/>
      <c r="BQ664" s="242"/>
      <c r="BR664" s="242"/>
      <c r="BS664" s="242"/>
      <c r="BT664" s="242"/>
      <c r="BU664" s="242"/>
      <c r="BV664" s="242"/>
      <c r="BW664" s="242"/>
      <c r="BX664" s="242"/>
      <c r="BY664" s="242"/>
      <c r="BZ664" s="242"/>
      <c r="CA664" s="242"/>
      <c r="CB664" s="242"/>
      <c r="CC664" s="242"/>
      <c r="CD664" s="242"/>
      <c r="CE664" s="242"/>
      <c r="CF664" s="242"/>
      <c r="CG664" s="242"/>
      <c r="CH664" s="242"/>
      <c r="CI664" s="242"/>
      <c r="CJ664" s="242"/>
      <c r="CK664" s="242"/>
      <c r="CL664" s="242"/>
      <c r="CM664" s="242"/>
      <c r="CN664" s="242"/>
      <c r="CO664" s="242"/>
      <c r="CP664" s="242"/>
      <c r="CQ664" s="242"/>
      <c r="CR664" s="242"/>
      <c r="CS664" s="242"/>
      <c r="CT664" s="242"/>
      <c r="CU664" s="242"/>
      <c r="CV664" s="242"/>
      <c r="CW664" s="242"/>
      <c r="CX664" s="242"/>
      <c r="CY664" s="242"/>
      <c r="CZ664" s="242"/>
      <c r="DA664" s="242"/>
      <c r="DB664" s="242"/>
      <c r="DC664" s="242"/>
      <c r="DD664" s="242"/>
      <c r="DE664" s="242"/>
      <c r="DF664" s="242"/>
      <c r="DG664" s="242"/>
      <c r="DH664" s="242"/>
      <c r="DI664" s="242"/>
      <c r="DJ664" s="242"/>
      <c r="DK664" s="242"/>
      <c r="DL664" s="242"/>
      <c r="DM664" s="242"/>
      <c r="DN664" s="242"/>
      <c r="DO664" s="242"/>
      <c r="DP664" s="242"/>
      <c r="DQ664" s="242"/>
      <c r="DR664" s="242"/>
      <c r="DS664" s="242"/>
      <c r="DT664" s="242"/>
      <c r="DU664" s="242"/>
      <c r="DV664" s="242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</row>
    <row r="665" spans="1:256" ht="16.5" customHeight="1" thickTop="1" x14ac:dyDescent="0.2">
      <c r="A665" s="595" t="s">
        <v>227</v>
      </c>
      <c r="B665" s="596"/>
      <c r="C665" s="764"/>
      <c r="D665" s="1614"/>
      <c r="E665" s="1036"/>
      <c r="F665" s="762"/>
      <c r="G665" s="1643"/>
      <c r="H665" s="1643"/>
      <c r="I665" s="762"/>
      <c r="J665" s="763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  <c r="AJ665" s="242"/>
      <c r="AK665" s="242"/>
      <c r="AL665" s="242"/>
      <c r="AM665" s="242"/>
      <c r="AN665" s="242"/>
      <c r="AO665" s="242"/>
      <c r="AP665" s="242"/>
      <c r="AQ665" s="242"/>
      <c r="AR665" s="242"/>
      <c r="AS665" s="242"/>
      <c r="AT665" s="242"/>
      <c r="AU665" s="242"/>
      <c r="AV665" s="242"/>
      <c r="AW665" s="242"/>
      <c r="AX665" s="242"/>
      <c r="AY665" s="242"/>
      <c r="AZ665" s="242"/>
      <c r="BA665" s="242"/>
      <c r="BB665" s="242"/>
      <c r="BC665" s="242"/>
      <c r="BD665" s="242"/>
      <c r="BE665" s="242"/>
      <c r="BF665" s="242"/>
      <c r="BG665" s="242"/>
      <c r="BH665" s="242"/>
      <c r="BI665" s="242"/>
      <c r="BJ665" s="242"/>
      <c r="BK665" s="242"/>
      <c r="BL665" s="242"/>
      <c r="BM665" s="242"/>
      <c r="BN665" s="242"/>
      <c r="BO665" s="242"/>
      <c r="BP665" s="242"/>
      <c r="BQ665" s="242"/>
      <c r="BR665" s="242"/>
      <c r="BS665" s="242"/>
      <c r="BT665" s="242"/>
      <c r="BU665" s="242"/>
      <c r="BV665" s="242"/>
      <c r="BW665" s="242"/>
      <c r="BX665" s="242"/>
      <c r="BY665" s="242"/>
      <c r="BZ665" s="242"/>
      <c r="CA665" s="242"/>
      <c r="CB665" s="242"/>
      <c r="CC665" s="242"/>
      <c r="CD665" s="242"/>
      <c r="CE665" s="242"/>
      <c r="CF665" s="242"/>
      <c r="CG665" s="242"/>
      <c r="CH665" s="242"/>
      <c r="CI665" s="242"/>
      <c r="CJ665" s="242"/>
      <c r="CK665" s="242"/>
      <c r="CL665" s="242"/>
      <c r="CM665" s="242"/>
      <c r="CN665" s="242"/>
      <c r="CO665" s="242"/>
      <c r="CP665" s="242"/>
      <c r="CQ665" s="242"/>
      <c r="CR665" s="242"/>
      <c r="CS665" s="242"/>
      <c r="CT665" s="242"/>
      <c r="CU665" s="242"/>
      <c r="CV665" s="242"/>
      <c r="CW665" s="242"/>
      <c r="CX665" s="242"/>
      <c r="CY665" s="242"/>
      <c r="CZ665" s="242"/>
      <c r="DA665" s="242"/>
      <c r="DB665" s="242"/>
      <c r="DC665" s="242"/>
      <c r="DD665" s="242"/>
      <c r="DE665" s="242"/>
      <c r="DF665" s="242"/>
      <c r="DG665" s="242"/>
      <c r="DH665" s="242"/>
      <c r="DI665" s="242"/>
      <c r="DJ665" s="242"/>
      <c r="DK665" s="242"/>
      <c r="DL665" s="242"/>
      <c r="DM665" s="242"/>
      <c r="DN665" s="242"/>
      <c r="DO665" s="242"/>
      <c r="DP665" s="242"/>
      <c r="DQ665" s="242"/>
      <c r="DR665" s="242"/>
      <c r="DS665" s="242"/>
      <c r="DT665" s="242"/>
      <c r="DU665" s="242"/>
      <c r="DV665" s="242"/>
      <c r="DW665" s="242"/>
      <c r="DX665" s="242"/>
      <c r="DY665" s="242"/>
      <c r="DZ665" s="242"/>
      <c r="EA665" s="242"/>
      <c r="EB665" s="242"/>
      <c r="EC665" s="242"/>
      <c r="ED665" s="242"/>
      <c r="EE665" s="242"/>
      <c r="EF665" s="242"/>
      <c r="EG665" s="242"/>
      <c r="EH665" s="242"/>
      <c r="EI665" s="242"/>
      <c r="EJ665" s="242"/>
      <c r="EK665" s="242"/>
      <c r="EL665" s="242"/>
      <c r="EM665" s="242"/>
      <c r="EN665" s="242"/>
      <c r="EO665" s="242"/>
      <c r="EP665" s="242"/>
      <c r="EQ665" s="242"/>
      <c r="ER665" s="242"/>
      <c r="ES665" s="242"/>
      <c r="ET665" s="242"/>
      <c r="EU665" s="242"/>
      <c r="EV665" s="242"/>
      <c r="EW665" s="242"/>
      <c r="EX665" s="242"/>
      <c r="EY665" s="242"/>
      <c r="EZ665" s="242"/>
      <c r="FA665" s="242"/>
      <c r="FB665" s="242"/>
      <c r="FC665" s="242"/>
      <c r="FD665" s="242"/>
      <c r="FE665" s="242"/>
      <c r="FF665" s="242"/>
      <c r="FG665" s="242"/>
      <c r="FH665" s="242"/>
      <c r="FI665" s="242"/>
      <c r="FJ665" s="242"/>
      <c r="FK665" s="242"/>
      <c r="FL665" s="242"/>
      <c r="FM665" s="242"/>
      <c r="FN665" s="242"/>
      <c r="FO665" s="242"/>
      <c r="FP665" s="242"/>
      <c r="FQ665" s="242"/>
      <c r="FR665" s="242"/>
      <c r="FS665" s="242"/>
      <c r="FT665" s="242"/>
      <c r="FU665" s="242"/>
      <c r="FV665" s="242"/>
      <c r="FW665" s="242"/>
      <c r="FX665" s="242"/>
      <c r="FY665" s="242"/>
      <c r="FZ665" s="242"/>
      <c r="GA665" s="242"/>
      <c r="GB665" s="242"/>
      <c r="GC665" s="242"/>
      <c r="GD665" s="242"/>
      <c r="GE665" s="242"/>
      <c r="GF665" s="242"/>
      <c r="GG665" s="242"/>
      <c r="GH665" s="242"/>
      <c r="GI665" s="242"/>
      <c r="GJ665" s="242"/>
      <c r="GK665" s="242"/>
      <c r="GL665" s="242"/>
      <c r="GM665" s="242"/>
      <c r="GN665" s="242"/>
      <c r="GO665" s="242"/>
      <c r="GP665" s="242"/>
      <c r="GQ665" s="242"/>
      <c r="GR665" s="242"/>
      <c r="GS665" s="242"/>
      <c r="GT665" s="242"/>
      <c r="GU665" s="242"/>
      <c r="GV665" s="242"/>
      <c r="GW665" s="242"/>
      <c r="GX665" s="242"/>
      <c r="GY665" s="242"/>
      <c r="GZ665" s="242"/>
      <c r="HA665" s="242"/>
      <c r="HB665" s="242"/>
      <c r="HC665" s="242"/>
      <c r="HD665" s="242"/>
      <c r="HE665" s="242"/>
      <c r="HF665" s="242"/>
      <c r="HG665" s="242"/>
      <c r="HH665" s="242"/>
      <c r="HI665" s="242"/>
      <c r="HJ665" s="242"/>
      <c r="HK665" s="242"/>
      <c r="HL665" s="242"/>
      <c r="HM665" s="242"/>
      <c r="HN665" s="242"/>
      <c r="HO665" s="242"/>
      <c r="HP665" s="242"/>
      <c r="HQ665" s="242"/>
      <c r="HR665" s="242"/>
      <c r="HS665" s="242"/>
      <c r="HT665" s="242"/>
      <c r="HU665" s="242"/>
      <c r="HV665" s="242"/>
      <c r="HW665" s="242"/>
      <c r="HX665" s="242"/>
      <c r="HY665" s="242"/>
      <c r="HZ665" s="242"/>
      <c r="IA665" s="242"/>
      <c r="IB665" s="242"/>
      <c r="IC665" s="242"/>
      <c r="ID665" s="242"/>
      <c r="IE665" s="242"/>
      <c r="IF665" s="242"/>
      <c r="IG665" s="242"/>
      <c r="IH665" s="242"/>
      <c r="II665" s="242"/>
      <c r="IJ665" s="242"/>
      <c r="IK665" s="242"/>
      <c r="IL665" s="242"/>
      <c r="IM665" s="242"/>
      <c r="IN665" s="242"/>
      <c r="IO665" s="242"/>
      <c r="IP665" s="242"/>
      <c r="IQ665" s="242"/>
      <c r="IR665" s="242"/>
      <c r="IS665" s="242"/>
      <c r="IT665" s="242"/>
      <c r="IU665" s="242"/>
      <c r="IV665" s="242"/>
    </row>
    <row r="666" spans="1:256" ht="15.75" customHeight="1" x14ac:dyDescent="0.2">
      <c r="A666" s="585" t="s">
        <v>228</v>
      </c>
      <c r="B666" s="586"/>
      <c r="C666" s="586"/>
      <c r="D666" s="1434"/>
      <c r="E666" s="1038"/>
      <c r="F666" s="749"/>
      <c r="G666" s="750"/>
      <c r="H666" s="750"/>
      <c r="I666" s="749"/>
      <c r="J666" s="163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  <c r="AJ666" s="242"/>
      <c r="AK666" s="242"/>
      <c r="AL666" s="242"/>
      <c r="AM666" s="242"/>
      <c r="AN666" s="242"/>
      <c r="AO666" s="242"/>
      <c r="AP666" s="242"/>
      <c r="AQ666" s="242"/>
      <c r="AR666" s="242"/>
      <c r="AS666" s="242"/>
      <c r="AT666" s="242"/>
      <c r="AU666" s="242"/>
      <c r="AV666" s="242"/>
      <c r="AW666" s="242"/>
      <c r="AX666" s="242"/>
      <c r="AY666" s="242"/>
      <c r="AZ666" s="242"/>
      <c r="BA666" s="242"/>
      <c r="BB666" s="242"/>
      <c r="BC666" s="242"/>
      <c r="BD666" s="242"/>
      <c r="BE666" s="242"/>
      <c r="BF666" s="242"/>
      <c r="BG666" s="242"/>
      <c r="BH666" s="242"/>
      <c r="BI666" s="242"/>
      <c r="BJ666" s="242"/>
      <c r="BK666" s="242"/>
      <c r="BL666" s="242"/>
      <c r="BM666" s="242"/>
      <c r="BN666" s="242"/>
      <c r="BO666" s="242"/>
      <c r="BP666" s="242"/>
      <c r="BQ666" s="242"/>
      <c r="BR666" s="242"/>
      <c r="BS666" s="242"/>
      <c r="BT666" s="242"/>
      <c r="BU666" s="242"/>
      <c r="BV666" s="242"/>
      <c r="BW666" s="242"/>
      <c r="BX666" s="242"/>
      <c r="BY666" s="242"/>
      <c r="BZ666" s="242"/>
      <c r="CA666" s="242"/>
      <c r="CB666" s="242"/>
      <c r="CC666" s="242"/>
      <c r="CD666" s="242"/>
      <c r="CE666" s="242"/>
      <c r="CF666" s="242"/>
      <c r="CG666" s="242"/>
      <c r="CH666" s="242"/>
      <c r="CI666" s="242"/>
      <c r="CJ666" s="242"/>
      <c r="CK666" s="242"/>
      <c r="CL666" s="242"/>
      <c r="CM666" s="242"/>
      <c r="CN666" s="242"/>
      <c r="CO666" s="242"/>
      <c r="CP666" s="242"/>
      <c r="CQ666" s="242"/>
      <c r="CR666" s="242"/>
      <c r="CS666" s="242"/>
      <c r="CT666" s="242"/>
      <c r="CU666" s="242"/>
      <c r="CV666" s="242"/>
      <c r="CW666" s="242"/>
      <c r="CX666" s="242"/>
      <c r="CY666" s="242"/>
      <c r="CZ666" s="242"/>
      <c r="DA666" s="242"/>
      <c r="DB666" s="242"/>
      <c r="DC666" s="242"/>
      <c r="DD666" s="242"/>
      <c r="DE666" s="242"/>
      <c r="DF666" s="242"/>
      <c r="DG666" s="242"/>
      <c r="DH666" s="242"/>
      <c r="DI666" s="242"/>
      <c r="DJ666" s="242"/>
      <c r="DK666" s="242"/>
      <c r="DL666" s="242"/>
      <c r="DM666" s="242"/>
      <c r="DN666" s="242"/>
      <c r="DO666" s="242"/>
      <c r="DP666" s="242"/>
      <c r="DQ666" s="242"/>
      <c r="DR666" s="242"/>
      <c r="DS666" s="242"/>
      <c r="DT666" s="242"/>
      <c r="DU666" s="242"/>
      <c r="DV666" s="242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</row>
    <row r="667" spans="1:256" ht="17.25" customHeight="1" x14ac:dyDescent="0.2">
      <c r="A667" s="585" t="s">
        <v>244</v>
      </c>
      <c r="B667" s="586"/>
      <c r="C667" s="586"/>
      <c r="D667" s="1434"/>
      <c r="E667" s="1038"/>
      <c r="F667" s="749"/>
      <c r="G667" s="750"/>
      <c r="H667" s="750"/>
      <c r="I667" s="749"/>
      <c r="J667" s="163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  <c r="AJ667" s="242"/>
      <c r="AK667" s="242"/>
      <c r="AL667" s="242"/>
      <c r="AM667" s="242"/>
      <c r="AN667" s="242"/>
      <c r="AO667" s="242"/>
      <c r="AP667" s="242"/>
      <c r="AQ667" s="242"/>
      <c r="AR667" s="242"/>
      <c r="AS667" s="242"/>
      <c r="AT667" s="242"/>
      <c r="AU667" s="242"/>
      <c r="AV667" s="242"/>
      <c r="AW667" s="242"/>
      <c r="AX667" s="242"/>
      <c r="AY667" s="242"/>
      <c r="AZ667" s="242"/>
      <c r="BA667" s="242"/>
      <c r="BB667" s="242"/>
      <c r="BC667" s="242"/>
      <c r="BD667" s="242"/>
      <c r="BE667" s="242"/>
      <c r="BF667" s="242"/>
      <c r="BG667" s="242"/>
      <c r="BH667" s="242"/>
      <c r="BI667" s="242"/>
      <c r="BJ667" s="242"/>
      <c r="BK667" s="242"/>
      <c r="BL667" s="242"/>
      <c r="BM667" s="242"/>
      <c r="BN667" s="242"/>
      <c r="BO667" s="242"/>
      <c r="BP667" s="242"/>
      <c r="BQ667" s="242"/>
      <c r="BR667" s="242"/>
      <c r="BS667" s="242"/>
      <c r="BT667" s="242"/>
      <c r="BU667" s="242"/>
      <c r="BV667" s="242"/>
      <c r="BW667" s="242"/>
      <c r="BX667" s="242"/>
      <c r="BY667" s="242"/>
      <c r="BZ667" s="242"/>
      <c r="CA667" s="242"/>
      <c r="CB667" s="242"/>
      <c r="CC667" s="242"/>
      <c r="CD667" s="242"/>
      <c r="CE667" s="242"/>
      <c r="CF667" s="242"/>
      <c r="CG667" s="242"/>
      <c r="CH667" s="242"/>
      <c r="CI667" s="242"/>
      <c r="CJ667" s="242"/>
      <c r="CK667" s="242"/>
      <c r="CL667" s="242"/>
      <c r="CM667" s="242"/>
      <c r="CN667" s="242"/>
      <c r="CO667" s="242"/>
      <c r="CP667" s="242"/>
      <c r="CQ667" s="242"/>
      <c r="CR667" s="242"/>
      <c r="CS667" s="242"/>
      <c r="CT667" s="242"/>
      <c r="CU667" s="242"/>
      <c r="CV667" s="242"/>
      <c r="CW667" s="242"/>
      <c r="CX667" s="242"/>
      <c r="CY667" s="242"/>
      <c r="CZ667" s="242"/>
      <c r="DA667" s="242"/>
      <c r="DB667" s="242"/>
      <c r="DC667" s="242"/>
      <c r="DD667" s="242"/>
      <c r="DE667" s="242"/>
      <c r="DF667" s="242"/>
      <c r="DG667" s="242"/>
      <c r="DH667" s="242"/>
      <c r="DI667" s="242"/>
      <c r="DJ667" s="242"/>
      <c r="DK667" s="242"/>
      <c r="DL667" s="242"/>
      <c r="DM667" s="242"/>
      <c r="DN667" s="242"/>
      <c r="DO667" s="242"/>
      <c r="DP667" s="242"/>
      <c r="DQ667" s="242"/>
      <c r="DR667" s="242"/>
      <c r="DS667" s="242"/>
      <c r="DT667" s="242"/>
      <c r="DU667" s="242"/>
      <c r="DV667" s="242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</row>
    <row r="668" spans="1:256" ht="16.5" customHeight="1" thickBot="1" x14ac:dyDescent="0.25">
      <c r="A668" s="1609" t="s">
        <v>231</v>
      </c>
      <c r="B668" s="1610"/>
      <c r="C668" s="1610"/>
      <c r="D668" s="1057"/>
      <c r="E668" s="1040"/>
      <c r="F668" s="1633"/>
      <c r="G668" s="825"/>
      <c r="H668" s="825"/>
      <c r="I668" s="1633"/>
      <c r="J668" s="1634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  <c r="AJ668" s="242"/>
      <c r="AK668" s="242"/>
      <c r="AL668" s="242"/>
      <c r="AM668" s="242"/>
      <c r="AN668" s="242"/>
      <c r="AO668" s="242"/>
      <c r="AP668" s="242"/>
      <c r="AQ668" s="242"/>
      <c r="AR668" s="242"/>
      <c r="AS668" s="242"/>
      <c r="AT668" s="242"/>
      <c r="AU668" s="242"/>
      <c r="AV668" s="242"/>
      <c r="AW668" s="242"/>
      <c r="AX668" s="242"/>
      <c r="AY668" s="242"/>
      <c r="AZ668" s="242"/>
      <c r="BA668" s="242"/>
      <c r="BB668" s="242"/>
      <c r="BC668" s="242"/>
      <c r="BD668" s="242"/>
      <c r="BE668" s="242"/>
      <c r="BF668" s="242"/>
      <c r="BG668" s="242"/>
      <c r="BH668" s="242"/>
      <c r="BI668" s="242"/>
      <c r="BJ668" s="242"/>
      <c r="BK668" s="242"/>
      <c r="BL668" s="242"/>
      <c r="BM668" s="242"/>
      <c r="BN668" s="242"/>
      <c r="BO668" s="242"/>
      <c r="BP668" s="242"/>
      <c r="BQ668" s="242"/>
      <c r="BR668" s="242"/>
      <c r="BS668" s="242"/>
      <c r="BT668" s="242"/>
      <c r="BU668" s="242"/>
      <c r="BV668" s="242"/>
      <c r="BW668" s="242"/>
      <c r="BX668" s="242"/>
      <c r="BY668" s="242"/>
      <c r="BZ668" s="242"/>
      <c r="CA668" s="242"/>
      <c r="CB668" s="242"/>
      <c r="CC668" s="242"/>
      <c r="CD668" s="242"/>
      <c r="CE668" s="242"/>
      <c r="CF668" s="242"/>
      <c r="CG668" s="242"/>
      <c r="CH668" s="242"/>
      <c r="CI668" s="242"/>
      <c r="CJ668" s="242"/>
      <c r="CK668" s="242"/>
      <c r="CL668" s="242"/>
      <c r="CM668" s="242"/>
      <c r="CN668" s="242"/>
      <c r="CO668" s="242"/>
      <c r="CP668" s="242"/>
      <c r="CQ668" s="242"/>
      <c r="CR668" s="242"/>
      <c r="CS668" s="242"/>
      <c r="CT668" s="242"/>
      <c r="CU668" s="242"/>
      <c r="CV668" s="242"/>
      <c r="CW668" s="242"/>
      <c r="CX668" s="242"/>
      <c r="CY668" s="242"/>
      <c r="CZ668" s="242"/>
      <c r="DA668" s="242"/>
      <c r="DB668" s="242"/>
      <c r="DC668" s="242"/>
      <c r="DD668" s="242"/>
      <c r="DE668" s="242"/>
      <c r="DF668" s="242"/>
      <c r="DG668" s="242"/>
      <c r="DH668" s="242"/>
      <c r="DI668" s="242"/>
      <c r="DJ668" s="242"/>
      <c r="DK668" s="242"/>
      <c r="DL668" s="242"/>
      <c r="DM668" s="242"/>
      <c r="DN668" s="242"/>
      <c r="DO668" s="242"/>
      <c r="DP668" s="242"/>
      <c r="DQ668" s="242"/>
      <c r="DR668" s="242"/>
      <c r="DS668" s="242"/>
      <c r="DT668" s="242"/>
      <c r="DU668" s="242"/>
      <c r="DV668" s="242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</row>
    <row r="669" spans="1:256" ht="26.25" customHeight="1" thickBot="1" x14ac:dyDescent="0.25">
      <c r="A669" s="705" t="s">
        <v>233</v>
      </c>
      <c r="B669" s="706"/>
      <c r="C669" s="706"/>
      <c r="D669" s="707" t="str">
        <f>IF(SUM(D665:E668)=0,"",SUM(D665:E668))</f>
        <v/>
      </c>
      <c r="E669" s="708"/>
      <c r="F669" s="751" t="str">
        <f>IF(SUM(F665:H668)=0,"",SUM(F665:H668))</f>
        <v/>
      </c>
      <c r="G669" s="752"/>
      <c r="H669" s="752"/>
      <c r="I669" s="751" t="str">
        <f>IF(SUM(I665:J668)=0,"",SUM(I665:J668))</f>
        <v/>
      </c>
      <c r="J669" s="1535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  <c r="AJ669" s="242"/>
      <c r="AK669" s="242"/>
      <c r="AL669" s="242"/>
      <c r="AM669" s="242"/>
      <c r="AN669" s="242"/>
      <c r="AO669" s="242"/>
      <c r="AP669" s="242"/>
      <c r="AQ669" s="242"/>
      <c r="AR669" s="242"/>
      <c r="AS669" s="242"/>
      <c r="AT669" s="242"/>
      <c r="AU669" s="242"/>
      <c r="AV669" s="242"/>
      <c r="AW669" s="242"/>
      <c r="AX669" s="242"/>
      <c r="AY669" s="242"/>
      <c r="AZ669" s="242"/>
      <c r="BA669" s="242"/>
      <c r="BB669" s="242"/>
      <c r="BC669" s="242"/>
      <c r="BD669" s="242"/>
      <c r="BE669" s="242"/>
      <c r="BF669" s="242"/>
      <c r="BG669" s="242"/>
      <c r="BH669" s="242"/>
      <c r="BI669" s="242"/>
      <c r="BJ669" s="242"/>
      <c r="BK669" s="242"/>
      <c r="BL669" s="242"/>
      <c r="BM669" s="242"/>
      <c r="BN669" s="242"/>
      <c r="BO669" s="242"/>
      <c r="BP669" s="242"/>
      <c r="BQ669" s="242"/>
      <c r="BR669" s="242"/>
      <c r="BS669" s="242"/>
      <c r="BT669" s="242"/>
      <c r="BU669" s="242"/>
      <c r="BV669" s="242"/>
      <c r="BW669" s="242"/>
      <c r="BX669" s="242"/>
      <c r="BY669" s="242"/>
      <c r="BZ669" s="242"/>
      <c r="CA669" s="242"/>
      <c r="CB669" s="242"/>
      <c r="CC669" s="242"/>
      <c r="CD669" s="242"/>
      <c r="CE669" s="242"/>
      <c r="CF669" s="242"/>
      <c r="CG669" s="242"/>
      <c r="CH669" s="242"/>
      <c r="CI669" s="242"/>
      <c r="CJ669" s="242"/>
      <c r="CK669" s="242"/>
      <c r="CL669" s="242"/>
      <c r="CM669" s="242"/>
      <c r="CN669" s="242"/>
      <c r="CO669" s="242"/>
      <c r="CP669" s="242"/>
      <c r="CQ669" s="242"/>
      <c r="CR669" s="242"/>
      <c r="CS669" s="242"/>
      <c r="CT669" s="242"/>
      <c r="CU669" s="242"/>
      <c r="CV669" s="242"/>
      <c r="CW669" s="242"/>
      <c r="CX669" s="242"/>
      <c r="CY669" s="242"/>
      <c r="CZ669" s="242"/>
      <c r="DA669" s="242"/>
      <c r="DB669" s="242"/>
      <c r="DC669" s="242"/>
      <c r="DD669" s="242"/>
      <c r="DE669" s="242"/>
      <c r="DF669" s="242"/>
      <c r="DG669" s="242"/>
      <c r="DH669" s="242"/>
      <c r="DI669" s="242"/>
      <c r="DJ669" s="242"/>
      <c r="DK669" s="242"/>
      <c r="DL669" s="242"/>
      <c r="DM669" s="242"/>
      <c r="DN669" s="242"/>
      <c r="DO669" s="242"/>
      <c r="DP669" s="242"/>
      <c r="DQ669" s="242"/>
      <c r="DR669" s="242"/>
      <c r="DS669" s="242"/>
      <c r="DT669" s="242"/>
      <c r="DU669" s="242"/>
      <c r="DV669" s="242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</row>
    <row r="670" spans="1:256" ht="16.5" customHeight="1" thickTop="1" x14ac:dyDescent="0.2">
      <c r="A670" s="448" t="s">
        <v>708</v>
      </c>
      <c r="B670" s="448"/>
      <c r="C670" s="448"/>
      <c r="D670" s="448"/>
      <c r="E670" s="448"/>
      <c r="F670" s="448"/>
      <c r="G670" s="448"/>
      <c r="H670" s="448"/>
      <c r="I670" s="448"/>
      <c r="J670" s="448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  <c r="AJ670" s="242"/>
      <c r="AK670" s="242"/>
      <c r="AL670" s="242"/>
      <c r="AM670" s="242"/>
      <c r="AN670" s="242"/>
      <c r="AO670" s="242"/>
      <c r="AP670" s="242"/>
      <c r="AQ670" s="242"/>
      <c r="AR670" s="242"/>
      <c r="AS670" s="242"/>
      <c r="AT670" s="242"/>
      <c r="AU670" s="242"/>
      <c r="AV670" s="242"/>
      <c r="AW670" s="242"/>
      <c r="AX670" s="242"/>
      <c r="AY670" s="242"/>
      <c r="AZ670" s="242"/>
      <c r="BA670" s="242"/>
      <c r="BB670" s="242"/>
      <c r="BC670" s="242"/>
      <c r="BD670" s="242"/>
      <c r="BE670" s="242"/>
      <c r="BF670" s="242"/>
      <c r="BG670" s="242"/>
      <c r="BH670" s="242"/>
      <c r="BI670" s="242"/>
      <c r="BJ670" s="242"/>
      <c r="BK670" s="242"/>
      <c r="BL670" s="242"/>
      <c r="BM670" s="242"/>
      <c r="BN670" s="242"/>
      <c r="BO670" s="242"/>
      <c r="BP670" s="242"/>
      <c r="BQ670" s="242"/>
      <c r="BR670" s="242"/>
      <c r="BS670" s="242"/>
      <c r="BT670" s="242"/>
      <c r="BU670" s="242"/>
      <c r="BV670" s="242"/>
      <c r="BW670" s="242"/>
      <c r="BX670" s="242"/>
      <c r="BY670" s="242"/>
      <c r="BZ670" s="242"/>
      <c r="CA670" s="242"/>
      <c r="CB670" s="242"/>
      <c r="CC670" s="242"/>
      <c r="CD670" s="242"/>
      <c r="CE670" s="242"/>
      <c r="CF670" s="242"/>
      <c r="CG670" s="242"/>
      <c r="CH670" s="242"/>
      <c r="CI670" s="242"/>
      <c r="CJ670" s="242"/>
      <c r="CK670" s="242"/>
      <c r="CL670" s="242"/>
      <c r="CM670" s="242"/>
      <c r="CN670" s="242"/>
      <c r="CO670" s="242"/>
      <c r="CP670" s="242"/>
      <c r="CQ670" s="242"/>
      <c r="CR670" s="242"/>
      <c r="CS670" s="242"/>
      <c r="CT670" s="242"/>
      <c r="CU670" s="242"/>
      <c r="CV670" s="242"/>
      <c r="CW670" s="242"/>
      <c r="CX670" s="242"/>
      <c r="CY670" s="242"/>
      <c r="CZ670" s="242"/>
      <c r="DA670" s="242"/>
      <c r="DB670" s="242"/>
      <c r="DC670" s="242"/>
      <c r="DD670" s="242"/>
      <c r="DE670" s="242"/>
      <c r="DF670" s="242"/>
      <c r="DG670" s="242"/>
      <c r="DH670" s="242"/>
      <c r="DI670" s="242"/>
      <c r="DJ670" s="242"/>
      <c r="DK670" s="242"/>
      <c r="DL670" s="242"/>
      <c r="DM670" s="242"/>
      <c r="DN670" s="242"/>
      <c r="DO670" s="242"/>
      <c r="DP670" s="242"/>
      <c r="DQ670" s="242"/>
      <c r="DR670" s="242"/>
      <c r="DS670" s="242"/>
      <c r="DT670" s="242"/>
      <c r="DU670" s="242"/>
      <c r="DV670" s="242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</row>
    <row r="671" spans="1:256" ht="16.5" customHeight="1" x14ac:dyDescent="0.2">
      <c r="A671" s="355"/>
      <c r="B671" s="355"/>
      <c r="C671" s="355"/>
      <c r="D671" s="355"/>
      <c r="E671" s="355"/>
      <c r="F671" s="355"/>
      <c r="G671" s="355"/>
      <c r="H671" s="355"/>
      <c r="I671" s="355"/>
      <c r="J671" s="355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  <c r="AJ671" s="242"/>
      <c r="AK671" s="242"/>
      <c r="AL671" s="242"/>
      <c r="AM671" s="242"/>
      <c r="AN671" s="242"/>
      <c r="AO671" s="242"/>
      <c r="AP671" s="242"/>
      <c r="AQ671" s="242"/>
      <c r="AR671" s="242"/>
      <c r="AS671" s="242"/>
      <c r="AT671" s="242"/>
      <c r="AU671" s="242"/>
      <c r="AV671" s="242"/>
      <c r="AW671" s="242"/>
      <c r="AX671" s="242"/>
      <c r="AY671" s="242"/>
      <c r="AZ671" s="242"/>
      <c r="BA671" s="242"/>
      <c r="BB671" s="242"/>
      <c r="BC671" s="242"/>
      <c r="BD671" s="242"/>
      <c r="BE671" s="242"/>
      <c r="BF671" s="242"/>
      <c r="BG671" s="242"/>
      <c r="BH671" s="242"/>
      <c r="BI671" s="242"/>
      <c r="BJ671" s="242"/>
      <c r="BK671" s="242"/>
      <c r="BL671" s="242"/>
      <c r="BM671" s="242"/>
      <c r="BN671" s="242"/>
      <c r="BO671" s="242"/>
      <c r="BP671" s="242"/>
      <c r="BQ671" s="242"/>
      <c r="BR671" s="242"/>
      <c r="BS671" s="242"/>
      <c r="BT671" s="242"/>
      <c r="BU671" s="242"/>
      <c r="BV671" s="242"/>
      <c r="BW671" s="242"/>
      <c r="BX671" s="242"/>
      <c r="BY671" s="242"/>
      <c r="BZ671" s="242"/>
      <c r="CA671" s="242"/>
      <c r="CB671" s="242"/>
      <c r="CC671" s="242"/>
      <c r="CD671" s="242"/>
      <c r="CE671" s="242"/>
      <c r="CF671" s="242"/>
      <c r="CG671" s="242"/>
      <c r="CH671" s="242"/>
      <c r="CI671" s="242"/>
      <c r="CJ671" s="242"/>
      <c r="CK671" s="242"/>
      <c r="CL671" s="242"/>
      <c r="CM671" s="242"/>
      <c r="CN671" s="242"/>
      <c r="CO671" s="242"/>
      <c r="CP671" s="242"/>
      <c r="CQ671" s="242"/>
      <c r="CR671" s="242"/>
      <c r="CS671" s="242"/>
      <c r="CT671" s="242"/>
      <c r="CU671" s="242"/>
      <c r="CV671" s="242"/>
      <c r="CW671" s="242"/>
      <c r="CX671" s="242"/>
      <c r="CY671" s="242"/>
      <c r="CZ671" s="242"/>
      <c r="DA671" s="242"/>
      <c r="DB671" s="242"/>
      <c r="DC671" s="242"/>
      <c r="DD671" s="242"/>
      <c r="DE671" s="242"/>
      <c r="DF671" s="242"/>
      <c r="DG671" s="242"/>
      <c r="DH671" s="242"/>
      <c r="DI671" s="242"/>
      <c r="DJ671" s="242"/>
      <c r="DK671" s="242"/>
      <c r="DL671" s="242"/>
      <c r="DM671" s="242"/>
      <c r="DN671" s="242"/>
      <c r="DO671" s="242"/>
      <c r="DP671" s="242"/>
      <c r="DQ671" s="242"/>
      <c r="DR671" s="242"/>
      <c r="DS671" s="242"/>
      <c r="DT671" s="242"/>
      <c r="DU671" s="242"/>
      <c r="DV671" s="242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</row>
    <row r="672" spans="1:256" ht="16.5" customHeight="1" thickBot="1" x14ac:dyDescent="0.25">
      <c r="A672" s="209" t="s">
        <v>709</v>
      </c>
      <c r="B672" s="449" t="s">
        <v>882</v>
      </c>
      <c r="C672" s="449"/>
      <c r="D672" s="449"/>
      <c r="E672" s="449"/>
      <c r="F672" s="449"/>
      <c r="G672" s="449"/>
      <c r="H672" s="449"/>
      <c r="I672" s="449"/>
      <c r="J672" s="449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  <c r="AJ672" s="242"/>
      <c r="AK672" s="242"/>
      <c r="AL672" s="242"/>
      <c r="AM672" s="242"/>
      <c r="AN672" s="242"/>
      <c r="AO672" s="242"/>
      <c r="AP672" s="242"/>
      <c r="AQ672" s="242"/>
      <c r="AR672" s="242"/>
      <c r="AS672" s="242"/>
      <c r="AT672" s="242"/>
      <c r="AU672" s="242"/>
      <c r="AV672" s="242"/>
      <c r="AW672" s="242"/>
      <c r="AX672" s="242"/>
      <c r="AY672" s="242"/>
      <c r="AZ672" s="242"/>
      <c r="BA672" s="242"/>
      <c r="BB672" s="242"/>
      <c r="BC672" s="242"/>
      <c r="BD672" s="242"/>
      <c r="BE672" s="242"/>
      <c r="BF672" s="242"/>
      <c r="BG672" s="242"/>
      <c r="BH672" s="242"/>
      <c r="BI672" s="242"/>
      <c r="BJ672" s="242"/>
      <c r="BK672" s="242"/>
      <c r="BL672" s="242"/>
      <c r="BM672" s="242"/>
      <c r="BN672" s="242"/>
      <c r="BO672" s="242"/>
      <c r="BP672" s="242"/>
      <c r="BQ672" s="242"/>
      <c r="BR672" s="242"/>
      <c r="BS672" s="242"/>
      <c r="BT672" s="242"/>
      <c r="BU672" s="242"/>
      <c r="BV672" s="242"/>
      <c r="BW672" s="242"/>
      <c r="BX672" s="242"/>
      <c r="BY672" s="242"/>
      <c r="BZ672" s="242"/>
      <c r="CA672" s="242"/>
      <c r="CB672" s="242"/>
      <c r="CC672" s="242"/>
      <c r="CD672" s="242"/>
      <c r="CE672" s="242"/>
      <c r="CF672" s="242"/>
      <c r="CG672" s="242"/>
      <c r="CH672" s="242"/>
      <c r="CI672" s="242"/>
      <c r="CJ672" s="242"/>
      <c r="CK672" s="242"/>
      <c r="CL672" s="242"/>
      <c r="CM672" s="242"/>
      <c r="CN672" s="242"/>
      <c r="CO672" s="242"/>
      <c r="CP672" s="242"/>
      <c r="CQ672" s="242"/>
      <c r="CR672" s="242"/>
      <c r="CS672" s="242"/>
      <c r="CT672" s="242"/>
      <c r="CU672" s="242"/>
      <c r="CV672" s="242"/>
      <c r="CW672" s="242"/>
      <c r="CX672" s="242"/>
      <c r="CY672" s="242"/>
      <c r="CZ672" s="242"/>
      <c r="DA672" s="242"/>
      <c r="DB672" s="242"/>
      <c r="DC672" s="242"/>
      <c r="DD672" s="242"/>
      <c r="DE672" s="242"/>
      <c r="DF672" s="242"/>
      <c r="DG672" s="242"/>
      <c r="DH672" s="242"/>
      <c r="DI672" s="242"/>
      <c r="DJ672" s="242"/>
      <c r="DK672" s="242"/>
      <c r="DL672" s="242"/>
      <c r="DM672" s="242"/>
      <c r="DN672" s="242"/>
      <c r="DO672" s="242"/>
      <c r="DP672" s="242"/>
      <c r="DQ672" s="242"/>
      <c r="DR672" s="242"/>
      <c r="DS672" s="242"/>
      <c r="DT672" s="242"/>
      <c r="DU672" s="242"/>
      <c r="DV672" s="242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</row>
    <row r="673" spans="1:256" ht="15.75" customHeight="1" thickTop="1" thickBot="1" x14ac:dyDescent="0.25">
      <c r="A673" s="1015" t="s">
        <v>248</v>
      </c>
      <c r="B673" s="1016"/>
      <c r="C673" s="956" t="s">
        <v>6</v>
      </c>
      <c r="D673" s="956"/>
      <c r="E673" s="956"/>
      <c r="F673" s="956"/>
      <c r="G673" s="956"/>
      <c r="H673" s="956"/>
      <c r="I673" s="956"/>
      <c r="J673" s="957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  <c r="AJ673" s="242"/>
      <c r="AK673" s="242"/>
      <c r="AL673" s="242"/>
      <c r="AM673" s="242"/>
      <c r="AN673" s="242"/>
      <c r="AO673" s="242"/>
      <c r="AP673" s="242"/>
      <c r="AQ673" s="242"/>
      <c r="AR673" s="242"/>
      <c r="AS673" s="242"/>
      <c r="AT673" s="242"/>
      <c r="AU673" s="242"/>
      <c r="AV673" s="242"/>
      <c r="AW673" s="242"/>
      <c r="AX673" s="242"/>
      <c r="AY673" s="242"/>
      <c r="AZ673" s="242"/>
      <c r="BA673" s="242"/>
      <c r="BB673" s="242"/>
      <c r="BC673" s="242"/>
      <c r="BD673" s="242"/>
      <c r="BE673" s="242"/>
      <c r="BF673" s="242"/>
      <c r="BG673" s="242"/>
      <c r="BH673" s="242"/>
      <c r="BI673" s="242"/>
      <c r="BJ673" s="242"/>
      <c r="BK673" s="242"/>
      <c r="BL673" s="242"/>
      <c r="BM673" s="242"/>
      <c r="BN673" s="242"/>
      <c r="BO673" s="242"/>
      <c r="BP673" s="242"/>
      <c r="BQ673" s="242"/>
      <c r="BR673" s="242"/>
      <c r="BS673" s="242"/>
      <c r="BT673" s="242"/>
      <c r="BU673" s="242"/>
      <c r="BV673" s="242"/>
      <c r="BW673" s="242"/>
      <c r="BX673" s="242"/>
      <c r="BY673" s="242"/>
      <c r="BZ673" s="242"/>
      <c r="CA673" s="242"/>
      <c r="CB673" s="242"/>
      <c r="CC673" s="242"/>
      <c r="CD673" s="242"/>
      <c r="CE673" s="242"/>
      <c r="CF673" s="242"/>
      <c r="CG673" s="242"/>
      <c r="CH673" s="242"/>
      <c r="CI673" s="242"/>
      <c r="CJ673" s="242"/>
      <c r="CK673" s="242"/>
      <c r="CL673" s="242"/>
      <c r="CM673" s="242"/>
      <c r="CN673" s="242"/>
      <c r="CO673" s="242"/>
      <c r="CP673" s="242"/>
      <c r="CQ673" s="242"/>
      <c r="CR673" s="242"/>
      <c r="CS673" s="242"/>
      <c r="CT673" s="242"/>
      <c r="CU673" s="242"/>
      <c r="CV673" s="242"/>
      <c r="CW673" s="242"/>
      <c r="CX673" s="242"/>
      <c r="CY673" s="242"/>
      <c r="CZ673" s="242"/>
      <c r="DA673" s="242"/>
      <c r="DB673" s="242"/>
      <c r="DC673" s="242"/>
      <c r="DD673" s="242"/>
      <c r="DE673" s="242"/>
      <c r="DF673" s="242"/>
      <c r="DG673" s="242"/>
      <c r="DH673" s="242"/>
      <c r="DI673" s="242"/>
      <c r="DJ673" s="242"/>
      <c r="DK673" s="242"/>
      <c r="DL673" s="242"/>
      <c r="DM673" s="242"/>
      <c r="DN673" s="242"/>
      <c r="DO673" s="242"/>
      <c r="DP673" s="242"/>
      <c r="DQ673" s="242"/>
      <c r="DR673" s="242"/>
      <c r="DS673" s="242"/>
      <c r="DT673" s="242"/>
      <c r="DU673" s="242"/>
      <c r="DV673" s="242"/>
      <c r="DW673" s="242"/>
      <c r="DX673" s="242"/>
      <c r="DY673" s="242"/>
      <c r="DZ673" s="242"/>
      <c r="EA673" s="242"/>
      <c r="EB673" s="242"/>
      <c r="EC673" s="242"/>
      <c r="ED673" s="242"/>
      <c r="EE673" s="242"/>
      <c r="EF673" s="242"/>
      <c r="EG673" s="242"/>
      <c r="EH673" s="242"/>
      <c r="EI673" s="242"/>
      <c r="EJ673" s="242"/>
      <c r="EK673" s="242"/>
      <c r="EL673" s="242"/>
      <c r="EM673" s="242"/>
      <c r="EN673" s="242"/>
      <c r="EO673" s="242"/>
      <c r="EP673" s="242"/>
      <c r="EQ673" s="242"/>
      <c r="ER673" s="242"/>
      <c r="ES673" s="242"/>
      <c r="ET673" s="242"/>
      <c r="EU673" s="242"/>
      <c r="EV673" s="242"/>
      <c r="EW673" s="242"/>
      <c r="EX673" s="242"/>
      <c r="EY673" s="242"/>
      <c r="EZ673" s="242"/>
      <c r="FA673" s="242"/>
      <c r="FB673" s="242"/>
      <c r="FC673" s="242"/>
      <c r="FD673" s="242"/>
      <c r="FE673" s="242"/>
      <c r="FF673" s="242"/>
      <c r="FG673" s="242"/>
      <c r="FH673" s="242"/>
      <c r="FI673" s="242"/>
      <c r="FJ673" s="242"/>
      <c r="FK673" s="242"/>
      <c r="FL673" s="242"/>
      <c r="FM673" s="242"/>
      <c r="FN673" s="242"/>
      <c r="FO673" s="242"/>
      <c r="FP673" s="242"/>
      <c r="FQ673" s="242"/>
      <c r="FR673" s="242"/>
      <c r="FS673" s="242"/>
      <c r="FT673" s="242"/>
      <c r="FU673" s="242"/>
      <c r="FV673" s="242"/>
      <c r="FW673" s="242"/>
      <c r="FX673" s="242"/>
      <c r="FY673" s="242"/>
      <c r="FZ673" s="242"/>
      <c r="GA673" s="242"/>
      <c r="GB673" s="242"/>
      <c r="GC673" s="242"/>
      <c r="GD673" s="242"/>
      <c r="GE673" s="242"/>
      <c r="GF673" s="242"/>
      <c r="GG673" s="242"/>
      <c r="GH673" s="242"/>
      <c r="GI673" s="242"/>
      <c r="GJ673" s="242"/>
      <c r="GK673" s="242"/>
      <c r="GL673" s="242"/>
      <c r="GM673" s="242"/>
      <c r="GN673" s="242"/>
      <c r="GO673" s="242"/>
      <c r="GP673" s="242"/>
      <c r="GQ673" s="242"/>
      <c r="GR673" s="242"/>
      <c r="GS673" s="242"/>
      <c r="GT673" s="242"/>
      <c r="GU673" s="242"/>
      <c r="GV673" s="242"/>
      <c r="GW673" s="242"/>
      <c r="GX673" s="242"/>
      <c r="GY673" s="242"/>
      <c r="GZ673" s="242"/>
      <c r="HA673" s="242"/>
      <c r="HB673" s="242"/>
      <c r="HC673" s="242"/>
      <c r="HD673" s="242"/>
      <c r="HE673" s="242"/>
      <c r="HF673" s="242"/>
      <c r="HG673" s="242"/>
      <c r="HH673" s="242"/>
      <c r="HI673" s="242"/>
      <c r="HJ673" s="242"/>
      <c r="HK673" s="242"/>
      <c r="HL673" s="242"/>
      <c r="HM673" s="242"/>
      <c r="HN673" s="242"/>
      <c r="HO673" s="242"/>
      <c r="HP673" s="242"/>
      <c r="HQ673" s="242"/>
      <c r="HR673" s="242"/>
      <c r="HS673" s="242"/>
      <c r="HT673" s="242"/>
      <c r="HU673" s="242"/>
      <c r="HV673" s="242"/>
      <c r="HW673" s="242"/>
      <c r="HX673" s="242"/>
      <c r="HY673" s="242"/>
      <c r="HZ673" s="242"/>
      <c r="IA673" s="242"/>
      <c r="IB673" s="242"/>
      <c r="IC673" s="242"/>
      <c r="ID673" s="242"/>
      <c r="IE673" s="242"/>
      <c r="IF673" s="242"/>
      <c r="IG673" s="242"/>
      <c r="IH673" s="242"/>
      <c r="II673" s="242"/>
      <c r="IJ673" s="242"/>
      <c r="IK673" s="242"/>
      <c r="IL673" s="242"/>
      <c r="IM673" s="242"/>
      <c r="IN673" s="242"/>
      <c r="IO673" s="242"/>
      <c r="IP673" s="242"/>
      <c r="IQ673" s="242"/>
      <c r="IR673" s="242"/>
      <c r="IS673" s="242"/>
      <c r="IT673" s="242"/>
      <c r="IU673" s="242"/>
      <c r="IV673" s="242"/>
    </row>
    <row r="674" spans="1:256" ht="25.5" customHeight="1" thickBot="1" x14ac:dyDescent="0.25">
      <c r="A674" s="1017"/>
      <c r="B674" s="662"/>
      <c r="C674" s="661" t="s">
        <v>249</v>
      </c>
      <c r="D674" s="662"/>
      <c r="E674" s="804" t="s">
        <v>32</v>
      </c>
      <c r="F674" s="805"/>
      <c r="G674" s="806" t="s">
        <v>33</v>
      </c>
      <c r="H674" s="807"/>
      <c r="I674" s="747" t="s">
        <v>250</v>
      </c>
      <c r="J674" s="748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  <c r="AJ674" s="242"/>
      <c r="AK674" s="242"/>
      <c r="AL674" s="242"/>
      <c r="AM674" s="242"/>
      <c r="AN674" s="242"/>
      <c r="AO674" s="242"/>
      <c r="AP674" s="242"/>
      <c r="AQ674" s="242"/>
      <c r="AR674" s="242"/>
      <c r="AS674" s="242"/>
      <c r="AT674" s="242"/>
      <c r="AU674" s="242"/>
      <c r="AV674" s="242"/>
      <c r="AW674" s="242"/>
      <c r="AX674" s="242"/>
      <c r="AY674" s="242"/>
      <c r="AZ674" s="242"/>
      <c r="BA674" s="242"/>
      <c r="BB674" s="242"/>
      <c r="BC674" s="242"/>
      <c r="BD674" s="242"/>
      <c r="BE674" s="242"/>
      <c r="BF674" s="242"/>
      <c r="BG674" s="242"/>
      <c r="BH674" s="242"/>
      <c r="BI674" s="242"/>
      <c r="BJ674" s="242"/>
      <c r="BK674" s="242"/>
      <c r="BL674" s="242"/>
      <c r="BM674" s="242"/>
      <c r="BN674" s="242"/>
      <c r="BO674" s="242"/>
      <c r="BP674" s="242"/>
      <c r="BQ674" s="242"/>
      <c r="BR674" s="242"/>
      <c r="BS674" s="242"/>
      <c r="BT674" s="242"/>
      <c r="BU674" s="242"/>
      <c r="BV674" s="242"/>
      <c r="BW674" s="242"/>
      <c r="BX674" s="242"/>
      <c r="BY674" s="242"/>
      <c r="BZ674" s="242"/>
      <c r="CA674" s="242"/>
      <c r="CB674" s="242"/>
      <c r="CC674" s="242"/>
      <c r="CD674" s="242"/>
      <c r="CE674" s="242"/>
      <c r="CF674" s="242"/>
      <c r="CG674" s="242"/>
      <c r="CH674" s="242"/>
      <c r="CI674" s="242"/>
      <c r="CJ674" s="242"/>
      <c r="CK674" s="242"/>
      <c r="CL674" s="242"/>
      <c r="CM674" s="242"/>
      <c r="CN674" s="242"/>
      <c r="CO674" s="242"/>
      <c r="CP674" s="242"/>
      <c r="CQ674" s="242"/>
      <c r="CR674" s="242"/>
      <c r="CS674" s="242"/>
      <c r="CT674" s="242"/>
      <c r="CU674" s="242"/>
      <c r="CV674" s="242"/>
      <c r="CW674" s="242"/>
      <c r="CX674" s="242"/>
      <c r="CY674" s="242"/>
      <c r="CZ674" s="242"/>
      <c r="DA674" s="242"/>
      <c r="DB674" s="242"/>
      <c r="DC674" s="242"/>
      <c r="DD674" s="242"/>
      <c r="DE674" s="242"/>
      <c r="DF674" s="242"/>
      <c r="DG674" s="242"/>
      <c r="DH674" s="242"/>
      <c r="DI674" s="242"/>
      <c r="DJ674" s="242"/>
      <c r="DK674" s="242"/>
      <c r="DL674" s="242"/>
      <c r="DM674" s="242"/>
      <c r="DN674" s="242"/>
      <c r="DO674" s="242"/>
      <c r="DP674" s="242"/>
      <c r="DQ674" s="242"/>
      <c r="DR674" s="242"/>
      <c r="DS674" s="242"/>
      <c r="DT674" s="242"/>
      <c r="DU674" s="242"/>
      <c r="DV674" s="242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</row>
    <row r="675" spans="1:256" ht="23.25" customHeight="1" thickBot="1" x14ac:dyDescent="0.25">
      <c r="A675" s="1017"/>
      <c r="B675" s="662"/>
      <c r="C675" s="661"/>
      <c r="D675" s="662"/>
      <c r="E675" s="694" t="s">
        <v>251</v>
      </c>
      <c r="F675" s="695"/>
      <c r="G675" s="709" t="s">
        <v>251</v>
      </c>
      <c r="H675" s="723"/>
      <c r="I675" s="709" t="s">
        <v>251</v>
      </c>
      <c r="J675" s="694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  <c r="AJ675" s="242"/>
      <c r="AK675" s="242"/>
      <c r="AL675" s="242"/>
      <c r="AM675" s="242"/>
      <c r="AN675" s="242"/>
      <c r="AO675" s="242"/>
      <c r="AP675" s="242"/>
      <c r="AQ675" s="242"/>
      <c r="AR675" s="242"/>
      <c r="AS675" s="242"/>
      <c r="AT675" s="242"/>
      <c r="AU675" s="242"/>
      <c r="AV675" s="242"/>
      <c r="AW675" s="242"/>
      <c r="AX675" s="242"/>
      <c r="AY675" s="242"/>
      <c r="AZ675" s="242"/>
      <c r="BA675" s="242"/>
      <c r="BB675" s="242"/>
      <c r="BC675" s="242"/>
      <c r="BD675" s="242"/>
      <c r="BE675" s="242"/>
      <c r="BF675" s="242"/>
      <c r="BG675" s="242"/>
      <c r="BH675" s="242"/>
      <c r="BI675" s="242"/>
      <c r="BJ675" s="242"/>
      <c r="BK675" s="242"/>
      <c r="BL675" s="242"/>
      <c r="BM675" s="242"/>
      <c r="BN675" s="242"/>
      <c r="BO675" s="242"/>
      <c r="BP675" s="242"/>
      <c r="BQ675" s="242"/>
      <c r="BR675" s="242"/>
      <c r="BS675" s="242"/>
      <c r="BT675" s="242"/>
      <c r="BU675" s="242"/>
      <c r="BV675" s="242"/>
      <c r="BW675" s="242"/>
      <c r="BX675" s="242"/>
      <c r="BY675" s="242"/>
      <c r="BZ675" s="242"/>
      <c r="CA675" s="242"/>
      <c r="CB675" s="242"/>
      <c r="CC675" s="242"/>
      <c r="CD675" s="242"/>
      <c r="CE675" s="242"/>
      <c r="CF675" s="242"/>
      <c r="CG675" s="242"/>
      <c r="CH675" s="242"/>
      <c r="CI675" s="242"/>
      <c r="CJ675" s="242"/>
      <c r="CK675" s="242"/>
      <c r="CL675" s="242"/>
      <c r="CM675" s="242"/>
      <c r="CN675" s="242"/>
      <c r="CO675" s="242"/>
      <c r="CP675" s="242"/>
      <c r="CQ675" s="242"/>
      <c r="CR675" s="242"/>
      <c r="CS675" s="242"/>
      <c r="CT675" s="242"/>
      <c r="CU675" s="242"/>
      <c r="CV675" s="242"/>
      <c r="CW675" s="242"/>
      <c r="CX675" s="242"/>
      <c r="CY675" s="242"/>
      <c r="CZ675" s="242"/>
      <c r="DA675" s="242"/>
      <c r="DB675" s="242"/>
      <c r="DC675" s="242"/>
      <c r="DD675" s="242"/>
      <c r="DE675" s="242"/>
      <c r="DF675" s="242"/>
      <c r="DG675" s="242"/>
      <c r="DH675" s="242"/>
      <c r="DI675" s="242"/>
      <c r="DJ675" s="242"/>
      <c r="DK675" s="242"/>
      <c r="DL675" s="242"/>
      <c r="DM675" s="242"/>
      <c r="DN675" s="242"/>
      <c r="DO675" s="242"/>
      <c r="DP675" s="242"/>
      <c r="DQ675" s="242"/>
      <c r="DR675" s="242"/>
      <c r="DS675" s="242"/>
      <c r="DT675" s="242"/>
      <c r="DU675" s="242"/>
      <c r="DV675" s="242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</row>
    <row r="676" spans="1:256" ht="37.5" customHeight="1" thickBot="1" x14ac:dyDescent="0.25">
      <c r="A676" s="1017"/>
      <c r="B676" s="662"/>
      <c r="C676" s="661"/>
      <c r="D676" s="662"/>
      <c r="E676" s="665" t="s">
        <v>252</v>
      </c>
      <c r="F676" s="666"/>
      <c r="G676" s="981" t="s">
        <v>252</v>
      </c>
      <c r="H676" s="1640"/>
      <c r="I676" s="981" t="s">
        <v>252</v>
      </c>
      <c r="J676" s="665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  <c r="AJ676" s="242"/>
      <c r="AK676" s="242"/>
      <c r="AL676" s="242"/>
      <c r="AM676" s="242"/>
      <c r="AN676" s="242"/>
      <c r="AO676" s="242"/>
      <c r="AP676" s="242"/>
      <c r="AQ676" s="242"/>
      <c r="AR676" s="242"/>
      <c r="AS676" s="242"/>
      <c r="AT676" s="242"/>
      <c r="AU676" s="242"/>
      <c r="AV676" s="242"/>
      <c r="AW676" s="242"/>
      <c r="AX676" s="242"/>
      <c r="AY676" s="242"/>
      <c r="AZ676" s="242"/>
      <c r="BA676" s="242"/>
      <c r="BB676" s="242"/>
      <c r="BC676" s="242"/>
      <c r="BD676" s="242"/>
      <c r="BE676" s="242"/>
      <c r="BF676" s="242"/>
      <c r="BG676" s="242"/>
      <c r="BH676" s="242"/>
      <c r="BI676" s="242"/>
      <c r="BJ676" s="242"/>
      <c r="BK676" s="242"/>
      <c r="BL676" s="242"/>
      <c r="BM676" s="242"/>
      <c r="BN676" s="242"/>
      <c r="BO676" s="242"/>
      <c r="BP676" s="242"/>
      <c r="BQ676" s="242"/>
      <c r="BR676" s="242"/>
      <c r="BS676" s="242"/>
      <c r="BT676" s="242"/>
      <c r="BU676" s="242"/>
      <c r="BV676" s="242"/>
      <c r="BW676" s="242"/>
      <c r="BX676" s="242"/>
      <c r="BY676" s="242"/>
      <c r="BZ676" s="242"/>
      <c r="CA676" s="242"/>
      <c r="CB676" s="242"/>
      <c r="CC676" s="242"/>
      <c r="CD676" s="242"/>
      <c r="CE676" s="242"/>
      <c r="CF676" s="242"/>
      <c r="CG676" s="242"/>
      <c r="CH676" s="242"/>
      <c r="CI676" s="242"/>
      <c r="CJ676" s="242"/>
      <c r="CK676" s="242"/>
      <c r="CL676" s="242"/>
      <c r="CM676" s="242"/>
      <c r="CN676" s="242"/>
      <c r="CO676" s="242"/>
      <c r="CP676" s="242"/>
      <c r="CQ676" s="242"/>
      <c r="CR676" s="242"/>
      <c r="CS676" s="242"/>
      <c r="CT676" s="242"/>
      <c r="CU676" s="242"/>
      <c r="CV676" s="242"/>
      <c r="CW676" s="242"/>
      <c r="CX676" s="242"/>
      <c r="CY676" s="242"/>
      <c r="CZ676" s="242"/>
      <c r="DA676" s="242"/>
      <c r="DB676" s="242"/>
      <c r="DC676" s="242"/>
      <c r="DD676" s="242"/>
      <c r="DE676" s="242"/>
      <c r="DF676" s="242"/>
      <c r="DG676" s="242"/>
      <c r="DH676" s="242"/>
      <c r="DI676" s="242"/>
      <c r="DJ676" s="242"/>
      <c r="DK676" s="242"/>
      <c r="DL676" s="242"/>
      <c r="DM676" s="242"/>
      <c r="DN676" s="242"/>
      <c r="DO676" s="242"/>
      <c r="DP676" s="242"/>
      <c r="DQ676" s="242"/>
      <c r="DR676" s="242"/>
      <c r="DS676" s="242"/>
      <c r="DT676" s="242"/>
      <c r="DU676" s="242"/>
      <c r="DV676" s="242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</row>
    <row r="677" spans="1:256" ht="16.5" customHeight="1" thickBot="1" x14ac:dyDescent="0.25">
      <c r="A677" s="1017"/>
      <c r="B677" s="662"/>
      <c r="C677" s="661"/>
      <c r="D677" s="662"/>
      <c r="E677" s="909" t="s">
        <v>253</v>
      </c>
      <c r="F677" s="910"/>
      <c r="G677" s="1635" t="s">
        <v>254</v>
      </c>
      <c r="H677" s="1636"/>
      <c r="I677" s="911" t="s">
        <v>254</v>
      </c>
      <c r="J677" s="91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  <c r="AJ677" s="242"/>
      <c r="AK677" s="242"/>
      <c r="AL677" s="242"/>
      <c r="AM677" s="242"/>
      <c r="AN677" s="242"/>
      <c r="AO677" s="242"/>
      <c r="AP677" s="242"/>
      <c r="AQ677" s="242"/>
      <c r="AR677" s="242"/>
      <c r="AS677" s="242"/>
      <c r="AT677" s="242"/>
      <c r="AU677" s="242"/>
      <c r="AV677" s="242"/>
      <c r="AW677" s="242"/>
      <c r="AX677" s="242"/>
      <c r="AY677" s="242"/>
      <c r="AZ677" s="242"/>
      <c r="BA677" s="242"/>
      <c r="BB677" s="242"/>
      <c r="BC677" s="242"/>
      <c r="BD677" s="242"/>
      <c r="BE677" s="242"/>
      <c r="BF677" s="242"/>
      <c r="BG677" s="242"/>
      <c r="BH677" s="242"/>
      <c r="BI677" s="242"/>
      <c r="BJ677" s="242"/>
      <c r="BK677" s="242"/>
      <c r="BL677" s="242"/>
      <c r="BM677" s="242"/>
      <c r="BN677" s="242"/>
      <c r="BO677" s="242"/>
      <c r="BP677" s="242"/>
      <c r="BQ677" s="242"/>
      <c r="BR677" s="242"/>
      <c r="BS677" s="242"/>
      <c r="BT677" s="242"/>
      <c r="BU677" s="242"/>
      <c r="BV677" s="242"/>
      <c r="BW677" s="242"/>
      <c r="BX677" s="242"/>
      <c r="BY677" s="242"/>
      <c r="BZ677" s="242"/>
      <c r="CA677" s="242"/>
      <c r="CB677" s="242"/>
      <c r="CC677" s="242"/>
      <c r="CD677" s="242"/>
      <c r="CE677" s="242"/>
      <c r="CF677" s="242"/>
      <c r="CG677" s="242"/>
      <c r="CH677" s="242"/>
      <c r="CI677" s="242"/>
      <c r="CJ677" s="242"/>
      <c r="CK677" s="242"/>
      <c r="CL677" s="242"/>
      <c r="CM677" s="242"/>
      <c r="CN677" s="242"/>
      <c r="CO677" s="242"/>
      <c r="CP677" s="242"/>
      <c r="CQ677" s="242"/>
      <c r="CR677" s="242"/>
      <c r="CS677" s="242"/>
      <c r="CT677" s="242"/>
      <c r="CU677" s="242"/>
      <c r="CV677" s="242"/>
      <c r="CW677" s="242"/>
      <c r="CX677" s="242"/>
      <c r="CY677" s="242"/>
      <c r="CZ677" s="242"/>
      <c r="DA677" s="242"/>
      <c r="DB677" s="242"/>
      <c r="DC677" s="242"/>
      <c r="DD677" s="242"/>
      <c r="DE677" s="242"/>
      <c r="DF677" s="242"/>
      <c r="DG677" s="242"/>
      <c r="DH677" s="242"/>
      <c r="DI677" s="242"/>
      <c r="DJ677" s="242"/>
      <c r="DK677" s="242"/>
      <c r="DL677" s="242"/>
      <c r="DM677" s="242"/>
      <c r="DN677" s="242"/>
      <c r="DO677" s="242"/>
      <c r="DP677" s="242"/>
      <c r="DQ677" s="242"/>
      <c r="DR677" s="242"/>
      <c r="DS677" s="242"/>
      <c r="DT677" s="242"/>
      <c r="DU677" s="242"/>
      <c r="DV677" s="242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</row>
    <row r="678" spans="1:256" ht="30.75" customHeight="1" thickBot="1" x14ac:dyDescent="0.25">
      <c r="A678" s="1018"/>
      <c r="B678" s="664"/>
      <c r="C678" s="663"/>
      <c r="D678" s="664"/>
      <c r="E678" s="679" t="s">
        <v>255</v>
      </c>
      <c r="F678" s="691"/>
      <c r="G678" s="692" t="s">
        <v>256</v>
      </c>
      <c r="H678" s="693"/>
      <c r="I678" s="692" t="s">
        <v>255</v>
      </c>
      <c r="J678" s="679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  <c r="AJ678" s="242"/>
      <c r="AK678" s="242"/>
      <c r="AL678" s="242"/>
      <c r="AM678" s="242"/>
      <c r="AN678" s="242"/>
      <c r="AO678" s="242"/>
      <c r="AP678" s="242"/>
      <c r="AQ678" s="242"/>
      <c r="AR678" s="242"/>
      <c r="AS678" s="242"/>
      <c r="AT678" s="242"/>
      <c r="AU678" s="242"/>
      <c r="AV678" s="242"/>
      <c r="AW678" s="242"/>
      <c r="AX678" s="242"/>
      <c r="AY678" s="242"/>
      <c r="AZ678" s="242"/>
      <c r="BA678" s="242"/>
      <c r="BB678" s="242"/>
      <c r="BC678" s="242"/>
      <c r="BD678" s="242"/>
      <c r="BE678" s="242"/>
      <c r="BF678" s="242"/>
      <c r="BG678" s="242"/>
      <c r="BH678" s="242"/>
      <c r="BI678" s="242"/>
      <c r="BJ678" s="242"/>
      <c r="BK678" s="242"/>
      <c r="BL678" s="242"/>
      <c r="BM678" s="242"/>
      <c r="BN678" s="242"/>
      <c r="BO678" s="242"/>
      <c r="BP678" s="242"/>
      <c r="BQ678" s="242"/>
      <c r="BR678" s="242"/>
      <c r="BS678" s="242"/>
      <c r="BT678" s="242"/>
      <c r="BU678" s="242"/>
      <c r="BV678" s="242"/>
      <c r="BW678" s="242"/>
      <c r="BX678" s="242"/>
      <c r="BY678" s="242"/>
      <c r="BZ678" s="242"/>
      <c r="CA678" s="242"/>
      <c r="CB678" s="242"/>
      <c r="CC678" s="242"/>
      <c r="CD678" s="242"/>
      <c r="CE678" s="242"/>
      <c r="CF678" s="242"/>
      <c r="CG678" s="242"/>
      <c r="CH678" s="242"/>
      <c r="CI678" s="242"/>
      <c r="CJ678" s="242"/>
      <c r="CK678" s="242"/>
      <c r="CL678" s="242"/>
      <c r="CM678" s="242"/>
      <c r="CN678" s="242"/>
      <c r="CO678" s="242"/>
      <c r="CP678" s="242"/>
      <c r="CQ678" s="242"/>
      <c r="CR678" s="242"/>
      <c r="CS678" s="242"/>
      <c r="CT678" s="242"/>
      <c r="CU678" s="242"/>
      <c r="CV678" s="242"/>
      <c r="CW678" s="242"/>
      <c r="CX678" s="242"/>
      <c r="CY678" s="242"/>
      <c r="CZ678" s="242"/>
      <c r="DA678" s="242"/>
      <c r="DB678" s="242"/>
      <c r="DC678" s="242"/>
      <c r="DD678" s="242"/>
      <c r="DE678" s="242"/>
      <c r="DF678" s="242"/>
      <c r="DG678" s="242"/>
      <c r="DH678" s="242"/>
      <c r="DI678" s="242"/>
      <c r="DJ678" s="242"/>
      <c r="DK678" s="242"/>
      <c r="DL678" s="242"/>
      <c r="DM678" s="242"/>
      <c r="DN678" s="242"/>
      <c r="DO678" s="242"/>
      <c r="DP678" s="242"/>
      <c r="DQ678" s="242"/>
      <c r="DR678" s="242"/>
      <c r="DS678" s="242"/>
      <c r="DT678" s="242"/>
      <c r="DU678" s="242"/>
      <c r="DV678" s="242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</row>
    <row r="679" spans="1:256" ht="16.5" customHeight="1" thickTop="1" x14ac:dyDescent="0.2">
      <c r="A679" s="250"/>
      <c r="B679" s="250"/>
      <c r="C679" s="250"/>
      <c r="D679" s="250"/>
      <c r="E679" s="251"/>
      <c r="F679" s="251"/>
      <c r="G679" s="251"/>
      <c r="H679" s="251"/>
      <c r="I679" s="252"/>
      <c r="J679" s="25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  <c r="AJ679" s="242"/>
      <c r="AK679" s="242"/>
      <c r="AL679" s="242"/>
      <c r="AM679" s="242"/>
      <c r="AN679" s="242"/>
      <c r="AO679" s="242"/>
      <c r="AP679" s="242"/>
      <c r="AQ679" s="242"/>
      <c r="AR679" s="242"/>
      <c r="AS679" s="242"/>
      <c r="AT679" s="242"/>
      <c r="AU679" s="242"/>
      <c r="AV679" s="242"/>
      <c r="AW679" s="242"/>
      <c r="AX679" s="242"/>
      <c r="AY679" s="242"/>
      <c r="AZ679" s="242"/>
      <c r="BA679" s="242"/>
      <c r="BB679" s="242"/>
      <c r="BC679" s="242"/>
      <c r="BD679" s="242"/>
      <c r="BE679" s="242"/>
      <c r="BF679" s="242"/>
      <c r="BG679" s="242"/>
      <c r="BH679" s="242"/>
      <c r="BI679" s="242"/>
      <c r="BJ679" s="242"/>
      <c r="BK679" s="242"/>
      <c r="BL679" s="242"/>
      <c r="BM679" s="242"/>
      <c r="BN679" s="242"/>
      <c r="BO679" s="242"/>
      <c r="BP679" s="242"/>
      <c r="BQ679" s="242"/>
      <c r="BR679" s="242"/>
      <c r="BS679" s="242"/>
      <c r="BT679" s="242"/>
      <c r="BU679" s="242"/>
      <c r="BV679" s="242"/>
      <c r="BW679" s="242"/>
      <c r="BX679" s="242"/>
      <c r="BY679" s="242"/>
      <c r="BZ679" s="242"/>
      <c r="CA679" s="242"/>
      <c r="CB679" s="242"/>
      <c r="CC679" s="242"/>
      <c r="CD679" s="242"/>
      <c r="CE679" s="242"/>
      <c r="CF679" s="242"/>
      <c r="CG679" s="242"/>
      <c r="CH679" s="242"/>
      <c r="CI679" s="242"/>
      <c r="CJ679" s="242"/>
      <c r="CK679" s="242"/>
      <c r="CL679" s="242"/>
      <c r="CM679" s="242"/>
      <c r="CN679" s="242"/>
      <c r="CO679" s="242"/>
      <c r="CP679" s="242"/>
      <c r="CQ679" s="242"/>
      <c r="CR679" s="242"/>
      <c r="CS679" s="242"/>
      <c r="CT679" s="242"/>
      <c r="CU679" s="242"/>
      <c r="CV679" s="242"/>
      <c r="CW679" s="242"/>
      <c r="CX679" s="242"/>
      <c r="CY679" s="242"/>
      <c r="CZ679" s="242"/>
      <c r="DA679" s="242"/>
      <c r="DB679" s="242"/>
      <c r="DC679" s="242"/>
      <c r="DD679" s="242"/>
      <c r="DE679" s="242"/>
      <c r="DF679" s="242"/>
      <c r="DG679" s="242"/>
      <c r="DH679" s="242"/>
      <c r="DI679" s="242"/>
      <c r="DJ679" s="242"/>
      <c r="DK679" s="242"/>
      <c r="DL679" s="242"/>
      <c r="DM679" s="242"/>
      <c r="DN679" s="242"/>
      <c r="DO679" s="242"/>
      <c r="DP679" s="242"/>
      <c r="DQ679" s="242"/>
      <c r="DR679" s="242"/>
      <c r="DS679" s="242"/>
      <c r="DT679" s="242"/>
      <c r="DU679" s="242"/>
      <c r="DV679" s="242"/>
      <c r="DW679" s="242"/>
      <c r="DX679" s="242"/>
      <c r="DY679" s="242"/>
      <c r="DZ679" s="242"/>
      <c r="EA679" s="242"/>
      <c r="EB679" s="242"/>
      <c r="EC679" s="242"/>
      <c r="ED679" s="242"/>
      <c r="EE679" s="242"/>
      <c r="EF679" s="242"/>
      <c r="EG679" s="242"/>
      <c r="EH679" s="242"/>
      <c r="EI679" s="242"/>
      <c r="EJ679" s="242"/>
      <c r="EK679" s="242"/>
      <c r="EL679" s="242"/>
      <c r="EM679" s="242"/>
      <c r="EN679" s="242"/>
      <c r="EO679" s="242"/>
      <c r="EP679" s="242"/>
      <c r="EQ679" s="242"/>
      <c r="ER679" s="242"/>
      <c r="ES679" s="242"/>
      <c r="ET679" s="242"/>
      <c r="EU679" s="242"/>
      <c r="EV679" s="242"/>
      <c r="EW679" s="242"/>
      <c r="EX679" s="242"/>
      <c r="EY679" s="242"/>
      <c r="EZ679" s="242"/>
      <c r="FA679" s="242"/>
      <c r="FB679" s="242"/>
      <c r="FC679" s="242"/>
      <c r="FD679" s="242"/>
      <c r="FE679" s="242"/>
      <c r="FF679" s="242"/>
      <c r="FG679" s="242"/>
      <c r="FH679" s="242"/>
      <c r="FI679" s="242"/>
      <c r="FJ679" s="242"/>
      <c r="FK679" s="242"/>
      <c r="FL679" s="242"/>
      <c r="FM679" s="242"/>
      <c r="FN679" s="242"/>
      <c r="FO679" s="242"/>
      <c r="FP679" s="242"/>
      <c r="FQ679" s="242"/>
      <c r="FR679" s="242"/>
      <c r="FS679" s="242"/>
      <c r="FT679" s="242"/>
      <c r="FU679" s="242"/>
      <c r="FV679" s="242"/>
      <c r="FW679" s="242"/>
      <c r="FX679" s="242"/>
      <c r="FY679" s="242"/>
      <c r="FZ679" s="242"/>
      <c r="GA679" s="242"/>
      <c r="GB679" s="242"/>
      <c r="GC679" s="242"/>
      <c r="GD679" s="242"/>
      <c r="GE679" s="242"/>
      <c r="GF679" s="242"/>
      <c r="GG679" s="242"/>
      <c r="GH679" s="242"/>
      <c r="GI679" s="242"/>
      <c r="GJ679" s="242"/>
      <c r="GK679" s="242"/>
      <c r="GL679" s="242"/>
      <c r="GM679" s="242"/>
      <c r="GN679" s="242"/>
      <c r="GO679" s="242"/>
      <c r="GP679" s="242"/>
      <c r="GQ679" s="242"/>
      <c r="GR679" s="242"/>
      <c r="GS679" s="242"/>
      <c r="GT679" s="242"/>
      <c r="GU679" s="242"/>
      <c r="GV679" s="242"/>
      <c r="GW679" s="242"/>
      <c r="GX679" s="242"/>
      <c r="GY679" s="242"/>
      <c r="GZ679" s="242"/>
      <c r="HA679" s="242"/>
      <c r="HB679" s="242"/>
      <c r="HC679" s="242"/>
      <c r="HD679" s="242"/>
      <c r="HE679" s="242"/>
      <c r="HF679" s="242"/>
      <c r="HG679" s="242"/>
      <c r="HH679" s="242"/>
      <c r="HI679" s="242"/>
      <c r="HJ679" s="242"/>
      <c r="HK679" s="242"/>
      <c r="HL679" s="242"/>
      <c r="HM679" s="242"/>
      <c r="HN679" s="242"/>
      <c r="HO679" s="242"/>
      <c r="HP679" s="242"/>
      <c r="HQ679" s="242"/>
      <c r="HR679" s="242"/>
      <c r="HS679" s="242"/>
      <c r="HT679" s="242"/>
      <c r="HU679" s="242"/>
      <c r="HV679" s="242"/>
      <c r="HW679" s="242"/>
      <c r="HX679" s="242"/>
      <c r="HY679" s="242"/>
      <c r="HZ679" s="242"/>
      <c r="IA679" s="242"/>
      <c r="IB679" s="242"/>
      <c r="IC679" s="242"/>
      <c r="ID679" s="242"/>
      <c r="IE679" s="242"/>
      <c r="IF679" s="242"/>
      <c r="IG679" s="242"/>
      <c r="IH679" s="242"/>
      <c r="II679" s="242"/>
      <c r="IJ679" s="242"/>
      <c r="IK679" s="242"/>
      <c r="IL679" s="242"/>
      <c r="IM679" s="242"/>
      <c r="IN679" s="242"/>
      <c r="IO679" s="242"/>
      <c r="IP679" s="242"/>
      <c r="IQ679" s="242"/>
      <c r="IR679" s="242"/>
      <c r="IS679" s="242"/>
      <c r="IT679" s="242"/>
      <c r="IU679" s="242"/>
      <c r="IV679" s="242"/>
    </row>
    <row r="680" spans="1:256" ht="15.75" customHeight="1" x14ac:dyDescent="0.2">
      <c r="A680" s="448" t="s">
        <v>710</v>
      </c>
      <c r="B680" s="448"/>
      <c r="C680" s="448"/>
      <c r="D680" s="448"/>
      <c r="E680" s="448"/>
      <c r="F680" s="448"/>
      <c r="G680" s="448"/>
      <c r="H680" s="448"/>
      <c r="I680" s="448"/>
      <c r="J680" s="448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  <c r="AJ680" s="242"/>
      <c r="AK680" s="242"/>
      <c r="AL680" s="242"/>
      <c r="AM680" s="242"/>
      <c r="AN680" s="242"/>
      <c r="AO680" s="242"/>
      <c r="AP680" s="242"/>
      <c r="AQ680" s="242"/>
      <c r="AR680" s="242"/>
      <c r="AS680" s="242"/>
      <c r="AT680" s="242"/>
      <c r="AU680" s="242"/>
      <c r="AV680" s="242"/>
      <c r="AW680" s="242"/>
      <c r="AX680" s="242"/>
      <c r="AY680" s="242"/>
      <c r="AZ680" s="242"/>
      <c r="BA680" s="242"/>
      <c r="BB680" s="242"/>
      <c r="BC680" s="242"/>
      <c r="BD680" s="242"/>
      <c r="BE680" s="242"/>
      <c r="BF680" s="242"/>
      <c r="BG680" s="242"/>
      <c r="BH680" s="242"/>
      <c r="BI680" s="242"/>
      <c r="BJ680" s="242"/>
      <c r="BK680" s="242"/>
      <c r="BL680" s="242"/>
      <c r="BM680" s="242"/>
      <c r="BN680" s="242"/>
      <c r="BO680" s="242"/>
      <c r="BP680" s="242"/>
      <c r="BQ680" s="242"/>
      <c r="BR680" s="242"/>
      <c r="BS680" s="242"/>
      <c r="BT680" s="242"/>
      <c r="BU680" s="242"/>
      <c r="BV680" s="242"/>
      <c r="BW680" s="242"/>
      <c r="BX680" s="242"/>
      <c r="BY680" s="242"/>
      <c r="BZ680" s="242"/>
      <c r="CA680" s="242"/>
      <c r="CB680" s="242"/>
      <c r="CC680" s="242"/>
      <c r="CD680" s="242"/>
      <c r="CE680" s="242"/>
      <c r="CF680" s="242"/>
      <c r="CG680" s="242"/>
      <c r="CH680" s="242"/>
      <c r="CI680" s="242"/>
      <c r="CJ680" s="242"/>
      <c r="CK680" s="242"/>
      <c r="CL680" s="242"/>
      <c r="CM680" s="242"/>
      <c r="CN680" s="242"/>
      <c r="CO680" s="242"/>
      <c r="CP680" s="242"/>
      <c r="CQ680" s="242"/>
      <c r="CR680" s="242"/>
      <c r="CS680" s="242"/>
      <c r="CT680" s="242"/>
      <c r="CU680" s="242"/>
      <c r="CV680" s="242"/>
      <c r="CW680" s="242"/>
      <c r="CX680" s="242"/>
      <c r="CY680" s="242"/>
      <c r="CZ680" s="242"/>
      <c r="DA680" s="242"/>
      <c r="DB680" s="242"/>
      <c r="DC680" s="242"/>
      <c r="DD680" s="242"/>
      <c r="DE680" s="242"/>
      <c r="DF680" s="242"/>
      <c r="DG680" s="242"/>
      <c r="DH680" s="242"/>
      <c r="DI680" s="242"/>
      <c r="DJ680" s="242"/>
      <c r="DK680" s="242"/>
      <c r="DL680" s="242"/>
      <c r="DM680" s="242"/>
      <c r="DN680" s="242"/>
      <c r="DO680" s="242"/>
      <c r="DP680" s="242"/>
      <c r="DQ680" s="242"/>
      <c r="DR680" s="242"/>
      <c r="DS680" s="242"/>
      <c r="DT680" s="242"/>
      <c r="DU680" s="242"/>
      <c r="DV680" s="242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</row>
    <row r="681" spans="1:256" ht="15.75" customHeight="1" x14ac:dyDescent="0.2">
      <c r="A681" s="250"/>
      <c r="B681" s="250"/>
      <c r="C681" s="250"/>
      <c r="D681" s="250"/>
      <c r="E681" s="251"/>
      <c r="F681" s="251"/>
      <c r="G681" s="251"/>
      <c r="H681" s="251"/>
      <c r="I681" s="252"/>
      <c r="J681" s="25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  <c r="AJ681" s="242"/>
      <c r="AK681" s="242"/>
      <c r="AL681" s="242"/>
      <c r="AM681" s="242"/>
      <c r="AN681" s="242"/>
      <c r="AO681" s="242"/>
      <c r="AP681" s="242"/>
      <c r="AQ681" s="242"/>
      <c r="AR681" s="242"/>
      <c r="AS681" s="242"/>
      <c r="AT681" s="242"/>
      <c r="AU681" s="242"/>
      <c r="AV681" s="242"/>
      <c r="AW681" s="242"/>
      <c r="AX681" s="242"/>
      <c r="AY681" s="242"/>
      <c r="AZ681" s="242"/>
      <c r="BA681" s="242"/>
      <c r="BB681" s="242"/>
      <c r="BC681" s="242"/>
      <c r="BD681" s="242"/>
      <c r="BE681" s="242"/>
      <c r="BF681" s="242"/>
      <c r="BG681" s="242"/>
      <c r="BH681" s="242"/>
      <c r="BI681" s="242"/>
      <c r="BJ681" s="242"/>
      <c r="BK681" s="242"/>
      <c r="BL681" s="242"/>
      <c r="BM681" s="242"/>
      <c r="BN681" s="242"/>
      <c r="BO681" s="242"/>
      <c r="BP681" s="242"/>
      <c r="BQ681" s="242"/>
      <c r="BR681" s="242"/>
      <c r="BS681" s="242"/>
      <c r="BT681" s="242"/>
      <c r="BU681" s="242"/>
      <c r="BV681" s="242"/>
      <c r="BW681" s="242"/>
      <c r="BX681" s="242"/>
      <c r="BY681" s="242"/>
      <c r="BZ681" s="242"/>
      <c r="CA681" s="242"/>
      <c r="CB681" s="242"/>
      <c r="CC681" s="242"/>
      <c r="CD681" s="242"/>
      <c r="CE681" s="242"/>
      <c r="CF681" s="242"/>
      <c r="CG681" s="242"/>
      <c r="CH681" s="242"/>
      <c r="CI681" s="242"/>
      <c r="CJ681" s="242"/>
      <c r="CK681" s="242"/>
      <c r="CL681" s="242"/>
      <c r="CM681" s="242"/>
      <c r="CN681" s="242"/>
      <c r="CO681" s="242"/>
      <c r="CP681" s="242"/>
      <c r="CQ681" s="242"/>
      <c r="CR681" s="242"/>
      <c r="CS681" s="242"/>
      <c r="CT681" s="242"/>
      <c r="CU681" s="242"/>
      <c r="CV681" s="242"/>
      <c r="CW681" s="242"/>
      <c r="CX681" s="242"/>
      <c r="CY681" s="242"/>
      <c r="CZ681" s="242"/>
      <c r="DA681" s="242"/>
      <c r="DB681" s="242"/>
      <c r="DC681" s="242"/>
      <c r="DD681" s="242"/>
      <c r="DE681" s="242"/>
      <c r="DF681" s="242"/>
      <c r="DG681" s="242"/>
      <c r="DH681" s="242"/>
      <c r="DI681" s="242"/>
      <c r="DJ681" s="242"/>
      <c r="DK681" s="242"/>
      <c r="DL681" s="242"/>
      <c r="DM681" s="242"/>
      <c r="DN681" s="242"/>
      <c r="DO681" s="242"/>
      <c r="DP681" s="242"/>
      <c r="DQ681" s="242"/>
      <c r="DR681" s="242"/>
      <c r="DS681" s="242"/>
      <c r="DT681" s="242"/>
      <c r="DU681" s="242"/>
      <c r="DV681" s="242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</row>
    <row r="682" spans="1:256" ht="16.5" customHeight="1" x14ac:dyDescent="0.2">
      <c r="A682" s="209" t="s">
        <v>711</v>
      </c>
      <c r="B682" s="778" t="s">
        <v>712</v>
      </c>
      <c r="C682" s="778"/>
      <c r="D682" s="778"/>
      <c r="E682" s="778"/>
      <c r="F682" s="778"/>
      <c r="G682" s="778"/>
      <c r="H682" s="778"/>
      <c r="I682" s="778"/>
      <c r="J682" s="778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  <c r="AJ682" s="242"/>
      <c r="AK682" s="242"/>
      <c r="AL682" s="242"/>
      <c r="AM682" s="242"/>
      <c r="AN682" s="242"/>
      <c r="AO682" s="242"/>
      <c r="AP682" s="242"/>
      <c r="AQ682" s="242"/>
      <c r="AR682" s="242"/>
      <c r="AS682" s="242"/>
      <c r="AT682" s="242"/>
      <c r="AU682" s="242"/>
      <c r="AV682" s="242"/>
      <c r="AW682" s="242"/>
      <c r="AX682" s="242"/>
      <c r="AY682" s="242"/>
      <c r="AZ682" s="242"/>
      <c r="BA682" s="242"/>
      <c r="BB682" s="242"/>
      <c r="BC682" s="242"/>
      <c r="BD682" s="242"/>
      <c r="BE682" s="242"/>
      <c r="BF682" s="242"/>
      <c r="BG682" s="242"/>
      <c r="BH682" s="242"/>
      <c r="BI682" s="242"/>
      <c r="BJ682" s="242"/>
      <c r="BK682" s="242"/>
      <c r="BL682" s="242"/>
      <c r="BM682" s="242"/>
      <c r="BN682" s="242"/>
      <c r="BO682" s="242"/>
      <c r="BP682" s="242"/>
      <c r="BQ682" s="242"/>
      <c r="BR682" s="242"/>
      <c r="BS682" s="242"/>
      <c r="BT682" s="242"/>
      <c r="BU682" s="242"/>
      <c r="BV682" s="242"/>
      <c r="BW682" s="242"/>
      <c r="BX682" s="242"/>
      <c r="BY682" s="242"/>
      <c r="BZ682" s="242"/>
      <c r="CA682" s="242"/>
      <c r="CB682" s="242"/>
      <c r="CC682" s="242"/>
      <c r="CD682" s="242"/>
      <c r="CE682" s="242"/>
      <c r="CF682" s="242"/>
      <c r="CG682" s="242"/>
      <c r="CH682" s="242"/>
      <c r="CI682" s="242"/>
      <c r="CJ682" s="242"/>
      <c r="CK682" s="242"/>
      <c r="CL682" s="242"/>
      <c r="CM682" s="242"/>
      <c r="CN682" s="242"/>
      <c r="CO682" s="242"/>
      <c r="CP682" s="242"/>
      <c r="CQ682" s="242"/>
      <c r="CR682" s="242"/>
      <c r="CS682" s="242"/>
      <c r="CT682" s="242"/>
      <c r="CU682" s="242"/>
      <c r="CV682" s="242"/>
      <c r="CW682" s="242"/>
      <c r="CX682" s="242"/>
      <c r="CY682" s="242"/>
      <c r="CZ682" s="242"/>
      <c r="DA682" s="242"/>
      <c r="DB682" s="242"/>
      <c r="DC682" s="242"/>
      <c r="DD682" s="242"/>
      <c r="DE682" s="242"/>
      <c r="DF682" s="242"/>
      <c r="DG682" s="242"/>
      <c r="DH682" s="242"/>
      <c r="DI682" s="242"/>
      <c r="DJ682" s="242"/>
      <c r="DK682" s="242"/>
      <c r="DL682" s="242"/>
      <c r="DM682" s="242"/>
      <c r="DN682" s="242"/>
      <c r="DO682" s="242"/>
      <c r="DP682" s="242"/>
      <c r="DQ682" s="242"/>
      <c r="DR682" s="242"/>
      <c r="DS682" s="242"/>
      <c r="DT682" s="242"/>
      <c r="DU682" s="242"/>
      <c r="DV682" s="242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</row>
    <row r="683" spans="1:256" ht="16.5" customHeight="1" thickBot="1" x14ac:dyDescent="0.25">
      <c r="A683" s="248"/>
      <c r="B683" s="249"/>
      <c r="C683" s="249"/>
      <c r="D683" s="249"/>
      <c r="E683" s="249"/>
      <c r="F683" s="249"/>
      <c r="G683" s="249"/>
      <c r="H683" s="249"/>
      <c r="I683" s="249"/>
      <c r="J683" s="249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  <c r="AJ683" s="242"/>
      <c r="AK683" s="242"/>
      <c r="AL683" s="242"/>
      <c r="AM683" s="242"/>
      <c r="AN683" s="242"/>
      <c r="AO683" s="242"/>
      <c r="AP683" s="242"/>
      <c r="AQ683" s="242"/>
      <c r="AR683" s="242"/>
      <c r="AS683" s="242"/>
      <c r="AT683" s="242"/>
      <c r="AU683" s="242"/>
      <c r="AV683" s="242"/>
      <c r="AW683" s="242"/>
      <c r="AX683" s="242"/>
      <c r="AY683" s="242"/>
      <c r="AZ683" s="242"/>
      <c r="BA683" s="242"/>
      <c r="BB683" s="242"/>
      <c r="BC683" s="242"/>
      <c r="BD683" s="242"/>
      <c r="BE683" s="242"/>
      <c r="BF683" s="242"/>
      <c r="BG683" s="242"/>
      <c r="BH683" s="242"/>
      <c r="BI683" s="242"/>
      <c r="BJ683" s="242"/>
      <c r="BK683" s="242"/>
      <c r="BL683" s="242"/>
      <c r="BM683" s="242"/>
      <c r="BN683" s="242"/>
      <c r="BO683" s="242"/>
      <c r="BP683" s="242"/>
      <c r="BQ683" s="242"/>
      <c r="BR683" s="242"/>
      <c r="BS683" s="242"/>
      <c r="BT683" s="242"/>
      <c r="BU683" s="242"/>
      <c r="BV683" s="242"/>
      <c r="BW683" s="242"/>
      <c r="BX683" s="242"/>
      <c r="BY683" s="242"/>
      <c r="BZ683" s="242"/>
      <c r="CA683" s="242"/>
      <c r="CB683" s="242"/>
      <c r="CC683" s="242"/>
      <c r="CD683" s="242"/>
      <c r="CE683" s="242"/>
      <c r="CF683" s="242"/>
      <c r="CG683" s="242"/>
      <c r="CH683" s="242"/>
      <c r="CI683" s="242"/>
      <c r="CJ683" s="242"/>
      <c r="CK683" s="242"/>
      <c r="CL683" s="242"/>
      <c r="CM683" s="242"/>
      <c r="CN683" s="242"/>
      <c r="CO683" s="242"/>
      <c r="CP683" s="242"/>
      <c r="CQ683" s="242"/>
      <c r="CR683" s="242"/>
      <c r="CS683" s="242"/>
      <c r="CT683" s="242"/>
      <c r="CU683" s="242"/>
      <c r="CV683" s="242"/>
      <c r="CW683" s="242"/>
      <c r="CX683" s="242"/>
      <c r="CY683" s="242"/>
      <c r="CZ683" s="242"/>
      <c r="DA683" s="242"/>
      <c r="DB683" s="242"/>
      <c r="DC683" s="242"/>
      <c r="DD683" s="242"/>
      <c r="DE683" s="242"/>
      <c r="DF683" s="242"/>
      <c r="DG683" s="242"/>
      <c r="DH683" s="242"/>
      <c r="DI683" s="242"/>
      <c r="DJ683" s="242"/>
      <c r="DK683" s="242"/>
      <c r="DL683" s="242"/>
      <c r="DM683" s="242"/>
      <c r="DN683" s="242"/>
      <c r="DO683" s="242"/>
      <c r="DP683" s="242"/>
      <c r="DQ683" s="242"/>
      <c r="DR683" s="242"/>
      <c r="DS683" s="242"/>
      <c r="DT683" s="242"/>
      <c r="DU683" s="242"/>
      <c r="DV683" s="242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</row>
    <row r="684" spans="1:256" ht="34.5" customHeight="1" thickTop="1" thickBot="1" x14ac:dyDescent="0.25">
      <c r="A684" s="970" t="s">
        <v>257</v>
      </c>
      <c r="B684" s="971"/>
      <c r="C684" s="971"/>
      <c r="D684" s="971"/>
      <c r="E684" s="938" t="s">
        <v>6</v>
      </c>
      <c r="F684" s="938"/>
      <c r="G684" s="939"/>
      <c r="H684" s="1051" t="s">
        <v>7</v>
      </c>
      <c r="I684" s="938"/>
      <c r="J684" s="105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  <c r="AJ684" s="242"/>
      <c r="AK684" s="242"/>
      <c r="AL684" s="242"/>
      <c r="AM684" s="242"/>
      <c r="AN684" s="242"/>
      <c r="AO684" s="242"/>
      <c r="AP684" s="242"/>
      <c r="AQ684" s="242"/>
      <c r="AR684" s="242"/>
      <c r="AS684" s="242"/>
      <c r="AT684" s="242"/>
      <c r="AU684" s="242"/>
      <c r="AV684" s="242"/>
      <c r="AW684" s="242"/>
      <c r="AX684" s="242"/>
      <c r="AY684" s="242"/>
      <c r="AZ684" s="242"/>
      <c r="BA684" s="242"/>
      <c r="BB684" s="242"/>
      <c r="BC684" s="242"/>
      <c r="BD684" s="242"/>
      <c r="BE684" s="242"/>
      <c r="BF684" s="242"/>
      <c r="BG684" s="242"/>
      <c r="BH684" s="242"/>
      <c r="BI684" s="242"/>
      <c r="BJ684" s="242"/>
      <c r="BK684" s="242"/>
      <c r="BL684" s="242"/>
      <c r="BM684" s="242"/>
      <c r="BN684" s="242"/>
      <c r="BO684" s="242"/>
      <c r="BP684" s="242"/>
      <c r="BQ684" s="242"/>
      <c r="BR684" s="242"/>
      <c r="BS684" s="242"/>
      <c r="BT684" s="242"/>
      <c r="BU684" s="242"/>
      <c r="BV684" s="242"/>
      <c r="BW684" s="242"/>
      <c r="BX684" s="242"/>
      <c r="BY684" s="242"/>
      <c r="BZ684" s="242"/>
      <c r="CA684" s="242"/>
      <c r="CB684" s="242"/>
      <c r="CC684" s="242"/>
      <c r="CD684" s="242"/>
      <c r="CE684" s="242"/>
      <c r="CF684" s="242"/>
      <c r="CG684" s="242"/>
      <c r="CH684" s="242"/>
      <c r="CI684" s="242"/>
      <c r="CJ684" s="242"/>
      <c r="CK684" s="242"/>
      <c r="CL684" s="242"/>
      <c r="CM684" s="242"/>
      <c r="CN684" s="242"/>
      <c r="CO684" s="242"/>
      <c r="CP684" s="242"/>
      <c r="CQ684" s="242"/>
      <c r="CR684" s="242"/>
      <c r="CS684" s="242"/>
      <c r="CT684" s="242"/>
      <c r="CU684" s="242"/>
      <c r="CV684" s="242"/>
      <c r="CW684" s="242"/>
      <c r="CX684" s="242"/>
      <c r="CY684" s="242"/>
      <c r="CZ684" s="242"/>
      <c r="DA684" s="242"/>
      <c r="DB684" s="242"/>
      <c r="DC684" s="242"/>
      <c r="DD684" s="242"/>
      <c r="DE684" s="242"/>
      <c r="DF684" s="242"/>
      <c r="DG684" s="242"/>
      <c r="DH684" s="242"/>
      <c r="DI684" s="242"/>
      <c r="DJ684" s="242"/>
      <c r="DK684" s="242"/>
      <c r="DL684" s="242"/>
      <c r="DM684" s="242"/>
      <c r="DN684" s="242"/>
      <c r="DO684" s="242"/>
      <c r="DP684" s="242"/>
      <c r="DQ684" s="242"/>
      <c r="DR684" s="242"/>
      <c r="DS684" s="242"/>
      <c r="DT684" s="242"/>
      <c r="DU684" s="242"/>
      <c r="DV684" s="242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</row>
    <row r="685" spans="1:256" ht="28.5" customHeight="1" thickTop="1" thickBot="1" x14ac:dyDescent="0.25">
      <c r="A685" s="972" t="s">
        <v>258</v>
      </c>
      <c r="B685" s="973"/>
      <c r="C685" s="973"/>
      <c r="D685" s="973"/>
      <c r="E685" s="440" t="str">
        <f>IF(SUM(E686:G687)=0,"",SUM(E686:G687))</f>
        <v/>
      </c>
      <c r="F685" s="440"/>
      <c r="G685" s="441"/>
      <c r="H685" s="442" t="str">
        <f>IF(SUM(H686:J687)=0,"",SUM(H686:J687))</f>
        <v/>
      </c>
      <c r="I685" s="440"/>
      <c r="J685" s="443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  <c r="AJ685" s="242"/>
      <c r="AK685" s="242"/>
      <c r="AL685" s="242"/>
      <c r="AM685" s="242"/>
      <c r="AN685" s="242"/>
      <c r="AO685" s="242"/>
      <c r="AP685" s="242"/>
      <c r="AQ685" s="242"/>
      <c r="AR685" s="242"/>
      <c r="AS685" s="242"/>
      <c r="AT685" s="242"/>
      <c r="AU685" s="242"/>
      <c r="AV685" s="242"/>
      <c r="AW685" s="242"/>
      <c r="AX685" s="242"/>
      <c r="AY685" s="242"/>
      <c r="AZ685" s="242"/>
      <c r="BA685" s="242"/>
      <c r="BB685" s="242"/>
      <c r="BC685" s="242"/>
      <c r="BD685" s="242"/>
      <c r="BE685" s="242"/>
      <c r="BF685" s="242"/>
      <c r="BG685" s="242"/>
      <c r="BH685" s="242"/>
      <c r="BI685" s="242"/>
      <c r="BJ685" s="242"/>
      <c r="BK685" s="242"/>
      <c r="BL685" s="242"/>
      <c r="BM685" s="242"/>
      <c r="BN685" s="242"/>
      <c r="BO685" s="242"/>
      <c r="BP685" s="242"/>
      <c r="BQ685" s="242"/>
      <c r="BR685" s="242"/>
      <c r="BS685" s="242"/>
      <c r="BT685" s="242"/>
      <c r="BU685" s="242"/>
      <c r="BV685" s="242"/>
      <c r="BW685" s="242"/>
      <c r="BX685" s="242"/>
      <c r="BY685" s="242"/>
      <c r="BZ685" s="242"/>
      <c r="CA685" s="242"/>
      <c r="CB685" s="242"/>
      <c r="CC685" s="242"/>
      <c r="CD685" s="242"/>
      <c r="CE685" s="242"/>
      <c r="CF685" s="242"/>
      <c r="CG685" s="242"/>
      <c r="CH685" s="242"/>
      <c r="CI685" s="242"/>
      <c r="CJ685" s="242"/>
      <c r="CK685" s="242"/>
      <c r="CL685" s="242"/>
      <c r="CM685" s="242"/>
      <c r="CN685" s="242"/>
      <c r="CO685" s="242"/>
      <c r="CP685" s="242"/>
      <c r="CQ685" s="242"/>
      <c r="CR685" s="242"/>
      <c r="CS685" s="242"/>
      <c r="CT685" s="242"/>
      <c r="CU685" s="242"/>
      <c r="CV685" s="242"/>
      <c r="CW685" s="242"/>
      <c r="CX685" s="242"/>
      <c r="CY685" s="242"/>
      <c r="CZ685" s="242"/>
      <c r="DA685" s="242"/>
      <c r="DB685" s="242"/>
      <c r="DC685" s="242"/>
      <c r="DD685" s="242"/>
      <c r="DE685" s="242"/>
      <c r="DF685" s="242"/>
      <c r="DG685" s="242"/>
      <c r="DH685" s="242"/>
      <c r="DI685" s="242"/>
      <c r="DJ685" s="242"/>
      <c r="DK685" s="242"/>
      <c r="DL685" s="242"/>
      <c r="DM685" s="242"/>
      <c r="DN685" s="242"/>
      <c r="DO685" s="242"/>
      <c r="DP685" s="242"/>
      <c r="DQ685" s="242"/>
      <c r="DR685" s="242"/>
      <c r="DS685" s="242"/>
      <c r="DT685" s="242"/>
      <c r="DU685" s="242"/>
      <c r="DV685" s="242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</row>
    <row r="686" spans="1:256" ht="16.5" customHeight="1" x14ac:dyDescent="0.2">
      <c r="A686" s="974" t="s">
        <v>898</v>
      </c>
      <c r="B686" s="544"/>
      <c r="C686" s="544"/>
      <c r="D686" s="975"/>
      <c r="E686" s="976">
        <v>0</v>
      </c>
      <c r="F686" s="977"/>
      <c r="G686" s="978"/>
      <c r="H686" s="979">
        <v>0</v>
      </c>
      <c r="I686" s="977"/>
      <c r="J686" s="980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  <c r="AJ686" s="242"/>
      <c r="AK686" s="242"/>
      <c r="AL686" s="242"/>
      <c r="AM686" s="242"/>
      <c r="AN686" s="242"/>
      <c r="AO686" s="242"/>
      <c r="AP686" s="242"/>
      <c r="AQ686" s="242"/>
      <c r="AR686" s="242"/>
      <c r="AS686" s="242"/>
      <c r="AT686" s="242"/>
      <c r="AU686" s="242"/>
      <c r="AV686" s="242"/>
      <c r="AW686" s="242"/>
      <c r="AX686" s="242"/>
      <c r="AY686" s="242"/>
      <c r="AZ686" s="242"/>
      <c r="BA686" s="242"/>
      <c r="BB686" s="242"/>
      <c r="BC686" s="242"/>
      <c r="BD686" s="242"/>
      <c r="BE686" s="242"/>
      <c r="BF686" s="242"/>
      <c r="BG686" s="242"/>
      <c r="BH686" s="242"/>
      <c r="BI686" s="242"/>
      <c r="BJ686" s="242"/>
      <c r="BK686" s="242"/>
      <c r="BL686" s="242"/>
      <c r="BM686" s="242"/>
      <c r="BN686" s="242"/>
      <c r="BO686" s="242"/>
      <c r="BP686" s="242"/>
      <c r="BQ686" s="242"/>
      <c r="BR686" s="242"/>
      <c r="BS686" s="242"/>
      <c r="BT686" s="242"/>
      <c r="BU686" s="242"/>
      <c r="BV686" s="242"/>
      <c r="BW686" s="242"/>
      <c r="BX686" s="242"/>
      <c r="BY686" s="242"/>
      <c r="BZ686" s="242"/>
      <c r="CA686" s="242"/>
      <c r="CB686" s="242"/>
      <c r="CC686" s="242"/>
      <c r="CD686" s="242"/>
      <c r="CE686" s="242"/>
      <c r="CF686" s="242"/>
      <c r="CG686" s="242"/>
      <c r="CH686" s="242"/>
      <c r="CI686" s="242"/>
      <c r="CJ686" s="242"/>
      <c r="CK686" s="242"/>
      <c r="CL686" s="242"/>
      <c r="CM686" s="242"/>
      <c r="CN686" s="242"/>
      <c r="CO686" s="242"/>
      <c r="CP686" s="242"/>
      <c r="CQ686" s="242"/>
      <c r="CR686" s="242"/>
      <c r="CS686" s="242"/>
      <c r="CT686" s="242"/>
      <c r="CU686" s="242"/>
      <c r="CV686" s="242"/>
      <c r="CW686" s="242"/>
      <c r="CX686" s="242"/>
      <c r="CY686" s="242"/>
      <c r="CZ686" s="242"/>
      <c r="DA686" s="242"/>
      <c r="DB686" s="242"/>
      <c r="DC686" s="242"/>
      <c r="DD686" s="242"/>
      <c r="DE686" s="242"/>
      <c r="DF686" s="242"/>
      <c r="DG686" s="242"/>
      <c r="DH686" s="242"/>
      <c r="DI686" s="242"/>
      <c r="DJ686" s="242"/>
      <c r="DK686" s="242"/>
      <c r="DL686" s="242"/>
      <c r="DM686" s="242"/>
      <c r="DN686" s="242"/>
      <c r="DO686" s="242"/>
      <c r="DP686" s="242"/>
      <c r="DQ686" s="242"/>
      <c r="DR686" s="242"/>
      <c r="DS686" s="242"/>
      <c r="DT686" s="242"/>
      <c r="DU686" s="242"/>
      <c r="DV686" s="242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</row>
    <row r="687" spans="1:256" ht="16.5" customHeight="1" thickBot="1" x14ac:dyDescent="0.25">
      <c r="A687" s="962"/>
      <c r="B687" s="963"/>
      <c r="C687" s="963"/>
      <c r="D687" s="964"/>
      <c r="E687" s="965"/>
      <c r="F687" s="966"/>
      <c r="G687" s="966"/>
      <c r="H687" s="967"/>
      <c r="I687" s="968"/>
      <c r="J687" s="969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  <c r="AJ687" s="242"/>
      <c r="AK687" s="242"/>
      <c r="AL687" s="242"/>
      <c r="AM687" s="242"/>
      <c r="AN687" s="242"/>
      <c r="AO687" s="242"/>
      <c r="AP687" s="242"/>
      <c r="AQ687" s="242"/>
      <c r="AR687" s="242"/>
      <c r="AS687" s="242"/>
      <c r="AT687" s="242"/>
      <c r="AU687" s="242"/>
      <c r="AV687" s="242"/>
      <c r="AW687" s="242"/>
      <c r="AX687" s="242"/>
      <c r="AY687" s="242"/>
      <c r="AZ687" s="242"/>
      <c r="BA687" s="242"/>
      <c r="BB687" s="242"/>
      <c r="BC687" s="242"/>
      <c r="BD687" s="242"/>
      <c r="BE687" s="242"/>
      <c r="BF687" s="242"/>
      <c r="BG687" s="242"/>
      <c r="BH687" s="242"/>
      <c r="BI687" s="242"/>
      <c r="BJ687" s="242"/>
      <c r="BK687" s="242"/>
      <c r="BL687" s="242"/>
      <c r="BM687" s="242"/>
      <c r="BN687" s="242"/>
      <c r="BO687" s="242"/>
      <c r="BP687" s="242"/>
      <c r="BQ687" s="242"/>
      <c r="BR687" s="242"/>
      <c r="BS687" s="242"/>
      <c r="BT687" s="242"/>
      <c r="BU687" s="242"/>
      <c r="BV687" s="242"/>
      <c r="BW687" s="242"/>
      <c r="BX687" s="242"/>
      <c r="BY687" s="242"/>
      <c r="BZ687" s="242"/>
      <c r="CA687" s="242"/>
      <c r="CB687" s="242"/>
      <c r="CC687" s="242"/>
      <c r="CD687" s="242"/>
      <c r="CE687" s="242"/>
      <c r="CF687" s="242"/>
      <c r="CG687" s="242"/>
      <c r="CH687" s="242"/>
      <c r="CI687" s="242"/>
      <c r="CJ687" s="242"/>
      <c r="CK687" s="242"/>
      <c r="CL687" s="242"/>
      <c r="CM687" s="242"/>
      <c r="CN687" s="242"/>
      <c r="CO687" s="242"/>
      <c r="CP687" s="242"/>
      <c r="CQ687" s="242"/>
      <c r="CR687" s="242"/>
      <c r="CS687" s="242"/>
      <c r="CT687" s="242"/>
      <c r="CU687" s="242"/>
      <c r="CV687" s="242"/>
      <c r="CW687" s="242"/>
      <c r="CX687" s="242"/>
      <c r="CY687" s="242"/>
      <c r="CZ687" s="242"/>
      <c r="DA687" s="242"/>
      <c r="DB687" s="242"/>
      <c r="DC687" s="242"/>
      <c r="DD687" s="242"/>
      <c r="DE687" s="242"/>
      <c r="DF687" s="242"/>
      <c r="DG687" s="242"/>
      <c r="DH687" s="242"/>
      <c r="DI687" s="242"/>
      <c r="DJ687" s="242"/>
      <c r="DK687" s="242"/>
      <c r="DL687" s="242"/>
      <c r="DM687" s="242"/>
      <c r="DN687" s="242"/>
      <c r="DO687" s="242"/>
      <c r="DP687" s="242"/>
      <c r="DQ687" s="242"/>
      <c r="DR687" s="242"/>
      <c r="DS687" s="242"/>
      <c r="DT687" s="242"/>
      <c r="DU687" s="242"/>
      <c r="DV687" s="242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</row>
    <row r="688" spans="1:256" ht="27" customHeight="1" thickTop="1" thickBot="1" x14ac:dyDescent="0.25">
      <c r="A688" s="958" t="s">
        <v>259</v>
      </c>
      <c r="B688" s="959">
        <v>31</v>
      </c>
      <c r="C688" s="959">
        <v>16</v>
      </c>
      <c r="D688" s="959"/>
      <c r="E688" s="440">
        <f>IF(SUM(E689:G693)=0,"",SUM(E689:G693))</f>
        <v>19587.04</v>
      </c>
      <c r="F688" s="440"/>
      <c r="G688" s="441"/>
      <c r="H688" s="442">
        <f>IF(SUM(H689:J693)=0,"",SUM(H689:J693))</f>
        <v>22763</v>
      </c>
      <c r="I688" s="440"/>
      <c r="J688" s="443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  <c r="AJ688" s="242"/>
      <c r="AK688" s="242"/>
      <c r="AL688" s="242"/>
      <c r="AM688" s="242"/>
      <c r="AN688" s="242"/>
      <c r="AO688" s="242"/>
      <c r="AP688" s="242"/>
      <c r="AQ688" s="242"/>
      <c r="AR688" s="242"/>
      <c r="AS688" s="242"/>
      <c r="AT688" s="242"/>
      <c r="AU688" s="242"/>
      <c r="AV688" s="242"/>
      <c r="AW688" s="242"/>
      <c r="AX688" s="242"/>
      <c r="AY688" s="242"/>
      <c r="AZ688" s="242"/>
      <c r="BA688" s="242"/>
      <c r="BB688" s="242"/>
      <c r="BC688" s="242"/>
      <c r="BD688" s="242"/>
      <c r="BE688" s="242"/>
      <c r="BF688" s="242"/>
      <c r="BG688" s="242"/>
      <c r="BH688" s="242"/>
      <c r="BI688" s="242"/>
      <c r="BJ688" s="242"/>
      <c r="BK688" s="242"/>
      <c r="BL688" s="242"/>
      <c r="BM688" s="242"/>
      <c r="BN688" s="242"/>
      <c r="BO688" s="242"/>
      <c r="BP688" s="242"/>
      <c r="BQ688" s="242"/>
      <c r="BR688" s="242"/>
      <c r="BS688" s="242"/>
      <c r="BT688" s="242"/>
      <c r="BU688" s="242"/>
      <c r="BV688" s="242"/>
      <c r="BW688" s="242"/>
      <c r="BX688" s="242"/>
      <c r="BY688" s="242"/>
      <c r="BZ688" s="242"/>
      <c r="CA688" s="242"/>
      <c r="CB688" s="242"/>
      <c r="CC688" s="242"/>
      <c r="CD688" s="242"/>
      <c r="CE688" s="242"/>
      <c r="CF688" s="242"/>
      <c r="CG688" s="242"/>
      <c r="CH688" s="242"/>
      <c r="CI688" s="242"/>
      <c r="CJ688" s="242"/>
      <c r="CK688" s="242"/>
      <c r="CL688" s="242"/>
      <c r="CM688" s="242"/>
      <c r="CN688" s="242"/>
      <c r="CO688" s="242"/>
      <c r="CP688" s="242"/>
      <c r="CQ688" s="242"/>
      <c r="CR688" s="242"/>
      <c r="CS688" s="242"/>
      <c r="CT688" s="242"/>
      <c r="CU688" s="242"/>
      <c r="CV688" s="242"/>
      <c r="CW688" s="242"/>
      <c r="CX688" s="242"/>
      <c r="CY688" s="242"/>
      <c r="CZ688" s="242"/>
      <c r="DA688" s="242"/>
      <c r="DB688" s="242"/>
      <c r="DC688" s="242"/>
      <c r="DD688" s="242"/>
      <c r="DE688" s="242"/>
      <c r="DF688" s="242"/>
      <c r="DG688" s="242"/>
      <c r="DH688" s="242"/>
      <c r="DI688" s="242"/>
      <c r="DJ688" s="242"/>
      <c r="DK688" s="242"/>
      <c r="DL688" s="242"/>
      <c r="DM688" s="242"/>
      <c r="DN688" s="242"/>
      <c r="DO688" s="242"/>
      <c r="DP688" s="242"/>
      <c r="DQ688" s="242"/>
      <c r="DR688" s="242"/>
      <c r="DS688" s="242"/>
      <c r="DT688" s="242"/>
      <c r="DU688" s="242"/>
      <c r="DV688" s="242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</row>
    <row r="689" spans="1:256" ht="16.5" customHeight="1" x14ac:dyDescent="0.2">
      <c r="A689" s="492" t="s">
        <v>895</v>
      </c>
      <c r="B689" s="493"/>
      <c r="C689" s="493"/>
      <c r="D689" s="493"/>
      <c r="E689" s="490">
        <v>17775</v>
      </c>
      <c r="F689" s="490"/>
      <c r="G689" s="494"/>
      <c r="H689" s="489">
        <v>20949</v>
      </c>
      <c r="I689" s="490"/>
      <c r="J689" s="491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  <c r="AJ689" s="242"/>
      <c r="AK689" s="242"/>
      <c r="AL689" s="242"/>
      <c r="AM689" s="242"/>
      <c r="AN689" s="242"/>
      <c r="AO689" s="242"/>
      <c r="AP689" s="242"/>
      <c r="AQ689" s="242"/>
      <c r="AR689" s="242"/>
      <c r="AS689" s="242"/>
      <c r="AT689" s="242"/>
      <c r="AU689" s="242"/>
      <c r="AV689" s="242"/>
      <c r="AW689" s="242"/>
      <c r="AX689" s="242"/>
      <c r="AY689" s="242"/>
      <c r="AZ689" s="242"/>
      <c r="BA689" s="242"/>
      <c r="BB689" s="242"/>
      <c r="BC689" s="242"/>
      <c r="BD689" s="242"/>
      <c r="BE689" s="242"/>
      <c r="BF689" s="242"/>
      <c r="BG689" s="242"/>
      <c r="BH689" s="242"/>
      <c r="BI689" s="242"/>
      <c r="BJ689" s="242"/>
      <c r="BK689" s="242"/>
      <c r="BL689" s="242"/>
      <c r="BM689" s="242"/>
      <c r="BN689" s="242"/>
      <c r="BO689" s="242"/>
      <c r="BP689" s="242"/>
      <c r="BQ689" s="242"/>
      <c r="BR689" s="242"/>
      <c r="BS689" s="242"/>
      <c r="BT689" s="242"/>
      <c r="BU689" s="242"/>
      <c r="BV689" s="242"/>
      <c r="BW689" s="242"/>
      <c r="BX689" s="242"/>
      <c r="BY689" s="242"/>
      <c r="BZ689" s="242"/>
      <c r="CA689" s="242"/>
      <c r="CB689" s="242"/>
      <c r="CC689" s="242"/>
      <c r="CD689" s="242"/>
      <c r="CE689" s="242"/>
      <c r="CF689" s="242"/>
      <c r="CG689" s="242"/>
      <c r="CH689" s="242"/>
      <c r="CI689" s="242"/>
      <c r="CJ689" s="242"/>
      <c r="CK689" s="242"/>
      <c r="CL689" s="242"/>
      <c r="CM689" s="242"/>
      <c r="CN689" s="242"/>
      <c r="CO689" s="242"/>
      <c r="CP689" s="242"/>
      <c r="CQ689" s="242"/>
      <c r="CR689" s="242"/>
      <c r="CS689" s="242"/>
      <c r="CT689" s="242"/>
      <c r="CU689" s="242"/>
      <c r="CV689" s="242"/>
      <c r="CW689" s="242"/>
      <c r="CX689" s="242"/>
      <c r="CY689" s="242"/>
      <c r="CZ689" s="242"/>
      <c r="DA689" s="242"/>
      <c r="DB689" s="242"/>
      <c r="DC689" s="242"/>
      <c r="DD689" s="242"/>
      <c r="DE689" s="242"/>
      <c r="DF689" s="242"/>
      <c r="DG689" s="242"/>
      <c r="DH689" s="242"/>
      <c r="DI689" s="242"/>
      <c r="DJ689" s="242"/>
      <c r="DK689" s="242"/>
      <c r="DL689" s="242"/>
      <c r="DM689" s="242"/>
      <c r="DN689" s="242"/>
      <c r="DO689" s="242"/>
      <c r="DP689" s="242"/>
      <c r="DQ689" s="242"/>
      <c r="DR689" s="242"/>
      <c r="DS689" s="242"/>
      <c r="DT689" s="242"/>
      <c r="DU689" s="242"/>
      <c r="DV689" s="242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</row>
    <row r="690" spans="1:256" ht="16.5" customHeight="1" x14ac:dyDescent="0.2">
      <c r="A690" s="492" t="s">
        <v>899</v>
      </c>
      <c r="B690" s="493"/>
      <c r="C690" s="493"/>
      <c r="D690" s="493"/>
      <c r="E690" s="989">
        <v>246</v>
      </c>
      <c r="F690" s="989"/>
      <c r="G690" s="990"/>
      <c r="H690" s="489">
        <v>243</v>
      </c>
      <c r="I690" s="490"/>
      <c r="J690" s="491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  <c r="AJ690" s="242"/>
      <c r="AK690" s="242"/>
      <c r="AL690" s="242"/>
      <c r="AM690" s="242"/>
      <c r="AN690" s="242"/>
      <c r="AO690" s="242"/>
      <c r="AP690" s="242"/>
      <c r="AQ690" s="242"/>
      <c r="AR690" s="242"/>
      <c r="AS690" s="242"/>
      <c r="AT690" s="242"/>
      <c r="AU690" s="242"/>
      <c r="AV690" s="242"/>
      <c r="AW690" s="242"/>
      <c r="AX690" s="242"/>
      <c r="AY690" s="242"/>
      <c r="AZ690" s="242"/>
      <c r="BA690" s="242"/>
      <c r="BB690" s="242"/>
      <c r="BC690" s="242"/>
      <c r="BD690" s="242"/>
      <c r="BE690" s="242"/>
      <c r="BF690" s="242"/>
      <c r="BG690" s="242"/>
      <c r="BH690" s="242"/>
      <c r="BI690" s="242"/>
      <c r="BJ690" s="242"/>
      <c r="BK690" s="242"/>
      <c r="BL690" s="242"/>
      <c r="BM690" s="242"/>
      <c r="BN690" s="242"/>
      <c r="BO690" s="242"/>
      <c r="BP690" s="242"/>
      <c r="BQ690" s="242"/>
      <c r="BR690" s="242"/>
      <c r="BS690" s="242"/>
      <c r="BT690" s="242"/>
      <c r="BU690" s="242"/>
      <c r="BV690" s="242"/>
      <c r="BW690" s="242"/>
      <c r="BX690" s="242"/>
      <c r="BY690" s="242"/>
      <c r="BZ690" s="242"/>
      <c r="CA690" s="242"/>
      <c r="CB690" s="242"/>
      <c r="CC690" s="242"/>
      <c r="CD690" s="242"/>
      <c r="CE690" s="242"/>
      <c r="CF690" s="242"/>
      <c r="CG690" s="242"/>
      <c r="CH690" s="242"/>
      <c r="CI690" s="242"/>
      <c r="CJ690" s="242"/>
      <c r="CK690" s="242"/>
      <c r="CL690" s="242"/>
      <c r="CM690" s="242"/>
      <c r="CN690" s="242"/>
      <c r="CO690" s="242"/>
      <c r="CP690" s="242"/>
      <c r="CQ690" s="242"/>
      <c r="CR690" s="242"/>
      <c r="CS690" s="242"/>
      <c r="CT690" s="242"/>
      <c r="CU690" s="242"/>
      <c r="CV690" s="242"/>
      <c r="CW690" s="242"/>
      <c r="CX690" s="242"/>
      <c r="CY690" s="242"/>
      <c r="CZ690" s="242"/>
      <c r="DA690" s="242"/>
      <c r="DB690" s="242"/>
      <c r="DC690" s="242"/>
      <c r="DD690" s="242"/>
      <c r="DE690" s="242"/>
      <c r="DF690" s="242"/>
      <c r="DG690" s="242"/>
      <c r="DH690" s="242"/>
      <c r="DI690" s="242"/>
      <c r="DJ690" s="242"/>
      <c r="DK690" s="242"/>
      <c r="DL690" s="242"/>
      <c r="DM690" s="242"/>
      <c r="DN690" s="242"/>
      <c r="DO690" s="242"/>
      <c r="DP690" s="242"/>
      <c r="DQ690" s="242"/>
      <c r="DR690" s="242"/>
      <c r="DS690" s="242"/>
      <c r="DT690" s="242"/>
      <c r="DU690" s="242"/>
      <c r="DV690" s="242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</row>
    <row r="691" spans="1:256" ht="16.5" customHeight="1" x14ac:dyDescent="0.2">
      <c r="A691" s="492" t="s">
        <v>896</v>
      </c>
      <c r="B691" s="493"/>
      <c r="C691" s="493"/>
      <c r="D691" s="493"/>
      <c r="E691" s="989">
        <v>742</v>
      </c>
      <c r="F691" s="989"/>
      <c r="G691" s="990"/>
      <c r="H691" s="489">
        <v>621</v>
      </c>
      <c r="I691" s="490"/>
      <c r="J691" s="491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  <c r="AJ691" s="242"/>
      <c r="AK691" s="242"/>
      <c r="AL691" s="242"/>
      <c r="AM691" s="242"/>
      <c r="AN691" s="242"/>
      <c r="AO691" s="242"/>
      <c r="AP691" s="242"/>
      <c r="AQ691" s="242"/>
      <c r="AR691" s="242"/>
      <c r="AS691" s="242"/>
      <c r="AT691" s="242"/>
      <c r="AU691" s="242"/>
      <c r="AV691" s="242"/>
      <c r="AW691" s="242"/>
      <c r="AX691" s="242"/>
      <c r="AY691" s="242"/>
      <c r="AZ691" s="242"/>
      <c r="BA691" s="242"/>
      <c r="BB691" s="242"/>
      <c r="BC691" s="242"/>
      <c r="BD691" s="242"/>
      <c r="BE691" s="242"/>
      <c r="BF691" s="242"/>
      <c r="BG691" s="242"/>
      <c r="BH691" s="242"/>
      <c r="BI691" s="242"/>
      <c r="BJ691" s="242"/>
      <c r="BK691" s="242"/>
      <c r="BL691" s="242"/>
      <c r="BM691" s="242"/>
      <c r="BN691" s="242"/>
      <c r="BO691" s="242"/>
      <c r="BP691" s="242"/>
      <c r="BQ691" s="242"/>
      <c r="BR691" s="242"/>
      <c r="BS691" s="242"/>
      <c r="BT691" s="242"/>
      <c r="BU691" s="242"/>
      <c r="BV691" s="242"/>
      <c r="BW691" s="242"/>
      <c r="BX691" s="242"/>
      <c r="BY691" s="242"/>
      <c r="BZ691" s="242"/>
      <c r="CA691" s="242"/>
      <c r="CB691" s="242"/>
      <c r="CC691" s="242"/>
      <c r="CD691" s="242"/>
      <c r="CE691" s="242"/>
      <c r="CF691" s="242"/>
      <c r="CG691" s="242"/>
      <c r="CH691" s="242"/>
      <c r="CI691" s="242"/>
      <c r="CJ691" s="242"/>
      <c r="CK691" s="242"/>
      <c r="CL691" s="242"/>
      <c r="CM691" s="242"/>
      <c r="CN691" s="242"/>
      <c r="CO691" s="242"/>
      <c r="CP691" s="242"/>
      <c r="CQ691" s="242"/>
      <c r="CR691" s="242"/>
      <c r="CS691" s="242"/>
      <c r="CT691" s="242"/>
      <c r="CU691" s="242"/>
      <c r="CV691" s="242"/>
      <c r="CW691" s="242"/>
      <c r="CX691" s="242"/>
      <c r="CY691" s="242"/>
      <c r="CZ691" s="242"/>
      <c r="DA691" s="242"/>
      <c r="DB691" s="242"/>
      <c r="DC691" s="242"/>
      <c r="DD691" s="242"/>
      <c r="DE691" s="242"/>
      <c r="DF691" s="242"/>
      <c r="DG691" s="242"/>
      <c r="DH691" s="242"/>
      <c r="DI691" s="242"/>
      <c r="DJ691" s="242"/>
      <c r="DK691" s="242"/>
      <c r="DL691" s="242"/>
      <c r="DM691" s="242"/>
      <c r="DN691" s="242"/>
      <c r="DO691" s="242"/>
      <c r="DP691" s="242"/>
      <c r="DQ691" s="242"/>
      <c r="DR691" s="242"/>
      <c r="DS691" s="242"/>
      <c r="DT691" s="242"/>
      <c r="DU691" s="242"/>
      <c r="DV691" s="242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</row>
    <row r="692" spans="1:256" ht="16.5" customHeight="1" x14ac:dyDescent="0.2">
      <c r="A692" s="492" t="s">
        <v>969</v>
      </c>
      <c r="B692" s="493"/>
      <c r="C692" s="493"/>
      <c r="D692" s="493"/>
      <c r="E692" s="989">
        <v>83.04</v>
      </c>
      <c r="F692" s="989"/>
      <c r="G692" s="990"/>
      <c r="H692" s="489">
        <v>106</v>
      </c>
      <c r="I692" s="490"/>
      <c r="J692" s="491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  <c r="AJ692" s="242"/>
      <c r="AK692" s="242"/>
      <c r="AL692" s="242"/>
      <c r="AM692" s="242"/>
      <c r="AN692" s="242"/>
      <c r="AO692" s="242"/>
      <c r="AP692" s="242"/>
      <c r="AQ692" s="242"/>
      <c r="AR692" s="242"/>
      <c r="AS692" s="242"/>
      <c r="AT692" s="242"/>
      <c r="AU692" s="242"/>
      <c r="AV692" s="242"/>
      <c r="AW692" s="242"/>
      <c r="AX692" s="242"/>
      <c r="AY692" s="242"/>
      <c r="AZ692" s="242"/>
      <c r="BA692" s="242"/>
      <c r="BB692" s="242"/>
      <c r="BC692" s="242"/>
      <c r="BD692" s="242"/>
      <c r="BE692" s="242"/>
      <c r="BF692" s="242"/>
      <c r="BG692" s="242"/>
      <c r="BH692" s="242"/>
      <c r="BI692" s="242"/>
      <c r="BJ692" s="242"/>
      <c r="BK692" s="242"/>
      <c r="BL692" s="242"/>
      <c r="BM692" s="242"/>
      <c r="BN692" s="242"/>
      <c r="BO692" s="242"/>
      <c r="BP692" s="242"/>
      <c r="BQ692" s="242"/>
      <c r="BR692" s="242"/>
      <c r="BS692" s="242"/>
      <c r="BT692" s="242"/>
      <c r="BU692" s="242"/>
      <c r="BV692" s="242"/>
      <c r="BW692" s="242"/>
      <c r="BX692" s="242"/>
      <c r="BY692" s="242"/>
      <c r="BZ692" s="242"/>
      <c r="CA692" s="242"/>
      <c r="CB692" s="242"/>
      <c r="CC692" s="242"/>
      <c r="CD692" s="242"/>
      <c r="CE692" s="242"/>
      <c r="CF692" s="242"/>
      <c r="CG692" s="242"/>
      <c r="CH692" s="242"/>
      <c r="CI692" s="242"/>
      <c r="CJ692" s="242"/>
      <c r="CK692" s="242"/>
      <c r="CL692" s="242"/>
      <c r="CM692" s="242"/>
      <c r="CN692" s="242"/>
      <c r="CO692" s="242"/>
      <c r="CP692" s="242"/>
      <c r="CQ692" s="242"/>
      <c r="CR692" s="242"/>
      <c r="CS692" s="242"/>
      <c r="CT692" s="242"/>
      <c r="CU692" s="242"/>
      <c r="CV692" s="242"/>
      <c r="CW692" s="242"/>
      <c r="CX692" s="242"/>
      <c r="CY692" s="242"/>
      <c r="CZ692" s="242"/>
      <c r="DA692" s="242"/>
      <c r="DB692" s="242"/>
      <c r="DC692" s="242"/>
      <c r="DD692" s="242"/>
      <c r="DE692" s="242"/>
      <c r="DF692" s="242"/>
      <c r="DG692" s="242"/>
      <c r="DH692" s="242"/>
      <c r="DI692" s="242"/>
      <c r="DJ692" s="242"/>
      <c r="DK692" s="242"/>
      <c r="DL692" s="242"/>
      <c r="DM692" s="242"/>
      <c r="DN692" s="242"/>
      <c r="DO692" s="242"/>
      <c r="DP692" s="242"/>
      <c r="DQ692" s="242"/>
      <c r="DR692" s="242"/>
      <c r="DS692" s="242"/>
      <c r="DT692" s="242"/>
      <c r="DU692" s="242"/>
      <c r="DV692" s="242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</row>
    <row r="693" spans="1:256" ht="16.5" customHeight="1" thickBot="1" x14ac:dyDescent="0.25">
      <c r="A693" s="1001" t="s">
        <v>992</v>
      </c>
      <c r="B693" s="1002"/>
      <c r="C693" s="1002"/>
      <c r="D693" s="1003"/>
      <c r="E693" s="1004"/>
      <c r="F693" s="1005"/>
      <c r="G693" s="413">
        <v>741</v>
      </c>
      <c r="H693" s="410"/>
      <c r="I693" s="411"/>
      <c r="J693" s="412">
        <v>844</v>
      </c>
      <c r="K693" s="399"/>
      <c r="L693" s="399"/>
      <c r="M693" s="399"/>
      <c r="N693" s="399"/>
      <c r="O693" s="399"/>
      <c r="P693" s="399"/>
      <c r="Q693" s="399"/>
      <c r="R693" s="399"/>
      <c r="S693" s="399"/>
      <c r="T693" s="399"/>
      <c r="U693" s="399"/>
      <c r="V693" s="399"/>
      <c r="W693" s="399"/>
      <c r="X693" s="399"/>
      <c r="Y693" s="399"/>
      <c r="Z693" s="399"/>
      <c r="AA693" s="399"/>
      <c r="AB693" s="399"/>
      <c r="AC693" s="399"/>
      <c r="AD693" s="399"/>
      <c r="AE693" s="399"/>
      <c r="AF693" s="399"/>
      <c r="AG693" s="399"/>
      <c r="AH693" s="399"/>
      <c r="AI693" s="399"/>
      <c r="AJ693" s="399"/>
      <c r="AK693" s="399"/>
      <c r="AL693" s="399"/>
      <c r="AM693" s="399"/>
      <c r="AN693" s="399"/>
      <c r="AO693" s="399"/>
      <c r="AP693" s="399"/>
      <c r="AQ693" s="399"/>
      <c r="AR693" s="399"/>
      <c r="AS693" s="399"/>
      <c r="AT693" s="399"/>
      <c r="AU693" s="399"/>
      <c r="AV693" s="399"/>
      <c r="AW693" s="399"/>
      <c r="AX693" s="399"/>
      <c r="AY693" s="399"/>
      <c r="AZ693" s="399"/>
      <c r="BA693" s="399"/>
      <c r="BB693" s="399"/>
      <c r="BC693" s="399"/>
      <c r="BD693" s="399"/>
      <c r="BE693" s="399"/>
      <c r="BF693" s="399"/>
      <c r="BG693" s="399"/>
      <c r="BH693" s="399"/>
      <c r="BI693" s="399"/>
      <c r="BJ693" s="399"/>
      <c r="BK693" s="399"/>
      <c r="BL693" s="399"/>
      <c r="BM693" s="399"/>
      <c r="BN693" s="399"/>
      <c r="BO693" s="399"/>
      <c r="BP693" s="399"/>
      <c r="BQ693" s="399"/>
      <c r="BR693" s="399"/>
      <c r="BS693" s="399"/>
      <c r="BT693" s="399"/>
      <c r="BU693" s="399"/>
      <c r="BV693" s="399"/>
      <c r="BW693" s="399"/>
      <c r="BX693" s="399"/>
      <c r="BY693" s="399"/>
      <c r="BZ693" s="399"/>
      <c r="CA693" s="399"/>
      <c r="CB693" s="399"/>
      <c r="CC693" s="399"/>
      <c r="CD693" s="399"/>
      <c r="CE693" s="399"/>
      <c r="CF693" s="399"/>
      <c r="CG693" s="399"/>
      <c r="CH693" s="399"/>
      <c r="CI693" s="399"/>
      <c r="CJ693" s="399"/>
      <c r="CK693" s="399"/>
      <c r="CL693" s="399"/>
      <c r="CM693" s="399"/>
      <c r="CN693" s="399"/>
      <c r="CO693" s="399"/>
      <c r="CP693" s="399"/>
      <c r="CQ693" s="399"/>
      <c r="CR693" s="399"/>
      <c r="CS693" s="399"/>
      <c r="CT693" s="399"/>
      <c r="CU693" s="399"/>
      <c r="CV693" s="399"/>
      <c r="CW693" s="399"/>
      <c r="CX693" s="399"/>
      <c r="CY693" s="399"/>
      <c r="CZ693" s="399"/>
      <c r="DA693" s="399"/>
      <c r="DB693" s="399"/>
      <c r="DC693" s="399"/>
      <c r="DD693" s="399"/>
      <c r="DE693" s="399"/>
      <c r="DF693" s="399"/>
      <c r="DG693" s="399"/>
      <c r="DH693" s="399"/>
      <c r="DI693" s="399"/>
      <c r="DJ693" s="399"/>
      <c r="DK693" s="399"/>
      <c r="DL693" s="399"/>
      <c r="DM693" s="399"/>
      <c r="DN693" s="399"/>
      <c r="DO693" s="399"/>
      <c r="DP693" s="399"/>
      <c r="DQ693" s="399"/>
      <c r="DR693" s="399"/>
      <c r="DS693" s="399"/>
      <c r="DT693" s="399"/>
      <c r="DU693" s="399"/>
      <c r="DV693" s="399"/>
      <c r="DW693" s="399"/>
      <c r="DX693" s="399"/>
      <c r="DY693" s="399"/>
      <c r="DZ693" s="399"/>
      <c r="EA693" s="399"/>
      <c r="EB693" s="399"/>
      <c r="EC693" s="399"/>
      <c r="ED693" s="399"/>
      <c r="EE693" s="399"/>
      <c r="EF693" s="399"/>
      <c r="EG693" s="399"/>
      <c r="EH693" s="399"/>
      <c r="EI693" s="399"/>
      <c r="EJ693" s="399"/>
      <c r="EK693" s="399"/>
      <c r="EL693" s="399"/>
      <c r="EM693" s="399"/>
      <c r="EN693" s="399"/>
      <c r="EO693" s="399"/>
      <c r="EP693" s="399"/>
      <c r="EQ693" s="399"/>
      <c r="ER693" s="399"/>
      <c r="ES693" s="399"/>
      <c r="ET693" s="399"/>
      <c r="EU693" s="399"/>
      <c r="EV693" s="399"/>
      <c r="EW693" s="399"/>
      <c r="EX693" s="399"/>
      <c r="EY693" s="399"/>
      <c r="EZ693" s="399"/>
      <c r="FA693" s="399"/>
      <c r="FB693" s="399"/>
      <c r="FC693" s="399"/>
      <c r="FD693" s="399"/>
      <c r="FE693" s="399"/>
      <c r="FF693" s="399"/>
      <c r="FG693" s="399"/>
      <c r="FH693" s="399"/>
      <c r="FI693" s="399"/>
      <c r="FJ693" s="399"/>
      <c r="FK693" s="399"/>
      <c r="FL693" s="399"/>
      <c r="FM693" s="399"/>
      <c r="FN693" s="399"/>
      <c r="FO693" s="399"/>
      <c r="FP693" s="399"/>
      <c r="FQ693" s="399"/>
      <c r="FR693" s="399"/>
      <c r="FS693" s="399"/>
      <c r="FT693" s="399"/>
      <c r="FU693" s="399"/>
      <c r="FV693" s="399"/>
      <c r="FW693" s="399"/>
      <c r="FX693" s="399"/>
      <c r="FY693" s="399"/>
      <c r="FZ693" s="399"/>
      <c r="GA693" s="399"/>
      <c r="GB693" s="399"/>
      <c r="GC693" s="399"/>
      <c r="GD693" s="399"/>
      <c r="GE693" s="399"/>
      <c r="GF693" s="399"/>
      <c r="GG693" s="399"/>
      <c r="GH693" s="399"/>
      <c r="GI693" s="399"/>
      <c r="GJ693" s="399"/>
      <c r="GK693" s="399"/>
      <c r="GL693" s="399"/>
      <c r="GM693" s="399"/>
      <c r="GN693" s="399"/>
      <c r="GO693" s="399"/>
      <c r="GP693" s="399"/>
      <c r="GQ693" s="399"/>
      <c r="GR693" s="399"/>
      <c r="GS693" s="399"/>
      <c r="GT693" s="399"/>
      <c r="GU693" s="399"/>
      <c r="GV693" s="399"/>
      <c r="GW693" s="399"/>
      <c r="GX693" s="399"/>
      <c r="GY693" s="399"/>
      <c r="GZ693" s="399"/>
      <c r="HA693" s="399"/>
      <c r="HB693" s="399"/>
      <c r="HC693" s="399"/>
      <c r="HD693" s="399"/>
      <c r="HE693" s="399"/>
      <c r="HF693" s="399"/>
      <c r="HG693" s="399"/>
      <c r="HH693" s="399"/>
      <c r="HI693" s="399"/>
      <c r="HJ693" s="399"/>
      <c r="HK693" s="399"/>
      <c r="HL693" s="399"/>
      <c r="HM693" s="399"/>
      <c r="HN693" s="399"/>
      <c r="HO693" s="399"/>
      <c r="HP693" s="399"/>
      <c r="HQ693" s="399"/>
      <c r="HR693" s="399"/>
      <c r="HS693" s="399"/>
      <c r="HT693" s="399"/>
      <c r="HU693" s="399"/>
      <c r="HV693" s="399"/>
      <c r="HW693" s="399"/>
      <c r="HX693" s="399"/>
      <c r="HY693" s="399"/>
      <c r="HZ693" s="399"/>
      <c r="IA693" s="399"/>
      <c r="IB693" s="399"/>
      <c r="IC693" s="399"/>
      <c r="ID693" s="399"/>
      <c r="IE693" s="399"/>
      <c r="IF693" s="399"/>
      <c r="IG693" s="399"/>
      <c r="IH693" s="399"/>
      <c r="II693" s="399"/>
      <c r="IJ693" s="399"/>
      <c r="IK693" s="399"/>
      <c r="IL693" s="399"/>
      <c r="IM693" s="399"/>
      <c r="IN693" s="399"/>
      <c r="IO693" s="399"/>
      <c r="IP693" s="399"/>
      <c r="IQ693" s="399"/>
      <c r="IR693" s="399"/>
      <c r="IS693" s="399"/>
      <c r="IT693" s="399"/>
      <c r="IU693" s="399"/>
      <c r="IV693" s="399"/>
    </row>
    <row r="694" spans="1:256" ht="27" customHeight="1" thickTop="1" thickBot="1" x14ac:dyDescent="0.25">
      <c r="A694" s="958" t="s">
        <v>260</v>
      </c>
      <c r="B694" s="959"/>
      <c r="C694" s="959"/>
      <c r="D694" s="959"/>
      <c r="E694" s="440">
        <f>IF(SUM(E695:G695)=0,"",SUM(E695:G695))</f>
        <v>1030</v>
      </c>
      <c r="F694" s="440"/>
      <c r="G694" s="441"/>
      <c r="H694" s="442" t="str">
        <f>IF(SUM(H695:J695)=0,"",SUM(H695:J695))</f>
        <v/>
      </c>
      <c r="I694" s="440"/>
      <c r="J694" s="443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  <c r="AJ694" s="242"/>
      <c r="AK694" s="242"/>
      <c r="AL694" s="242"/>
      <c r="AM694" s="242"/>
      <c r="AN694" s="242"/>
      <c r="AO694" s="242"/>
      <c r="AP694" s="242"/>
      <c r="AQ694" s="242"/>
      <c r="AR694" s="242"/>
      <c r="AS694" s="242"/>
      <c r="AT694" s="242"/>
      <c r="AU694" s="242"/>
      <c r="AV694" s="242"/>
      <c r="AW694" s="242"/>
      <c r="AX694" s="242"/>
      <c r="AY694" s="242"/>
      <c r="AZ694" s="242"/>
      <c r="BA694" s="242"/>
      <c r="BB694" s="242"/>
      <c r="BC694" s="242"/>
      <c r="BD694" s="242"/>
      <c r="BE694" s="242"/>
      <c r="BF694" s="242"/>
      <c r="BG694" s="242"/>
      <c r="BH694" s="242"/>
      <c r="BI694" s="242"/>
      <c r="BJ694" s="242"/>
      <c r="BK694" s="242"/>
      <c r="BL694" s="242"/>
      <c r="BM694" s="242"/>
      <c r="BN694" s="242"/>
      <c r="BO694" s="242"/>
      <c r="BP694" s="242"/>
      <c r="BQ694" s="242"/>
      <c r="BR694" s="242"/>
      <c r="BS694" s="242"/>
      <c r="BT694" s="242"/>
      <c r="BU694" s="242"/>
      <c r="BV694" s="242"/>
      <c r="BW694" s="242"/>
      <c r="BX694" s="242"/>
      <c r="BY694" s="242"/>
      <c r="BZ694" s="242"/>
      <c r="CA694" s="242"/>
      <c r="CB694" s="242"/>
      <c r="CC694" s="242"/>
      <c r="CD694" s="242"/>
      <c r="CE694" s="242"/>
      <c r="CF694" s="242"/>
      <c r="CG694" s="242"/>
      <c r="CH694" s="242"/>
      <c r="CI694" s="242"/>
      <c r="CJ694" s="242"/>
      <c r="CK694" s="242"/>
      <c r="CL694" s="242"/>
      <c r="CM694" s="242"/>
      <c r="CN694" s="242"/>
      <c r="CO694" s="242"/>
      <c r="CP694" s="242"/>
      <c r="CQ694" s="242"/>
      <c r="CR694" s="242"/>
      <c r="CS694" s="242"/>
      <c r="CT694" s="242"/>
      <c r="CU694" s="242"/>
      <c r="CV694" s="242"/>
      <c r="CW694" s="242"/>
      <c r="CX694" s="242"/>
      <c r="CY694" s="242"/>
      <c r="CZ694" s="242"/>
      <c r="DA694" s="242"/>
      <c r="DB694" s="242"/>
      <c r="DC694" s="242"/>
      <c r="DD694" s="242"/>
      <c r="DE694" s="242"/>
      <c r="DF694" s="242"/>
      <c r="DG694" s="242"/>
      <c r="DH694" s="242"/>
      <c r="DI694" s="242"/>
      <c r="DJ694" s="242"/>
      <c r="DK694" s="242"/>
      <c r="DL694" s="242"/>
      <c r="DM694" s="242"/>
      <c r="DN694" s="242"/>
      <c r="DO694" s="242"/>
      <c r="DP694" s="242"/>
      <c r="DQ694" s="242"/>
      <c r="DR694" s="242"/>
      <c r="DS694" s="242"/>
      <c r="DT694" s="242"/>
      <c r="DU694" s="242"/>
      <c r="DV694" s="242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</row>
    <row r="695" spans="1:256" ht="16.5" customHeight="1" thickBot="1" x14ac:dyDescent="0.25">
      <c r="A695" s="991" t="s">
        <v>993</v>
      </c>
      <c r="B695" s="992"/>
      <c r="C695" s="992"/>
      <c r="D695" s="992"/>
      <c r="E695" s="993">
        <v>1030</v>
      </c>
      <c r="F695" s="993"/>
      <c r="G695" s="994"/>
      <c r="H695" s="995">
        <v>0</v>
      </c>
      <c r="I695" s="993"/>
      <c r="J695" s="996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  <c r="AJ695" s="242"/>
      <c r="AK695" s="242"/>
      <c r="AL695" s="242"/>
      <c r="AM695" s="242"/>
      <c r="AN695" s="242"/>
      <c r="AO695" s="242"/>
      <c r="AP695" s="242"/>
      <c r="AQ695" s="242"/>
      <c r="AR695" s="242"/>
      <c r="AS695" s="242"/>
      <c r="AT695" s="242"/>
      <c r="AU695" s="242"/>
      <c r="AV695" s="242"/>
      <c r="AW695" s="242"/>
      <c r="AX695" s="242"/>
      <c r="AY695" s="242"/>
      <c r="AZ695" s="242"/>
      <c r="BA695" s="242"/>
      <c r="BB695" s="242"/>
      <c r="BC695" s="242"/>
      <c r="BD695" s="242"/>
      <c r="BE695" s="242"/>
      <c r="BF695" s="242"/>
      <c r="BG695" s="242"/>
      <c r="BH695" s="242"/>
      <c r="BI695" s="242"/>
      <c r="BJ695" s="242"/>
      <c r="BK695" s="242"/>
      <c r="BL695" s="242"/>
      <c r="BM695" s="242"/>
      <c r="BN695" s="242"/>
      <c r="BO695" s="242"/>
      <c r="BP695" s="242"/>
      <c r="BQ695" s="242"/>
      <c r="BR695" s="242"/>
      <c r="BS695" s="242"/>
      <c r="BT695" s="242"/>
      <c r="BU695" s="242"/>
      <c r="BV695" s="242"/>
      <c r="BW695" s="242"/>
      <c r="BX695" s="242"/>
      <c r="BY695" s="242"/>
      <c r="BZ695" s="242"/>
      <c r="CA695" s="242"/>
      <c r="CB695" s="242"/>
      <c r="CC695" s="242"/>
      <c r="CD695" s="242"/>
      <c r="CE695" s="242"/>
      <c r="CF695" s="242"/>
      <c r="CG695" s="242"/>
      <c r="CH695" s="242"/>
      <c r="CI695" s="242"/>
      <c r="CJ695" s="242"/>
      <c r="CK695" s="242"/>
      <c r="CL695" s="242"/>
      <c r="CM695" s="242"/>
      <c r="CN695" s="242"/>
      <c r="CO695" s="242"/>
      <c r="CP695" s="242"/>
      <c r="CQ695" s="242"/>
      <c r="CR695" s="242"/>
      <c r="CS695" s="242"/>
      <c r="CT695" s="242"/>
      <c r="CU695" s="242"/>
      <c r="CV695" s="242"/>
      <c r="CW695" s="242"/>
      <c r="CX695" s="242"/>
      <c r="CY695" s="242"/>
      <c r="CZ695" s="242"/>
      <c r="DA695" s="242"/>
      <c r="DB695" s="242"/>
      <c r="DC695" s="242"/>
      <c r="DD695" s="242"/>
      <c r="DE695" s="242"/>
      <c r="DF695" s="242"/>
      <c r="DG695" s="242"/>
      <c r="DH695" s="242"/>
      <c r="DI695" s="242"/>
      <c r="DJ695" s="242"/>
      <c r="DK695" s="242"/>
      <c r="DL695" s="242"/>
      <c r="DM695" s="242"/>
      <c r="DN695" s="242"/>
      <c r="DO695" s="242"/>
      <c r="DP695" s="242"/>
      <c r="DQ695" s="242"/>
      <c r="DR695" s="242"/>
      <c r="DS695" s="242"/>
      <c r="DT695" s="242"/>
      <c r="DU695" s="242"/>
      <c r="DV695" s="242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</row>
    <row r="696" spans="1:256" ht="27" customHeight="1" thickTop="1" thickBot="1" x14ac:dyDescent="0.25">
      <c r="A696" s="958" t="s">
        <v>994</v>
      </c>
      <c r="B696" s="959"/>
      <c r="C696" s="959"/>
      <c r="D696" s="959"/>
      <c r="E696" s="440"/>
      <c r="F696" s="440"/>
      <c r="G696" s="441"/>
      <c r="H696" s="442"/>
      <c r="I696" s="440"/>
      <c r="J696" s="443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  <c r="AJ696" s="242"/>
      <c r="AK696" s="242"/>
      <c r="AL696" s="242"/>
      <c r="AM696" s="242"/>
      <c r="AN696" s="242"/>
      <c r="AO696" s="242"/>
      <c r="AP696" s="242"/>
      <c r="AQ696" s="242"/>
      <c r="AR696" s="242"/>
      <c r="AS696" s="242"/>
      <c r="AT696" s="242"/>
      <c r="AU696" s="242"/>
      <c r="AV696" s="242"/>
      <c r="AW696" s="242"/>
      <c r="AX696" s="242"/>
      <c r="AY696" s="242"/>
      <c r="AZ696" s="242"/>
      <c r="BA696" s="242"/>
      <c r="BB696" s="242"/>
      <c r="BC696" s="242"/>
      <c r="BD696" s="242"/>
      <c r="BE696" s="242"/>
      <c r="BF696" s="242"/>
      <c r="BG696" s="242"/>
      <c r="BH696" s="242"/>
      <c r="BI696" s="242"/>
      <c r="BJ696" s="242"/>
      <c r="BK696" s="242"/>
      <c r="BL696" s="242"/>
      <c r="BM696" s="242"/>
      <c r="BN696" s="242"/>
      <c r="BO696" s="242"/>
      <c r="BP696" s="242"/>
      <c r="BQ696" s="242"/>
      <c r="BR696" s="242"/>
      <c r="BS696" s="242"/>
      <c r="BT696" s="242"/>
      <c r="BU696" s="242"/>
      <c r="BV696" s="242"/>
      <c r="BW696" s="242"/>
      <c r="BX696" s="242"/>
      <c r="BY696" s="242"/>
      <c r="BZ696" s="242"/>
      <c r="CA696" s="242"/>
      <c r="CB696" s="242"/>
      <c r="CC696" s="242"/>
      <c r="CD696" s="242"/>
      <c r="CE696" s="242"/>
      <c r="CF696" s="242"/>
      <c r="CG696" s="242"/>
      <c r="CH696" s="242"/>
      <c r="CI696" s="242"/>
      <c r="CJ696" s="242"/>
      <c r="CK696" s="242"/>
      <c r="CL696" s="242"/>
      <c r="CM696" s="242"/>
      <c r="CN696" s="242"/>
      <c r="CO696" s="242"/>
      <c r="CP696" s="242"/>
      <c r="CQ696" s="242"/>
      <c r="CR696" s="242"/>
      <c r="CS696" s="242"/>
      <c r="CT696" s="242"/>
      <c r="CU696" s="242"/>
      <c r="CV696" s="242"/>
      <c r="CW696" s="242"/>
      <c r="CX696" s="242"/>
      <c r="CY696" s="242"/>
      <c r="CZ696" s="242"/>
      <c r="DA696" s="242"/>
      <c r="DB696" s="242"/>
      <c r="DC696" s="242"/>
      <c r="DD696" s="242"/>
      <c r="DE696" s="242"/>
      <c r="DF696" s="242"/>
      <c r="DG696" s="242"/>
      <c r="DH696" s="242"/>
      <c r="DI696" s="242"/>
      <c r="DJ696" s="242"/>
      <c r="DK696" s="242"/>
      <c r="DL696" s="242"/>
      <c r="DM696" s="242"/>
      <c r="DN696" s="242"/>
      <c r="DO696" s="242"/>
      <c r="DP696" s="242"/>
      <c r="DQ696" s="242"/>
      <c r="DR696" s="242"/>
      <c r="DS696" s="242"/>
      <c r="DT696" s="242"/>
      <c r="DU696" s="242"/>
      <c r="DV696" s="242"/>
      <c r="DW696" s="242"/>
      <c r="DX696" s="242"/>
      <c r="DY696" s="242"/>
      <c r="DZ696" s="242"/>
      <c r="EA696" s="242"/>
      <c r="EB696" s="242"/>
      <c r="EC696" s="242"/>
      <c r="ED696" s="242"/>
      <c r="EE696" s="242"/>
      <c r="EF696" s="242"/>
      <c r="EG696" s="242"/>
      <c r="EH696" s="242"/>
      <c r="EI696" s="242"/>
      <c r="EJ696" s="242"/>
      <c r="EK696" s="242"/>
      <c r="EL696" s="242"/>
      <c r="EM696" s="242"/>
      <c r="EN696" s="242"/>
      <c r="EO696" s="242"/>
      <c r="EP696" s="242"/>
      <c r="EQ696" s="242"/>
      <c r="ER696" s="242"/>
      <c r="ES696" s="242"/>
      <c r="ET696" s="242"/>
      <c r="EU696" s="242"/>
      <c r="EV696" s="242"/>
      <c r="EW696" s="242"/>
      <c r="EX696" s="242"/>
      <c r="EY696" s="242"/>
      <c r="EZ696" s="242"/>
      <c r="FA696" s="242"/>
      <c r="FB696" s="242"/>
      <c r="FC696" s="242"/>
      <c r="FD696" s="242"/>
      <c r="FE696" s="242"/>
      <c r="FF696" s="242"/>
      <c r="FG696" s="242"/>
      <c r="FH696" s="242"/>
      <c r="FI696" s="242"/>
      <c r="FJ696" s="242"/>
      <c r="FK696" s="242"/>
      <c r="FL696" s="242"/>
      <c r="FM696" s="242"/>
      <c r="FN696" s="242"/>
      <c r="FO696" s="242"/>
      <c r="FP696" s="242"/>
      <c r="FQ696" s="242"/>
      <c r="FR696" s="242"/>
      <c r="FS696" s="242"/>
      <c r="FT696" s="242"/>
      <c r="FU696" s="242"/>
      <c r="FV696" s="242"/>
      <c r="FW696" s="242"/>
      <c r="FX696" s="242"/>
      <c r="FY696" s="242"/>
      <c r="FZ696" s="242"/>
      <c r="GA696" s="242"/>
      <c r="GB696" s="242"/>
      <c r="GC696" s="242"/>
      <c r="GD696" s="242"/>
      <c r="GE696" s="242"/>
      <c r="GF696" s="242"/>
      <c r="GG696" s="242"/>
      <c r="GH696" s="242"/>
      <c r="GI696" s="242"/>
      <c r="GJ696" s="242"/>
      <c r="GK696" s="242"/>
      <c r="GL696" s="242"/>
      <c r="GM696" s="242"/>
      <c r="GN696" s="242"/>
      <c r="GO696" s="242"/>
      <c r="GP696" s="242"/>
      <c r="GQ696" s="242"/>
      <c r="GR696" s="242"/>
      <c r="GS696" s="242"/>
      <c r="GT696" s="242"/>
      <c r="GU696" s="242"/>
      <c r="GV696" s="242"/>
      <c r="GW696" s="242"/>
      <c r="GX696" s="242"/>
      <c r="GY696" s="242"/>
      <c r="GZ696" s="242"/>
      <c r="HA696" s="242"/>
      <c r="HB696" s="242"/>
      <c r="HC696" s="242"/>
      <c r="HD696" s="242"/>
      <c r="HE696" s="242"/>
      <c r="HF696" s="242"/>
      <c r="HG696" s="242"/>
      <c r="HH696" s="242"/>
      <c r="HI696" s="242"/>
      <c r="HJ696" s="242"/>
      <c r="HK696" s="242"/>
      <c r="HL696" s="242"/>
      <c r="HM696" s="242"/>
      <c r="HN696" s="242"/>
      <c r="HO696" s="242"/>
      <c r="HP696" s="242"/>
      <c r="HQ696" s="242"/>
      <c r="HR696" s="242"/>
      <c r="HS696" s="242"/>
      <c r="HT696" s="242"/>
      <c r="HU696" s="242"/>
      <c r="HV696" s="242"/>
      <c r="HW696" s="242"/>
      <c r="HX696" s="242"/>
      <c r="HY696" s="242"/>
      <c r="HZ696" s="242"/>
      <c r="IA696" s="242"/>
      <c r="IB696" s="242"/>
      <c r="IC696" s="242"/>
      <c r="ID696" s="242"/>
      <c r="IE696" s="242"/>
      <c r="IF696" s="242"/>
      <c r="IG696" s="242"/>
      <c r="IH696" s="242"/>
      <c r="II696" s="242"/>
      <c r="IJ696" s="242"/>
      <c r="IK696" s="242"/>
      <c r="IL696" s="242"/>
      <c r="IM696" s="242"/>
      <c r="IN696" s="242"/>
      <c r="IO696" s="242"/>
      <c r="IP696" s="242"/>
      <c r="IQ696" s="242"/>
      <c r="IR696" s="242"/>
      <c r="IS696" s="242"/>
      <c r="IT696" s="242"/>
      <c r="IU696" s="242"/>
      <c r="IV696" s="242"/>
    </row>
    <row r="697" spans="1:256" ht="30.75" customHeight="1" x14ac:dyDescent="0.2">
      <c r="A697" s="448" t="s">
        <v>713</v>
      </c>
      <c r="B697" s="448"/>
      <c r="C697" s="448"/>
      <c r="D697" s="448"/>
      <c r="E697" s="448"/>
      <c r="F697" s="448"/>
      <c r="G697" s="448"/>
      <c r="H697" s="448"/>
      <c r="I697" s="448"/>
      <c r="J697" s="448"/>
    </row>
    <row r="698" spans="1:256" x14ac:dyDescent="0.2">
      <c r="A698" s="253"/>
      <c r="B698" s="253"/>
      <c r="C698" s="253"/>
      <c r="D698" s="253"/>
      <c r="E698" s="254"/>
      <c r="F698" s="254"/>
      <c r="G698" s="254"/>
      <c r="H698" s="254"/>
      <c r="I698" s="255"/>
      <c r="J698" s="255"/>
    </row>
    <row r="699" spans="1:256" x14ac:dyDescent="0.2">
      <c r="A699" s="209" t="s">
        <v>715</v>
      </c>
      <c r="B699" s="449" t="s">
        <v>900</v>
      </c>
      <c r="C699" s="449"/>
      <c r="D699" s="449"/>
      <c r="E699" s="449"/>
      <c r="F699" s="449"/>
      <c r="G699" s="449"/>
      <c r="H699" s="449"/>
      <c r="I699" s="449"/>
      <c r="J699" s="449"/>
    </row>
    <row r="700" spans="1:256" ht="10.8" thickBot="1" x14ac:dyDescent="0.25">
      <c r="A700" s="209"/>
      <c r="B700" s="256"/>
      <c r="C700" s="256"/>
      <c r="D700" s="256"/>
      <c r="E700" s="256"/>
      <c r="F700" s="256"/>
      <c r="G700" s="256"/>
      <c r="H700" s="256"/>
      <c r="I700" s="256"/>
      <c r="J700" s="256"/>
    </row>
    <row r="701" spans="1:256" ht="21" customHeight="1" thickTop="1" x14ac:dyDescent="0.2">
      <c r="A701" s="921" t="s">
        <v>5</v>
      </c>
      <c r="B701" s="922"/>
      <c r="C701" s="922"/>
      <c r="D701" s="922"/>
      <c r="E701" s="844" t="s">
        <v>6</v>
      </c>
      <c r="F701" s="845"/>
      <c r="G701" s="845"/>
      <c r="H701" s="920" t="s">
        <v>7</v>
      </c>
      <c r="I701" s="845"/>
      <c r="J701" s="846"/>
    </row>
    <row r="702" spans="1:256" x14ac:dyDescent="0.2">
      <c r="A702" s="923"/>
      <c r="B702" s="574"/>
      <c r="C702" s="574"/>
      <c r="D702" s="574"/>
      <c r="E702" s="927" t="s">
        <v>261</v>
      </c>
      <c r="F702" s="925"/>
      <c r="G702" s="925"/>
      <c r="H702" s="924" t="s">
        <v>261</v>
      </c>
      <c r="I702" s="925"/>
      <c r="J702" s="926"/>
    </row>
    <row r="703" spans="1:256" ht="30.6" x14ac:dyDescent="0.2">
      <c r="A703" s="923"/>
      <c r="B703" s="574"/>
      <c r="C703" s="574"/>
      <c r="D703" s="574"/>
      <c r="E703" s="257" t="s">
        <v>266</v>
      </c>
      <c r="F703" s="258" t="s">
        <v>265</v>
      </c>
      <c r="G703" s="258" t="s">
        <v>264</v>
      </c>
      <c r="H703" s="259" t="s">
        <v>266</v>
      </c>
      <c r="I703" s="258" t="s">
        <v>265</v>
      </c>
      <c r="J703" s="260" t="s">
        <v>264</v>
      </c>
    </row>
    <row r="704" spans="1:256" ht="10.8" thickBot="1" x14ac:dyDescent="0.25">
      <c r="A704" s="928" t="s">
        <v>110</v>
      </c>
      <c r="B704" s="929"/>
      <c r="C704" s="929"/>
      <c r="D704" s="929"/>
      <c r="E704" s="261" t="s">
        <v>111</v>
      </c>
      <c r="F704" s="262" t="s">
        <v>112</v>
      </c>
      <c r="G704" s="262" t="s">
        <v>113</v>
      </c>
      <c r="H704" s="262" t="s">
        <v>114</v>
      </c>
      <c r="I704" s="262" t="s">
        <v>115</v>
      </c>
      <c r="J704" s="263" t="s">
        <v>116</v>
      </c>
    </row>
    <row r="705" spans="1:10" ht="10.8" thickTop="1" x14ac:dyDescent="0.2">
      <c r="A705" s="595" t="s">
        <v>262</v>
      </c>
      <c r="B705" s="596"/>
      <c r="C705" s="596"/>
      <c r="D705" s="596"/>
      <c r="E705" s="87"/>
      <c r="F705" s="76"/>
      <c r="G705" s="76"/>
      <c r="H705" s="88"/>
      <c r="I705" s="76"/>
      <c r="J705" s="89"/>
    </row>
    <row r="706" spans="1:10" ht="10.8" thickBot="1" x14ac:dyDescent="0.25">
      <c r="A706" s="1794" t="s">
        <v>263</v>
      </c>
      <c r="B706" s="1795"/>
      <c r="C706" s="1795"/>
      <c r="D706" s="1795"/>
      <c r="E706" s="90"/>
      <c r="F706" s="91"/>
      <c r="G706" s="91"/>
      <c r="H706" s="92"/>
      <c r="I706" s="91"/>
      <c r="J706" s="93"/>
    </row>
    <row r="707" spans="1:10" ht="10.8" thickBot="1" x14ac:dyDescent="0.25">
      <c r="A707" s="458" t="s">
        <v>109</v>
      </c>
      <c r="B707" s="459"/>
      <c r="C707" s="459"/>
      <c r="D707" s="459"/>
      <c r="E707" s="94" t="str">
        <f t="shared" ref="E707:J707" si="39">IF(SUM(E705:E706)=0,"",SUM(E705:E706))</f>
        <v/>
      </c>
      <c r="F707" s="86" t="str">
        <f t="shared" si="39"/>
        <v/>
      </c>
      <c r="G707" s="86" t="str">
        <f t="shared" si="39"/>
        <v/>
      </c>
      <c r="H707" s="95" t="str">
        <f t="shared" si="39"/>
        <v/>
      </c>
      <c r="I707" s="86" t="str">
        <f t="shared" si="39"/>
        <v/>
      </c>
      <c r="J707" s="96" t="str">
        <f t="shared" si="39"/>
        <v/>
      </c>
    </row>
    <row r="708" spans="1:10" ht="10.8" thickTop="1" x14ac:dyDescent="0.2">
      <c r="A708" s="253"/>
      <c r="B708" s="253"/>
      <c r="C708" s="253"/>
      <c r="D708" s="253"/>
      <c r="E708" s="254"/>
      <c r="F708" s="254"/>
      <c r="G708" s="254"/>
      <c r="H708" s="254"/>
      <c r="I708" s="255"/>
      <c r="J708" s="255"/>
    </row>
    <row r="709" spans="1:10" x14ac:dyDescent="0.2">
      <c r="A709" s="448" t="s">
        <v>714</v>
      </c>
      <c r="B709" s="448"/>
      <c r="C709" s="448"/>
      <c r="D709" s="448"/>
      <c r="E709" s="448"/>
      <c r="F709" s="448"/>
      <c r="G709" s="448"/>
      <c r="H709" s="448"/>
      <c r="I709" s="448"/>
      <c r="J709" s="448"/>
    </row>
    <row r="710" spans="1:10" x14ac:dyDescent="0.2">
      <c r="A710" s="444"/>
      <c r="B710" s="444"/>
      <c r="C710" s="444"/>
      <c r="D710" s="444"/>
      <c r="E710" s="444"/>
      <c r="F710" s="444"/>
      <c r="G710" s="444"/>
      <c r="H710" s="444"/>
      <c r="I710" s="444"/>
      <c r="J710" s="444"/>
    </row>
    <row r="711" spans="1:10" ht="16.5" customHeight="1" x14ac:dyDescent="0.2">
      <c r="A711" s="182" t="s">
        <v>268</v>
      </c>
      <c r="B711" s="566" t="s">
        <v>267</v>
      </c>
      <c r="C711" s="566"/>
      <c r="D711" s="566"/>
      <c r="E711" s="566"/>
      <c r="F711" s="566"/>
      <c r="G711" s="566"/>
      <c r="H711" s="566"/>
      <c r="I711" s="566"/>
      <c r="J711" s="566"/>
    </row>
    <row r="712" spans="1:10" ht="14.25" customHeight="1" x14ac:dyDescent="0.2">
      <c r="A712" s="253"/>
      <c r="B712" s="253"/>
      <c r="C712" s="253"/>
      <c r="D712" s="253"/>
      <c r="E712" s="254"/>
      <c r="F712" s="254"/>
      <c r="G712" s="254"/>
      <c r="H712" s="254"/>
      <c r="I712" s="255"/>
      <c r="J712" s="255"/>
    </row>
    <row r="713" spans="1:10" ht="20.25" customHeight="1" x14ac:dyDescent="0.2">
      <c r="A713" s="264" t="s">
        <v>716</v>
      </c>
      <c r="B713" s="526" t="s">
        <v>717</v>
      </c>
      <c r="C713" s="526"/>
      <c r="D713" s="526"/>
      <c r="E713" s="526"/>
      <c r="F713" s="526"/>
      <c r="G713" s="526"/>
      <c r="H713" s="526"/>
      <c r="I713" s="526"/>
      <c r="J713" s="526"/>
    </row>
    <row r="714" spans="1:10" ht="16.5" customHeight="1" x14ac:dyDescent="0.2">
      <c r="A714" s="933"/>
      <c r="B714" s="933"/>
      <c r="C714" s="933"/>
      <c r="D714" s="933"/>
      <c r="E714" s="933"/>
      <c r="F714" s="933"/>
      <c r="G714" s="933"/>
      <c r="H714" s="933"/>
      <c r="I714" s="933"/>
      <c r="J714" s="933"/>
    </row>
    <row r="715" spans="1:10" ht="16.5" customHeight="1" thickBot="1" x14ac:dyDescent="0.25">
      <c r="A715" s="1629" t="s">
        <v>105</v>
      </c>
      <c r="B715" s="1629"/>
      <c r="C715" s="1629"/>
      <c r="D715" s="1629"/>
      <c r="E715" s="1629"/>
      <c r="F715" s="1629"/>
      <c r="G715" s="1629"/>
      <c r="H715" s="1629"/>
      <c r="I715" s="1629"/>
      <c r="J715" s="1629"/>
    </row>
    <row r="716" spans="1:10" ht="16.5" customHeight="1" thickTop="1" x14ac:dyDescent="0.2">
      <c r="A716" s="997" t="s">
        <v>269</v>
      </c>
      <c r="B716" s="998"/>
      <c r="C716" s="998"/>
      <c r="D716" s="998"/>
      <c r="E716" s="998"/>
      <c r="F716" s="998"/>
      <c r="G716" s="2234" t="s">
        <v>270</v>
      </c>
      <c r="H716" s="2235"/>
      <c r="I716" s="2235"/>
      <c r="J716" s="2236"/>
    </row>
    <row r="717" spans="1:10" ht="16.5" customHeight="1" thickBot="1" x14ac:dyDescent="0.25">
      <c r="A717" s="999"/>
      <c r="B717" s="1000"/>
      <c r="C717" s="1000"/>
      <c r="D717" s="1000"/>
      <c r="E717" s="1000"/>
      <c r="F717" s="1000"/>
      <c r="G717" s="2232" t="s">
        <v>132</v>
      </c>
      <c r="H717" s="2233"/>
      <c r="I717" s="1641" t="s">
        <v>271</v>
      </c>
      <c r="J717" s="1642"/>
    </row>
    <row r="718" spans="1:10" ht="16.5" customHeight="1" thickTop="1" x14ac:dyDescent="0.2">
      <c r="A718" s="982" t="s">
        <v>272</v>
      </c>
      <c r="B718" s="983"/>
      <c r="C718" s="983"/>
      <c r="D718" s="983"/>
      <c r="E718" s="983"/>
      <c r="F718" s="984"/>
      <c r="G718" s="985">
        <v>6639</v>
      </c>
      <c r="H718" s="986"/>
      <c r="I718" s="987">
        <v>6639</v>
      </c>
      <c r="J718" s="988"/>
    </row>
    <row r="719" spans="1:10" ht="16.5" customHeight="1" x14ac:dyDescent="0.2">
      <c r="A719" s="935" t="s">
        <v>273</v>
      </c>
      <c r="B719" s="936"/>
      <c r="C719" s="936"/>
      <c r="D719" s="936"/>
      <c r="E719" s="936"/>
      <c r="F719" s="937"/>
      <c r="G719" s="930"/>
      <c r="H719" s="931"/>
      <c r="I719" s="749"/>
      <c r="J719" s="932"/>
    </row>
    <row r="720" spans="1:10" ht="16.5" customHeight="1" x14ac:dyDescent="0.2">
      <c r="A720" s="935" t="s">
        <v>718</v>
      </c>
      <c r="B720" s="936"/>
      <c r="C720" s="936"/>
      <c r="D720" s="936"/>
      <c r="E720" s="936"/>
      <c r="F720" s="937"/>
      <c r="G720" s="930"/>
      <c r="H720" s="931"/>
      <c r="I720" s="749"/>
      <c r="J720" s="932"/>
    </row>
    <row r="721" spans="1:10" ht="16.5" customHeight="1" x14ac:dyDescent="0.2">
      <c r="A721" s="935" t="s">
        <v>274</v>
      </c>
      <c r="B721" s="936"/>
      <c r="C721" s="936"/>
      <c r="D721" s="936"/>
      <c r="E721" s="936"/>
      <c r="F721" s="937"/>
      <c r="G721" s="930"/>
      <c r="H721" s="931"/>
      <c r="I721" s="749"/>
      <c r="J721" s="932"/>
    </row>
    <row r="722" spans="1:10" ht="30.75" customHeight="1" x14ac:dyDescent="0.2">
      <c r="A722" s="935" t="s">
        <v>901</v>
      </c>
      <c r="B722" s="936"/>
      <c r="C722" s="936"/>
      <c r="D722" s="936"/>
      <c r="E722" s="936"/>
      <c r="F722" s="937"/>
      <c r="G722" s="1627">
        <v>1</v>
      </c>
      <c r="H722" s="1628"/>
      <c r="I722" s="1013">
        <v>1</v>
      </c>
      <c r="J722" s="1014"/>
    </row>
    <row r="723" spans="1:10" ht="16.5" customHeight="1" x14ac:dyDescent="0.2">
      <c r="A723" s="935" t="s">
        <v>275</v>
      </c>
      <c r="B723" s="936" t="s">
        <v>276</v>
      </c>
      <c r="C723" s="936"/>
      <c r="D723" s="936"/>
      <c r="E723" s="936"/>
      <c r="F723" s="937"/>
      <c r="G723" s="930"/>
      <c r="H723" s="931"/>
      <c r="I723" s="749"/>
      <c r="J723" s="932"/>
    </row>
    <row r="724" spans="1:10" ht="16.5" customHeight="1" x14ac:dyDescent="0.2">
      <c r="A724" s="935" t="s">
        <v>277</v>
      </c>
      <c r="B724" s="936">
        <v>5000</v>
      </c>
      <c r="C724" s="936"/>
      <c r="D724" s="936"/>
      <c r="E724" s="936"/>
      <c r="F724" s="937"/>
      <c r="G724" s="930"/>
      <c r="H724" s="931"/>
      <c r="I724" s="749"/>
      <c r="J724" s="932"/>
    </row>
    <row r="725" spans="1:10" ht="16.5" customHeight="1" thickBot="1" x14ac:dyDescent="0.25">
      <c r="A725" s="913" t="s">
        <v>278</v>
      </c>
      <c r="B725" s="914">
        <v>5000</v>
      </c>
      <c r="C725" s="914"/>
      <c r="D725" s="914"/>
      <c r="E725" s="914"/>
      <c r="F725" s="915"/>
      <c r="G725" s="916"/>
      <c r="H725" s="917"/>
      <c r="I725" s="918"/>
      <c r="J725" s="919"/>
    </row>
    <row r="726" spans="1:10" ht="16.5" customHeight="1" thickTop="1" x14ac:dyDescent="0.2">
      <c r="A726" s="448" t="s">
        <v>719</v>
      </c>
      <c r="B726" s="448"/>
      <c r="C726" s="448"/>
      <c r="D726" s="448"/>
      <c r="E726" s="448"/>
      <c r="F726" s="448"/>
      <c r="G726" s="448"/>
      <c r="H726" s="448"/>
      <c r="I726" s="448"/>
      <c r="J726" s="448"/>
    </row>
    <row r="727" spans="1:10" ht="16.5" customHeight="1" x14ac:dyDescent="0.2">
      <c r="A727" s="450"/>
      <c r="B727" s="450"/>
      <c r="C727" s="450"/>
      <c r="D727" s="450"/>
      <c r="E727" s="450"/>
      <c r="F727" s="450"/>
      <c r="G727" s="450"/>
      <c r="H727" s="450"/>
      <c r="I727" s="450"/>
      <c r="J727" s="450"/>
    </row>
    <row r="728" spans="1:10" ht="16.5" customHeight="1" x14ac:dyDescent="0.2">
      <c r="A728" s="450"/>
      <c r="B728" s="450"/>
      <c r="C728" s="450"/>
      <c r="D728" s="450"/>
      <c r="E728" s="450"/>
      <c r="F728" s="450"/>
      <c r="G728" s="450"/>
      <c r="H728" s="450"/>
      <c r="I728" s="450"/>
      <c r="J728" s="450"/>
    </row>
    <row r="729" spans="1:10" ht="16.5" customHeight="1" thickBot="1" x14ac:dyDescent="0.25">
      <c r="A729" s="1629" t="s">
        <v>902</v>
      </c>
      <c r="B729" s="1629"/>
      <c r="C729" s="1629"/>
      <c r="D729" s="1629"/>
      <c r="E729" s="1629"/>
      <c r="F729" s="1629"/>
      <c r="G729" s="1629"/>
      <c r="H729" s="1629"/>
      <c r="I729" s="1629"/>
      <c r="J729" s="1629"/>
    </row>
    <row r="730" spans="1:10" ht="16.5" customHeight="1" thickTop="1" thickBot="1" x14ac:dyDescent="0.25">
      <c r="A730" s="557" t="s">
        <v>269</v>
      </c>
      <c r="B730" s="558"/>
      <c r="C730" s="558"/>
      <c r="D730" s="558"/>
      <c r="E730" s="558"/>
      <c r="F730" s="558"/>
      <c r="G730" s="2228" t="s">
        <v>270</v>
      </c>
      <c r="H730" s="2228"/>
      <c r="I730" s="2228"/>
      <c r="J730" s="2229"/>
    </row>
    <row r="731" spans="1:10" ht="16.5" customHeight="1" thickBot="1" x14ac:dyDescent="0.25">
      <c r="A731" s="769"/>
      <c r="B731" s="770"/>
      <c r="C731" s="770"/>
      <c r="D731" s="770"/>
      <c r="E731" s="770"/>
      <c r="F731" s="770"/>
      <c r="G731" s="1630" t="s">
        <v>132</v>
      </c>
      <c r="H731" s="1630"/>
      <c r="I731" s="1630" t="s">
        <v>133</v>
      </c>
      <c r="J731" s="1631"/>
    </row>
    <row r="732" spans="1:10" ht="10.8" thickTop="1" x14ac:dyDescent="0.2">
      <c r="A732" s="2230" t="s">
        <v>279</v>
      </c>
      <c r="B732" s="2231"/>
      <c r="C732" s="2231"/>
      <c r="D732" s="2231"/>
      <c r="E732" s="2231"/>
      <c r="F732" s="2231"/>
      <c r="G732" s="934"/>
      <c r="H732" s="934"/>
      <c r="I732" s="941"/>
      <c r="J732" s="942"/>
    </row>
    <row r="733" spans="1:10" x14ac:dyDescent="0.2">
      <c r="A733" s="943" t="s">
        <v>280</v>
      </c>
      <c r="B733" s="944"/>
      <c r="C733" s="944"/>
      <c r="D733" s="944"/>
      <c r="E733" s="944"/>
      <c r="F733" s="944"/>
      <c r="G733" s="945"/>
      <c r="H733" s="945"/>
      <c r="I733" s="946"/>
      <c r="J733" s="947"/>
    </row>
    <row r="734" spans="1:10" ht="14.25" customHeight="1" x14ac:dyDescent="0.2">
      <c r="A734" s="943" t="s">
        <v>281</v>
      </c>
      <c r="B734" s="944"/>
      <c r="C734" s="944"/>
      <c r="D734" s="944"/>
      <c r="E734" s="944"/>
      <c r="F734" s="944"/>
      <c r="G734" s="945"/>
      <c r="H734" s="945"/>
      <c r="I734" s="946"/>
      <c r="J734" s="947"/>
    </row>
    <row r="735" spans="1:10" x14ac:dyDescent="0.2">
      <c r="A735" s="492"/>
      <c r="B735" s="493"/>
      <c r="C735" s="493"/>
      <c r="D735" s="493"/>
      <c r="E735" s="493"/>
      <c r="F735" s="493"/>
      <c r="G735" s="945"/>
      <c r="H735" s="945"/>
      <c r="I735" s="946"/>
      <c r="J735" s="947"/>
    </row>
    <row r="736" spans="1:10" ht="10.8" thickBot="1" x14ac:dyDescent="0.25">
      <c r="A736" s="948"/>
      <c r="B736" s="949"/>
      <c r="C736" s="949"/>
      <c r="D736" s="949"/>
      <c r="E736" s="949"/>
      <c r="F736" s="949"/>
      <c r="G736" s="950"/>
      <c r="H736" s="950"/>
      <c r="I736" s="951"/>
      <c r="J736" s="952"/>
    </row>
    <row r="737" spans="1:10" ht="10.8" thickBot="1" x14ac:dyDescent="0.25">
      <c r="A737" s="953" t="s">
        <v>282</v>
      </c>
      <c r="B737" s="954"/>
      <c r="C737" s="954"/>
      <c r="D737" s="954"/>
      <c r="E737" s="954"/>
      <c r="F737" s="954"/>
      <c r="G737" s="955" t="str">
        <f>IF(SUM(G732:H736)=0,"",SUM(G732:H736))</f>
        <v/>
      </c>
      <c r="H737" s="955"/>
      <c r="I737" s="960" t="str">
        <f>IF(SUM(I732:J736)=0,"",SUM(I732:J736))</f>
        <v/>
      </c>
      <c r="J737" s="961"/>
    </row>
    <row r="738" spans="1:10" ht="10.8" thickTop="1" x14ac:dyDescent="0.2">
      <c r="A738" s="253"/>
      <c r="B738" s="253"/>
      <c r="C738" s="253"/>
      <c r="D738" s="253"/>
      <c r="E738" s="254"/>
      <c r="F738" s="254"/>
      <c r="G738" s="254"/>
      <c r="H738" s="254"/>
      <c r="I738" s="255"/>
      <c r="J738" s="255"/>
    </row>
    <row r="739" spans="1:10" x14ac:dyDescent="0.2">
      <c r="A739" s="1608" t="s">
        <v>720</v>
      </c>
      <c r="B739" s="1608"/>
      <c r="C739" s="1608"/>
      <c r="D739" s="1608"/>
      <c r="E739" s="1608"/>
      <c r="F739" s="1608"/>
      <c r="G739" s="1608"/>
      <c r="H739" s="1608"/>
      <c r="I739" s="1608"/>
      <c r="J739" s="1608"/>
    </row>
    <row r="740" spans="1:10" ht="30.75" customHeight="1" x14ac:dyDescent="0.2">
      <c r="A740" s="631"/>
      <c r="B740" s="631"/>
      <c r="C740" s="631"/>
      <c r="D740" s="631"/>
      <c r="E740" s="631"/>
      <c r="F740" s="631"/>
      <c r="G740" s="631"/>
      <c r="H740" s="631"/>
      <c r="I740" s="631"/>
      <c r="J740" s="631"/>
    </row>
    <row r="741" spans="1:10" ht="16.5" customHeight="1" thickBot="1" x14ac:dyDescent="0.25">
      <c r="A741" s="940" t="s">
        <v>721</v>
      </c>
      <c r="B741" s="940"/>
      <c r="C741" s="253"/>
      <c r="D741" s="253"/>
      <c r="E741" s="254"/>
      <c r="F741" s="254"/>
      <c r="G741" s="254"/>
      <c r="H741" s="254"/>
      <c r="I741" s="255"/>
      <c r="J741" s="255"/>
    </row>
    <row r="742" spans="1:10" ht="22.5" customHeight="1" thickTop="1" thickBot="1" x14ac:dyDescent="0.25">
      <c r="A742" s="833" t="s">
        <v>288</v>
      </c>
      <c r="B742" s="834"/>
      <c r="C742" s="834"/>
      <c r="D742" s="834"/>
      <c r="E742" s="834"/>
      <c r="F742" s="834"/>
      <c r="G742" s="834"/>
      <c r="H742" s="830" t="s">
        <v>7</v>
      </c>
      <c r="I742" s="831"/>
      <c r="J742" s="832"/>
    </row>
    <row r="743" spans="1:10" ht="18" customHeight="1" thickTop="1" x14ac:dyDescent="0.2">
      <c r="A743" s="852" t="s">
        <v>289</v>
      </c>
      <c r="B743" s="853"/>
      <c r="C743" s="853"/>
      <c r="D743" s="853"/>
      <c r="E743" s="853"/>
      <c r="F743" s="853"/>
      <c r="G743" s="853"/>
      <c r="H743" s="854">
        <v>167570</v>
      </c>
      <c r="I743" s="855"/>
      <c r="J743" s="856"/>
    </row>
    <row r="744" spans="1:10" ht="18" customHeight="1" thickBot="1" x14ac:dyDescent="0.25">
      <c r="A744" s="900" t="s">
        <v>290</v>
      </c>
      <c r="B744" s="901" t="s">
        <v>6</v>
      </c>
      <c r="C744" s="901"/>
      <c r="D744" s="901"/>
      <c r="E744" s="901"/>
      <c r="F744" s="901"/>
      <c r="G744" s="901"/>
      <c r="H744" s="902" t="s">
        <v>6</v>
      </c>
      <c r="I744" s="902"/>
      <c r="J744" s="903"/>
    </row>
    <row r="745" spans="1:10" ht="18" customHeight="1" x14ac:dyDescent="0.2">
      <c r="A745" s="904" t="s">
        <v>291</v>
      </c>
      <c r="B745" s="905"/>
      <c r="C745" s="905"/>
      <c r="D745" s="905"/>
      <c r="E745" s="905"/>
      <c r="F745" s="905"/>
      <c r="G745" s="905"/>
      <c r="H745" s="906"/>
      <c r="I745" s="906"/>
      <c r="J745" s="907"/>
    </row>
    <row r="746" spans="1:10" ht="18" customHeight="1" x14ac:dyDescent="0.2">
      <c r="A746" s="482" t="s">
        <v>292</v>
      </c>
      <c r="B746" s="483"/>
      <c r="C746" s="483"/>
      <c r="D746" s="483"/>
      <c r="E746" s="483"/>
      <c r="F746" s="483"/>
      <c r="G746" s="483"/>
      <c r="H746" s="857"/>
      <c r="I746" s="857"/>
      <c r="J746" s="858"/>
    </row>
    <row r="747" spans="1:10" ht="18" customHeight="1" x14ac:dyDescent="0.2">
      <c r="A747" s="482" t="s">
        <v>293</v>
      </c>
      <c r="B747" s="483"/>
      <c r="C747" s="483"/>
      <c r="D747" s="483"/>
      <c r="E747" s="483"/>
      <c r="F747" s="483"/>
      <c r="G747" s="483"/>
      <c r="H747" s="857"/>
      <c r="I747" s="857"/>
      <c r="J747" s="858"/>
    </row>
    <row r="748" spans="1:10" ht="18" customHeight="1" x14ac:dyDescent="0.2">
      <c r="A748" s="482" t="s">
        <v>294</v>
      </c>
      <c r="B748" s="483"/>
      <c r="C748" s="483"/>
      <c r="D748" s="483"/>
      <c r="E748" s="483"/>
      <c r="F748" s="483"/>
      <c r="G748" s="483"/>
      <c r="H748" s="857"/>
      <c r="I748" s="857"/>
      <c r="J748" s="858"/>
    </row>
    <row r="749" spans="1:10" ht="18" customHeight="1" x14ac:dyDescent="0.2">
      <c r="A749" s="482" t="s">
        <v>295</v>
      </c>
      <c r="B749" s="483"/>
      <c r="C749" s="483"/>
      <c r="D749" s="483"/>
      <c r="E749" s="483"/>
      <c r="F749" s="483"/>
      <c r="G749" s="483"/>
      <c r="H749" s="857"/>
      <c r="I749" s="857"/>
      <c r="J749" s="858"/>
    </row>
    <row r="750" spans="1:10" ht="18" customHeight="1" x14ac:dyDescent="0.2">
      <c r="A750" s="482" t="s">
        <v>296</v>
      </c>
      <c r="B750" s="483"/>
      <c r="C750" s="483"/>
      <c r="D750" s="483"/>
      <c r="E750" s="483"/>
      <c r="F750" s="483"/>
      <c r="G750" s="483"/>
      <c r="H750" s="857">
        <v>167570</v>
      </c>
      <c r="I750" s="857"/>
      <c r="J750" s="858"/>
    </row>
    <row r="751" spans="1:10" ht="18" customHeight="1" x14ac:dyDescent="0.2">
      <c r="A751" s="482" t="s">
        <v>297</v>
      </c>
      <c r="B751" s="483"/>
      <c r="C751" s="483"/>
      <c r="D751" s="483"/>
      <c r="E751" s="483"/>
      <c r="F751" s="483"/>
      <c r="G751" s="483"/>
      <c r="H751" s="857"/>
      <c r="I751" s="857"/>
      <c r="J751" s="858"/>
    </row>
    <row r="752" spans="1:10" ht="18" customHeight="1" thickBot="1" x14ac:dyDescent="0.25">
      <c r="A752" s="464" t="s">
        <v>298</v>
      </c>
      <c r="B752" s="465"/>
      <c r="C752" s="465"/>
      <c r="D752" s="465"/>
      <c r="E752" s="465"/>
      <c r="F752" s="465"/>
      <c r="G752" s="465"/>
      <c r="H752" s="898"/>
      <c r="I752" s="898"/>
      <c r="J752" s="899"/>
    </row>
    <row r="753" spans="1:10" ht="27" customHeight="1" thickBot="1" x14ac:dyDescent="0.25">
      <c r="A753" s="559" t="s">
        <v>109</v>
      </c>
      <c r="B753" s="560"/>
      <c r="C753" s="560"/>
      <c r="D753" s="560"/>
      <c r="E753" s="560"/>
      <c r="F753" s="560"/>
      <c r="G753" s="560"/>
      <c r="H753" s="866">
        <f>IF(SUM(H745:J752)=0,"",SUM(H745:J752))</f>
        <v>167570</v>
      </c>
      <c r="I753" s="866"/>
      <c r="J753" s="867"/>
    </row>
    <row r="754" spans="1:10" ht="19.95" customHeight="1" thickTop="1" x14ac:dyDescent="0.2">
      <c r="A754" s="365"/>
      <c r="B754" s="365"/>
      <c r="C754" s="365"/>
      <c r="D754" s="365"/>
      <c r="E754" s="365"/>
      <c r="F754" s="365"/>
      <c r="G754" s="365"/>
      <c r="H754" s="380"/>
      <c r="I754" s="380"/>
      <c r="J754" s="380"/>
    </row>
    <row r="755" spans="1:10" ht="16.5" customHeight="1" x14ac:dyDescent="0.2">
      <c r="A755" s="253"/>
      <c r="B755" s="253"/>
      <c r="C755" s="253"/>
      <c r="D755" s="253"/>
      <c r="E755" s="254"/>
      <c r="F755" s="254"/>
      <c r="G755" s="254"/>
      <c r="H755" s="254"/>
      <c r="I755" s="255"/>
      <c r="J755" s="255"/>
    </row>
    <row r="756" spans="1:10" ht="10.8" thickBot="1" x14ac:dyDescent="0.25">
      <c r="A756" s="837" t="s">
        <v>722</v>
      </c>
      <c r="B756" s="837"/>
      <c r="C756" s="266"/>
      <c r="D756" s="266"/>
      <c r="E756" s="266"/>
      <c r="F756" s="266"/>
      <c r="G756" s="266"/>
      <c r="H756" s="266"/>
      <c r="I756" s="266"/>
      <c r="J756" s="266"/>
    </row>
    <row r="757" spans="1:10" ht="41.25" customHeight="1" thickTop="1" thickBot="1" x14ac:dyDescent="0.25">
      <c r="A757" s="833" t="s">
        <v>288</v>
      </c>
      <c r="B757" s="834"/>
      <c r="C757" s="834"/>
      <c r="D757" s="834"/>
      <c r="E757" s="834"/>
      <c r="F757" s="834"/>
      <c r="G757" s="834"/>
      <c r="H757" s="830" t="s">
        <v>7</v>
      </c>
      <c r="I757" s="831"/>
      <c r="J757" s="832"/>
    </row>
    <row r="758" spans="1:10" ht="18.75" customHeight="1" thickTop="1" x14ac:dyDescent="0.2">
      <c r="A758" s="852" t="s">
        <v>299</v>
      </c>
      <c r="B758" s="853"/>
      <c r="C758" s="853"/>
      <c r="D758" s="853"/>
      <c r="E758" s="853"/>
      <c r="F758" s="853"/>
      <c r="G758" s="853"/>
      <c r="H758" s="854"/>
      <c r="I758" s="855"/>
      <c r="J758" s="856"/>
    </row>
    <row r="759" spans="1:10" ht="18.75" customHeight="1" thickBot="1" x14ac:dyDescent="0.25">
      <c r="A759" s="900" t="s">
        <v>723</v>
      </c>
      <c r="B759" s="901" t="s">
        <v>6</v>
      </c>
      <c r="C759" s="901"/>
      <c r="D759" s="901"/>
      <c r="E759" s="901"/>
      <c r="F759" s="901"/>
      <c r="G759" s="901"/>
      <c r="H759" s="902" t="s">
        <v>6</v>
      </c>
      <c r="I759" s="902"/>
      <c r="J759" s="903"/>
    </row>
    <row r="760" spans="1:10" ht="18.75" customHeight="1" x14ac:dyDescent="0.2">
      <c r="A760" s="904" t="s">
        <v>300</v>
      </c>
      <c r="B760" s="905"/>
      <c r="C760" s="905"/>
      <c r="D760" s="905"/>
      <c r="E760" s="905"/>
      <c r="F760" s="905"/>
      <c r="G760" s="905"/>
      <c r="H760" s="906"/>
      <c r="I760" s="906"/>
      <c r="J760" s="907"/>
    </row>
    <row r="761" spans="1:10" ht="18.75" customHeight="1" x14ac:dyDescent="0.2">
      <c r="A761" s="482" t="s">
        <v>301</v>
      </c>
      <c r="B761" s="483"/>
      <c r="C761" s="483"/>
      <c r="D761" s="483"/>
      <c r="E761" s="483"/>
      <c r="F761" s="483"/>
      <c r="G761" s="483"/>
      <c r="H761" s="857"/>
      <c r="I761" s="857"/>
      <c r="J761" s="858"/>
    </row>
    <row r="762" spans="1:10" ht="18.75" customHeight="1" x14ac:dyDescent="0.2">
      <c r="A762" s="482" t="s">
        <v>302</v>
      </c>
      <c r="B762" s="483"/>
      <c r="C762" s="483"/>
      <c r="D762" s="483"/>
      <c r="E762" s="483"/>
      <c r="F762" s="483"/>
      <c r="G762" s="483"/>
      <c r="H762" s="857"/>
      <c r="I762" s="857"/>
      <c r="J762" s="858"/>
    </row>
    <row r="763" spans="1:10" ht="18.75" customHeight="1" x14ac:dyDescent="0.2">
      <c r="A763" s="482" t="s">
        <v>303</v>
      </c>
      <c r="B763" s="483"/>
      <c r="C763" s="483"/>
      <c r="D763" s="483"/>
      <c r="E763" s="483"/>
      <c r="F763" s="483"/>
      <c r="G763" s="483"/>
      <c r="H763" s="857"/>
      <c r="I763" s="857"/>
      <c r="J763" s="858"/>
    </row>
    <row r="764" spans="1:10" ht="18.75" customHeight="1" x14ac:dyDescent="0.2">
      <c r="A764" s="482" t="s">
        <v>304</v>
      </c>
      <c r="B764" s="483"/>
      <c r="C764" s="483"/>
      <c r="D764" s="483"/>
      <c r="E764" s="483"/>
      <c r="F764" s="483"/>
      <c r="G764" s="483"/>
      <c r="H764" s="857"/>
      <c r="I764" s="857"/>
      <c r="J764" s="858"/>
    </row>
    <row r="765" spans="1:10" ht="18.75" customHeight="1" thickBot="1" x14ac:dyDescent="0.25">
      <c r="A765" s="464" t="s">
        <v>305</v>
      </c>
      <c r="B765" s="465"/>
      <c r="C765" s="465"/>
      <c r="D765" s="465"/>
      <c r="E765" s="465"/>
      <c r="F765" s="465"/>
      <c r="G765" s="465"/>
      <c r="H765" s="898"/>
      <c r="I765" s="898"/>
      <c r="J765" s="899"/>
    </row>
    <row r="766" spans="1:10" ht="18.75" customHeight="1" thickBot="1" x14ac:dyDescent="0.25">
      <c r="A766" s="559" t="s">
        <v>109</v>
      </c>
      <c r="B766" s="560"/>
      <c r="C766" s="560"/>
      <c r="D766" s="560"/>
      <c r="E766" s="560"/>
      <c r="F766" s="560"/>
      <c r="G766" s="560"/>
      <c r="H766" s="866" t="str">
        <f>IF(SUM(H760:J765)=0,"",SUM(H760:J765))</f>
        <v/>
      </c>
      <c r="I766" s="866"/>
      <c r="J766" s="867"/>
    </row>
    <row r="767" spans="1:10" ht="16.5" customHeight="1" thickTop="1" x14ac:dyDescent="0.2">
      <c r="A767" s="868"/>
      <c r="B767" s="868"/>
      <c r="C767" s="868"/>
      <c r="D767" s="868"/>
      <c r="E767" s="868"/>
      <c r="F767" s="868"/>
      <c r="G767" s="868"/>
      <c r="H767" s="908"/>
      <c r="I767" s="908"/>
      <c r="J767" s="908"/>
    </row>
    <row r="768" spans="1:10" ht="28.5" customHeight="1" x14ac:dyDescent="0.2">
      <c r="A768" s="448" t="s">
        <v>724</v>
      </c>
      <c r="B768" s="448"/>
      <c r="C768" s="448"/>
      <c r="D768" s="448"/>
      <c r="E768" s="448"/>
      <c r="F768" s="448"/>
      <c r="G768" s="448"/>
      <c r="H768" s="448"/>
      <c r="I768" s="448"/>
      <c r="J768" s="448"/>
    </row>
    <row r="769" spans="1:10" ht="16.5" customHeight="1" x14ac:dyDescent="0.2">
      <c r="A769" s="444"/>
      <c r="B769" s="444"/>
      <c r="C769" s="444"/>
      <c r="D769" s="444"/>
      <c r="E769" s="444"/>
      <c r="F769" s="444"/>
      <c r="G769" s="444"/>
      <c r="H769" s="444"/>
      <c r="I769" s="444"/>
      <c r="J769" s="444"/>
    </row>
    <row r="770" spans="1:10" ht="9" customHeight="1" x14ac:dyDescent="0.2">
      <c r="A770" s="444"/>
      <c r="B770" s="444"/>
      <c r="C770" s="444"/>
      <c r="D770" s="444"/>
      <c r="E770" s="444"/>
      <c r="F770" s="444"/>
      <c r="G770" s="444"/>
      <c r="H770" s="444"/>
      <c r="I770" s="444"/>
      <c r="J770" s="444"/>
    </row>
    <row r="771" spans="1:10" ht="16.5" hidden="1" customHeight="1" x14ac:dyDescent="0.2">
      <c r="A771" s="444"/>
      <c r="B771" s="444"/>
      <c r="C771" s="444"/>
      <c r="D771" s="444"/>
      <c r="E771" s="444"/>
      <c r="F771" s="444"/>
      <c r="G771" s="444"/>
      <c r="H771" s="444"/>
      <c r="I771" s="444"/>
      <c r="J771" s="444"/>
    </row>
    <row r="772" spans="1:10" ht="9" customHeight="1" x14ac:dyDescent="0.2">
      <c r="A772" s="444"/>
      <c r="B772" s="444"/>
      <c r="C772" s="444"/>
      <c r="D772" s="444"/>
      <c r="E772" s="444"/>
      <c r="F772" s="444"/>
      <c r="G772" s="444"/>
      <c r="H772" s="444"/>
      <c r="I772" s="444"/>
      <c r="J772" s="444"/>
    </row>
    <row r="773" spans="1:10" ht="9" customHeight="1" x14ac:dyDescent="0.2">
      <c r="A773" s="385"/>
      <c r="B773" s="385"/>
      <c r="C773" s="385"/>
      <c r="D773" s="385"/>
      <c r="E773" s="385"/>
      <c r="F773" s="385"/>
      <c r="G773" s="385"/>
      <c r="H773" s="385"/>
      <c r="I773" s="385"/>
      <c r="J773" s="385"/>
    </row>
    <row r="774" spans="1:10" ht="9" customHeight="1" x14ac:dyDescent="0.2">
      <c r="A774" s="385"/>
      <c r="B774" s="385"/>
      <c r="C774" s="385"/>
      <c r="D774" s="385"/>
      <c r="E774" s="385"/>
      <c r="F774" s="385"/>
      <c r="G774" s="385"/>
      <c r="H774" s="385"/>
      <c r="I774" s="385"/>
      <c r="J774" s="385"/>
    </row>
    <row r="775" spans="1:10" ht="9" customHeight="1" x14ac:dyDescent="0.2">
      <c r="A775" s="385"/>
      <c r="B775" s="385"/>
      <c r="C775" s="385"/>
      <c r="D775" s="385"/>
      <c r="E775" s="385"/>
      <c r="F775" s="385"/>
      <c r="G775" s="385"/>
      <c r="H775" s="385"/>
      <c r="I775" s="385"/>
      <c r="J775" s="385"/>
    </row>
    <row r="776" spans="1:10" ht="9" customHeight="1" x14ac:dyDescent="0.2">
      <c r="A776" s="385"/>
      <c r="B776" s="385"/>
      <c r="C776" s="385"/>
      <c r="D776" s="385"/>
      <c r="E776" s="385"/>
      <c r="F776" s="385"/>
      <c r="G776" s="385"/>
      <c r="H776" s="385"/>
      <c r="I776" s="385"/>
      <c r="J776" s="385"/>
    </row>
    <row r="777" spans="1:10" ht="16.5" customHeight="1" x14ac:dyDescent="0.2">
      <c r="A777" s="234"/>
      <c r="B777" s="234"/>
      <c r="C777" s="234"/>
      <c r="D777" s="234"/>
      <c r="E777" s="234"/>
      <c r="F777" s="234"/>
      <c r="G777" s="234"/>
      <c r="H777" s="234"/>
      <c r="I777" s="234"/>
      <c r="J777" s="234"/>
    </row>
    <row r="778" spans="1:10" ht="16.5" customHeight="1" x14ac:dyDescent="0.2">
      <c r="A778" s="209" t="s">
        <v>726</v>
      </c>
      <c r="B778" s="778" t="s">
        <v>725</v>
      </c>
      <c r="C778" s="778"/>
      <c r="D778" s="778"/>
      <c r="E778" s="778"/>
      <c r="F778" s="778"/>
      <c r="G778" s="778"/>
      <c r="H778" s="778"/>
      <c r="I778" s="778"/>
      <c r="J778" s="778"/>
    </row>
    <row r="779" spans="1:10" ht="16.5" customHeight="1" x14ac:dyDescent="0.2">
      <c r="A779" s="209"/>
      <c r="B779" s="256"/>
      <c r="C779" s="256"/>
      <c r="D779" s="256"/>
      <c r="E779" s="256"/>
      <c r="F779" s="256"/>
      <c r="G779" s="256"/>
      <c r="H779" s="256"/>
      <c r="I779" s="256"/>
      <c r="J779" s="256"/>
    </row>
    <row r="780" spans="1:10" ht="16.5" customHeight="1" thickBot="1" x14ac:dyDescent="0.25">
      <c r="A780" s="837" t="s">
        <v>105</v>
      </c>
      <c r="B780" s="837"/>
      <c r="C780" s="266"/>
      <c r="D780" s="266"/>
      <c r="E780" s="266"/>
      <c r="F780" s="266"/>
      <c r="G780" s="266"/>
      <c r="H780" s="266"/>
      <c r="I780" s="266"/>
      <c r="J780" s="266"/>
    </row>
    <row r="781" spans="1:10" ht="16.5" customHeight="1" thickTop="1" x14ac:dyDescent="0.2">
      <c r="A781" s="838" t="s">
        <v>5</v>
      </c>
      <c r="B781" s="839"/>
      <c r="C781" s="840"/>
      <c r="D781" s="844" t="s">
        <v>311</v>
      </c>
      <c r="E781" s="845"/>
      <c r="F781" s="845"/>
      <c r="G781" s="845"/>
      <c r="H781" s="845"/>
      <c r="I781" s="845"/>
      <c r="J781" s="846"/>
    </row>
    <row r="782" spans="1:10" ht="47.25" customHeight="1" x14ac:dyDescent="0.2">
      <c r="A782" s="841"/>
      <c r="B782" s="842"/>
      <c r="C782" s="843"/>
      <c r="D782" s="816" t="s">
        <v>249</v>
      </c>
      <c r="E782" s="571"/>
      <c r="F782" s="267" t="s">
        <v>306</v>
      </c>
      <c r="G782" s="267" t="s">
        <v>307</v>
      </c>
      <c r="H782" s="267" t="s">
        <v>308</v>
      </c>
      <c r="I782" s="817" t="s">
        <v>727</v>
      </c>
      <c r="J782" s="818"/>
    </row>
    <row r="783" spans="1:10" ht="16.5" customHeight="1" thickBot="1" x14ac:dyDescent="0.25">
      <c r="A783" s="851" t="s">
        <v>110</v>
      </c>
      <c r="B783" s="827"/>
      <c r="C783" s="827"/>
      <c r="D783" s="826" t="s">
        <v>111</v>
      </c>
      <c r="E783" s="827"/>
      <c r="F783" s="262" t="s">
        <v>112</v>
      </c>
      <c r="G783" s="268" t="s">
        <v>113</v>
      </c>
      <c r="H783" s="268" t="s">
        <v>114</v>
      </c>
      <c r="I783" s="653" t="s">
        <v>115</v>
      </c>
      <c r="J783" s="654"/>
    </row>
    <row r="784" spans="1:10" ht="16.5" customHeight="1" thickTop="1" thickBot="1" x14ac:dyDescent="0.25">
      <c r="A784" s="632" t="s">
        <v>309</v>
      </c>
      <c r="B784" s="633"/>
      <c r="C784" s="634"/>
      <c r="D784" s="635" t="str">
        <f>IF(SUM(D785:E786)=0,"",SUM(D785:E786))</f>
        <v/>
      </c>
      <c r="E784" s="821"/>
      <c r="F784" s="269" t="str">
        <f>IF(SUM(F785:F786)=0,"",SUM(F785:F786))</f>
        <v/>
      </c>
      <c r="G784" s="269" t="str">
        <f>IF(SUM(G785:G786)=0,"",SUM(G785:G786))</f>
        <v/>
      </c>
      <c r="H784" s="269" t="str">
        <f>IF(SUM(H785:H786)=0,"",SUM(H785:H786))</f>
        <v/>
      </c>
      <c r="I784" s="822" t="str">
        <f>(IF(SUM(I785:J786)=0,"",SUM(I785:J786)))</f>
        <v/>
      </c>
      <c r="J784" s="823"/>
    </row>
    <row r="785" spans="1:10" ht="15.75" customHeight="1" x14ac:dyDescent="0.2">
      <c r="A785" s="649"/>
      <c r="B785" s="650"/>
      <c r="C785" s="650"/>
      <c r="D785" s="810"/>
      <c r="E785" s="811"/>
      <c r="F785" s="82"/>
      <c r="G785" s="82"/>
      <c r="H785" s="82"/>
      <c r="I785" s="871" t="str">
        <f>IF(D785+F785-G785-H785=0,"",D785+F785-G785-H785)</f>
        <v/>
      </c>
      <c r="J785" s="872"/>
    </row>
    <row r="786" spans="1:10" ht="15.75" customHeight="1" thickBot="1" x14ac:dyDescent="0.25">
      <c r="A786" s="819"/>
      <c r="B786" s="820"/>
      <c r="C786" s="820"/>
      <c r="D786" s="824"/>
      <c r="E786" s="825"/>
      <c r="F786" s="91"/>
      <c r="G786" s="91"/>
      <c r="H786" s="91"/>
      <c r="I786" s="873" t="str">
        <f>IF(D786+F786-G786-H786=0,"",D786+F786-G786-H786)</f>
        <v/>
      </c>
      <c r="J786" s="874"/>
    </row>
    <row r="787" spans="1:10" ht="15.75" customHeight="1" thickBot="1" x14ac:dyDescent="0.25">
      <c r="A787" s="610" t="s">
        <v>310</v>
      </c>
      <c r="B787" s="611"/>
      <c r="C787" s="612"/>
      <c r="D787" s="869">
        <f>IF(SUM(D788:E791)=0,"",SUM(D788:E791))</f>
        <v>67619</v>
      </c>
      <c r="E787" s="870"/>
      <c r="F787" s="270">
        <f>IF(SUM(F788:F791)=0,"",SUM(F788:F791))</f>
        <v>70025</v>
      </c>
      <c r="G787" s="270">
        <f>IF(SUM(G788:G791)=0,"",SUM(G788:G791))</f>
        <v>68495</v>
      </c>
      <c r="H787" s="270">
        <f>IF(SUM(H788:H791)=0,"",SUM(H788:H791))</f>
        <v>2124</v>
      </c>
      <c r="I787" s="615">
        <f>IF(SUM(I788:J791)=0,"",SUM(I788:J791))</f>
        <v>67025</v>
      </c>
      <c r="J787" s="616"/>
    </row>
    <row r="788" spans="1:10" ht="15.75" customHeight="1" x14ac:dyDescent="0.2">
      <c r="A788" s="649" t="s">
        <v>856</v>
      </c>
      <c r="B788" s="650"/>
      <c r="C788" s="650"/>
      <c r="D788" s="651">
        <v>59455</v>
      </c>
      <c r="E788" s="652"/>
      <c r="F788" s="82">
        <v>61477</v>
      </c>
      <c r="G788" s="82">
        <v>57851</v>
      </c>
      <c r="H788" s="82">
        <v>1604</v>
      </c>
      <c r="I788" s="835">
        <f>IF(D788+F788-G788-H788=0,"",D788+F788-G788-H788)</f>
        <v>61477</v>
      </c>
      <c r="J788" s="836"/>
    </row>
    <row r="789" spans="1:10" ht="15.75" customHeight="1" x14ac:dyDescent="0.2">
      <c r="A789" s="649" t="s">
        <v>857</v>
      </c>
      <c r="B789" s="650"/>
      <c r="C789" s="650"/>
      <c r="D789" s="651">
        <v>5164</v>
      </c>
      <c r="E789" s="652"/>
      <c r="F789" s="82">
        <v>5548</v>
      </c>
      <c r="G789" s="82">
        <v>7644</v>
      </c>
      <c r="H789" s="82">
        <v>520</v>
      </c>
      <c r="I789" s="835">
        <f>IF(D789+F789-G789-H789=0,"",D789+F789-G789-H789)</f>
        <v>2548</v>
      </c>
      <c r="J789" s="836"/>
    </row>
    <row r="790" spans="1:10" ht="15.75" customHeight="1" x14ac:dyDescent="0.2">
      <c r="A790" s="649" t="s">
        <v>858</v>
      </c>
      <c r="B790" s="650"/>
      <c r="C790" s="650"/>
      <c r="D790" s="651">
        <v>3000</v>
      </c>
      <c r="E790" s="652"/>
      <c r="F790" s="139">
        <v>3000</v>
      </c>
      <c r="G790" s="139">
        <v>3000</v>
      </c>
      <c r="H790" s="104"/>
      <c r="I790" s="835">
        <f>IF(D790+F790-G790-H790=0,"",D790+F790-G790-H790)</f>
        <v>3000</v>
      </c>
      <c r="J790" s="836"/>
    </row>
    <row r="791" spans="1:10" ht="15.75" customHeight="1" thickBot="1" x14ac:dyDescent="0.25">
      <c r="A791" s="849"/>
      <c r="B791" s="850"/>
      <c r="C791" s="850"/>
      <c r="D791" s="847"/>
      <c r="E791" s="848"/>
      <c r="F791" s="169"/>
      <c r="G791" s="169"/>
      <c r="H791" s="169"/>
      <c r="I791" s="647" t="str">
        <f>IF(D791+F791-G791-H791=0,"",D791+F791-G791-H791)</f>
        <v/>
      </c>
      <c r="J791" s="648"/>
    </row>
    <row r="792" spans="1:10" ht="16.5" customHeight="1" thickTop="1" thickBot="1" x14ac:dyDescent="0.25">
      <c r="A792" s="837" t="s">
        <v>125</v>
      </c>
      <c r="B792" s="837"/>
      <c r="C792" s="266"/>
      <c r="D792" s="266"/>
      <c r="E792" s="266"/>
      <c r="F792" s="266"/>
      <c r="G792" s="266"/>
      <c r="H792" s="266"/>
      <c r="I792" s="266"/>
      <c r="J792" s="266"/>
    </row>
    <row r="793" spans="1:10" ht="10.8" thickTop="1" x14ac:dyDescent="0.2">
      <c r="A793" s="838" t="s">
        <v>5</v>
      </c>
      <c r="B793" s="839"/>
      <c r="C793" s="840"/>
      <c r="D793" s="844" t="s">
        <v>312</v>
      </c>
      <c r="E793" s="845"/>
      <c r="F793" s="845"/>
      <c r="G793" s="845"/>
      <c r="H793" s="845"/>
      <c r="I793" s="845"/>
      <c r="J793" s="846"/>
    </row>
    <row r="794" spans="1:10" ht="60.75" customHeight="1" x14ac:dyDescent="0.2">
      <c r="A794" s="841"/>
      <c r="B794" s="842"/>
      <c r="C794" s="843"/>
      <c r="D794" s="816" t="s">
        <v>249</v>
      </c>
      <c r="E794" s="571"/>
      <c r="F794" s="267" t="s">
        <v>306</v>
      </c>
      <c r="G794" s="267" t="s">
        <v>307</v>
      </c>
      <c r="H794" s="267" t="s">
        <v>308</v>
      </c>
      <c r="I794" s="817" t="s">
        <v>727</v>
      </c>
      <c r="J794" s="818"/>
    </row>
    <row r="795" spans="1:10" ht="10.8" thickBot="1" x14ac:dyDescent="0.25">
      <c r="A795" s="851" t="s">
        <v>110</v>
      </c>
      <c r="B795" s="827"/>
      <c r="C795" s="827"/>
      <c r="D795" s="826" t="s">
        <v>111</v>
      </c>
      <c r="E795" s="827"/>
      <c r="F795" s="262" t="s">
        <v>112</v>
      </c>
      <c r="G795" s="268" t="s">
        <v>113</v>
      </c>
      <c r="H795" s="268" t="s">
        <v>114</v>
      </c>
      <c r="I795" s="653" t="s">
        <v>115</v>
      </c>
      <c r="J795" s="654"/>
    </row>
    <row r="796" spans="1:10" ht="16.5" customHeight="1" thickTop="1" thickBot="1" x14ac:dyDescent="0.25">
      <c r="A796" s="632" t="s">
        <v>309</v>
      </c>
      <c r="B796" s="633"/>
      <c r="C796" s="634"/>
      <c r="D796" s="635" t="str">
        <f>IF(SUM(D797:E797)=0,"",SUM(D797:E797))</f>
        <v/>
      </c>
      <c r="E796" s="821"/>
      <c r="F796" s="269" t="str">
        <f>IF(SUM(F797:F797)=0,"",SUM(F797:F797))</f>
        <v/>
      </c>
      <c r="G796" s="269" t="str">
        <f>IF(SUM(G797:G797)=0,"",SUM(G797:G797))</f>
        <v/>
      </c>
      <c r="H796" s="269" t="str">
        <f>IF(SUM(H797:H797)=0,"",SUM(H797:H797))</f>
        <v/>
      </c>
      <c r="I796" s="822" t="str">
        <f>(IF(SUM(I797:J797)=0,"",SUM(I797:J797)))</f>
        <v/>
      </c>
      <c r="J796" s="823"/>
    </row>
    <row r="797" spans="1:10" ht="16.5" customHeight="1" thickBot="1" x14ac:dyDescent="0.25">
      <c r="A797" s="649"/>
      <c r="B797" s="650"/>
      <c r="C797" s="650"/>
      <c r="D797" s="810"/>
      <c r="E797" s="811"/>
      <c r="F797" s="82"/>
      <c r="G797" s="82"/>
      <c r="H797" s="82"/>
      <c r="I797" s="871" t="str">
        <f>IF(D797+F797-G797-H797=0,"",D797+F797-G797-H797)</f>
        <v/>
      </c>
      <c r="J797" s="872"/>
    </row>
    <row r="798" spans="1:10" ht="16.5" customHeight="1" thickBot="1" x14ac:dyDescent="0.25">
      <c r="A798" s="610" t="s">
        <v>310</v>
      </c>
      <c r="B798" s="611"/>
      <c r="C798" s="612"/>
      <c r="D798" s="869">
        <f>IF(SUM(D799:E802)=0,"",SUM(D799:E802))</f>
        <v>67941</v>
      </c>
      <c r="E798" s="870"/>
      <c r="F798" s="270">
        <f>IF(SUM(F799:F802)=0,"",SUM(F799:F802))</f>
        <v>67619</v>
      </c>
      <c r="G798" s="270">
        <f>IF(SUM(G799:G802)=0,"",SUM(G799:G802))</f>
        <v>67004</v>
      </c>
      <c r="H798" s="270">
        <f>IF(SUM(H799:H802)=0,"",SUM(H799:H802))</f>
        <v>937</v>
      </c>
      <c r="I798" s="615">
        <f>IF(SUM(I799:J802)=0,"",SUM(I799:J802))</f>
        <v>67619</v>
      </c>
      <c r="J798" s="616"/>
    </row>
    <row r="799" spans="1:10" ht="16.5" customHeight="1" x14ac:dyDescent="0.2">
      <c r="A799" s="649" t="s">
        <v>856</v>
      </c>
      <c r="B799" s="650"/>
      <c r="C799" s="650"/>
      <c r="D799" s="651">
        <v>62859</v>
      </c>
      <c r="E799" s="652"/>
      <c r="F799" s="82">
        <v>59455</v>
      </c>
      <c r="G799" s="82">
        <v>62024</v>
      </c>
      <c r="H799" s="82">
        <v>835</v>
      </c>
      <c r="I799" s="835">
        <f>IF(D799+F799-G799-H799=0,"",D799+F799-G799-H799)</f>
        <v>59455</v>
      </c>
      <c r="J799" s="836"/>
    </row>
    <row r="800" spans="1:10" ht="16.5" customHeight="1" x14ac:dyDescent="0.2">
      <c r="A800" s="649" t="s">
        <v>857</v>
      </c>
      <c r="B800" s="650"/>
      <c r="C800" s="650"/>
      <c r="D800" s="651">
        <v>2082</v>
      </c>
      <c r="E800" s="652"/>
      <c r="F800" s="82">
        <v>5164</v>
      </c>
      <c r="G800" s="82">
        <v>1980</v>
      </c>
      <c r="H800" s="82">
        <v>102</v>
      </c>
      <c r="I800" s="835">
        <f>IF(D800+F800-G800-H800=0,"",D800+F800-G800-H800)</f>
        <v>5164</v>
      </c>
      <c r="J800" s="836"/>
    </row>
    <row r="801" spans="1:10" ht="16.5" customHeight="1" x14ac:dyDescent="0.2">
      <c r="A801" s="649" t="s">
        <v>858</v>
      </c>
      <c r="B801" s="650"/>
      <c r="C801" s="650"/>
      <c r="D801" s="651">
        <v>3000</v>
      </c>
      <c r="E801" s="652"/>
      <c r="F801" s="139">
        <v>3000</v>
      </c>
      <c r="G801" s="139">
        <v>3000</v>
      </c>
      <c r="H801" s="104"/>
      <c r="I801" s="835">
        <f>IF(D801+F801-G801-H801=0,"",D801+F801-G801-H801)</f>
        <v>3000</v>
      </c>
      <c r="J801" s="836"/>
    </row>
    <row r="802" spans="1:10" ht="10.8" thickBot="1" x14ac:dyDescent="0.25">
      <c r="A802" s="849"/>
      <c r="B802" s="850"/>
      <c r="C802" s="850"/>
      <c r="D802" s="847"/>
      <c r="E802" s="848"/>
      <c r="F802" s="169"/>
      <c r="G802" s="169"/>
      <c r="H802" s="169"/>
      <c r="I802" s="647" t="str">
        <f>IF(D802+F802-G802-H802=0,"",D802+F802-G802-H802)</f>
        <v/>
      </c>
      <c r="J802" s="648"/>
    </row>
    <row r="803" spans="1:10" ht="10.8" thickTop="1" x14ac:dyDescent="0.2">
      <c r="A803" s="234"/>
      <c r="B803" s="234"/>
      <c r="C803" s="234"/>
      <c r="D803" s="234"/>
      <c r="E803" s="234"/>
      <c r="F803" s="234"/>
      <c r="G803" s="234"/>
      <c r="H803" s="234"/>
      <c r="I803" s="234"/>
      <c r="J803" s="234"/>
    </row>
    <row r="804" spans="1:10" x14ac:dyDescent="0.2">
      <c r="A804" s="448" t="s">
        <v>728</v>
      </c>
      <c r="B804" s="448"/>
      <c r="C804" s="448"/>
      <c r="D804" s="448"/>
      <c r="E804" s="448"/>
      <c r="F804" s="448"/>
      <c r="G804" s="448"/>
      <c r="H804" s="448"/>
      <c r="I804" s="448"/>
      <c r="J804" s="448"/>
    </row>
    <row r="805" spans="1:10" x14ac:dyDescent="0.2">
      <c r="A805" s="450"/>
      <c r="B805" s="450"/>
      <c r="C805" s="450"/>
      <c r="D805" s="450"/>
      <c r="E805" s="450"/>
      <c r="F805" s="450"/>
      <c r="G805" s="450"/>
      <c r="H805" s="450"/>
      <c r="I805" s="450"/>
      <c r="J805" s="450"/>
    </row>
    <row r="806" spans="1:10" x14ac:dyDescent="0.2">
      <c r="A806" s="450"/>
      <c r="B806" s="450"/>
      <c r="C806" s="450"/>
      <c r="D806" s="450"/>
      <c r="E806" s="450"/>
      <c r="F806" s="450"/>
      <c r="G806" s="450"/>
      <c r="H806" s="450"/>
      <c r="I806" s="450"/>
      <c r="J806" s="450"/>
    </row>
    <row r="807" spans="1:10" x14ac:dyDescent="0.2">
      <c r="A807" s="383" t="s">
        <v>730</v>
      </c>
      <c r="B807" s="778" t="s">
        <v>729</v>
      </c>
      <c r="C807" s="778"/>
      <c r="D807" s="778"/>
      <c r="E807" s="778"/>
      <c r="F807" s="778"/>
      <c r="G807" s="778"/>
      <c r="H807" s="778"/>
      <c r="I807" s="778"/>
      <c r="J807" s="778"/>
    </row>
    <row r="808" spans="1:10" ht="10.8" thickBot="1" x14ac:dyDescent="0.25">
      <c r="A808" s="248"/>
      <c r="B808" s="249"/>
      <c r="C808" s="249"/>
      <c r="D808" s="249"/>
      <c r="E808" s="249"/>
      <c r="F808" s="249"/>
      <c r="G808" s="249"/>
      <c r="H808" s="249"/>
      <c r="I808" s="249"/>
      <c r="J808" s="249"/>
    </row>
    <row r="809" spans="1:10" ht="11.4" thickTop="1" thickBot="1" x14ac:dyDescent="0.25">
      <c r="A809" s="882" t="s">
        <v>288</v>
      </c>
      <c r="B809" s="880"/>
      <c r="C809" s="880"/>
      <c r="D809" s="883"/>
      <c r="E809" s="880" t="s">
        <v>132</v>
      </c>
      <c r="F809" s="880"/>
      <c r="G809" s="730"/>
      <c r="H809" s="879" t="s">
        <v>133</v>
      </c>
      <c r="I809" s="880"/>
      <c r="J809" s="881"/>
    </row>
    <row r="810" spans="1:10" ht="11.4" thickTop="1" thickBot="1" x14ac:dyDescent="0.25">
      <c r="A810" s="639" t="s">
        <v>313</v>
      </c>
      <c r="B810" s="640"/>
      <c r="C810" s="640"/>
      <c r="D810" s="640"/>
      <c r="E810" s="635">
        <f>IF(SUM(E811:G812)=0,"",SUM(E811:G812))</f>
        <v>1721747</v>
      </c>
      <c r="F810" s="635"/>
      <c r="G810" s="636"/>
      <c r="H810" s="637">
        <f>IF(SUM(H811:J812)=0,"",SUM(H811:J812))</f>
        <v>1967639</v>
      </c>
      <c r="I810" s="635"/>
      <c r="J810" s="638"/>
    </row>
    <row r="811" spans="1:10" ht="23.25" customHeight="1" x14ac:dyDescent="0.2">
      <c r="A811" s="643" t="s">
        <v>314</v>
      </c>
      <c r="B811" s="644"/>
      <c r="C811" s="644"/>
      <c r="D811" s="644"/>
      <c r="E811" s="808"/>
      <c r="F811" s="808"/>
      <c r="G811" s="809"/>
      <c r="H811" s="605"/>
      <c r="I811" s="603"/>
      <c r="J811" s="606"/>
    </row>
    <row r="812" spans="1:10" ht="21.75" customHeight="1" thickBot="1" x14ac:dyDescent="0.25">
      <c r="A812" s="641" t="s">
        <v>315</v>
      </c>
      <c r="B812" s="642"/>
      <c r="C812" s="642"/>
      <c r="D812" s="642"/>
      <c r="E812" s="623">
        <v>1721747</v>
      </c>
      <c r="F812" s="623"/>
      <c r="G812" s="624"/>
      <c r="H812" s="625">
        <v>1967639</v>
      </c>
      <c r="I812" s="623"/>
      <c r="J812" s="626"/>
    </row>
    <row r="813" spans="1:10" ht="10.8" thickBot="1" x14ac:dyDescent="0.25">
      <c r="A813" s="814" t="s">
        <v>316</v>
      </c>
      <c r="B813" s="815"/>
      <c r="C813" s="815"/>
      <c r="D813" s="815"/>
      <c r="E813" s="613">
        <f>IF(SUM(E814:G815)=0,"",SUM(E814:G815))</f>
        <v>985270</v>
      </c>
      <c r="F813" s="613"/>
      <c r="G813" s="614"/>
      <c r="H813" s="615">
        <f>IF(SUM(H814:J815)=0,"",SUM(H814:J815))</f>
        <v>1019597</v>
      </c>
      <c r="I813" s="613"/>
      <c r="J813" s="616"/>
    </row>
    <row r="814" spans="1:10" ht="22.5" customHeight="1" x14ac:dyDescent="0.2">
      <c r="A814" s="643" t="s">
        <v>317</v>
      </c>
      <c r="B814" s="644"/>
      <c r="C814" s="644"/>
      <c r="D814" s="644"/>
      <c r="E814" s="603">
        <v>508315</v>
      </c>
      <c r="F814" s="603"/>
      <c r="G814" s="604"/>
      <c r="H814" s="605">
        <v>1013682</v>
      </c>
      <c r="I814" s="603"/>
      <c r="J814" s="606"/>
    </row>
    <row r="815" spans="1:10" ht="14.25" customHeight="1" thickBot="1" x14ac:dyDescent="0.25">
      <c r="A815" s="645" t="s">
        <v>318</v>
      </c>
      <c r="B815" s="646"/>
      <c r="C815" s="646"/>
      <c r="D815" s="646"/>
      <c r="E815" s="593">
        <v>476955</v>
      </c>
      <c r="F815" s="593"/>
      <c r="G815" s="594"/>
      <c r="H815" s="601">
        <v>5915</v>
      </c>
      <c r="I815" s="593"/>
      <c r="J815" s="602"/>
    </row>
    <row r="816" spans="1:10" ht="10.8" thickTop="1" x14ac:dyDescent="0.2">
      <c r="A816" s="266"/>
      <c r="B816" s="266"/>
      <c r="C816" s="266"/>
      <c r="D816" s="266"/>
      <c r="E816" s="266"/>
      <c r="F816" s="266"/>
      <c r="G816" s="266"/>
      <c r="H816" s="266"/>
      <c r="I816" s="266"/>
      <c r="J816" s="266"/>
    </row>
    <row r="817" spans="1:10" ht="15.75" customHeight="1" x14ac:dyDescent="0.2">
      <c r="A817" s="448" t="s">
        <v>731</v>
      </c>
      <c r="B817" s="448"/>
      <c r="C817" s="448"/>
      <c r="D817" s="448"/>
      <c r="E817" s="448"/>
      <c r="F817" s="448"/>
      <c r="G817" s="448"/>
      <c r="H817" s="448"/>
      <c r="I817" s="448"/>
      <c r="J817" s="448"/>
    </row>
    <row r="818" spans="1:10" x14ac:dyDescent="0.2">
      <c r="A818" s="234"/>
      <c r="B818" s="234"/>
      <c r="C818" s="234"/>
      <c r="D818" s="234"/>
      <c r="E818" s="234"/>
      <c r="F818" s="234"/>
      <c r="G818" s="234"/>
      <c r="H818" s="234"/>
      <c r="I818" s="234"/>
      <c r="J818" s="234"/>
    </row>
    <row r="819" spans="1:10" x14ac:dyDescent="0.2">
      <c r="A819" s="209" t="s">
        <v>283</v>
      </c>
      <c r="B819" s="449" t="s">
        <v>904</v>
      </c>
      <c r="C819" s="449"/>
      <c r="D819" s="449"/>
      <c r="E819" s="449"/>
      <c r="F819" s="449"/>
      <c r="G819" s="449"/>
      <c r="H819" s="449"/>
      <c r="I819" s="449"/>
      <c r="J819" s="449"/>
    </row>
    <row r="820" spans="1:10" ht="10.8" thickBot="1" x14ac:dyDescent="0.25">
      <c r="A820" s="253"/>
      <c r="B820" s="253"/>
      <c r="C820" s="253"/>
      <c r="D820" s="253"/>
      <c r="E820" s="254"/>
      <c r="F820" s="254"/>
      <c r="G820" s="254"/>
      <c r="H820" s="254"/>
      <c r="I820" s="255"/>
      <c r="J820" s="255"/>
    </row>
    <row r="821" spans="1:10" ht="11.4" thickTop="1" thickBot="1" x14ac:dyDescent="0.25">
      <c r="A821" s="557" t="s">
        <v>284</v>
      </c>
      <c r="B821" s="558"/>
      <c r="C821" s="558"/>
      <c r="D821" s="558"/>
      <c r="E821" s="558"/>
      <c r="F821" s="558"/>
      <c r="G821" s="767" t="s">
        <v>285</v>
      </c>
      <c r="H821" s="767"/>
      <c r="I821" s="767"/>
      <c r="J821" s="768"/>
    </row>
    <row r="822" spans="1:10" ht="10.8" thickBot="1" x14ac:dyDescent="0.25">
      <c r="A822" s="769"/>
      <c r="B822" s="770"/>
      <c r="C822" s="770"/>
      <c r="D822" s="770"/>
      <c r="E822" s="770"/>
      <c r="F822" s="770"/>
      <c r="G822" s="765" t="s">
        <v>286</v>
      </c>
      <c r="H822" s="766"/>
      <c r="I822" s="828" t="s">
        <v>741</v>
      </c>
      <c r="J822" s="829"/>
    </row>
    <row r="823" spans="1:10" ht="10.8" thickTop="1" x14ac:dyDescent="0.2">
      <c r="A823" s="781"/>
      <c r="B823" s="782"/>
      <c r="C823" s="782"/>
      <c r="D823" s="782"/>
      <c r="E823" s="782"/>
      <c r="F823" s="782"/>
      <c r="G823" s="771"/>
      <c r="H823" s="772"/>
      <c r="I823" s="877"/>
      <c r="J823" s="878"/>
    </row>
    <row r="824" spans="1:10" x14ac:dyDescent="0.2">
      <c r="A824" s="655"/>
      <c r="B824" s="656"/>
      <c r="C824" s="656"/>
      <c r="D824" s="656"/>
      <c r="E824" s="656"/>
      <c r="F824" s="656"/>
      <c r="G824" s="773"/>
      <c r="H824" s="774"/>
      <c r="I824" s="489"/>
      <c r="J824" s="491"/>
    </row>
    <row r="825" spans="1:10" x14ac:dyDescent="0.2">
      <c r="A825" s="655"/>
      <c r="B825" s="656"/>
      <c r="C825" s="656"/>
      <c r="D825" s="656"/>
      <c r="E825" s="656"/>
      <c r="F825" s="656"/>
      <c r="G825" s="773"/>
      <c r="H825" s="774"/>
      <c r="I825" s="489"/>
      <c r="J825" s="491"/>
    </row>
    <row r="826" spans="1:10" x14ac:dyDescent="0.2">
      <c r="A826" s="655"/>
      <c r="B826" s="656"/>
      <c r="C826" s="656"/>
      <c r="D826" s="656"/>
      <c r="E826" s="656"/>
      <c r="F826" s="656"/>
      <c r="G826" s="773"/>
      <c r="H826" s="774"/>
      <c r="I826" s="489"/>
      <c r="J826" s="491"/>
    </row>
    <row r="827" spans="1:10" s="188" customFormat="1" ht="10.8" thickBot="1" x14ac:dyDescent="0.25">
      <c r="A827" s="657"/>
      <c r="B827" s="658"/>
      <c r="C827" s="658"/>
      <c r="D827" s="658"/>
      <c r="E827" s="658"/>
      <c r="F827" s="658"/>
      <c r="G827" s="875"/>
      <c r="H827" s="876"/>
      <c r="I827" s="779"/>
      <c r="J827" s="780"/>
    </row>
    <row r="828" spans="1:10" s="188" customFormat="1" ht="10.8" thickTop="1" x14ac:dyDescent="0.2">
      <c r="A828" s="448" t="s">
        <v>742</v>
      </c>
      <c r="B828" s="448"/>
      <c r="C828" s="448"/>
      <c r="D828" s="448"/>
      <c r="E828" s="448"/>
      <c r="F828" s="448"/>
      <c r="G828" s="448"/>
      <c r="H828" s="448"/>
      <c r="I828" s="448"/>
      <c r="J828" s="448"/>
    </row>
    <row r="829" spans="1:10" s="188" customFormat="1" ht="15" customHeight="1" x14ac:dyDescent="0.2">
      <c r="A829" s="450"/>
      <c r="B829" s="450"/>
      <c r="C829" s="450"/>
      <c r="D829" s="450"/>
      <c r="E829" s="450"/>
      <c r="F829" s="450"/>
      <c r="G829" s="450"/>
      <c r="H829" s="450"/>
      <c r="I829" s="450"/>
      <c r="J829" s="450"/>
    </row>
    <row r="830" spans="1:10" s="188" customFormat="1" ht="15" customHeight="1" x14ac:dyDescent="0.2">
      <c r="A830" s="450"/>
      <c r="B830" s="450"/>
      <c r="C830" s="450"/>
      <c r="D830" s="450"/>
      <c r="E830" s="450"/>
      <c r="F830" s="450"/>
      <c r="G830" s="450"/>
      <c r="H830" s="450"/>
      <c r="I830" s="450"/>
      <c r="J830" s="450"/>
    </row>
    <row r="831" spans="1:10" s="188" customFormat="1" ht="22.5" customHeight="1" x14ac:dyDescent="0.2">
      <c r="A831" s="184" t="s">
        <v>743</v>
      </c>
      <c r="B831" s="778" t="s">
        <v>744</v>
      </c>
      <c r="C831" s="778"/>
      <c r="D831" s="778"/>
      <c r="E831" s="778"/>
      <c r="F831" s="778"/>
      <c r="G831" s="778"/>
      <c r="H831" s="778"/>
      <c r="I831" s="778"/>
      <c r="J831" s="778"/>
    </row>
    <row r="832" spans="1:10" s="188" customFormat="1" ht="10.8" thickBot="1" x14ac:dyDescent="0.25">
      <c r="A832" s="248"/>
      <c r="B832" s="249"/>
      <c r="C832" s="249"/>
      <c r="D832" s="249"/>
      <c r="E832" s="249"/>
      <c r="F832" s="249"/>
      <c r="G832" s="249"/>
      <c r="H832" s="249"/>
      <c r="I832" s="249"/>
      <c r="J832" s="249"/>
    </row>
    <row r="833" spans="1:10" s="188" customFormat="1" ht="43.5" customHeight="1" thickTop="1" thickBot="1" x14ac:dyDescent="0.25">
      <c r="A833" s="775" t="s">
        <v>288</v>
      </c>
      <c r="B833" s="776"/>
      <c r="C833" s="776"/>
      <c r="D833" s="777"/>
      <c r="E833" s="776" t="s">
        <v>6</v>
      </c>
      <c r="F833" s="776"/>
      <c r="G833" s="813"/>
      <c r="H833" s="753" t="s">
        <v>7</v>
      </c>
      <c r="I833" s="757"/>
      <c r="J833" s="812"/>
    </row>
    <row r="834" spans="1:10" s="188" customFormat="1" ht="30" customHeight="1" thickTop="1" thickBot="1" x14ac:dyDescent="0.25">
      <c r="A834" s="632" t="s">
        <v>319</v>
      </c>
      <c r="B834" s="633"/>
      <c r="C834" s="633"/>
      <c r="D834" s="634"/>
      <c r="E834" s="635" t="str">
        <f>IF(SUM(E835:G836)=0,"",SUM(E835:G836))</f>
        <v/>
      </c>
      <c r="F834" s="635"/>
      <c r="G834" s="636"/>
      <c r="H834" s="637" t="str">
        <f>IF(SUM(H835:J836)=0,"",SUM(H835:J836))</f>
        <v/>
      </c>
      <c r="I834" s="635"/>
      <c r="J834" s="638"/>
    </row>
    <row r="835" spans="1:10" s="188" customFormat="1" x14ac:dyDescent="0.2">
      <c r="A835" s="475" t="s">
        <v>320</v>
      </c>
      <c r="B835" s="476"/>
      <c r="C835" s="476"/>
      <c r="D835" s="477"/>
      <c r="E835" s="603"/>
      <c r="F835" s="603"/>
      <c r="G835" s="604"/>
      <c r="H835" s="605"/>
      <c r="I835" s="603"/>
      <c r="J835" s="606"/>
    </row>
    <row r="836" spans="1:10" s="188" customFormat="1" ht="10.8" thickBot="1" x14ac:dyDescent="0.25">
      <c r="A836" s="859" t="s">
        <v>321</v>
      </c>
      <c r="B836" s="860"/>
      <c r="C836" s="860"/>
      <c r="D836" s="861"/>
      <c r="E836" s="862"/>
      <c r="F836" s="862"/>
      <c r="G836" s="863"/>
      <c r="H836" s="864"/>
      <c r="I836" s="862"/>
      <c r="J836" s="865"/>
    </row>
    <row r="837" spans="1:10" s="188" customFormat="1" ht="30.75" customHeight="1" thickTop="1" thickBot="1" x14ac:dyDescent="0.25">
      <c r="A837" s="895" t="s">
        <v>322</v>
      </c>
      <c r="B837" s="896"/>
      <c r="C837" s="896"/>
      <c r="D837" s="897"/>
      <c r="E837" s="884" t="str">
        <f>IF(SUM(E838:G839)=0,"",SUM(E838:G839))</f>
        <v/>
      </c>
      <c r="F837" s="884"/>
      <c r="G837" s="885"/>
      <c r="H837" s="886" t="str">
        <f>IF(SUM(H838:J839)=0,"",SUM(H838:J839))</f>
        <v/>
      </c>
      <c r="I837" s="884"/>
      <c r="J837" s="887"/>
    </row>
    <row r="838" spans="1:10" s="188" customFormat="1" ht="10.8" thickTop="1" x14ac:dyDescent="0.2">
      <c r="A838" s="888" t="s">
        <v>320</v>
      </c>
      <c r="B838" s="889"/>
      <c r="C838" s="889"/>
      <c r="D838" s="890"/>
      <c r="E838" s="891"/>
      <c r="F838" s="891"/>
      <c r="G838" s="892"/>
      <c r="H838" s="893"/>
      <c r="I838" s="891"/>
      <c r="J838" s="894"/>
    </row>
    <row r="839" spans="1:10" s="188" customFormat="1" ht="10.8" thickBot="1" x14ac:dyDescent="0.25">
      <c r="A839" s="607" t="s">
        <v>321</v>
      </c>
      <c r="B839" s="608"/>
      <c r="C839" s="608"/>
      <c r="D839" s="609"/>
      <c r="E839" s="623"/>
      <c r="F839" s="623"/>
      <c r="G839" s="624"/>
      <c r="H839" s="625"/>
      <c r="I839" s="623"/>
      <c r="J839" s="626"/>
    </row>
    <row r="840" spans="1:10" s="188" customFormat="1" ht="21.75" customHeight="1" thickBot="1" x14ac:dyDescent="0.25">
      <c r="A840" s="610" t="s">
        <v>323</v>
      </c>
      <c r="B840" s="611"/>
      <c r="C840" s="611"/>
      <c r="D840" s="612"/>
      <c r="E840" s="627"/>
      <c r="F840" s="627"/>
      <c r="G840" s="628"/>
      <c r="H840" s="629"/>
      <c r="I840" s="627"/>
      <c r="J840" s="630"/>
    </row>
    <row r="841" spans="1:10" s="188" customFormat="1" ht="10.8" thickBot="1" x14ac:dyDescent="0.25">
      <c r="A841" s="610" t="s">
        <v>324</v>
      </c>
      <c r="B841" s="611"/>
      <c r="C841" s="611"/>
      <c r="D841" s="612"/>
      <c r="E841" s="627"/>
      <c r="F841" s="627"/>
      <c r="G841" s="628"/>
      <c r="H841" s="629"/>
      <c r="I841" s="627"/>
      <c r="J841" s="630"/>
    </row>
    <row r="842" spans="1:10" s="188" customFormat="1" ht="10.8" thickBot="1" x14ac:dyDescent="0.25">
      <c r="A842" s="610" t="s">
        <v>325</v>
      </c>
      <c r="B842" s="611"/>
      <c r="C842" s="611"/>
      <c r="D842" s="612"/>
      <c r="E842" s="627">
        <v>22</v>
      </c>
      <c r="F842" s="627"/>
      <c r="G842" s="628"/>
      <c r="H842" s="629">
        <v>22</v>
      </c>
      <c r="I842" s="627"/>
      <c r="J842" s="630"/>
    </row>
    <row r="843" spans="1:10" s="188" customFormat="1" ht="10.8" thickBot="1" x14ac:dyDescent="0.25">
      <c r="A843" s="610" t="s">
        <v>326</v>
      </c>
      <c r="B843" s="611"/>
      <c r="C843" s="611"/>
      <c r="D843" s="612"/>
      <c r="E843" s="627"/>
      <c r="F843" s="627"/>
      <c r="G843" s="628"/>
      <c r="H843" s="629"/>
      <c r="I843" s="627"/>
      <c r="J843" s="630"/>
    </row>
    <row r="844" spans="1:10" s="188" customFormat="1" ht="27" customHeight="1" thickBot="1" x14ac:dyDescent="0.25">
      <c r="A844" s="610" t="s">
        <v>327</v>
      </c>
      <c r="B844" s="611"/>
      <c r="C844" s="611"/>
      <c r="D844" s="612"/>
      <c r="E844" s="613" t="str">
        <f>IF(SUM(E845:G846)=0,"",SUM(E845:G846))</f>
        <v/>
      </c>
      <c r="F844" s="613"/>
      <c r="G844" s="614"/>
      <c r="H844" s="615" t="str">
        <f>IF(SUM(H845:J846)=0,"",SUM(H845:J846))</f>
        <v/>
      </c>
      <c r="I844" s="613"/>
      <c r="J844" s="616"/>
    </row>
    <row r="845" spans="1:10" s="188" customFormat="1" ht="45" customHeight="1" x14ac:dyDescent="0.2">
      <c r="A845" s="475" t="s">
        <v>328</v>
      </c>
      <c r="B845" s="476"/>
      <c r="C845" s="476"/>
      <c r="D845" s="477"/>
      <c r="E845" s="603"/>
      <c r="F845" s="603"/>
      <c r="G845" s="604"/>
      <c r="H845" s="605"/>
      <c r="I845" s="603"/>
      <c r="J845" s="606"/>
    </row>
    <row r="846" spans="1:10" s="188" customFormat="1" ht="10.8" thickBot="1" x14ac:dyDescent="0.25">
      <c r="A846" s="607" t="s">
        <v>329</v>
      </c>
      <c r="B846" s="608"/>
      <c r="C846" s="608"/>
      <c r="D846" s="609"/>
      <c r="E846" s="623"/>
      <c r="F846" s="623"/>
      <c r="G846" s="624"/>
      <c r="H846" s="625"/>
      <c r="I846" s="623"/>
      <c r="J846" s="626"/>
    </row>
    <row r="847" spans="1:10" s="188" customFormat="1" ht="10.8" thickBot="1" x14ac:dyDescent="0.25">
      <c r="A847" s="610" t="s">
        <v>330</v>
      </c>
      <c r="B847" s="611"/>
      <c r="C847" s="611"/>
      <c r="D847" s="612"/>
      <c r="E847" s="627"/>
      <c r="F847" s="627"/>
      <c r="G847" s="628"/>
      <c r="H847" s="629"/>
      <c r="I847" s="627"/>
      <c r="J847" s="630"/>
    </row>
    <row r="848" spans="1:10" s="188" customFormat="1" ht="29.25" customHeight="1" thickBot="1" x14ac:dyDescent="0.25">
      <c r="A848" s="610" t="s">
        <v>331</v>
      </c>
      <c r="B848" s="611"/>
      <c r="C848" s="611"/>
      <c r="D848" s="612"/>
      <c r="E848" s="613">
        <f>IF(SUM(E849:G851)=0,"",SUM(E849:G851))</f>
        <v>-1247</v>
      </c>
      <c r="F848" s="613"/>
      <c r="G848" s="614"/>
      <c r="H848" s="615">
        <f>IF(SUM(H849:J851)=0,"",SUM(H849:J851))</f>
        <v>14</v>
      </c>
      <c r="I848" s="613"/>
      <c r="J848" s="616"/>
    </row>
    <row r="849" spans="1:10" s="188" customFormat="1" x14ac:dyDescent="0.2">
      <c r="A849" s="475" t="s">
        <v>328</v>
      </c>
      <c r="B849" s="476"/>
      <c r="C849" s="476"/>
      <c r="D849" s="477"/>
      <c r="E849" s="603">
        <v>-1247</v>
      </c>
      <c r="F849" s="603"/>
      <c r="G849" s="604"/>
      <c r="H849" s="605">
        <v>14</v>
      </c>
      <c r="I849" s="603"/>
      <c r="J849" s="606"/>
    </row>
    <row r="850" spans="1:10" s="188" customFormat="1" x14ac:dyDescent="0.2">
      <c r="A850" s="585" t="s">
        <v>329</v>
      </c>
      <c r="B850" s="586"/>
      <c r="C850" s="586"/>
      <c r="D850" s="587"/>
      <c r="E850" s="588"/>
      <c r="F850" s="588"/>
      <c r="G850" s="589"/>
      <c r="H850" s="531"/>
      <c r="I850" s="588"/>
      <c r="J850" s="532"/>
    </row>
    <row r="851" spans="1:10" s="188" customFormat="1" ht="10.8" thickBot="1" x14ac:dyDescent="0.25">
      <c r="A851" s="590" t="s">
        <v>298</v>
      </c>
      <c r="B851" s="591"/>
      <c r="C851" s="591"/>
      <c r="D851" s="592"/>
      <c r="E851" s="593"/>
      <c r="F851" s="593"/>
      <c r="G851" s="594"/>
      <c r="H851" s="601"/>
      <c r="I851" s="593"/>
      <c r="J851" s="602"/>
    </row>
    <row r="852" spans="1:10" s="188" customFormat="1" ht="10.8" thickTop="1" x14ac:dyDescent="0.2">
      <c r="A852" s="266"/>
      <c r="B852" s="266"/>
      <c r="C852" s="266"/>
      <c r="D852" s="266"/>
      <c r="E852" s="266"/>
      <c r="F852" s="266"/>
      <c r="G852" s="266"/>
      <c r="H852" s="266"/>
      <c r="I852" s="266"/>
      <c r="J852" s="266"/>
    </row>
    <row r="853" spans="1:10" s="188" customFormat="1" x14ac:dyDescent="0.2">
      <c r="A853" s="448" t="s">
        <v>745</v>
      </c>
      <c r="B853" s="448"/>
      <c r="C853" s="448"/>
      <c r="D853" s="448"/>
      <c r="E853" s="448"/>
      <c r="F853" s="448"/>
      <c r="G853" s="448"/>
      <c r="H853" s="448"/>
      <c r="I853" s="448"/>
      <c r="J853" s="448"/>
    </row>
    <row r="854" spans="1:10" s="188" customFormat="1" ht="22.95" customHeight="1" x14ac:dyDescent="0.2">
      <c r="A854" s="450"/>
      <c r="B854" s="450"/>
      <c r="C854" s="450"/>
      <c r="D854" s="450"/>
      <c r="E854" s="450"/>
      <c r="F854" s="450"/>
      <c r="G854" s="450"/>
      <c r="H854" s="450"/>
      <c r="I854" s="450"/>
      <c r="J854" s="450"/>
    </row>
    <row r="855" spans="1:10" s="188" customFormat="1" ht="8.4" customHeight="1" x14ac:dyDescent="0.2">
      <c r="A855" s="450"/>
      <c r="B855" s="450"/>
      <c r="C855" s="450"/>
      <c r="D855" s="450"/>
      <c r="E855" s="450"/>
      <c r="F855" s="450"/>
      <c r="G855" s="450"/>
      <c r="H855" s="450"/>
      <c r="I855" s="450"/>
      <c r="J855" s="450"/>
    </row>
    <row r="856" spans="1:10" s="188" customFormat="1" ht="15.75" customHeight="1" x14ac:dyDescent="0.2">
      <c r="A856" s="266"/>
      <c r="B856" s="266"/>
      <c r="C856" s="266"/>
      <c r="D856" s="266"/>
      <c r="E856" s="266"/>
      <c r="F856" s="266"/>
      <c r="G856" s="266"/>
      <c r="H856" s="266"/>
      <c r="I856" s="266"/>
      <c r="J856" s="266"/>
    </row>
    <row r="857" spans="1:10" s="188" customFormat="1" x14ac:dyDescent="0.2">
      <c r="A857" s="209" t="s">
        <v>746</v>
      </c>
      <c r="B857" s="449" t="s">
        <v>747</v>
      </c>
      <c r="C857" s="449"/>
      <c r="D857" s="449"/>
      <c r="E857" s="449"/>
      <c r="F857" s="449"/>
      <c r="G857" s="449"/>
      <c r="H857" s="449"/>
      <c r="I857" s="449"/>
      <c r="J857" s="449"/>
    </row>
    <row r="858" spans="1:10" s="188" customFormat="1" ht="30" customHeight="1" thickBot="1" x14ac:dyDescent="0.25">
      <c r="A858" s="209"/>
      <c r="B858" s="256"/>
      <c r="C858" s="256"/>
      <c r="D858" s="256"/>
      <c r="E858" s="256"/>
      <c r="F858" s="256"/>
      <c r="G858" s="256"/>
      <c r="H858" s="256"/>
      <c r="I858" s="256"/>
      <c r="J858" s="256"/>
    </row>
    <row r="859" spans="1:10" s="188" customFormat="1" ht="51" customHeight="1" thickTop="1" thickBot="1" x14ac:dyDescent="0.25">
      <c r="A859" s="617" t="s">
        <v>288</v>
      </c>
      <c r="B859" s="618"/>
      <c r="C859" s="618"/>
      <c r="D859" s="618"/>
      <c r="E859" s="446" t="s">
        <v>6</v>
      </c>
      <c r="F859" s="446"/>
      <c r="G859" s="584"/>
      <c r="H859" s="445" t="s">
        <v>7</v>
      </c>
      <c r="I859" s="446"/>
      <c r="J859" s="447"/>
    </row>
    <row r="860" spans="1:10" s="188" customFormat="1" ht="11.4" thickTop="1" thickBot="1" x14ac:dyDescent="0.25">
      <c r="A860" s="502" t="s">
        <v>332</v>
      </c>
      <c r="B860" s="503"/>
      <c r="C860" s="503"/>
      <c r="D860" s="503"/>
      <c r="E860" s="504">
        <v>1943</v>
      </c>
      <c r="F860" s="505"/>
      <c r="G860" s="505"/>
      <c r="H860" s="523">
        <v>891</v>
      </c>
      <c r="I860" s="505"/>
      <c r="J860" s="524"/>
    </row>
    <row r="861" spans="1:10" s="188" customFormat="1" ht="30" customHeight="1" x14ac:dyDescent="0.2">
      <c r="A861" s="475" t="s">
        <v>333</v>
      </c>
      <c r="B861" s="476"/>
      <c r="C861" s="476"/>
      <c r="D861" s="477"/>
      <c r="E861" s="478">
        <v>17335</v>
      </c>
      <c r="F861" s="478"/>
      <c r="G861" s="479"/>
      <c r="H861" s="480">
        <v>15619</v>
      </c>
      <c r="I861" s="478"/>
      <c r="J861" s="481"/>
    </row>
    <row r="862" spans="1:10" s="188" customFormat="1" ht="15" customHeight="1" x14ac:dyDescent="0.2">
      <c r="A862" s="482" t="s">
        <v>334</v>
      </c>
      <c r="B862" s="483"/>
      <c r="C862" s="483"/>
      <c r="D862" s="484"/>
      <c r="E862" s="485"/>
      <c r="F862" s="485"/>
      <c r="G862" s="486"/>
      <c r="H862" s="487"/>
      <c r="I862" s="485"/>
      <c r="J862" s="488"/>
    </row>
    <row r="863" spans="1:10" s="188" customFormat="1" ht="10.8" thickBot="1" x14ac:dyDescent="0.25">
      <c r="A863" s="464" t="s">
        <v>335</v>
      </c>
      <c r="B863" s="465"/>
      <c r="C863" s="465"/>
      <c r="D863" s="466"/>
      <c r="E863" s="467"/>
      <c r="F863" s="467"/>
      <c r="G863" s="468"/>
      <c r="H863" s="469"/>
      <c r="I863" s="467"/>
      <c r="J863" s="470"/>
    </row>
    <row r="864" spans="1:10" s="188" customFormat="1" ht="10.8" thickBot="1" x14ac:dyDescent="0.25">
      <c r="A864" s="451" t="s">
        <v>995</v>
      </c>
      <c r="B864" s="452"/>
      <c r="C864" s="452"/>
      <c r="D864" s="453"/>
      <c r="E864" s="471">
        <f>IF(SUM(E860:G863)=0,"",SUM(E860:G863))</f>
        <v>19278</v>
      </c>
      <c r="F864" s="471"/>
      <c r="G864" s="472"/>
      <c r="H864" s="473">
        <f>IF(SUM(H860:J863)=0,"",SUM(H860:J863))</f>
        <v>16510</v>
      </c>
      <c r="I864" s="471"/>
      <c r="J864" s="474"/>
    </row>
    <row r="865" spans="1:10" s="188" customFormat="1" ht="10.8" thickBot="1" x14ac:dyDescent="0.25">
      <c r="A865" s="451" t="s">
        <v>336</v>
      </c>
      <c r="B865" s="452"/>
      <c r="C865" s="452"/>
      <c r="D865" s="453"/>
      <c r="E865" s="454">
        <v>17215</v>
      </c>
      <c r="F865" s="454"/>
      <c r="G865" s="455"/>
      <c r="H865" s="456">
        <v>14567</v>
      </c>
      <c r="I865" s="454"/>
      <c r="J865" s="457"/>
    </row>
    <row r="866" spans="1:10" s="188" customFormat="1" ht="10.8" thickBot="1" x14ac:dyDescent="0.25">
      <c r="A866" s="458" t="s">
        <v>337</v>
      </c>
      <c r="B866" s="459"/>
      <c r="C866" s="459"/>
      <c r="D866" s="459"/>
      <c r="E866" s="460">
        <f>IF(IF(E864="",0,E864)-E865=0,"",IF(E864="",0,E864)-E865)</f>
        <v>2063</v>
      </c>
      <c r="F866" s="461"/>
      <c r="G866" s="461"/>
      <c r="H866" s="462">
        <f>IF(IF(H864="",0,H864)-H865=0,"",IF(H864="",0,H864)-H865)</f>
        <v>1943</v>
      </c>
      <c r="I866" s="461"/>
      <c r="J866" s="463"/>
    </row>
    <row r="867" spans="1:10" s="188" customFormat="1" ht="10.8" thickTop="1" x14ac:dyDescent="0.2">
      <c r="A867" s="204"/>
      <c r="B867" s="204"/>
      <c r="C867" s="204"/>
      <c r="D867" s="204"/>
      <c r="E867" s="271"/>
      <c r="F867" s="271"/>
      <c r="G867" s="271"/>
      <c r="H867" s="271"/>
      <c r="I867" s="271"/>
      <c r="J867" s="271"/>
    </row>
    <row r="868" spans="1:10" s="188" customFormat="1" x14ac:dyDescent="0.2">
      <c r="A868" s="448" t="s">
        <v>749</v>
      </c>
      <c r="B868" s="448"/>
      <c r="C868" s="448"/>
      <c r="D868" s="448"/>
      <c r="E868" s="448"/>
      <c r="F868" s="448"/>
      <c r="G868" s="448"/>
      <c r="H868" s="448"/>
      <c r="I868" s="448"/>
      <c r="J868" s="448"/>
    </row>
    <row r="869" spans="1:10" s="188" customFormat="1" x14ac:dyDescent="0.2">
      <c r="A869" s="598"/>
      <c r="B869" s="598"/>
      <c r="C869" s="598"/>
      <c r="D869" s="598"/>
      <c r="E869" s="598"/>
      <c r="F869" s="598"/>
      <c r="G869" s="598"/>
      <c r="H869" s="598"/>
      <c r="I869" s="598"/>
      <c r="J869" s="598"/>
    </row>
    <row r="870" spans="1:10" s="188" customFormat="1" ht="15" customHeight="1" x14ac:dyDescent="0.2">
      <c r="A870" s="598"/>
      <c r="B870" s="598"/>
      <c r="C870" s="598"/>
      <c r="D870" s="598"/>
      <c r="E870" s="598"/>
      <c r="F870" s="598"/>
      <c r="G870" s="598"/>
      <c r="H870" s="598"/>
      <c r="I870" s="598"/>
      <c r="J870" s="598"/>
    </row>
    <row r="871" spans="1:10" s="188" customFormat="1" x14ac:dyDescent="0.2">
      <c r="A871" s="598"/>
      <c r="B871" s="598"/>
      <c r="C871" s="598"/>
      <c r="D871" s="598"/>
      <c r="E871" s="598"/>
      <c r="F871" s="598"/>
      <c r="G871" s="598"/>
      <c r="H871" s="598"/>
      <c r="I871" s="598"/>
      <c r="J871" s="598"/>
    </row>
    <row r="872" spans="1:10" s="188" customFormat="1" x14ac:dyDescent="0.2">
      <c r="A872" s="204"/>
      <c r="B872" s="204"/>
      <c r="C872" s="204"/>
      <c r="D872" s="204"/>
      <c r="E872" s="271"/>
      <c r="F872" s="271"/>
      <c r="G872" s="271"/>
      <c r="H872" s="271"/>
      <c r="I872" s="271"/>
      <c r="J872" s="271"/>
    </row>
    <row r="873" spans="1:10" s="188" customFormat="1" x14ac:dyDescent="0.2">
      <c r="A873" s="209" t="s">
        <v>748</v>
      </c>
      <c r="B873" s="449" t="s">
        <v>883</v>
      </c>
      <c r="C873" s="449"/>
      <c r="D873" s="449"/>
      <c r="E873" s="449"/>
      <c r="F873" s="449"/>
      <c r="G873" s="449"/>
      <c r="H873" s="449"/>
      <c r="I873" s="449"/>
      <c r="J873" s="449"/>
    </row>
    <row r="874" spans="1:10" s="188" customFormat="1" ht="10.8" thickBot="1" x14ac:dyDescent="0.25">
      <c r="A874" s="248"/>
      <c r="B874" s="249"/>
      <c r="C874" s="249"/>
      <c r="D874" s="249"/>
      <c r="E874" s="249"/>
      <c r="F874" s="249"/>
      <c r="G874" s="249"/>
      <c r="H874" s="249"/>
      <c r="I874" s="249"/>
      <c r="J874" s="249"/>
    </row>
    <row r="875" spans="1:10" s="188" customFormat="1" ht="11.4" thickTop="1" thickBot="1" x14ac:dyDescent="0.25">
      <c r="A875" s="619" t="s">
        <v>338</v>
      </c>
      <c r="B875" s="582"/>
      <c r="C875" s="600"/>
      <c r="D875" s="582" t="s">
        <v>254</v>
      </c>
      <c r="E875" s="583"/>
      <c r="F875" s="272" t="s">
        <v>339</v>
      </c>
      <c r="G875" s="599" t="s">
        <v>340</v>
      </c>
      <c r="H875" s="600"/>
      <c r="I875" s="272" t="s">
        <v>341</v>
      </c>
      <c r="J875" s="273" t="s">
        <v>261</v>
      </c>
    </row>
    <row r="876" spans="1:10" s="188" customFormat="1" ht="10.8" thickTop="1" x14ac:dyDescent="0.2">
      <c r="A876" s="620"/>
      <c r="B876" s="621"/>
      <c r="C876" s="622"/>
      <c r="D876" s="1657"/>
      <c r="E876" s="1658"/>
      <c r="F876" s="274"/>
      <c r="G876" s="1661"/>
      <c r="H876" s="1662"/>
      <c r="I876" s="275"/>
      <c r="J876" s="276"/>
    </row>
    <row r="877" spans="1:10" s="188" customFormat="1" ht="10.8" thickBot="1" x14ac:dyDescent="0.25">
      <c r="A877" s="1654"/>
      <c r="B877" s="1655"/>
      <c r="C877" s="1656"/>
      <c r="D877" s="1659"/>
      <c r="E877" s="1660"/>
      <c r="F877" s="169"/>
      <c r="G877" s="1663"/>
      <c r="H877" s="1664"/>
      <c r="I877" s="277"/>
      <c r="J877" s="278"/>
    </row>
    <row r="878" spans="1:10" s="188" customFormat="1" ht="10.8" thickTop="1" x14ac:dyDescent="0.2">
      <c r="A878" s="204"/>
      <c r="B878" s="204"/>
      <c r="C878" s="204"/>
      <c r="D878" s="204"/>
      <c r="E878" s="271"/>
      <c r="F878" s="271"/>
      <c r="G878" s="271"/>
      <c r="H878" s="271"/>
      <c r="I878" s="271"/>
      <c r="J878" s="271"/>
    </row>
    <row r="879" spans="1:10" s="188" customFormat="1" x14ac:dyDescent="0.2">
      <c r="A879" s="448" t="s">
        <v>754</v>
      </c>
      <c r="B879" s="448"/>
      <c r="C879" s="448"/>
      <c r="D879" s="448"/>
      <c r="E879" s="448"/>
      <c r="F879" s="448"/>
      <c r="G879" s="448"/>
      <c r="H879" s="448"/>
      <c r="I879" s="448"/>
      <c r="J879" s="448"/>
    </row>
    <row r="880" spans="1:10" s="188" customFormat="1" x14ac:dyDescent="0.2">
      <c r="A880" s="387"/>
      <c r="B880" s="387"/>
      <c r="C880" s="387"/>
      <c r="D880" s="387"/>
      <c r="E880" s="387"/>
      <c r="F880" s="387"/>
      <c r="G880" s="387"/>
      <c r="H880" s="387"/>
      <c r="I880" s="387"/>
      <c r="J880" s="387"/>
    </row>
    <row r="881" spans="1:10" s="188" customFormat="1" x14ac:dyDescent="0.2">
      <c r="A881" s="397"/>
      <c r="B881" s="397"/>
      <c r="C881" s="397"/>
      <c r="D881" s="397"/>
      <c r="E881" s="397"/>
      <c r="F881" s="397"/>
      <c r="G881" s="397"/>
      <c r="H881" s="397"/>
      <c r="I881" s="397"/>
      <c r="J881" s="397"/>
    </row>
    <row r="882" spans="1:10" s="188" customFormat="1" x14ac:dyDescent="0.2">
      <c r="A882" s="204"/>
      <c r="B882" s="204"/>
      <c r="C882" s="204"/>
      <c r="D882" s="204"/>
      <c r="E882" s="271"/>
      <c r="F882" s="271"/>
      <c r="G882" s="271"/>
      <c r="H882" s="271"/>
      <c r="I882" s="271"/>
      <c r="J882" s="271"/>
    </row>
    <row r="883" spans="1:10" s="188" customFormat="1" x14ac:dyDescent="0.2">
      <c r="A883" s="204" t="s">
        <v>751</v>
      </c>
      <c r="B883" s="525" t="s">
        <v>750</v>
      </c>
      <c r="C883" s="525"/>
      <c r="D883" s="525"/>
      <c r="E883" s="525"/>
      <c r="F883" s="525"/>
      <c r="G883" s="525"/>
      <c r="H883" s="525"/>
      <c r="I883" s="525"/>
      <c r="J883" s="525"/>
    </row>
    <row r="884" spans="1:10" s="188" customFormat="1" ht="15" customHeight="1" thickBot="1" x14ac:dyDescent="0.25">
      <c r="A884" s="1670" t="s">
        <v>105</v>
      </c>
      <c r="B884" s="1670"/>
      <c r="C884" s="204"/>
      <c r="D884" s="204"/>
      <c r="E884" s="271"/>
      <c r="F884" s="271"/>
      <c r="G884" s="271"/>
      <c r="H884" s="271"/>
      <c r="I884" s="271"/>
      <c r="J884" s="271"/>
    </row>
    <row r="885" spans="1:10" s="188" customFormat="1" ht="11.4" thickTop="1" thickBot="1" x14ac:dyDescent="0.25">
      <c r="A885" s="279"/>
      <c r="B885" s="279"/>
      <c r="C885" s="204"/>
      <c r="D885" s="204"/>
      <c r="E885" s="271"/>
      <c r="F885" s="271"/>
      <c r="G885" s="271"/>
      <c r="H885" s="271"/>
      <c r="I885" s="271"/>
      <c r="J885" s="271"/>
    </row>
    <row r="886" spans="1:10" s="188" customFormat="1" ht="10.8" thickTop="1" x14ac:dyDescent="0.2">
      <c r="A886" s="1666" t="s">
        <v>5</v>
      </c>
      <c r="B886" s="1667"/>
      <c r="C886" s="1682" t="s">
        <v>342</v>
      </c>
      <c r="D886" s="673" t="s">
        <v>346</v>
      </c>
      <c r="E886" s="673" t="s">
        <v>752</v>
      </c>
      <c r="F886" s="1065" t="s">
        <v>903</v>
      </c>
      <c r="G886" s="1671"/>
      <c r="H886" s="673" t="s">
        <v>345</v>
      </c>
      <c r="I886" s="1065" t="s">
        <v>753</v>
      </c>
      <c r="J886" s="1068"/>
    </row>
    <row r="887" spans="1:10" s="188" customFormat="1" ht="47.25" customHeight="1" x14ac:dyDescent="0.2">
      <c r="A887" s="1668"/>
      <c r="B887" s="1669"/>
      <c r="C887" s="1683"/>
      <c r="D887" s="1674"/>
      <c r="E887" s="674"/>
      <c r="F887" s="1672"/>
      <c r="G887" s="1673"/>
      <c r="H887" s="674"/>
      <c r="I887" s="1042"/>
      <c r="J887" s="1069"/>
    </row>
    <row r="888" spans="1:10" s="282" customFormat="1" ht="34.5" customHeight="1" thickBot="1" x14ac:dyDescent="0.35">
      <c r="A888" s="851" t="s">
        <v>110</v>
      </c>
      <c r="B888" s="1665"/>
      <c r="C888" s="280" t="s">
        <v>111</v>
      </c>
      <c r="D888" s="281" t="s">
        <v>112</v>
      </c>
      <c r="E888" s="281" t="s">
        <v>113</v>
      </c>
      <c r="F888" s="671" t="s">
        <v>114</v>
      </c>
      <c r="G888" s="672"/>
      <c r="H888" s="200" t="s">
        <v>115</v>
      </c>
      <c r="I888" s="671" t="s">
        <v>116</v>
      </c>
      <c r="J888" s="690"/>
    </row>
    <row r="889" spans="1:10" s="282" customFormat="1" ht="16.5" customHeight="1" thickTop="1" thickBot="1" x14ac:dyDescent="0.25">
      <c r="A889" s="1546" t="s">
        <v>343</v>
      </c>
      <c r="B889" s="1547"/>
      <c r="C889" s="1547"/>
      <c r="D889" s="1547"/>
      <c r="E889" s="1547"/>
      <c r="F889" s="1547"/>
      <c r="G889" s="1547"/>
      <c r="H889" s="1547"/>
      <c r="I889" s="1547"/>
      <c r="J889" s="1548"/>
    </row>
    <row r="890" spans="1:10" s="188" customFormat="1" ht="15" customHeight="1" x14ac:dyDescent="0.2">
      <c r="A890" s="1650"/>
      <c r="B890" s="1651"/>
      <c r="C890" s="97"/>
      <c r="D890" s="98"/>
      <c r="E890" s="99"/>
      <c r="F890" s="1652"/>
      <c r="G890" s="1653"/>
      <c r="H890" s="100"/>
      <c r="I890" s="605"/>
      <c r="J890" s="606"/>
    </row>
    <row r="891" spans="1:10" s="188" customFormat="1" ht="16.5" customHeight="1" thickBot="1" x14ac:dyDescent="0.25">
      <c r="A891" s="1684"/>
      <c r="B891" s="1685"/>
      <c r="C891" s="105"/>
      <c r="D891" s="106"/>
      <c r="E891" s="107"/>
      <c r="F891" s="1633"/>
      <c r="G891" s="1644"/>
      <c r="H891" s="108"/>
      <c r="I891" s="1645"/>
      <c r="J891" s="1646"/>
    </row>
    <row r="892" spans="1:10" s="188" customFormat="1" ht="21" customHeight="1" thickBot="1" x14ac:dyDescent="0.25">
      <c r="A892" s="1647" t="s">
        <v>344</v>
      </c>
      <c r="B892" s="1648"/>
      <c r="C892" s="1648"/>
      <c r="D892" s="1648"/>
      <c r="E892" s="1648"/>
      <c r="F892" s="1648"/>
      <c r="G892" s="1648"/>
      <c r="H892" s="1648"/>
      <c r="I892" s="1648"/>
      <c r="J892" s="1649"/>
    </row>
    <row r="893" spans="1:10" s="188" customFormat="1" ht="15" customHeight="1" x14ac:dyDescent="0.2">
      <c r="A893" s="1650"/>
      <c r="B893" s="1651"/>
      <c r="C893" s="97"/>
      <c r="D893" s="98"/>
      <c r="E893" s="99"/>
      <c r="F893" s="1652"/>
      <c r="G893" s="1653"/>
      <c r="H893" s="100"/>
      <c r="I893" s="605"/>
      <c r="J893" s="606"/>
    </row>
    <row r="894" spans="1:10" s="188" customFormat="1" ht="16.5" customHeight="1" thickBot="1" x14ac:dyDescent="0.25">
      <c r="A894" s="1684"/>
      <c r="B894" s="1685"/>
      <c r="C894" s="105"/>
      <c r="D894" s="106"/>
      <c r="E894" s="107"/>
      <c r="F894" s="1633"/>
      <c r="G894" s="1644"/>
      <c r="H894" s="108"/>
      <c r="I894" s="1645"/>
      <c r="J894" s="1646"/>
    </row>
    <row r="895" spans="1:10" s="188" customFormat="1" ht="15" customHeight="1" thickBot="1" x14ac:dyDescent="0.25">
      <c r="A895" s="1650"/>
      <c r="B895" s="1651"/>
      <c r="C895" s="97"/>
      <c r="D895" s="98"/>
      <c r="E895" s="99"/>
      <c r="F895" s="1652"/>
      <c r="G895" s="1653"/>
      <c r="H895" s="100"/>
      <c r="I895" s="605"/>
      <c r="J895" s="606"/>
    </row>
    <row r="896" spans="1:10" s="188" customFormat="1" ht="16.5" customHeight="1" thickBot="1" x14ac:dyDescent="0.25">
      <c r="A896" s="1552" t="s">
        <v>164</v>
      </c>
      <c r="B896" s="1553"/>
      <c r="C896" s="1553"/>
      <c r="D896" s="1553"/>
      <c r="E896" s="1553"/>
      <c r="F896" s="1553"/>
      <c r="G896" s="1553"/>
      <c r="H896" s="1553"/>
      <c r="I896" s="1553"/>
      <c r="J896" s="1554"/>
    </row>
    <row r="897" spans="1:10" s="188" customFormat="1" ht="16.5" customHeight="1" x14ac:dyDescent="0.2">
      <c r="A897" s="1675"/>
      <c r="B897" s="1676"/>
      <c r="C897" s="97" t="s">
        <v>906</v>
      </c>
      <c r="D897" s="98"/>
      <c r="E897" s="99"/>
      <c r="F897" s="1680"/>
      <c r="G897" s="1681"/>
      <c r="H897" s="394"/>
      <c r="I897" s="605"/>
      <c r="J897" s="606"/>
    </row>
    <row r="898" spans="1:10" s="188" customFormat="1" ht="16.5" customHeight="1" x14ac:dyDescent="0.2">
      <c r="A898" s="527"/>
      <c r="B898" s="528"/>
      <c r="C898" s="101"/>
      <c r="D898" s="102"/>
      <c r="E898" s="103"/>
      <c r="F898" s="529"/>
      <c r="G898" s="530"/>
      <c r="H898" s="104"/>
      <c r="I898" s="531"/>
      <c r="J898" s="532"/>
    </row>
    <row r="899" spans="1:10" s="188" customFormat="1" ht="16.5" customHeight="1" x14ac:dyDescent="0.2">
      <c r="A899" s="527"/>
      <c r="B899" s="528"/>
      <c r="C899" s="101"/>
      <c r="D899" s="102"/>
      <c r="E899" s="103"/>
      <c r="F899" s="529"/>
      <c r="G899" s="530"/>
      <c r="H899" s="104"/>
      <c r="I899" s="531"/>
      <c r="J899" s="532"/>
    </row>
    <row r="900" spans="1:10" s="188" customFormat="1" ht="16.5" customHeight="1" thickBot="1" x14ac:dyDescent="0.25">
      <c r="A900" s="533"/>
      <c r="B900" s="534"/>
      <c r="C900" s="105"/>
      <c r="D900" s="106"/>
      <c r="E900" s="107"/>
      <c r="F900" s="1464"/>
      <c r="G900" s="1679"/>
      <c r="H900" s="108"/>
      <c r="I900" s="1645"/>
      <c r="J900" s="1646"/>
    </row>
    <row r="901" spans="1:10" s="188" customFormat="1" ht="5.25" customHeight="1" x14ac:dyDescent="0.2">
      <c r="A901" s="215"/>
      <c r="B901" s="215"/>
      <c r="C901" s="215"/>
      <c r="D901" s="215"/>
      <c r="E901" s="215"/>
      <c r="F901" s="215"/>
      <c r="G901" s="215"/>
      <c r="H901" s="215"/>
      <c r="I901" s="215"/>
      <c r="J901" s="215"/>
    </row>
    <row r="902" spans="1:10" s="188" customFormat="1" ht="15.75" customHeight="1" thickBot="1" x14ac:dyDescent="0.25">
      <c r="A902" s="1670" t="s">
        <v>125</v>
      </c>
      <c r="B902" s="1670"/>
      <c r="C902" s="204"/>
      <c r="D902" s="204"/>
      <c r="E902" s="271"/>
      <c r="F902" s="271"/>
      <c r="G902" s="271"/>
      <c r="H902" s="271"/>
      <c r="I902" s="271"/>
      <c r="J902" s="271"/>
    </row>
    <row r="903" spans="1:10" s="188" customFormat="1" ht="16.5" customHeight="1" thickTop="1" thickBot="1" x14ac:dyDescent="0.25">
      <c r="A903" s="1552" t="s">
        <v>347</v>
      </c>
      <c r="B903" s="1553"/>
      <c r="C903" s="1553"/>
      <c r="D903" s="1553"/>
      <c r="E903" s="1553"/>
      <c r="F903" s="1553"/>
      <c r="G903" s="1553"/>
      <c r="H903" s="1553"/>
      <c r="I903" s="1553"/>
      <c r="J903" s="1554"/>
    </row>
    <row r="904" spans="1:10" s="188" customFormat="1" ht="16.5" customHeight="1" x14ac:dyDescent="0.2">
      <c r="A904" s="1675"/>
      <c r="B904" s="1676"/>
      <c r="C904" s="97"/>
      <c r="D904" s="98"/>
      <c r="E904" s="99"/>
      <c r="F904" s="1677"/>
      <c r="G904" s="1678"/>
      <c r="H904" s="100"/>
      <c r="I904" s="605"/>
      <c r="J904" s="606"/>
    </row>
    <row r="905" spans="1:10" s="188" customFormat="1" ht="16.5" customHeight="1" x14ac:dyDescent="0.2">
      <c r="A905" s="527"/>
      <c r="B905" s="528"/>
      <c r="C905" s="101" t="s">
        <v>906</v>
      </c>
      <c r="D905" s="102"/>
      <c r="E905" s="103"/>
      <c r="F905" s="529"/>
      <c r="G905" s="530"/>
      <c r="H905" s="104"/>
      <c r="I905" s="531"/>
      <c r="J905" s="532"/>
    </row>
    <row r="906" spans="1:10" s="188" customFormat="1" x14ac:dyDescent="0.2">
      <c r="A906" s="527"/>
      <c r="B906" s="528"/>
      <c r="C906" s="101" t="s">
        <v>906</v>
      </c>
      <c r="D906" s="102"/>
      <c r="E906" s="356"/>
      <c r="F906" s="529"/>
      <c r="G906" s="530"/>
      <c r="H906" s="104"/>
      <c r="I906" s="531"/>
      <c r="J906" s="532"/>
    </row>
    <row r="907" spans="1:10" s="188" customFormat="1" ht="10.8" thickBot="1" x14ac:dyDescent="0.25">
      <c r="A907" s="533"/>
      <c r="B907" s="534"/>
      <c r="C907" s="105"/>
      <c r="D907" s="106"/>
      <c r="E907" s="384"/>
      <c r="F907" s="1464"/>
      <c r="G907" s="1679"/>
      <c r="H907" s="108"/>
      <c r="I907" s="1645"/>
      <c r="J907" s="1646"/>
    </row>
    <row r="908" spans="1:10" s="188" customFormat="1" ht="10.8" thickBot="1" x14ac:dyDescent="0.25">
      <c r="A908" s="1552" t="s">
        <v>348</v>
      </c>
      <c r="B908" s="1553"/>
      <c r="C908" s="1553"/>
      <c r="D908" s="1553"/>
      <c r="E908" s="1553"/>
      <c r="F908" s="1553"/>
      <c r="G908" s="1553"/>
      <c r="H908" s="1553"/>
      <c r="I908" s="1553"/>
      <c r="J908" s="1554"/>
    </row>
    <row r="909" spans="1:10" s="188" customFormat="1" x14ac:dyDescent="0.2">
      <c r="A909" s="1675"/>
      <c r="B909" s="1676"/>
      <c r="C909" s="97"/>
      <c r="D909" s="98"/>
      <c r="E909" s="99"/>
      <c r="F909" s="1677"/>
      <c r="G909" s="1678"/>
      <c r="H909" s="100"/>
      <c r="I909" s="605"/>
      <c r="J909" s="606"/>
    </row>
    <row r="910" spans="1:10" s="188" customFormat="1" x14ac:dyDescent="0.2">
      <c r="A910" s="527"/>
      <c r="B910" s="528"/>
      <c r="C910" s="101"/>
      <c r="D910" s="102"/>
      <c r="E910" s="103"/>
      <c r="F910" s="529"/>
      <c r="G910" s="530"/>
      <c r="H910" s="104"/>
      <c r="I910" s="531"/>
      <c r="J910" s="532"/>
    </row>
    <row r="911" spans="1:10" s="188" customFormat="1" ht="10.8" thickBot="1" x14ac:dyDescent="0.25">
      <c r="A911" s="1695"/>
      <c r="B911" s="1696"/>
      <c r="C911" s="109"/>
      <c r="D911" s="110"/>
      <c r="E911" s="111"/>
      <c r="F911" s="1697"/>
      <c r="G911" s="1698"/>
      <c r="H911" s="112"/>
      <c r="I911" s="1699"/>
      <c r="J911" s="1700"/>
    </row>
    <row r="912" spans="1:10" s="188" customFormat="1" ht="10.8" thickTop="1" x14ac:dyDescent="0.2">
      <c r="A912" s="382"/>
      <c r="B912" s="204"/>
      <c r="C912" s="204"/>
      <c r="D912" s="204"/>
      <c r="E912" s="271"/>
      <c r="F912" s="271"/>
      <c r="G912" s="271"/>
      <c r="H912" s="271"/>
      <c r="I912" s="271"/>
      <c r="J912" s="271"/>
    </row>
    <row r="913" spans="1:10" s="188" customFormat="1" x14ac:dyDescent="0.2">
      <c r="A913" s="365"/>
      <c r="B913" s="365"/>
      <c r="C913" s="365"/>
      <c r="D913" s="365"/>
      <c r="E913" s="271"/>
      <c r="F913" s="271"/>
      <c r="G913" s="271"/>
      <c r="H913" s="271"/>
      <c r="I913" s="271"/>
      <c r="J913" s="271"/>
    </row>
    <row r="914" spans="1:10" s="188" customFormat="1" ht="10.5" customHeight="1" x14ac:dyDescent="0.2">
      <c r="A914" s="448" t="s">
        <v>760</v>
      </c>
      <c r="B914" s="448"/>
      <c r="C914" s="448"/>
      <c r="D914" s="448"/>
      <c r="E914" s="448"/>
      <c r="F914" s="448"/>
      <c r="G914" s="448"/>
      <c r="H914" s="448"/>
      <c r="I914" s="448"/>
      <c r="J914" s="448"/>
    </row>
    <row r="915" spans="1:10" s="188" customFormat="1" x14ac:dyDescent="0.2">
      <c r="A915" s="573"/>
      <c r="B915" s="573"/>
      <c r="C915" s="573"/>
      <c r="D915" s="573"/>
      <c r="E915" s="573"/>
      <c r="F915" s="573"/>
      <c r="G915" s="573"/>
      <c r="H915" s="573"/>
      <c r="I915" s="573"/>
      <c r="J915" s="573"/>
    </row>
    <row r="916" spans="1:10" s="188" customFormat="1" x14ac:dyDescent="0.2">
      <c r="A916" s="573"/>
      <c r="B916" s="573"/>
      <c r="C916" s="573"/>
      <c r="D916" s="573"/>
      <c r="E916" s="573"/>
      <c r="F916" s="573"/>
      <c r="G916" s="573"/>
      <c r="H916" s="573"/>
      <c r="I916" s="573"/>
      <c r="J916" s="573"/>
    </row>
    <row r="917" spans="1:10" s="188" customFormat="1" ht="11.25" customHeight="1" x14ac:dyDescent="0.2">
      <c r="A917" s="215"/>
      <c r="B917" s="215"/>
      <c r="C917" s="215"/>
      <c r="D917" s="215"/>
      <c r="E917" s="215"/>
      <c r="F917" s="215"/>
      <c r="G917" s="215"/>
      <c r="H917" s="215"/>
      <c r="I917" s="215"/>
      <c r="J917" s="215"/>
    </row>
    <row r="918" spans="1:10" s="188" customFormat="1" ht="14.25" customHeight="1" x14ac:dyDescent="0.2">
      <c r="A918" s="204" t="s">
        <v>755</v>
      </c>
      <c r="B918" s="526" t="s">
        <v>976</v>
      </c>
      <c r="C918" s="526"/>
      <c r="D918" s="526"/>
      <c r="E918" s="526"/>
      <c r="F918" s="526"/>
      <c r="G918" s="526"/>
      <c r="H918" s="526"/>
      <c r="I918" s="526"/>
      <c r="J918" s="526"/>
    </row>
    <row r="919" spans="1:10" s="188" customFormat="1" ht="14.25" customHeight="1" thickBot="1" x14ac:dyDescent="0.25">
      <c r="A919" s="248"/>
      <c r="B919" s="249"/>
      <c r="C919" s="249"/>
      <c r="D919" s="249"/>
      <c r="E919" s="249"/>
      <c r="F919" s="249"/>
      <c r="G919" s="249"/>
      <c r="H919" s="249"/>
      <c r="I919" s="249"/>
      <c r="J919" s="249"/>
    </row>
    <row r="920" spans="1:10" s="188" customFormat="1" ht="14.25" customHeight="1" thickTop="1" thickBot="1" x14ac:dyDescent="0.25">
      <c r="A920" s="1715" t="s">
        <v>257</v>
      </c>
      <c r="B920" s="1706"/>
      <c r="C920" s="1706"/>
      <c r="D920" s="1706"/>
      <c r="E920" s="1706" t="s">
        <v>132</v>
      </c>
      <c r="F920" s="1706"/>
      <c r="G920" s="1714"/>
      <c r="H920" s="1705" t="s">
        <v>133</v>
      </c>
      <c r="I920" s="1706"/>
      <c r="J920" s="1707"/>
    </row>
    <row r="921" spans="1:10" s="188" customFormat="1" ht="15" customHeight="1" thickTop="1" thickBot="1" x14ac:dyDescent="0.25">
      <c r="A921" s="438" t="s">
        <v>756</v>
      </c>
      <c r="B921" s="439"/>
      <c r="C921" s="439"/>
      <c r="D921" s="439"/>
      <c r="E921" s="1687" t="str">
        <f>IF(SUM(E922:G923)=0,"",SUM(E922:G923))</f>
        <v/>
      </c>
      <c r="F921" s="1687"/>
      <c r="G921" s="1716"/>
      <c r="H921" s="1686" t="str">
        <f>IF(SUM(H922:J923)=0,"",SUM(H922:J923))</f>
        <v/>
      </c>
      <c r="I921" s="1687"/>
      <c r="J921" s="1688"/>
    </row>
    <row r="922" spans="1:10" s="188" customFormat="1" ht="15" customHeight="1" x14ac:dyDescent="0.2">
      <c r="A922" s="1689"/>
      <c r="B922" s="1690"/>
      <c r="C922" s="1690"/>
      <c r="D922" s="1690"/>
      <c r="E922" s="1691"/>
      <c r="F922" s="1691"/>
      <c r="G922" s="1692"/>
      <c r="H922" s="1693"/>
      <c r="I922" s="1691"/>
      <c r="J922" s="1694"/>
    </row>
    <row r="923" spans="1:10" s="188" customFormat="1" ht="15" customHeight="1" thickBot="1" x14ac:dyDescent="0.25">
      <c r="A923" s="948"/>
      <c r="B923" s="949"/>
      <c r="C923" s="949"/>
      <c r="D923" s="949"/>
      <c r="E923" s="951"/>
      <c r="F923" s="951"/>
      <c r="G923" s="1701"/>
      <c r="H923" s="1702"/>
      <c r="I923" s="951"/>
      <c r="J923" s="952"/>
    </row>
    <row r="924" spans="1:10" s="188" customFormat="1" ht="15" customHeight="1" thickBot="1" x14ac:dyDescent="0.25">
      <c r="A924" s="1708" t="s">
        <v>757</v>
      </c>
      <c r="B924" s="1709"/>
      <c r="C924" s="1709"/>
      <c r="D924" s="1709"/>
      <c r="E924" s="1710" t="str">
        <f>IF(SUM(E925:G926)=0,"",SUM(E925:G926))</f>
        <v/>
      </c>
      <c r="F924" s="870"/>
      <c r="G924" s="1711"/>
      <c r="H924" s="1712" t="str">
        <f>IF(SUM(H925:J926)=0,"",SUM(H925:J926))</f>
        <v/>
      </c>
      <c r="I924" s="870"/>
      <c r="J924" s="1713"/>
    </row>
    <row r="925" spans="1:10" s="188" customFormat="1" ht="15" customHeight="1" x14ac:dyDescent="0.2">
      <c r="A925" s="1689"/>
      <c r="B925" s="1690"/>
      <c r="C925" s="1690"/>
      <c r="D925" s="1690"/>
      <c r="E925" s="1691"/>
      <c r="F925" s="1691"/>
      <c r="G925" s="1692"/>
      <c r="H925" s="1693"/>
      <c r="I925" s="1691"/>
      <c r="J925" s="1694"/>
    </row>
    <row r="926" spans="1:10" s="188" customFormat="1" ht="15" customHeight="1" thickBot="1" x14ac:dyDescent="0.25">
      <c r="A926" s="948"/>
      <c r="B926" s="949"/>
      <c r="C926" s="949"/>
      <c r="D926" s="949"/>
      <c r="E926" s="951"/>
      <c r="F926" s="951"/>
      <c r="G926" s="1701"/>
      <c r="H926" s="1702"/>
      <c r="I926" s="951"/>
      <c r="J926" s="952"/>
    </row>
    <row r="927" spans="1:10" s="188" customFormat="1" ht="15" customHeight="1" thickBot="1" x14ac:dyDescent="0.25">
      <c r="A927" s="1708" t="s">
        <v>758</v>
      </c>
      <c r="B927" s="1709"/>
      <c r="C927" s="1709"/>
      <c r="D927" s="1709"/>
      <c r="E927" s="1710" t="str">
        <f>IF(SUM(E928:G929)=0,"",SUM(E928:G929))</f>
        <v/>
      </c>
      <c r="F927" s="870"/>
      <c r="G927" s="1711"/>
      <c r="H927" s="1712" t="str">
        <f>IF(SUM(H928:J929)=0,"",SUM(H928:J929))</f>
        <v/>
      </c>
      <c r="I927" s="870"/>
      <c r="J927" s="1713"/>
    </row>
    <row r="928" spans="1:10" s="188" customFormat="1" ht="15" customHeight="1" x14ac:dyDescent="0.2">
      <c r="A928" s="991"/>
      <c r="B928" s="992"/>
      <c r="C928" s="992"/>
      <c r="D928" s="992"/>
      <c r="E928" s="941"/>
      <c r="F928" s="941"/>
      <c r="G928" s="1703"/>
      <c r="H928" s="1704"/>
      <c r="I928" s="941"/>
      <c r="J928" s="942"/>
    </row>
    <row r="929" spans="1:10" s="188" customFormat="1" ht="15" customHeight="1" thickBot="1" x14ac:dyDescent="0.25">
      <c r="A929" s="948"/>
      <c r="B929" s="949"/>
      <c r="C929" s="949"/>
      <c r="D929" s="949"/>
      <c r="E929" s="951"/>
      <c r="F929" s="951"/>
      <c r="G929" s="1701"/>
      <c r="H929" s="1702"/>
      <c r="I929" s="951"/>
      <c r="J929" s="952"/>
    </row>
    <row r="930" spans="1:10" s="188" customFormat="1" ht="15" customHeight="1" thickBot="1" x14ac:dyDescent="0.25">
      <c r="A930" s="1726" t="s">
        <v>759</v>
      </c>
      <c r="B930" s="815"/>
      <c r="C930" s="815"/>
      <c r="D930" s="1727"/>
      <c r="E930" s="1710" t="str">
        <f>IF(SUM(E931:G932)=0,"",SUM(E931:G932))</f>
        <v/>
      </c>
      <c r="F930" s="870"/>
      <c r="G930" s="1711"/>
      <c r="H930" s="1712" t="str">
        <f>IF(SUM(H931:J932)=0,"",SUM(H931:J932))</f>
        <v/>
      </c>
      <c r="I930" s="870"/>
      <c r="J930" s="1713"/>
    </row>
    <row r="931" spans="1:10" s="188" customFormat="1" ht="15" customHeight="1" x14ac:dyDescent="0.2">
      <c r="A931" s="991"/>
      <c r="B931" s="992"/>
      <c r="C931" s="992"/>
      <c r="D931" s="992"/>
      <c r="E931" s="941"/>
      <c r="F931" s="941"/>
      <c r="G931" s="1703"/>
      <c r="H931" s="1704"/>
      <c r="I931" s="941"/>
      <c r="J931" s="942"/>
    </row>
    <row r="932" spans="1:10" s="188" customFormat="1" ht="15" customHeight="1" thickBot="1" x14ac:dyDescent="0.25">
      <c r="A932" s="1717"/>
      <c r="B932" s="1718"/>
      <c r="C932" s="1718"/>
      <c r="D932" s="1718"/>
      <c r="E932" s="1719"/>
      <c r="F932" s="1719"/>
      <c r="G932" s="1720"/>
      <c r="H932" s="1721"/>
      <c r="I932" s="1719"/>
      <c r="J932" s="1722"/>
    </row>
    <row r="933" spans="1:10" s="188" customFormat="1" ht="16.5" customHeight="1" thickTop="1" x14ac:dyDescent="0.2">
      <c r="A933" s="204"/>
      <c r="B933" s="204"/>
      <c r="C933" s="204"/>
      <c r="D933" s="204"/>
      <c r="E933" s="271"/>
      <c r="F933" s="271"/>
      <c r="G933" s="271"/>
      <c r="H933" s="271"/>
      <c r="I933" s="271"/>
      <c r="J933" s="271"/>
    </row>
    <row r="934" spans="1:10" s="188" customFormat="1" ht="16.5" customHeight="1" x14ac:dyDescent="0.2">
      <c r="A934" s="526" t="s">
        <v>761</v>
      </c>
      <c r="B934" s="526"/>
      <c r="C934" s="526"/>
      <c r="D934" s="526"/>
      <c r="E934" s="526"/>
      <c r="F934" s="526"/>
      <c r="G934" s="526"/>
      <c r="H934" s="526"/>
      <c r="I934" s="526"/>
      <c r="J934" s="526"/>
    </row>
    <row r="935" spans="1:10" s="188" customFormat="1" ht="16.5" customHeight="1" x14ac:dyDescent="0.2">
      <c r="A935" s="386"/>
      <c r="B935" s="386"/>
      <c r="C935" s="386"/>
      <c r="D935" s="386"/>
      <c r="E935" s="386"/>
      <c r="F935" s="386"/>
      <c r="G935" s="386"/>
      <c r="H935" s="386"/>
      <c r="I935" s="386"/>
      <c r="J935" s="386"/>
    </row>
    <row r="936" spans="1:10" s="188" customFormat="1" ht="16.5" customHeight="1" x14ac:dyDescent="0.2">
      <c r="A936" s="386"/>
      <c r="B936" s="386"/>
      <c r="C936" s="386"/>
      <c r="D936" s="386"/>
      <c r="E936" s="386"/>
      <c r="F936" s="386"/>
      <c r="G936" s="386"/>
      <c r="H936" s="386"/>
      <c r="I936" s="386"/>
      <c r="J936" s="386"/>
    </row>
    <row r="937" spans="1:10" s="188" customFormat="1" ht="16.5" customHeight="1" x14ac:dyDescent="0.2">
      <c r="A937" s="450"/>
      <c r="B937" s="450"/>
      <c r="C937" s="450"/>
      <c r="D937" s="450"/>
      <c r="E937" s="450"/>
      <c r="F937" s="450"/>
      <c r="G937" s="450"/>
      <c r="H937" s="450"/>
      <c r="I937" s="450"/>
      <c r="J937" s="450"/>
    </row>
    <row r="938" spans="1:10" s="188" customFormat="1" ht="29.25" hidden="1" customHeight="1" x14ac:dyDescent="0.2">
      <c r="A938" s="204"/>
      <c r="B938" s="204"/>
      <c r="C938" s="204"/>
      <c r="D938" s="204"/>
      <c r="E938" s="271"/>
      <c r="F938" s="271"/>
      <c r="G938" s="271"/>
      <c r="H938" s="271"/>
      <c r="I938" s="271"/>
      <c r="J938" s="271"/>
    </row>
    <row r="939" spans="1:10" s="188" customFormat="1" ht="16.5" customHeight="1" x14ac:dyDescent="0.2">
      <c r="A939" s="204" t="s">
        <v>762</v>
      </c>
      <c r="B939" s="526" t="s">
        <v>884</v>
      </c>
      <c r="C939" s="526"/>
      <c r="D939" s="526"/>
      <c r="E939" s="526"/>
      <c r="F939" s="526"/>
      <c r="G939" s="526"/>
      <c r="H939" s="526"/>
      <c r="I939" s="526"/>
      <c r="J939" s="526"/>
    </row>
    <row r="940" spans="1:10" s="188" customFormat="1" ht="15" customHeight="1" x14ac:dyDescent="0.2">
      <c r="A940" s="204"/>
      <c r="B940" s="204"/>
      <c r="C940" s="204"/>
      <c r="D940" s="204"/>
      <c r="E940" s="204"/>
      <c r="F940" s="204"/>
      <c r="G940" s="204"/>
      <c r="H940" s="204"/>
      <c r="I940" s="204"/>
      <c r="J940" s="204"/>
    </row>
    <row r="941" spans="1:10" s="188" customFormat="1" ht="12.75" customHeight="1" thickBot="1" x14ac:dyDescent="0.25">
      <c r="A941" s="933" t="s">
        <v>105</v>
      </c>
      <c r="B941" s="933"/>
      <c r="C941" s="204"/>
      <c r="D941" s="204"/>
      <c r="E941" s="271"/>
      <c r="F941" s="271"/>
      <c r="G941" s="271"/>
      <c r="H941" s="271"/>
      <c r="I941" s="271"/>
      <c r="J941" s="271"/>
    </row>
    <row r="942" spans="1:10" s="188" customFormat="1" ht="14.25" customHeight="1" thickTop="1" x14ac:dyDescent="0.2">
      <c r="A942" s="1055" t="s">
        <v>288</v>
      </c>
      <c r="B942" s="1056"/>
      <c r="C942" s="1056"/>
      <c r="D942" s="1612" t="s">
        <v>349</v>
      </c>
      <c r="E942" s="1612"/>
      <c r="F942" s="1612"/>
      <c r="G942" s="844"/>
      <c r="H942" s="1030" t="s">
        <v>350</v>
      </c>
      <c r="I942" s="1056"/>
      <c r="J942" s="1032"/>
    </row>
    <row r="943" spans="1:10" s="188" customFormat="1" x14ac:dyDescent="0.2">
      <c r="A943" s="1088"/>
      <c r="B943" s="1725"/>
      <c r="C943" s="1725"/>
      <c r="D943" s="1725" t="s">
        <v>351</v>
      </c>
      <c r="E943" s="816"/>
      <c r="F943" s="1732" t="s">
        <v>352</v>
      </c>
      <c r="G943" s="1761"/>
      <c r="H943" s="1771"/>
      <c r="I943" s="1725"/>
      <c r="J943" s="1772"/>
    </row>
    <row r="944" spans="1:10" s="188" customFormat="1" ht="15.75" customHeight="1" thickBot="1" x14ac:dyDescent="0.25">
      <c r="A944" s="1760" t="s">
        <v>110</v>
      </c>
      <c r="B944" s="1602"/>
      <c r="C944" s="1602"/>
      <c r="D944" s="1602" t="s">
        <v>111</v>
      </c>
      <c r="E944" s="826"/>
      <c r="F944" s="1723" t="s">
        <v>112</v>
      </c>
      <c r="G944" s="826"/>
      <c r="H944" s="1723" t="s">
        <v>113</v>
      </c>
      <c r="I944" s="1602"/>
      <c r="J944" s="1724"/>
    </row>
    <row r="945" spans="1:10" s="188" customFormat="1" ht="23.25" customHeight="1" thickTop="1" thickBot="1" x14ac:dyDescent="0.25">
      <c r="A945" s="632" t="s">
        <v>353</v>
      </c>
      <c r="B945" s="633"/>
      <c r="C945" s="633"/>
      <c r="D945" s="1788" t="str">
        <f>IF(SUM(D946:E946)=0,"",SUM(D946:E946))</f>
        <v/>
      </c>
      <c r="E945" s="1779"/>
      <c r="F945" s="637" t="str">
        <f>IF(SUM(F946:G946)=0,"",SUM(F946:G946))</f>
        <v/>
      </c>
      <c r="G945" s="821"/>
      <c r="H945" s="637" t="str">
        <f>IF(SUM(H946:J946)=0,"",SUM(H946:J946))</f>
        <v/>
      </c>
      <c r="I945" s="635"/>
      <c r="J945" s="638"/>
    </row>
    <row r="946" spans="1:10" s="188" customFormat="1" ht="10.8" thickBot="1" x14ac:dyDescent="0.25">
      <c r="A946" s="1789"/>
      <c r="B946" s="1790"/>
      <c r="C946" s="1790"/>
      <c r="D946" s="1040"/>
      <c r="E946" s="1465"/>
      <c r="F946" s="1645"/>
      <c r="G946" s="824"/>
      <c r="H946" s="1645"/>
      <c r="I946" s="1778"/>
      <c r="J946" s="1646"/>
    </row>
    <row r="947" spans="1:10" s="188" customFormat="1" ht="20.25" customHeight="1" thickBot="1" x14ac:dyDescent="0.25">
      <c r="A947" s="610" t="s">
        <v>354</v>
      </c>
      <c r="B947" s="611"/>
      <c r="C947" s="611"/>
      <c r="D947" s="1741" t="str">
        <f>IF(SUM(D948:E948)=0,"",SUM(D948:E948))</f>
        <v/>
      </c>
      <c r="E947" s="1742"/>
      <c r="F947" s="1743" t="str">
        <f>IF(SUM(F948:G948)=0,"",SUM(F948:G948))</f>
        <v/>
      </c>
      <c r="G947" s="1744"/>
      <c r="H947" s="1743" t="str">
        <f>IF(SUM(H948:J948)=0,"",SUM(H948:J948))</f>
        <v/>
      </c>
      <c r="I947" s="1745"/>
      <c r="J947" s="1746"/>
    </row>
    <row r="948" spans="1:10" s="188" customFormat="1" ht="10.5" customHeight="1" thickBot="1" x14ac:dyDescent="0.25">
      <c r="A948" s="1750"/>
      <c r="B948" s="1751"/>
      <c r="C948" s="1752"/>
      <c r="D948" s="1753"/>
      <c r="E948" s="1754"/>
      <c r="F948" s="601"/>
      <c r="G948" s="847"/>
      <c r="H948" s="601"/>
      <c r="I948" s="593"/>
      <c r="J948" s="602"/>
    </row>
    <row r="949" spans="1:10" s="188" customFormat="1" ht="9" customHeight="1" thickTop="1" x14ac:dyDescent="0.2">
      <c r="A949" s="283"/>
      <c r="B949" s="283"/>
      <c r="C949" s="283"/>
      <c r="D949" s="247"/>
      <c r="E949" s="247"/>
      <c r="F949" s="271"/>
      <c r="G949" s="271"/>
      <c r="H949" s="271"/>
      <c r="I949" s="271"/>
      <c r="J949" s="271"/>
    </row>
    <row r="950" spans="1:10" s="188" customFormat="1" ht="13.5" customHeight="1" thickBot="1" x14ac:dyDescent="0.25">
      <c r="A950" s="933" t="s">
        <v>125</v>
      </c>
      <c r="B950" s="933"/>
      <c r="C950" s="204"/>
      <c r="D950" s="204"/>
      <c r="E950" s="271"/>
      <c r="F950" s="271"/>
      <c r="G950" s="271"/>
      <c r="H950" s="271"/>
      <c r="I950" s="271"/>
      <c r="J950" s="271"/>
    </row>
    <row r="951" spans="1:10" s="188" customFormat="1" ht="30" customHeight="1" thickTop="1" thickBot="1" x14ac:dyDescent="0.25">
      <c r="A951" s="1765" t="s">
        <v>5</v>
      </c>
      <c r="B951" s="1766"/>
      <c r="C951" s="1764" t="s">
        <v>6</v>
      </c>
      <c r="D951" s="1764"/>
      <c r="E951" s="1764"/>
      <c r="F951" s="1764"/>
      <c r="G951" s="1762" t="s">
        <v>7</v>
      </c>
      <c r="H951" s="1762"/>
      <c r="I951" s="1762"/>
      <c r="J951" s="1763"/>
    </row>
    <row r="952" spans="1:10" s="188" customFormat="1" ht="10.8" thickBot="1" x14ac:dyDescent="0.25">
      <c r="A952" s="1767"/>
      <c r="B952" s="1768"/>
      <c r="C952" s="1785" t="s">
        <v>763</v>
      </c>
      <c r="D952" s="1786"/>
      <c r="E952" s="1786"/>
      <c r="F952" s="1786"/>
      <c r="G952" s="1785" t="s">
        <v>763</v>
      </c>
      <c r="H952" s="1785"/>
      <c r="I952" s="1785"/>
      <c r="J952" s="1787"/>
    </row>
    <row r="953" spans="1:10" s="188" customFormat="1" ht="29.25" hidden="1" customHeight="1" x14ac:dyDescent="0.2">
      <c r="A953" s="1769"/>
      <c r="B953" s="1770"/>
      <c r="C953" s="760" t="s">
        <v>355</v>
      </c>
      <c r="D953" s="761"/>
      <c r="E953" s="1755" t="s">
        <v>356</v>
      </c>
      <c r="F953" s="1757"/>
      <c r="G953" s="760" t="s">
        <v>355</v>
      </c>
      <c r="H953" s="761"/>
      <c r="I953" s="1755" t="s">
        <v>356</v>
      </c>
      <c r="J953" s="1756"/>
    </row>
    <row r="954" spans="1:10" s="188" customFormat="1" ht="10.8" thickBot="1" x14ac:dyDescent="0.25">
      <c r="A954" s="1760" t="s">
        <v>110</v>
      </c>
      <c r="B954" s="826"/>
      <c r="C954" s="1602" t="s">
        <v>111</v>
      </c>
      <c r="D954" s="826"/>
      <c r="E954" s="1723" t="s">
        <v>112</v>
      </c>
      <c r="F954" s="1602"/>
      <c r="G954" s="1602" t="s">
        <v>113</v>
      </c>
      <c r="H954" s="826"/>
      <c r="I954" s="1723" t="s">
        <v>114</v>
      </c>
      <c r="J954" s="1724"/>
    </row>
    <row r="955" spans="1:10" s="188" customFormat="1" ht="30.75" customHeight="1" thickTop="1" thickBot="1" x14ac:dyDescent="0.25">
      <c r="A955" s="1749" t="s">
        <v>353</v>
      </c>
      <c r="B955" s="1089"/>
      <c r="C955" s="1779" t="str">
        <f>IF(SUM(C956:D956)=0,"",SUM(C956:D956))</f>
        <v/>
      </c>
      <c r="D955" s="1780"/>
      <c r="E955" s="1781" t="str">
        <f>IF(SUM(E956:F956)=0,"",SUM(E956:F956))</f>
        <v/>
      </c>
      <c r="F955" s="1782"/>
      <c r="G955" s="1779" t="str">
        <f>IF(SUM(G956:H956)=0,"",SUM(G956:H956))</f>
        <v/>
      </c>
      <c r="H955" s="1780"/>
      <c r="I955" s="1781" t="str">
        <f>IF(SUM(I956:J956)=0,"",SUM(I956:J956))</f>
        <v/>
      </c>
      <c r="J955" s="1783"/>
    </row>
    <row r="956" spans="1:10" s="188" customFormat="1" ht="10.8" thickBot="1" x14ac:dyDescent="0.25">
      <c r="A956" s="1791"/>
      <c r="B956" s="1792"/>
      <c r="C956" s="1057"/>
      <c r="D956" s="1040"/>
      <c r="E956" s="1039"/>
      <c r="F956" s="1057"/>
      <c r="G956" s="1778"/>
      <c r="H956" s="824"/>
      <c r="I956" s="1645"/>
      <c r="J956" s="1646"/>
    </row>
    <row r="957" spans="1:10" s="188" customFormat="1" ht="22.5" customHeight="1" thickBot="1" x14ac:dyDescent="0.25">
      <c r="A957" s="580" t="s">
        <v>354</v>
      </c>
      <c r="B957" s="581"/>
      <c r="C957" s="1742" t="str">
        <f>IF(SUM(C958:D958)=0,"",SUM(C958:D958))</f>
        <v/>
      </c>
      <c r="D957" s="1759"/>
      <c r="E957" s="576" t="str">
        <f>IF(SUM(E958:F958)=0,"",SUM(E958:F958))</f>
        <v/>
      </c>
      <c r="F957" s="1784"/>
      <c r="G957" s="1742" t="str">
        <f>IF(SUM(G958:H958)=0,"",SUM(G958:H958))</f>
        <v/>
      </c>
      <c r="H957" s="1759"/>
      <c r="I957" s="576" t="str">
        <f>IF(SUM(I958:J958)=0,"",SUM(I958:J958))</f>
        <v/>
      </c>
      <c r="J957" s="577"/>
    </row>
    <row r="958" spans="1:10" s="188" customFormat="1" ht="10.8" thickBot="1" x14ac:dyDescent="0.25">
      <c r="A958" s="1747"/>
      <c r="B958" s="1748"/>
      <c r="C958" s="578"/>
      <c r="D958" s="579"/>
      <c r="E958" s="1773"/>
      <c r="F958" s="578"/>
      <c r="G958" s="1774"/>
      <c r="H958" s="1775"/>
      <c r="I958" s="1776"/>
      <c r="J958" s="1777"/>
    </row>
    <row r="959" spans="1:10" s="188" customFormat="1" ht="11.25" customHeight="1" thickTop="1" x14ac:dyDescent="0.2">
      <c r="A959" s="204"/>
      <c r="B959" s="204"/>
      <c r="C959" s="204"/>
      <c r="D959" s="204"/>
      <c r="E959" s="271"/>
      <c r="F959" s="271"/>
      <c r="G959" s="271"/>
      <c r="H959" s="271"/>
      <c r="I959" s="271"/>
      <c r="J959" s="271"/>
    </row>
    <row r="960" spans="1:10" s="188" customFormat="1" ht="15.75" customHeight="1" x14ac:dyDescent="0.2">
      <c r="A960" s="526" t="s">
        <v>764</v>
      </c>
      <c r="B960" s="526"/>
      <c r="C960" s="526"/>
      <c r="D960" s="526"/>
      <c r="E960" s="526"/>
      <c r="F960" s="526"/>
      <c r="G960" s="526"/>
      <c r="H960" s="526"/>
      <c r="I960" s="526"/>
      <c r="J960" s="526"/>
    </row>
    <row r="961" spans="1:10" s="188" customFormat="1" ht="12.75" customHeight="1" x14ac:dyDescent="0.2">
      <c r="A961" s="574"/>
      <c r="B961" s="574"/>
      <c r="C961" s="574"/>
      <c r="D961" s="574"/>
      <c r="E961" s="574"/>
      <c r="F961" s="574"/>
      <c r="G961" s="574"/>
      <c r="H961" s="574"/>
      <c r="I961" s="574"/>
      <c r="J961" s="574"/>
    </row>
    <row r="962" spans="1:10" s="188" customFormat="1" ht="16.5" customHeight="1" x14ac:dyDescent="0.2">
      <c r="A962" s="204" t="s">
        <v>765</v>
      </c>
      <c r="B962" s="526" t="s">
        <v>885</v>
      </c>
      <c r="C962" s="526"/>
      <c r="D962" s="526"/>
      <c r="E962" s="526"/>
      <c r="F962" s="526"/>
      <c r="G962" s="526"/>
      <c r="H962" s="526"/>
      <c r="I962" s="526"/>
      <c r="J962" s="526"/>
    </row>
    <row r="963" spans="1:10" s="188" customFormat="1" ht="10.8" thickBot="1" x14ac:dyDescent="0.25">
      <c r="A963" s="248"/>
      <c r="B963" s="249"/>
      <c r="C963" s="249"/>
      <c r="D963" s="249"/>
      <c r="E963" s="249"/>
      <c r="F963" s="249"/>
      <c r="G963" s="249"/>
      <c r="H963" s="249"/>
      <c r="I963" s="249"/>
      <c r="J963" s="249"/>
    </row>
    <row r="964" spans="1:10" s="188" customFormat="1" ht="18.75" customHeight="1" thickTop="1" thickBot="1" x14ac:dyDescent="0.25">
      <c r="A964" s="1736" t="s">
        <v>357</v>
      </c>
      <c r="B964" s="1285"/>
      <c r="C964" s="1285"/>
      <c r="D964" s="1737"/>
      <c r="E964" s="1735" t="s">
        <v>358</v>
      </c>
      <c r="F964" s="1587"/>
      <c r="G964" s="1587"/>
      <c r="H964" s="1587"/>
      <c r="I964" s="1587"/>
      <c r="J964" s="1588"/>
    </row>
    <row r="965" spans="1:10" s="188" customFormat="1" ht="13.5" customHeight="1" x14ac:dyDescent="0.2">
      <c r="A965" s="1738"/>
      <c r="B965" s="1739"/>
      <c r="C965" s="1739"/>
      <c r="D965" s="1740"/>
      <c r="E965" s="841" t="s">
        <v>132</v>
      </c>
      <c r="F965" s="842"/>
      <c r="G965" s="843"/>
      <c r="H965" s="1732" t="s">
        <v>133</v>
      </c>
      <c r="I965" s="1733"/>
      <c r="J965" s="1734"/>
    </row>
    <row r="966" spans="1:10" s="188" customFormat="1" ht="10.5" customHeight="1" thickBot="1" x14ac:dyDescent="0.25">
      <c r="A966" s="851" t="s">
        <v>110</v>
      </c>
      <c r="B966" s="827"/>
      <c r="C966" s="827"/>
      <c r="D966" s="1758"/>
      <c r="E966" s="1728" t="s">
        <v>111</v>
      </c>
      <c r="F966" s="1728"/>
      <c r="G966" s="1728"/>
      <c r="H966" s="1729" t="s">
        <v>112</v>
      </c>
      <c r="I966" s="1730"/>
      <c r="J966" s="1731"/>
    </row>
    <row r="967" spans="1:10" s="188" customFormat="1" ht="16.5" customHeight="1" thickTop="1" x14ac:dyDescent="0.2">
      <c r="A967" s="595" t="s">
        <v>359</v>
      </c>
      <c r="B967" s="596"/>
      <c r="C967" s="596"/>
      <c r="D967" s="597"/>
      <c r="E967" s="506"/>
      <c r="F967" s="507"/>
      <c r="G967" s="507"/>
      <c r="H967" s="508"/>
      <c r="I967" s="507"/>
      <c r="J967" s="509"/>
    </row>
    <row r="968" spans="1:10" s="188" customFormat="1" ht="16.5" customHeight="1" x14ac:dyDescent="0.2">
      <c r="A968" s="435" t="s">
        <v>360</v>
      </c>
      <c r="B968" s="436"/>
      <c r="C968" s="436"/>
      <c r="D968" s="512"/>
      <c r="E968" s="1849"/>
      <c r="F968" s="968"/>
      <c r="G968" s="968"/>
      <c r="H968" s="967"/>
      <c r="I968" s="968"/>
      <c r="J968" s="1850"/>
    </row>
    <row r="969" spans="1:10" s="188" customFormat="1" ht="20.25" customHeight="1" x14ac:dyDescent="0.2">
      <c r="A969" s="513" t="s">
        <v>361</v>
      </c>
      <c r="B969" s="514"/>
      <c r="C969" s="514"/>
      <c r="D969" s="514"/>
      <c r="E969" s="1849"/>
      <c r="F969" s="968"/>
      <c r="G969" s="968"/>
      <c r="H969" s="967"/>
      <c r="I969" s="968"/>
      <c r="J969" s="1850"/>
    </row>
    <row r="970" spans="1:10" s="188" customFormat="1" ht="27.75" customHeight="1" thickBot="1" x14ac:dyDescent="0.25">
      <c r="A970" s="1033" t="s">
        <v>362</v>
      </c>
      <c r="B970" s="1034"/>
      <c r="C970" s="1034"/>
      <c r="D970" s="1034"/>
      <c r="E970" s="1859"/>
      <c r="F970" s="1860"/>
      <c r="G970" s="1860"/>
      <c r="H970" s="1861"/>
      <c r="I970" s="1860"/>
      <c r="J970" s="1862"/>
    </row>
    <row r="971" spans="1:10" s="188" customFormat="1" ht="16.5" customHeight="1" thickBot="1" x14ac:dyDescent="0.25">
      <c r="A971" s="458" t="s">
        <v>109</v>
      </c>
      <c r="B971" s="459"/>
      <c r="C971" s="459"/>
      <c r="D971" s="459"/>
      <c r="E971" s="1863" t="str">
        <f>IF(SUM(E967:G970)=0,"",SUM(E967:G970))</f>
        <v/>
      </c>
      <c r="F971" s="461"/>
      <c r="G971" s="461"/>
      <c r="H971" s="462" t="str">
        <f>IF(SUM(H967:J970)=0,"",SUM(H967:J970))</f>
        <v/>
      </c>
      <c r="I971" s="461"/>
      <c r="J971" s="463"/>
    </row>
    <row r="972" spans="1:10" s="188" customFormat="1" ht="16.5" customHeight="1" thickTop="1" x14ac:dyDescent="0.2">
      <c r="A972" s="204"/>
      <c r="B972" s="204"/>
      <c r="C972" s="204"/>
      <c r="D972" s="204"/>
      <c r="E972" s="271"/>
      <c r="F972" s="271"/>
      <c r="G972" s="271"/>
      <c r="H972" s="271"/>
      <c r="I972" s="271"/>
      <c r="J972" s="271"/>
    </row>
    <row r="973" spans="1:10" s="188" customFormat="1" ht="16.5" customHeight="1" x14ac:dyDescent="0.2">
      <c r="A973" s="365"/>
      <c r="B973" s="365"/>
      <c r="C973" s="365"/>
      <c r="D973" s="365"/>
      <c r="E973" s="271"/>
      <c r="F973" s="271"/>
      <c r="G973" s="271"/>
      <c r="H973" s="271"/>
      <c r="I973" s="271"/>
      <c r="J973" s="271"/>
    </row>
    <row r="974" spans="1:10" s="188" customFormat="1" ht="24" customHeight="1" x14ac:dyDescent="0.2">
      <c r="A974" s="526" t="s">
        <v>766</v>
      </c>
      <c r="B974" s="526"/>
      <c r="C974" s="526"/>
      <c r="D974" s="526"/>
      <c r="E974" s="526"/>
      <c r="F974" s="526"/>
      <c r="G974" s="526"/>
      <c r="H974" s="526"/>
      <c r="I974" s="526"/>
      <c r="J974" s="526"/>
    </row>
    <row r="975" spans="1:10" s="188" customFormat="1" ht="16.5" customHeight="1" x14ac:dyDescent="0.2">
      <c r="A975" s="574"/>
      <c r="B975" s="574"/>
      <c r="C975" s="574"/>
      <c r="D975" s="574"/>
      <c r="E975" s="574"/>
      <c r="F975" s="574"/>
      <c r="G975" s="574"/>
      <c r="H975" s="574"/>
      <c r="I975" s="574"/>
      <c r="J975" s="574"/>
    </row>
    <row r="976" spans="1:10" s="188" customFormat="1" ht="16.5" customHeight="1" x14ac:dyDescent="0.2">
      <c r="A976" s="204" t="s">
        <v>767</v>
      </c>
      <c r="B976" s="525" t="s">
        <v>981</v>
      </c>
      <c r="C976" s="525"/>
      <c r="D976" s="525"/>
      <c r="E976" s="525"/>
      <c r="F976" s="525"/>
      <c r="G976" s="525"/>
      <c r="H976" s="525"/>
      <c r="I976" s="525"/>
      <c r="J976" s="525"/>
    </row>
    <row r="977" spans="1:10" s="188" customFormat="1" ht="16.5" customHeight="1" thickBot="1" x14ac:dyDescent="0.25">
      <c r="A977" s="248"/>
      <c r="B977" s="249"/>
      <c r="C977" s="249"/>
      <c r="D977" s="249"/>
      <c r="E977" s="249"/>
      <c r="F977" s="249"/>
      <c r="G977" s="249"/>
      <c r="H977" s="249"/>
      <c r="I977" s="249"/>
      <c r="J977" s="249"/>
    </row>
    <row r="978" spans="1:10" s="188" customFormat="1" ht="21" customHeight="1" thickTop="1" x14ac:dyDescent="0.2">
      <c r="A978" s="921" t="s">
        <v>363</v>
      </c>
      <c r="B978" s="922"/>
      <c r="C978" s="922"/>
      <c r="D978" s="922"/>
      <c r="E978" s="1864" t="s">
        <v>132</v>
      </c>
      <c r="F978" s="1865"/>
      <c r="G978" s="1866"/>
      <c r="H978" s="1856" t="s">
        <v>133</v>
      </c>
      <c r="I978" s="1857"/>
      <c r="J978" s="1858"/>
    </row>
    <row r="979" spans="1:10" s="188" customFormat="1" ht="16.5" customHeight="1" x14ac:dyDescent="0.2">
      <c r="A979" s="923"/>
      <c r="B979" s="574"/>
      <c r="C979" s="574"/>
      <c r="D979" s="574"/>
      <c r="E979" s="927" t="s">
        <v>261</v>
      </c>
      <c r="F979" s="925"/>
      <c r="G979" s="1867"/>
      <c r="H979" s="927" t="s">
        <v>261</v>
      </c>
      <c r="I979" s="925"/>
      <c r="J979" s="926"/>
    </row>
    <row r="980" spans="1:10" s="188" customFormat="1" ht="16.5" customHeight="1" x14ac:dyDescent="0.2">
      <c r="A980" s="923"/>
      <c r="B980" s="574"/>
      <c r="C980" s="574"/>
      <c r="D980" s="574"/>
      <c r="E980" s="1725" t="s">
        <v>266</v>
      </c>
      <c r="F980" s="1725" t="s">
        <v>366</v>
      </c>
      <c r="G980" s="1725" t="s">
        <v>365</v>
      </c>
      <c r="H980" s="1725" t="s">
        <v>266</v>
      </c>
      <c r="I980" s="1725" t="s">
        <v>366</v>
      </c>
      <c r="J980" s="1772" t="s">
        <v>365</v>
      </c>
    </row>
    <row r="981" spans="1:10" s="188" customFormat="1" ht="21.75" customHeight="1" x14ac:dyDescent="0.2">
      <c r="A981" s="923"/>
      <c r="B981" s="574"/>
      <c r="C981" s="574"/>
      <c r="D981" s="574"/>
      <c r="E981" s="1725"/>
      <c r="F981" s="1725"/>
      <c r="G981" s="1725"/>
      <c r="H981" s="1725"/>
      <c r="I981" s="1725"/>
      <c r="J981" s="1772"/>
    </row>
    <row r="982" spans="1:10" s="188" customFormat="1" ht="15.75" customHeight="1" thickBot="1" x14ac:dyDescent="0.25">
      <c r="A982" s="1760" t="s">
        <v>110</v>
      </c>
      <c r="B982" s="1602"/>
      <c r="C982" s="1602"/>
      <c r="D982" s="826"/>
      <c r="E982" s="284" t="s">
        <v>111</v>
      </c>
      <c r="F982" s="284" t="s">
        <v>112</v>
      </c>
      <c r="G982" s="284" t="s">
        <v>113</v>
      </c>
      <c r="H982" s="284" t="s">
        <v>114</v>
      </c>
      <c r="I982" s="284" t="s">
        <v>115</v>
      </c>
      <c r="J982" s="285" t="s">
        <v>116</v>
      </c>
    </row>
    <row r="983" spans="1:10" s="188" customFormat="1" ht="10.8" thickTop="1" x14ac:dyDescent="0.2">
      <c r="A983" s="595" t="s">
        <v>262</v>
      </c>
      <c r="B983" s="596"/>
      <c r="C983" s="596"/>
      <c r="D983" s="596"/>
      <c r="E983" s="113"/>
      <c r="F983" s="114"/>
      <c r="G983" s="114"/>
      <c r="H983" s="113"/>
      <c r="I983" s="114">
        <v>13243</v>
      </c>
      <c r="J983" s="115"/>
    </row>
    <row r="984" spans="1:10" s="188" customFormat="1" ht="10.8" thickBot="1" x14ac:dyDescent="0.25">
      <c r="A984" s="1794" t="s">
        <v>364</v>
      </c>
      <c r="B984" s="1795"/>
      <c r="C984" s="1795"/>
      <c r="D984" s="1795"/>
      <c r="E984" s="116"/>
      <c r="F984" s="117">
        <v>1487</v>
      </c>
      <c r="G984" s="117"/>
      <c r="H984" s="116"/>
      <c r="I984" s="117">
        <v>2010</v>
      </c>
      <c r="J984" s="118"/>
    </row>
    <row r="985" spans="1:10" s="188" customFormat="1" ht="16.5" customHeight="1" thickBot="1" x14ac:dyDescent="0.25">
      <c r="A985" s="458" t="s">
        <v>109</v>
      </c>
      <c r="B985" s="459"/>
      <c r="C985" s="459"/>
      <c r="D985" s="459"/>
      <c r="E985" s="119" t="str">
        <f t="shared" ref="E985:J985" si="40">IF(SUM(E983:E984)=0,"",SUM(E983:E984))</f>
        <v/>
      </c>
      <c r="F985" s="119">
        <f t="shared" si="40"/>
        <v>1487</v>
      </c>
      <c r="G985" s="119" t="str">
        <f t="shared" si="40"/>
        <v/>
      </c>
      <c r="H985" s="119" t="str">
        <f t="shared" si="40"/>
        <v/>
      </c>
      <c r="I985" s="119">
        <f t="shared" si="40"/>
        <v>15253</v>
      </c>
      <c r="J985" s="120" t="str">
        <f t="shared" si="40"/>
        <v/>
      </c>
    </row>
    <row r="986" spans="1:10" s="188" customFormat="1" ht="16.5" customHeight="1" thickTop="1" x14ac:dyDescent="0.2">
      <c r="A986" s="204"/>
      <c r="B986" s="204"/>
      <c r="C986" s="204"/>
      <c r="D986" s="204"/>
      <c r="E986" s="271"/>
      <c r="F986" s="271"/>
      <c r="G986" s="271"/>
      <c r="H986" s="271"/>
      <c r="I986" s="271"/>
      <c r="J986" s="271"/>
    </row>
    <row r="987" spans="1:10" s="188" customFormat="1" ht="16.5" customHeight="1" x14ac:dyDescent="0.2">
      <c r="A987" s="526" t="s">
        <v>714</v>
      </c>
      <c r="B987" s="526"/>
      <c r="C987" s="526"/>
      <c r="D987" s="526"/>
      <c r="E987" s="526"/>
      <c r="F987" s="526"/>
      <c r="G987" s="526"/>
      <c r="H987" s="526"/>
      <c r="I987" s="526"/>
      <c r="J987" s="526"/>
    </row>
    <row r="988" spans="1:10" s="188" customFormat="1" ht="16.5" customHeight="1" x14ac:dyDescent="0.2">
      <c r="A988" s="386"/>
      <c r="B988" s="386"/>
      <c r="C988" s="386"/>
      <c r="D988" s="386"/>
      <c r="E988" s="386"/>
      <c r="F988" s="386"/>
      <c r="G988" s="386"/>
      <c r="H988" s="386"/>
      <c r="I988" s="386"/>
      <c r="J988" s="386"/>
    </row>
    <row r="989" spans="1:10" s="188" customFormat="1" ht="16.5" customHeight="1" x14ac:dyDescent="0.2">
      <c r="A989" s="386"/>
      <c r="B989" s="386"/>
      <c r="C989" s="386"/>
      <c r="D989" s="386"/>
      <c r="E989" s="386"/>
      <c r="F989" s="386"/>
      <c r="G989" s="386"/>
      <c r="H989" s="386"/>
      <c r="I989" s="386"/>
      <c r="J989" s="386"/>
    </row>
    <row r="990" spans="1:10" s="188" customFormat="1" ht="21" customHeight="1" x14ac:dyDescent="0.2">
      <c r="A990" s="574"/>
      <c r="B990" s="574"/>
      <c r="C990" s="574"/>
      <c r="D990" s="574"/>
      <c r="E990" s="574"/>
      <c r="F990" s="574"/>
      <c r="G990" s="574"/>
      <c r="H990" s="574"/>
      <c r="I990" s="574"/>
      <c r="J990" s="574"/>
    </row>
    <row r="991" spans="1:10" s="188" customFormat="1" x14ac:dyDescent="0.2">
      <c r="A991" s="182" t="s">
        <v>367</v>
      </c>
      <c r="B991" s="566" t="s">
        <v>368</v>
      </c>
      <c r="C991" s="566"/>
      <c r="D991" s="566"/>
      <c r="E991" s="566"/>
      <c r="F991" s="566"/>
      <c r="G991" s="566"/>
      <c r="H991" s="566"/>
      <c r="I991" s="566"/>
      <c r="J991" s="566"/>
    </row>
    <row r="992" spans="1:10" s="188" customFormat="1" ht="18" customHeight="1" x14ac:dyDescent="0.2">
      <c r="A992" s="204"/>
      <c r="B992" s="204"/>
      <c r="C992" s="204"/>
      <c r="D992" s="204"/>
      <c r="E992" s="271"/>
      <c r="F992" s="271"/>
      <c r="G992" s="271"/>
      <c r="H992" s="271"/>
      <c r="I992" s="271"/>
      <c r="J992" s="271"/>
    </row>
    <row r="993" spans="1:10" s="188" customFormat="1" x14ac:dyDescent="0.2">
      <c r="A993" s="204" t="s">
        <v>768</v>
      </c>
      <c r="B993" s="525" t="s">
        <v>769</v>
      </c>
      <c r="C993" s="525"/>
      <c r="D993" s="525"/>
      <c r="E993" s="525"/>
      <c r="F993" s="525"/>
      <c r="G993" s="525"/>
      <c r="H993" s="525"/>
      <c r="I993" s="525"/>
      <c r="J993" s="525"/>
    </row>
    <row r="994" spans="1:10" s="188" customFormat="1" ht="10.8" thickBot="1" x14ac:dyDescent="0.25">
      <c r="A994" s="1868"/>
      <c r="B994" s="1869"/>
      <c r="C994" s="1869"/>
      <c r="D994" s="1869"/>
      <c r="E994" s="1869"/>
      <c r="F994" s="1869"/>
      <c r="G994" s="1869"/>
      <c r="H994" s="1869"/>
      <c r="I994" s="1869"/>
      <c r="J994" s="1869"/>
    </row>
    <row r="995" spans="1:10" s="188" customFormat="1" ht="22.5" customHeight="1" thickTop="1" x14ac:dyDescent="0.2">
      <c r="A995" s="997" t="s">
        <v>369</v>
      </c>
      <c r="B995" s="998"/>
      <c r="C995" s="1851" t="s">
        <v>907</v>
      </c>
      <c r="D995" s="1854"/>
      <c r="E995" s="1851" t="s">
        <v>908</v>
      </c>
      <c r="F995" s="1854"/>
      <c r="G995" s="1851" t="s">
        <v>909</v>
      </c>
      <c r="H995" s="1853"/>
      <c r="I995" s="1851" t="s">
        <v>910</v>
      </c>
      <c r="J995" s="1852"/>
    </row>
    <row r="996" spans="1:10" s="188" customFormat="1" ht="16.5" customHeight="1" x14ac:dyDescent="0.2">
      <c r="A996" s="1855"/>
      <c r="B996" s="571"/>
      <c r="C996" s="286" t="s">
        <v>132</v>
      </c>
      <c r="D996" s="287" t="s">
        <v>133</v>
      </c>
      <c r="E996" s="288" t="s">
        <v>132</v>
      </c>
      <c r="F996" s="289" t="s">
        <v>133</v>
      </c>
      <c r="G996" s="290" t="s">
        <v>132</v>
      </c>
      <c r="H996" s="289" t="s">
        <v>133</v>
      </c>
      <c r="I996" s="291" t="s">
        <v>132</v>
      </c>
      <c r="J996" s="292" t="s">
        <v>133</v>
      </c>
    </row>
    <row r="997" spans="1:10" s="188" customFormat="1" ht="16.5" customHeight="1" thickBot="1" x14ac:dyDescent="0.25">
      <c r="A997" s="1872" t="s">
        <v>110</v>
      </c>
      <c r="B997" s="1873"/>
      <c r="C997" s="293" t="s">
        <v>111</v>
      </c>
      <c r="D997" s="294" t="s">
        <v>112</v>
      </c>
      <c r="E997" s="295" t="s">
        <v>113</v>
      </c>
      <c r="F997" s="296" t="s">
        <v>114</v>
      </c>
      <c r="G997" s="293" t="s">
        <v>115</v>
      </c>
      <c r="H997" s="296" t="s">
        <v>116</v>
      </c>
      <c r="I997" s="297" t="s">
        <v>117</v>
      </c>
      <c r="J997" s="298" t="s">
        <v>118</v>
      </c>
    </row>
    <row r="998" spans="1:10" s="188" customFormat="1" ht="17.25" customHeight="1" thickTop="1" x14ac:dyDescent="0.2">
      <c r="A998" s="1874" t="s">
        <v>911</v>
      </c>
      <c r="B998" s="1875"/>
      <c r="C998" s="357">
        <v>1038754</v>
      </c>
      <c r="D998" s="360">
        <v>1026199</v>
      </c>
      <c r="E998" s="359">
        <v>4583847</v>
      </c>
      <c r="F998" s="361">
        <v>4158048</v>
      </c>
      <c r="G998" s="121">
        <v>173</v>
      </c>
      <c r="H998" s="122">
        <v>1690</v>
      </c>
      <c r="I998" s="123">
        <v>1823</v>
      </c>
      <c r="J998" s="124">
        <v>10050</v>
      </c>
    </row>
    <row r="999" spans="1:10" s="188" customFormat="1" ht="17.25" customHeight="1" x14ac:dyDescent="0.2">
      <c r="A999" s="1870" t="s">
        <v>912</v>
      </c>
      <c r="B999" s="1871"/>
      <c r="C999" s="125">
        <v>108</v>
      </c>
      <c r="D999" s="9">
        <v>14191</v>
      </c>
      <c r="E999" s="29"/>
      <c r="F999" s="126">
        <v>481</v>
      </c>
      <c r="G999" s="125"/>
      <c r="H999" s="126"/>
      <c r="I999" s="127"/>
      <c r="J999" s="128"/>
    </row>
    <row r="1000" spans="1:10" s="188" customFormat="1" ht="17.25" customHeight="1" x14ac:dyDescent="0.2">
      <c r="A1000" s="1870"/>
      <c r="B1000" s="1871"/>
      <c r="C1000" s="125"/>
      <c r="D1000" s="9"/>
      <c r="E1000" s="29"/>
      <c r="F1000" s="126"/>
      <c r="G1000" s="125"/>
      <c r="H1000" s="126"/>
      <c r="I1000" s="127"/>
      <c r="J1000" s="128"/>
    </row>
    <row r="1001" spans="1:10" s="188" customFormat="1" ht="17.25" customHeight="1" thickBot="1" x14ac:dyDescent="0.25">
      <c r="A1001" s="510"/>
      <c r="B1001" s="511"/>
      <c r="C1001" s="129"/>
      <c r="D1001" s="70"/>
      <c r="E1001" s="40"/>
      <c r="F1001" s="130"/>
      <c r="G1001" s="129"/>
      <c r="H1001" s="130"/>
      <c r="I1001" s="131"/>
      <c r="J1001" s="132"/>
    </row>
    <row r="1002" spans="1:10" s="188" customFormat="1" ht="17.25" customHeight="1" thickBot="1" x14ac:dyDescent="0.25">
      <c r="A1002" s="1876" t="s">
        <v>109</v>
      </c>
      <c r="B1002" s="1877"/>
      <c r="C1002" s="358">
        <f t="shared" ref="C1002:J1002" si="41">IF(SUM(C998:C1001)=0,"",SUM(C998:C1001))</f>
        <v>1038862</v>
      </c>
      <c r="D1002" s="362">
        <f t="shared" si="41"/>
        <v>1040390</v>
      </c>
      <c r="E1002" s="358">
        <f t="shared" si="41"/>
        <v>4583847</v>
      </c>
      <c r="F1002" s="358">
        <f t="shared" si="41"/>
        <v>4158529</v>
      </c>
      <c r="G1002" s="133">
        <f t="shared" si="41"/>
        <v>173</v>
      </c>
      <c r="H1002" s="134">
        <f t="shared" si="41"/>
        <v>1690</v>
      </c>
      <c r="I1002" s="133">
        <f t="shared" si="41"/>
        <v>1823</v>
      </c>
      <c r="J1002" s="135">
        <f t="shared" si="41"/>
        <v>10050</v>
      </c>
    </row>
    <row r="1003" spans="1:10" s="188" customFormat="1" ht="19.95" customHeight="1" thickTop="1" x14ac:dyDescent="0.2">
      <c r="A1003" s="204"/>
      <c r="B1003" s="204"/>
      <c r="C1003" s="204"/>
      <c r="D1003" s="204"/>
      <c r="E1003" s="271"/>
      <c r="F1003" s="271"/>
      <c r="G1003" s="271"/>
      <c r="H1003" s="271"/>
      <c r="I1003" s="271"/>
      <c r="J1003" s="271"/>
    </row>
    <row r="1004" spans="1:10" s="188" customFormat="1" ht="16.5" customHeight="1" x14ac:dyDescent="0.2">
      <c r="A1004" s="526" t="s">
        <v>770</v>
      </c>
      <c r="B1004" s="526"/>
      <c r="C1004" s="526"/>
      <c r="D1004" s="526"/>
      <c r="E1004" s="526"/>
      <c r="F1004" s="526"/>
      <c r="G1004" s="526"/>
      <c r="H1004" s="526"/>
      <c r="I1004" s="526"/>
      <c r="J1004" s="526"/>
    </row>
    <row r="1005" spans="1:10" s="188" customFormat="1" x14ac:dyDescent="0.2">
      <c r="A1005" s="234"/>
      <c r="B1005" s="234"/>
      <c r="C1005" s="234"/>
      <c r="D1005" s="234"/>
      <c r="E1005" s="234"/>
      <c r="F1005" s="234"/>
      <c r="G1005" s="234"/>
      <c r="H1005" s="234"/>
      <c r="I1005" s="234"/>
      <c r="J1005" s="234"/>
    </row>
    <row r="1006" spans="1:10" s="188" customFormat="1" ht="16.5" customHeight="1" x14ac:dyDescent="0.2">
      <c r="A1006" s="204" t="s">
        <v>776</v>
      </c>
      <c r="B1006" s="525" t="s">
        <v>777</v>
      </c>
      <c r="C1006" s="525"/>
      <c r="D1006" s="525"/>
      <c r="E1006" s="525"/>
      <c r="F1006" s="525"/>
      <c r="G1006" s="525"/>
      <c r="H1006" s="525"/>
      <c r="I1006" s="525"/>
      <c r="J1006" s="525"/>
    </row>
    <row r="1007" spans="1:10" s="188" customFormat="1" ht="10.050000000000001" customHeight="1" thickBot="1" x14ac:dyDescent="0.25">
      <c r="A1007" s="248"/>
      <c r="B1007" s="249"/>
      <c r="C1007" s="249"/>
      <c r="D1007" s="249"/>
      <c r="E1007" s="249"/>
      <c r="F1007" s="249"/>
      <c r="G1007" s="249"/>
      <c r="H1007" s="249"/>
      <c r="I1007" s="249"/>
      <c r="J1007" s="249"/>
    </row>
    <row r="1008" spans="1:10" s="188" customFormat="1" ht="30" customHeight="1" thickTop="1" x14ac:dyDescent="0.2">
      <c r="A1008" s="1880" t="s">
        <v>5</v>
      </c>
      <c r="B1008" s="1881"/>
      <c r="C1008" s="1881"/>
      <c r="D1008" s="1881"/>
      <c r="E1008" s="299" t="s">
        <v>132</v>
      </c>
      <c r="F1008" s="1878" t="s">
        <v>133</v>
      </c>
      <c r="G1008" s="1879"/>
      <c r="H1008" s="1762" t="s">
        <v>772</v>
      </c>
      <c r="I1008" s="1762"/>
      <c r="J1008" s="1763"/>
    </row>
    <row r="1009" spans="1:10" s="188" customFormat="1" ht="25.5" customHeight="1" x14ac:dyDescent="0.2">
      <c r="A1009" s="1882"/>
      <c r="B1009" s="1883"/>
      <c r="C1009" s="1883"/>
      <c r="D1009" s="1883"/>
      <c r="E1009" s="300" t="s">
        <v>370</v>
      </c>
      <c r="F1009" s="301" t="s">
        <v>370</v>
      </c>
      <c r="G1009" s="302" t="s">
        <v>775</v>
      </c>
      <c r="H1009" s="515" t="s">
        <v>132</v>
      </c>
      <c r="I1009" s="516"/>
      <c r="J1009" s="303" t="s">
        <v>133</v>
      </c>
    </row>
    <row r="1010" spans="1:10" s="188" customFormat="1" ht="16.5" customHeight="1" thickBot="1" x14ac:dyDescent="0.25">
      <c r="A1010" s="851" t="s">
        <v>110</v>
      </c>
      <c r="B1010" s="827"/>
      <c r="C1010" s="827"/>
      <c r="D1010" s="827"/>
      <c r="E1010" s="304" t="s">
        <v>111</v>
      </c>
      <c r="F1010" s="305" t="s">
        <v>112</v>
      </c>
      <c r="G1010" s="268" t="s">
        <v>113</v>
      </c>
      <c r="H1010" s="1820" t="s">
        <v>114</v>
      </c>
      <c r="I1010" s="1821"/>
      <c r="J1010" s="306" t="s">
        <v>115</v>
      </c>
    </row>
    <row r="1011" spans="1:10" s="188" customFormat="1" ht="16.5" customHeight="1" thickTop="1" x14ac:dyDescent="0.2">
      <c r="A1011" s="1063" t="s">
        <v>773</v>
      </c>
      <c r="B1011" s="1439"/>
      <c r="C1011" s="1439"/>
      <c r="D1011" s="1439"/>
      <c r="E1011" s="136">
        <v>55903</v>
      </c>
      <c r="F1011" s="137">
        <v>47639</v>
      </c>
      <c r="G1011" s="76">
        <v>117899</v>
      </c>
      <c r="H1011" s="1834">
        <f>E1011-F1011</f>
        <v>8264</v>
      </c>
      <c r="I1011" s="1835"/>
      <c r="J1011" s="89">
        <f>F1011-G1011</f>
        <v>-70260</v>
      </c>
    </row>
    <row r="1012" spans="1:10" s="188" customFormat="1" ht="16.5" customHeight="1" x14ac:dyDescent="0.2">
      <c r="A1012" s="513" t="s">
        <v>171</v>
      </c>
      <c r="B1012" s="514"/>
      <c r="C1012" s="514"/>
      <c r="D1012" s="514"/>
      <c r="E1012" s="138">
        <v>934031</v>
      </c>
      <c r="F1012" s="104">
        <v>893904</v>
      </c>
      <c r="G1012" s="139">
        <v>880625</v>
      </c>
      <c r="H1012" s="1836">
        <f>E1012-F1012</f>
        <v>40127</v>
      </c>
      <c r="I1012" s="1837"/>
      <c r="J1012" s="140">
        <f>F1012-G1012</f>
        <v>13279</v>
      </c>
    </row>
    <row r="1013" spans="1:10" s="188" customFormat="1" ht="16.5" customHeight="1" thickBot="1" x14ac:dyDescent="0.25">
      <c r="A1013" s="1033" t="s">
        <v>172</v>
      </c>
      <c r="B1013" s="1034"/>
      <c r="C1013" s="1034"/>
      <c r="D1013" s="1034"/>
      <c r="E1013" s="141"/>
      <c r="F1013" s="108"/>
      <c r="G1013" s="91"/>
      <c r="H1013" s="824"/>
      <c r="I1013" s="1644"/>
      <c r="J1013" s="93"/>
    </row>
    <row r="1014" spans="1:10" s="188" customFormat="1" ht="10.8" thickBot="1" x14ac:dyDescent="0.25">
      <c r="A1014" s="789" t="s">
        <v>109</v>
      </c>
      <c r="B1014" s="790"/>
      <c r="C1014" s="790"/>
      <c r="D1014" s="790"/>
      <c r="E1014" s="142">
        <f>IF(SUM(E1011:E1013)=0,"",SUM(E1011:E1013))</f>
        <v>989934</v>
      </c>
      <c r="F1014" s="143">
        <f>IF(SUM(F1011:F1013)=0,"",SUM(F1011:F1013))</f>
        <v>941543</v>
      </c>
      <c r="G1014" s="144">
        <f>IF(SUM(G1011:G1013)=0,"",SUM(G1011:G1013))</f>
        <v>998524</v>
      </c>
      <c r="H1014" s="869">
        <f>IF(SUM(H1011:I1013)=0,"",SUM(H1011:I1013))</f>
        <v>48391</v>
      </c>
      <c r="I1014" s="1711"/>
      <c r="J1014" s="145">
        <f>IF(SUM(J1011:J1013)=0,"",SUM(J1011:J1013))</f>
        <v>-56981</v>
      </c>
    </row>
    <row r="1015" spans="1:10" s="188" customFormat="1" x14ac:dyDescent="0.2">
      <c r="A1015" s="643" t="s">
        <v>371</v>
      </c>
      <c r="B1015" s="644"/>
      <c r="C1015" s="644"/>
      <c r="D1015" s="644"/>
      <c r="E1015" s="307" t="s">
        <v>153</v>
      </c>
      <c r="F1015" s="308" t="s">
        <v>153</v>
      </c>
      <c r="G1015" s="309" t="s">
        <v>153</v>
      </c>
      <c r="H1015" s="1838"/>
      <c r="I1015" s="1653"/>
      <c r="J1015" s="146"/>
    </row>
    <row r="1016" spans="1:10" s="188" customFormat="1" ht="17.25" customHeight="1" x14ac:dyDescent="0.2">
      <c r="A1016" s="513" t="s">
        <v>970</v>
      </c>
      <c r="B1016" s="514"/>
      <c r="C1016" s="514"/>
      <c r="D1016" s="514"/>
      <c r="E1016" s="310" t="s">
        <v>153</v>
      </c>
      <c r="F1016" s="311" t="s">
        <v>153</v>
      </c>
      <c r="G1016" s="312" t="s">
        <v>153</v>
      </c>
      <c r="H1016" s="1836">
        <v>-14253</v>
      </c>
      <c r="I1016" s="1837"/>
      <c r="J1016" s="140">
        <v>-17742</v>
      </c>
    </row>
    <row r="1017" spans="1:10" s="188" customFormat="1" ht="16.5" customHeight="1" thickBot="1" x14ac:dyDescent="0.25">
      <c r="A1017" s="1033" t="s">
        <v>298</v>
      </c>
      <c r="B1017" s="1034"/>
      <c r="C1017" s="1034"/>
      <c r="D1017" s="1822"/>
      <c r="E1017" s="313" t="s">
        <v>153</v>
      </c>
      <c r="F1017" s="314" t="s">
        <v>153</v>
      </c>
      <c r="G1017" s="315" t="s">
        <v>153</v>
      </c>
      <c r="H1017" s="824"/>
      <c r="I1017" s="1644"/>
      <c r="J1017" s="93"/>
    </row>
    <row r="1018" spans="1:10" s="188" customFormat="1" ht="27" customHeight="1" thickBot="1" x14ac:dyDescent="0.25">
      <c r="A1018" s="1359" t="s">
        <v>774</v>
      </c>
      <c r="B1018" s="1360"/>
      <c r="C1018" s="1360"/>
      <c r="D1018" s="1360"/>
      <c r="E1018" s="316" t="s">
        <v>153</v>
      </c>
      <c r="F1018" s="317" t="s">
        <v>153</v>
      </c>
      <c r="G1018" s="318" t="s">
        <v>153</v>
      </c>
      <c r="H1018" s="1839">
        <f>IF(IF(H1014="",0,H1014)-SUM(H1015:I1017)=0,"",IF(H1014="",0,H1014)-SUM(H1015:I1017))</f>
        <v>62644</v>
      </c>
      <c r="I1018" s="1840"/>
      <c r="J1018" s="96">
        <f>IF(IF(J1014="",0,J1014)-SUM(J1015:J1017)=0,"",IF(J1014="",0,J1014)-SUM(J1015:J1017))</f>
        <v>-39239</v>
      </c>
    </row>
    <row r="1019" spans="1:10" s="188" customFormat="1" ht="10.8" thickTop="1" x14ac:dyDescent="0.2">
      <c r="A1019" s="204"/>
      <c r="B1019" s="204"/>
      <c r="C1019" s="204"/>
      <c r="D1019" s="204"/>
      <c r="E1019" s="271"/>
      <c r="F1019" s="271"/>
      <c r="G1019" s="271"/>
      <c r="H1019" s="271"/>
      <c r="I1019" s="271"/>
      <c r="J1019" s="271"/>
    </row>
    <row r="1020" spans="1:10" s="188" customFormat="1" x14ac:dyDescent="0.2">
      <c r="A1020" s="526" t="s">
        <v>771</v>
      </c>
      <c r="B1020" s="526"/>
      <c r="C1020" s="526"/>
      <c r="D1020" s="526"/>
      <c r="E1020" s="526"/>
      <c r="F1020" s="526"/>
      <c r="G1020" s="526"/>
      <c r="H1020" s="526"/>
      <c r="I1020" s="526"/>
      <c r="J1020" s="526"/>
    </row>
    <row r="1021" spans="1:10" s="188" customFormat="1" ht="17.25" customHeight="1" x14ac:dyDescent="0.2">
      <c r="A1021" s="204"/>
      <c r="B1021" s="204"/>
      <c r="C1021" s="204"/>
      <c r="D1021" s="204"/>
      <c r="E1021" s="271"/>
      <c r="F1021" s="271"/>
      <c r="G1021" s="271"/>
      <c r="H1021" s="271"/>
      <c r="I1021" s="271"/>
      <c r="J1021" s="271"/>
    </row>
    <row r="1022" spans="1:10" s="188" customFormat="1" ht="17.25" customHeight="1" x14ac:dyDescent="0.2">
      <c r="A1022" s="204" t="s">
        <v>778</v>
      </c>
      <c r="B1022" s="1828" t="s">
        <v>779</v>
      </c>
      <c r="C1022" s="1828"/>
      <c r="D1022" s="1828"/>
      <c r="E1022" s="1828"/>
      <c r="F1022" s="1828"/>
      <c r="G1022" s="1828"/>
      <c r="H1022" s="1828"/>
      <c r="I1022" s="1828"/>
      <c r="J1022" s="1828"/>
    </row>
    <row r="1023" spans="1:10" s="188" customFormat="1" ht="17.25" customHeight="1" thickBot="1" x14ac:dyDescent="0.25">
      <c r="A1023" s="204"/>
      <c r="B1023" s="1828"/>
      <c r="C1023" s="1828"/>
      <c r="D1023" s="1828"/>
      <c r="E1023" s="1828"/>
      <c r="F1023" s="1828"/>
      <c r="G1023" s="1828"/>
      <c r="H1023" s="1828"/>
      <c r="I1023" s="1828"/>
      <c r="J1023" s="1828"/>
    </row>
    <row r="1024" spans="1:10" s="188" customFormat="1" ht="17.25" customHeight="1" thickTop="1" thickBot="1" x14ac:dyDescent="0.25">
      <c r="A1024" s="617" t="s">
        <v>5</v>
      </c>
      <c r="B1024" s="618"/>
      <c r="C1024" s="618"/>
      <c r="D1024" s="618"/>
      <c r="E1024" s="618" t="s">
        <v>132</v>
      </c>
      <c r="F1024" s="618"/>
      <c r="G1024" s="1793"/>
      <c r="H1024" s="445" t="s">
        <v>133</v>
      </c>
      <c r="I1024" s="446"/>
      <c r="J1024" s="447"/>
    </row>
    <row r="1025" spans="1:10" s="188" customFormat="1" ht="22.5" customHeight="1" thickTop="1" thickBot="1" x14ac:dyDescent="0.25">
      <c r="A1025" s="632" t="s">
        <v>372</v>
      </c>
      <c r="B1025" s="633"/>
      <c r="C1025" s="633"/>
      <c r="D1025" s="633"/>
      <c r="E1025" s="1823">
        <f>IF(SUM(E1026:G1029)=0,"",SUM(E1026:G1029))</f>
        <v>1664709</v>
      </c>
      <c r="F1025" s="1824"/>
      <c r="G1025" s="1825"/>
      <c r="H1025" s="1826">
        <f>IF(SUM(H1026:J1029)=0,"",SUM(H1026:J1029))</f>
        <v>1631491</v>
      </c>
      <c r="I1025" s="1824"/>
      <c r="J1025" s="1827"/>
    </row>
    <row r="1026" spans="1:10" s="188" customFormat="1" ht="15.75" customHeight="1" x14ac:dyDescent="0.2">
      <c r="A1026" s="517" t="s">
        <v>959</v>
      </c>
      <c r="B1026" s="518"/>
      <c r="C1026" s="518"/>
      <c r="D1026" s="519"/>
      <c r="E1026" s="520">
        <v>1663844</v>
      </c>
      <c r="F1026" s="521"/>
      <c r="G1026" s="521"/>
      <c r="H1026" s="521">
        <v>1630697</v>
      </c>
      <c r="I1026" s="521"/>
      <c r="J1026" s="522"/>
    </row>
    <row r="1027" spans="1:10" s="188" customFormat="1" ht="15.75" customHeight="1" x14ac:dyDescent="0.2">
      <c r="A1027" s="517" t="s">
        <v>960</v>
      </c>
      <c r="B1027" s="518"/>
      <c r="C1027" s="518"/>
      <c r="D1027" s="519"/>
      <c r="E1027" s="520">
        <v>326</v>
      </c>
      <c r="F1027" s="521"/>
      <c r="G1027" s="521"/>
      <c r="H1027" s="521">
        <v>486</v>
      </c>
      <c r="I1027" s="521"/>
      <c r="J1027" s="522"/>
    </row>
    <row r="1028" spans="1:10" s="188" customFormat="1" ht="15.75" customHeight="1" x14ac:dyDescent="0.2">
      <c r="A1028" s="517" t="s">
        <v>961</v>
      </c>
      <c r="B1028" s="518"/>
      <c r="C1028" s="518"/>
      <c r="D1028" s="519"/>
      <c r="E1028" s="520">
        <v>539</v>
      </c>
      <c r="F1028" s="521"/>
      <c r="G1028" s="521"/>
      <c r="H1028" s="521">
        <v>308</v>
      </c>
      <c r="I1028" s="521"/>
      <c r="J1028" s="522"/>
    </row>
    <row r="1029" spans="1:10" s="188" customFormat="1" ht="10.8" thickBot="1" x14ac:dyDescent="0.25">
      <c r="A1029" s="1807"/>
      <c r="B1029" s="1808"/>
      <c r="C1029" s="1808"/>
      <c r="D1029" s="1809"/>
      <c r="E1029" s="1810"/>
      <c r="F1029" s="1811"/>
      <c r="G1029" s="1811"/>
      <c r="H1029" s="1811"/>
      <c r="I1029" s="1811"/>
      <c r="J1029" s="1812"/>
    </row>
    <row r="1030" spans="1:10" s="188" customFormat="1" ht="28.5" customHeight="1" thickBot="1" x14ac:dyDescent="0.25">
      <c r="A1030" s="610" t="s">
        <v>373</v>
      </c>
      <c r="B1030" s="611"/>
      <c r="C1030" s="611"/>
      <c r="D1030" s="611"/>
      <c r="E1030" s="1813">
        <f>IF(SUM(E1031:G1034)=0,"",SUM(E1031:G1034))</f>
        <v>19120</v>
      </c>
      <c r="F1030" s="1813"/>
      <c r="G1030" s="1814"/>
      <c r="H1030" s="541">
        <f>IF(SUM(H1031:J1034)=0,"",SUM(H1031:J1034))</f>
        <v>16037</v>
      </c>
      <c r="I1030" s="539"/>
      <c r="J1030" s="542"/>
    </row>
    <row r="1031" spans="1:10" s="188" customFormat="1" ht="15.75" customHeight="1" x14ac:dyDescent="0.2">
      <c r="A1031" s="517" t="s">
        <v>962</v>
      </c>
      <c r="B1031" s="518"/>
      <c r="C1031" s="518"/>
      <c r="D1031" s="1819"/>
      <c r="E1031" s="1902">
        <v>1823</v>
      </c>
      <c r="F1031" s="1902"/>
      <c r="G1031" s="1902"/>
      <c r="H1031" s="1903">
        <v>10050</v>
      </c>
      <c r="I1031" s="1903"/>
      <c r="J1031" s="1904"/>
    </row>
    <row r="1032" spans="1:10" s="188" customFormat="1" ht="15.75" customHeight="1" x14ac:dyDescent="0.2">
      <c r="A1032" s="1841" t="s">
        <v>998</v>
      </c>
      <c r="B1032" s="1841"/>
      <c r="C1032" s="1841"/>
      <c r="D1032" s="1842"/>
      <c r="E1032" s="1843"/>
      <c r="F1032" s="1844"/>
      <c r="G1032" s="414">
        <v>8794</v>
      </c>
      <c r="H1032" s="1843"/>
      <c r="I1032" s="1844"/>
      <c r="J1032" s="417">
        <v>3392</v>
      </c>
    </row>
    <row r="1033" spans="1:10" s="188" customFormat="1" ht="15.75" customHeight="1" x14ac:dyDescent="0.2">
      <c r="A1033" s="1845" t="s">
        <v>997</v>
      </c>
      <c r="B1033" s="1845"/>
      <c r="C1033" s="1845"/>
      <c r="D1033" s="1846"/>
      <c r="E1033" s="1843"/>
      <c r="F1033" s="1844"/>
      <c r="G1033" s="415">
        <v>5915</v>
      </c>
      <c r="H1033" s="1843"/>
      <c r="I1033" s="1844"/>
      <c r="J1033" s="398">
        <v>0</v>
      </c>
    </row>
    <row r="1034" spans="1:10" s="188" customFormat="1" ht="15.75" customHeight="1" thickBot="1" x14ac:dyDescent="0.25">
      <c r="A1034" s="1801" t="s">
        <v>1001</v>
      </c>
      <c r="B1034" s="1802"/>
      <c r="C1034" s="1802"/>
      <c r="D1034" s="1803"/>
      <c r="E1034" s="1847"/>
      <c r="F1034" s="1848"/>
      <c r="G1034" s="416">
        <v>2588</v>
      </c>
      <c r="H1034" s="1804">
        <v>2595</v>
      </c>
      <c r="I1034" s="1805"/>
      <c r="J1034" s="1806"/>
    </row>
    <row r="1035" spans="1:10" s="188" customFormat="1" ht="14.25" customHeight="1" thickBot="1" x14ac:dyDescent="0.25">
      <c r="A1035" s="610" t="s">
        <v>374</v>
      </c>
      <c r="B1035" s="611"/>
      <c r="C1035" s="611"/>
      <c r="D1035" s="611"/>
      <c r="E1035" s="538">
        <f>IF(IF(E1038="",0,E1038)+E1036=0,"",IF(E1038="",0,E1038)+E1036)</f>
        <v>14135</v>
      </c>
      <c r="F1035" s="539"/>
      <c r="G1035" s="540"/>
      <c r="H1035" s="1815">
        <f>IF(IF(H1038="",0,H1038)+H1036=0,"",IF(H1038="",0,H1038)+H1036)</f>
        <v>3953</v>
      </c>
      <c r="I1035" s="1813"/>
      <c r="J1035" s="1816"/>
    </row>
    <row r="1036" spans="1:10" s="188" customFormat="1" ht="10.8" thickBot="1" x14ac:dyDescent="0.25">
      <c r="A1036" s="451" t="s">
        <v>977</v>
      </c>
      <c r="B1036" s="452"/>
      <c r="C1036" s="452"/>
      <c r="D1036" s="452"/>
      <c r="E1036" s="1804">
        <f>11084</f>
        <v>11084</v>
      </c>
      <c r="F1036" s="1805"/>
      <c r="G1036" s="1817"/>
      <c r="H1036" s="1818">
        <v>1982</v>
      </c>
      <c r="I1036" s="1805"/>
      <c r="J1036" s="1806"/>
    </row>
    <row r="1037" spans="1:10" s="188" customFormat="1" ht="15" customHeight="1" x14ac:dyDescent="0.2">
      <c r="A1037" s="543" t="s">
        <v>973</v>
      </c>
      <c r="B1037" s="544"/>
      <c r="C1037" s="544"/>
      <c r="D1037" s="545"/>
      <c r="E1037" s="546">
        <v>0</v>
      </c>
      <c r="F1037" s="478"/>
      <c r="G1037" s="479"/>
      <c r="H1037" s="480">
        <v>1098</v>
      </c>
      <c r="I1037" s="478"/>
      <c r="J1037" s="481"/>
    </row>
    <row r="1038" spans="1:10" s="188" customFormat="1" ht="27" customHeight="1" x14ac:dyDescent="0.2">
      <c r="A1038" s="859" t="s">
        <v>375</v>
      </c>
      <c r="B1038" s="860"/>
      <c r="C1038" s="860"/>
      <c r="D1038" s="860"/>
      <c r="E1038" s="1829">
        <f>IF(SUM(E1039:G1039)=0,"",SUM(E1039:G1039))</f>
        <v>3051</v>
      </c>
      <c r="F1038" s="1830"/>
      <c r="G1038" s="1831"/>
      <c r="H1038" s="1832">
        <f>IF(SUM(H1039:J1039)=0,"",SUM(H1039:J1039))</f>
        <v>1971</v>
      </c>
      <c r="I1038" s="1830"/>
      <c r="J1038" s="1833"/>
    </row>
    <row r="1039" spans="1:10" s="188" customFormat="1" ht="16.5" customHeight="1" thickBot="1" x14ac:dyDescent="0.25">
      <c r="A1039" s="1807" t="s">
        <v>996</v>
      </c>
      <c r="B1039" s="1808"/>
      <c r="C1039" s="1808"/>
      <c r="D1039" s="1809"/>
      <c r="E1039" s="1810">
        <f>2366+685</f>
        <v>3051</v>
      </c>
      <c r="F1039" s="1811"/>
      <c r="G1039" s="1811"/>
      <c r="H1039" s="1811">
        <v>1971</v>
      </c>
      <c r="I1039" s="1811"/>
      <c r="J1039" s="1812"/>
    </row>
    <row r="1040" spans="1:10" s="188" customFormat="1" ht="25.5" customHeight="1" thickBot="1" x14ac:dyDescent="0.25">
      <c r="A1040" s="536" t="s">
        <v>780</v>
      </c>
      <c r="B1040" s="537"/>
      <c r="C1040" s="537"/>
      <c r="D1040" s="537"/>
      <c r="E1040" s="538" t="str">
        <f>IF(SUM(E1041:G1041)=0,"",SUM(E1041:G1041))</f>
        <v/>
      </c>
      <c r="F1040" s="539"/>
      <c r="G1040" s="540"/>
      <c r="H1040" s="541" t="str">
        <f>IF(SUM(H1041:J1041)=0,"",SUM(H1041:J1041))</f>
        <v/>
      </c>
      <c r="I1040" s="539"/>
      <c r="J1040" s="542"/>
    </row>
    <row r="1041" spans="1:10" s="188" customFormat="1" ht="16.5" customHeight="1" thickBot="1" x14ac:dyDescent="0.25">
      <c r="A1041" s="1905"/>
      <c r="B1041" s="1906"/>
      <c r="C1041" s="1906"/>
      <c r="D1041" s="1907"/>
      <c r="E1041" s="1908"/>
      <c r="F1041" s="1909"/>
      <c r="G1041" s="1910"/>
      <c r="H1041" s="1911"/>
      <c r="I1041" s="1909"/>
      <c r="J1041" s="1912"/>
    </row>
    <row r="1042" spans="1:10" s="188" customFormat="1" ht="16.5" customHeight="1" thickTop="1" x14ac:dyDescent="0.2">
      <c r="A1042" s="202"/>
      <c r="B1042" s="202"/>
      <c r="C1042" s="202"/>
      <c r="D1042" s="202"/>
      <c r="E1042" s="271"/>
      <c r="F1042" s="271"/>
      <c r="G1042" s="271"/>
      <c r="H1042" s="271"/>
      <c r="I1042" s="271"/>
      <c r="J1042" s="271"/>
    </row>
    <row r="1043" spans="1:10" s="188" customFormat="1" ht="27.75" customHeight="1" x14ac:dyDescent="0.2">
      <c r="A1043" s="448" t="s">
        <v>974</v>
      </c>
      <c r="B1043" s="448"/>
      <c r="C1043" s="448"/>
      <c r="D1043" s="448"/>
      <c r="E1043" s="448"/>
      <c r="F1043" s="448"/>
      <c r="G1043" s="448"/>
      <c r="H1043" s="448"/>
      <c r="I1043" s="448"/>
      <c r="J1043" s="448"/>
    </row>
    <row r="1044" spans="1:10" s="188" customFormat="1" ht="24.75" customHeight="1" x14ac:dyDescent="0.2">
      <c r="A1044" s="444"/>
      <c r="B1044" s="444"/>
      <c r="C1044" s="444"/>
      <c r="D1044" s="444"/>
      <c r="E1044" s="444"/>
      <c r="F1044" s="444"/>
      <c r="G1044" s="444"/>
      <c r="H1044" s="444"/>
      <c r="I1044" s="444"/>
      <c r="J1044" s="444"/>
    </row>
    <row r="1045" spans="1:10" s="188" customFormat="1" ht="23.25" hidden="1" customHeight="1" x14ac:dyDescent="0.2">
      <c r="A1045" s="444"/>
      <c r="B1045" s="444"/>
      <c r="C1045" s="444"/>
      <c r="D1045" s="444"/>
      <c r="E1045" s="444"/>
      <c r="F1045" s="444"/>
      <c r="G1045" s="444"/>
      <c r="H1045" s="444"/>
      <c r="I1045" s="444"/>
      <c r="J1045" s="444"/>
    </row>
    <row r="1046" spans="1:10" s="188" customFormat="1" ht="16.5" hidden="1" customHeight="1" x14ac:dyDescent="0.2">
      <c r="A1046" s="444"/>
      <c r="B1046" s="444"/>
      <c r="C1046" s="444"/>
      <c r="D1046" s="444"/>
      <c r="E1046" s="444"/>
      <c r="F1046" s="444"/>
      <c r="G1046" s="444"/>
      <c r="H1046" s="444"/>
      <c r="I1046" s="444"/>
      <c r="J1046" s="444"/>
    </row>
    <row r="1047" spans="1:10" s="188" customFormat="1" ht="16.5" hidden="1" customHeight="1" x14ac:dyDescent="0.2">
      <c r="A1047" s="444"/>
      <c r="B1047" s="444"/>
      <c r="C1047" s="444"/>
      <c r="D1047" s="444"/>
      <c r="E1047" s="444"/>
      <c r="F1047" s="444"/>
      <c r="G1047" s="444"/>
      <c r="H1047" s="444"/>
      <c r="I1047" s="444"/>
      <c r="J1047" s="444"/>
    </row>
    <row r="1048" spans="1:10" s="188" customFormat="1" x14ac:dyDescent="0.2">
      <c r="A1048" s="202"/>
      <c r="B1048" s="202"/>
      <c r="C1048" s="202"/>
      <c r="D1048" s="202"/>
      <c r="E1048" s="271"/>
      <c r="F1048" s="271"/>
      <c r="G1048" s="271"/>
      <c r="H1048" s="271"/>
      <c r="I1048" s="271"/>
      <c r="J1048" s="271"/>
    </row>
    <row r="1049" spans="1:10" s="188" customFormat="1" x14ac:dyDescent="0.2">
      <c r="A1049" s="204" t="s">
        <v>782</v>
      </c>
      <c r="B1049" s="526" t="s">
        <v>781</v>
      </c>
      <c r="C1049" s="526"/>
      <c r="D1049" s="526"/>
      <c r="E1049" s="526"/>
      <c r="F1049" s="526"/>
      <c r="G1049" s="526"/>
      <c r="H1049" s="526"/>
      <c r="I1049" s="526"/>
      <c r="J1049" s="526"/>
    </row>
    <row r="1050" spans="1:10" s="188" customFormat="1" ht="10.8" thickBot="1" x14ac:dyDescent="0.25">
      <c r="A1050" s="248"/>
      <c r="B1050" s="248"/>
      <c r="C1050" s="248"/>
      <c r="D1050" s="248"/>
      <c r="E1050" s="248"/>
      <c r="F1050" s="248"/>
      <c r="G1050" s="248"/>
      <c r="H1050" s="248"/>
      <c r="I1050" s="248"/>
      <c r="J1050" s="248"/>
    </row>
    <row r="1051" spans="1:10" s="188" customFormat="1" ht="45" customHeight="1" thickTop="1" thickBot="1" x14ac:dyDescent="0.25">
      <c r="A1051" s="617" t="s">
        <v>288</v>
      </c>
      <c r="B1051" s="618"/>
      <c r="C1051" s="618"/>
      <c r="D1051" s="1793"/>
      <c r="E1051" s="446" t="s">
        <v>6</v>
      </c>
      <c r="F1051" s="446"/>
      <c r="G1051" s="584"/>
      <c r="H1051" s="445" t="s">
        <v>7</v>
      </c>
      <c r="I1051" s="446"/>
      <c r="J1051" s="447"/>
    </row>
    <row r="1052" spans="1:10" s="188" customFormat="1" ht="15.75" customHeight="1" thickTop="1" x14ac:dyDescent="0.2">
      <c r="A1052" s="595" t="s">
        <v>376</v>
      </c>
      <c r="B1052" s="596"/>
      <c r="C1052" s="596"/>
      <c r="D1052" s="596"/>
      <c r="E1052" s="548">
        <v>1038862</v>
      </c>
      <c r="F1052" s="548"/>
      <c r="G1052" s="1800"/>
      <c r="H1052" s="547">
        <v>1040390</v>
      </c>
      <c r="I1052" s="548"/>
      <c r="J1052" s="549"/>
    </row>
    <row r="1053" spans="1:10" s="188" customFormat="1" ht="15.75" customHeight="1" x14ac:dyDescent="0.2">
      <c r="A1053" s="435" t="s">
        <v>377</v>
      </c>
      <c r="B1053" s="436">
        <v>13147</v>
      </c>
      <c r="C1053" s="436"/>
      <c r="D1053" s="436"/>
      <c r="E1053" s="433">
        <v>173</v>
      </c>
      <c r="F1053" s="433"/>
      <c r="G1053" s="437"/>
      <c r="H1053" s="432">
        <v>1690</v>
      </c>
      <c r="I1053" s="433"/>
      <c r="J1053" s="434"/>
    </row>
    <row r="1054" spans="1:10" s="188" customFormat="1" ht="15.75" customHeight="1" x14ac:dyDescent="0.2">
      <c r="A1054" s="435" t="s">
        <v>378</v>
      </c>
      <c r="B1054" s="436"/>
      <c r="C1054" s="436"/>
      <c r="D1054" s="436"/>
      <c r="E1054" s="433">
        <v>4583847</v>
      </c>
      <c r="F1054" s="433"/>
      <c r="G1054" s="437"/>
      <c r="H1054" s="432">
        <v>4158529</v>
      </c>
      <c r="I1054" s="433"/>
      <c r="J1054" s="434"/>
    </row>
    <row r="1055" spans="1:10" s="188" customFormat="1" ht="15.75" customHeight="1" x14ac:dyDescent="0.2">
      <c r="A1055" s="435" t="s">
        <v>379</v>
      </c>
      <c r="B1055" s="436"/>
      <c r="C1055" s="436"/>
      <c r="D1055" s="436"/>
      <c r="E1055" s="433"/>
      <c r="F1055" s="433"/>
      <c r="G1055" s="437"/>
      <c r="H1055" s="432"/>
      <c r="I1055" s="433"/>
      <c r="J1055" s="434"/>
    </row>
    <row r="1056" spans="1:10" s="188" customFormat="1" ht="15.75" customHeight="1" x14ac:dyDescent="0.2">
      <c r="A1056" s="435" t="s">
        <v>380</v>
      </c>
      <c r="B1056" s="436"/>
      <c r="C1056" s="436"/>
      <c r="D1056" s="436"/>
      <c r="E1056" s="433"/>
      <c r="F1056" s="433"/>
      <c r="G1056" s="437"/>
      <c r="H1056" s="432"/>
      <c r="I1056" s="433"/>
      <c r="J1056" s="434"/>
    </row>
    <row r="1057" spans="1:10" s="188" customFormat="1" ht="15.75" customHeight="1" thickBot="1" x14ac:dyDescent="0.25">
      <c r="A1057" s="1794" t="s">
        <v>381</v>
      </c>
      <c r="B1057" s="1795"/>
      <c r="C1057" s="1795"/>
      <c r="D1057" s="1795"/>
      <c r="E1057" s="1796"/>
      <c r="F1057" s="1796"/>
      <c r="G1057" s="1797"/>
      <c r="H1057" s="1798"/>
      <c r="I1057" s="1796"/>
      <c r="J1057" s="1799"/>
    </row>
    <row r="1058" spans="1:10" s="188" customFormat="1" ht="23.25" customHeight="1" thickBot="1" x14ac:dyDescent="0.25">
      <c r="A1058" s="559" t="s">
        <v>382</v>
      </c>
      <c r="B1058" s="560">
        <v>13147</v>
      </c>
      <c r="C1058" s="560"/>
      <c r="D1058" s="561"/>
      <c r="E1058" s="562">
        <f>IF(SUM(E1052:G1057)=0,"",SUM(E1052:G1057))</f>
        <v>5622882</v>
      </c>
      <c r="F1058" s="562"/>
      <c r="G1058" s="563"/>
      <c r="H1058" s="564">
        <f>IF(SUM(H1052:J1057)=0,"",SUM(H1052:J1057))</f>
        <v>5200609</v>
      </c>
      <c r="I1058" s="562"/>
      <c r="J1058" s="565"/>
    </row>
    <row r="1059" spans="1:10" s="188" customFormat="1" ht="14.25" customHeight="1" thickTop="1" x14ac:dyDescent="0.2">
      <c r="A1059" s="319"/>
      <c r="B1059" s="319"/>
      <c r="C1059" s="319"/>
      <c r="D1059" s="319"/>
      <c r="E1059" s="319"/>
      <c r="F1059" s="319"/>
      <c r="G1059" s="319"/>
      <c r="H1059" s="319"/>
      <c r="I1059" s="319"/>
      <c r="J1059" s="319"/>
    </row>
    <row r="1060" spans="1:10" s="188" customFormat="1" x14ac:dyDescent="0.2">
      <c r="A1060" s="182" t="s">
        <v>383</v>
      </c>
      <c r="B1060" s="566" t="s">
        <v>384</v>
      </c>
      <c r="C1060" s="566"/>
      <c r="D1060" s="566"/>
      <c r="E1060" s="566"/>
      <c r="F1060" s="566"/>
      <c r="G1060" s="566"/>
      <c r="H1060" s="566"/>
      <c r="I1060" s="566"/>
      <c r="J1060" s="566"/>
    </row>
    <row r="1061" spans="1:10" s="188" customFormat="1" ht="10.8" thickBot="1" x14ac:dyDescent="0.25">
      <c r="A1061" s="319"/>
      <c r="B1061" s="319"/>
      <c r="C1061" s="319"/>
      <c r="D1061" s="319"/>
      <c r="E1061" s="319"/>
      <c r="F1061" s="319"/>
      <c r="G1061" s="319"/>
      <c r="H1061" s="319"/>
      <c r="I1061" s="319"/>
      <c r="J1061" s="319"/>
    </row>
    <row r="1062" spans="1:10" s="188" customFormat="1" ht="28.5" customHeight="1" thickTop="1" thickBot="1" x14ac:dyDescent="0.25">
      <c r="A1062" s="557" t="s">
        <v>5</v>
      </c>
      <c r="B1062" s="558"/>
      <c r="C1062" s="558"/>
      <c r="D1062" s="558"/>
      <c r="E1062" s="558" t="s">
        <v>6</v>
      </c>
      <c r="F1062" s="558"/>
      <c r="G1062" s="1445"/>
      <c r="H1062" s="567" t="s">
        <v>7</v>
      </c>
      <c r="I1062" s="558"/>
      <c r="J1062" s="568"/>
    </row>
    <row r="1063" spans="1:10" s="188" customFormat="1" ht="11.4" thickTop="1" thickBot="1" x14ac:dyDescent="0.25">
      <c r="A1063" s="438" t="s">
        <v>932</v>
      </c>
      <c r="B1063" s="439"/>
      <c r="C1063" s="439"/>
      <c r="D1063" s="439"/>
      <c r="E1063" s="440">
        <f>IF(IF(E1064="",0,E1064)+IF(E1070="",0,E1070)+IF(E1079="",0,E1079)+IF(E1086="",0,E1086)+IF(E1090="",0,E1090)+IF(E1094="",0,E1094)=0,"",IF(E1064="",0,E1064)+IF(E1070="",0,E1070)+IF(E1079="",0,E1079)+IF(E1086="",0,E1086)+IF(E1090="",0,E1090)+IF(E1094="",0,E1094))</f>
        <v>1366847</v>
      </c>
      <c r="F1063" s="440"/>
      <c r="G1063" s="441"/>
      <c r="H1063" s="442">
        <f>IF(IF(H1064="",0,H1064)+IF(H1070="",0,H1070)+IF(H1079="",0,H1079)+IF(H1086="",0,H1086)+IF(H1090="",0,H1090)+IF(H1094="",0,H1094)=0,"",IF(H1064="",0,H1064)+IF(H1070="",0,H1070)+IF(H1079="",0,H1079)+IF(H1086="",0,H1086)+IF(H1090="",0,H1090)+IF(H1094="",0,H1094))</f>
        <v>1382667</v>
      </c>
      <c r="I1063" s="440"/>
      <c r="J1063" s="443"/>
    </row>
    <row r="1064" spans="1:10" s="188" customFormat="1" ht="21.75" customHeight="1" x14ac:dyDescent="0.2">
      <c r="A1064" s="550" t="s">
        <v>783</v>
      </c>
      <c r="B1064" s="551"/>
      <c r="C1064" s="551"/>
      <c r="D1064" s="551"/>
      <c r="E1064" s="552">
        <f>IF(SUM(E1065:G1069)=0,"",SUM(E1065:G1069))</f>
        <v>3000</v>
      </c>
      <c r="F1064" s="552"/>
      <c r="G1064" s="553"/>
      <c r="H1064" s="554">
        <f>IF(SUM(H1065:J1069)=0,"",SUM(H1065:J1069))</f>
        <v>3000</v>
      </c>
      <c r="I1064" s="555"/>
      <c r="J1064" s="556"/>
    </row>
    <row r="1065" spans="1:10" s="188" customFormat="1" ht="15.75" customHeight="1" x14ac:dyDescent="0.2">
      <c r="A1065" s="1900" t="s">
        <v>385</v>
      </c>
      <c r="B1065" s="1901"/>
      <c r="C1065" s="1901"/>
      <c r="D1065" s="1901"/>
      <c r="E1065" s="490">
        <v>3000</v>
      </c>
      <c r="F1065" s="490"/>
      <c r="G1065" s="494"/>
      <c r="H1065" s="489">
        <v>3000</v>
      </c>
      <c r="I1065" s="490"/>
      <c r="J1065" s="491"/>
    </row>
    <row r="1066" spans="1:10" s="188" customFormat="1" ht="15.75" customHeight="1" x14ac:dyDescent="0.2">
      <c r="A1066" s="1900" t="s">
        <v>386</v>
      </c>
      <c r="B1066" s="1901"/>
      <c r="C1066" s="1901"/>
      <c r="D1066" s="1901"/>
      <c r="E1066" s="490"/>
      <c r="F1066" s="490"/>
      <c r="G1066" s="494"/>
      <c r="H1066" s="489"/>
      <c r="I1066" s="490"/>
      <c r="J1066" s="491"/>
    </row>
    <row r="1067" spans="1:10" s="188" customFormat="1" ht="16.5" customHeight="1" x14ac:dyDescent="0.2">
      <c r="A1067" s="1900" t="s">
        <v>387</v>
      </c>
      <c r="B1067" s="1901"/>
      <c r="C1067" s="1901"/>
      <c r="D1067" s="1901"/>
      <c r="E1067" s="490"/>
      <c r="F1067" s="490"/>
      <c r="G1067" s="494"/>
      <c r="H1067" s="489"/>
      <c r="I1067" s="490"/>
      <c r="J1067" s="491"/>
    </row>
    <row r="1068" spans="1:10" s="188" customFormat="1" ht="16.5" customHeight="1" x14ac:dyDescent="0.2">
      <c r="A1068" s="1900" t="s">
        <v>388</v>
      </c>
      <c r="B1068" s="1901"/>
      <c r="C1068" s="1901"/>
      <c r="D1068" s="1901"/>
      <c r="E1068" s="490"/>
      <c r="F1068" s="490"/>
      <c r="G1068" s="494"/>
      <c r="H1068" s="489"/>
      <c r="I1068" s="490"/>
      <c r="J1068" s="491"/>
    </row>
    <row r="1069" spans="1:10" s="188" customFormat="1" ht="16.5" customHeight="1" thickBot="1" x14ac:dyDescent="0.25">
      <c r="A1069" s="1890" t="s">
        <v>389</v>
      </c>
      <c r="B1069" s="1891"/>
      <c r="C1069" s="1891"/>
      <c r="D1069" s="1891"/>
      <c r="E1069" s="1892"/>
      <c r="F1069" s="1892"/>
      <c r="G1069" s="1893"/>
      <c r="H1069" s="1894"/>
      <c r="I1069" s="1892"/>
      <c r="J1069" s="1895"/>
    </row>
    <row r="1070" spans="1:10" s="188" customFormat="1" ht="32.25" customHeight="1" thickBot="1" x14ac:dyDescent="0.25">
      <c r="A1070" s="1896" t="s">
        <v>390</v>
      </c>
      <c r="B1070" s="1897">
        <v>7642</v>
      </c>
      <c r="C1070" s="1897"/>
      <c r="D1070" s="1897"/>
      <c r="E1070" s="569">
        <f>IF(SUM(E1071:G1078)=0,"",SUM(E1071:G1078))</f>
        <v>1255451</v>
      </c>
      <c r="F1070" s="569"/>
      <c r="G1070" s="570"/>
      <c r="H1070" s="1898">
        <f>IF(SUM(H1071:J1078)=0,"",SUM(H1071:J1078))</f>
        <v>916325</v>
      </c>
      <c r="I1070" s="569"/>
      <c r="J1070" s="1899"/>
    </row>
    <row r="1071" spans="1:10" s="188" customFormat="1" ht="16.5" customHeight="1" x14ac:dyDescent="0.2">
      <c r="A1071" s="1884" t="s">
        <v>895</v>
      </c>
      <c r="B1071" s="1885"/>
      <c r="C1071" s="1885"/>
      <c r="D1071" s="1885"/>
      <c r="E1071" s="1886">
        <v>759375</v>
      </c>
      <c r="F1071" s="1886"/>
      <c r="G1071" s="1887"/>
      <c r="H1071" s="1888">
        <v>712312</v>
      </c>
      <c r="I1071" s="1886"/>
      <c r="J1071" s="1889"/>
    </row>
    <row r="1072" spans="1:10" s="188" customFormat="1" ht="16.5" customHeight="1" x14ac:dyDescent="0.2">
      <c r="A1072" s="495" t="s">
        <v>107</v>
      </c>
      <c r="B1072" s="496"/>
      <c r="C1072" s="496"/>
      <c r="D1072" s="496"/>
      <c r="E1072" s="500">
        <v>44993</v>
      </c>
      <c r="F1072" s="500"/>
      <c r="G1072" s="1927"/>
      <c r="H1072" s="499">
        <v>48180</v>
      </c>
      <c r="I1072" s="500"/>
      <c r="J1072" s="501"/>
    </row>
    <row r="1073" spans="1:10" s="188" customFormat="1" ht="16.5" customHeight="1" x14ac:dyDescent="0.2">
      <c r="A1073" s="495" t="s">
        <v>914</v>
      </c>
      <c r="B1073" s="496"/>
      <c r="C1073" s="496"/>
      <c r="D1073" s="496"/>
      <c r="E1073" s="500">
        <v>39018</v>
      </c>
      <c r="F1073" s="500"/>
      <c r="G1073" s="1927"/>
      <c r="H1073" s="499">
        <v>36432</v>
      </c>
      <c r="I1073" s="500"/>
      <c r="J1073" s="501"/>
    </row>
    <row r="1074" spans="1:10" s="188" customFormat="1" ht="16.5" customHeight="1" x14ac:dyDescent="0.2">
      <c r="A1074" s="495" t="s">
        <v>915</v>
      </c>
      <c r="B1074" s="496"/>
      <c r="C1074" s="496"/>
      <c r="D1074" s="496"/>
      <c r="E1074" s="500">
        <v>19163</v>
      </c>
      <c r="F1074" s="500"/>
      <c r="G1074" s="1927"/>
      <c r="H1074" s="499">
        <v>22249</v>
      </c>
      <c r="I1074" s="500"/>
      <c r="J1074" s="501"/>
    </row>
    <row r="1075" spans="1:10" s="188" customFormat="1" ht="16.5" customHeight="1" x14ac:dyDescent="0.2">
      <c r="A1075" s="495" t="s">
        <v>916</v>
      </c>
      <c r="B1075" s="496"/>
      <c r="C1075" s="496"/>
      <c r="D1075" s="496"/>
      <c r="E1075" s="500">
        <v>12662</v>
      </c>
      <c r="F1075" s="500"/>
      <c r="G1075" s="1927"/>
      <c r="H1075" s="499">
        <v>12801</v>
      </c>
      <c r="I1075" s="500"/>
      <c r="J1075" s="501"/>
    </row>
    <row r="1076" spans="1:10" s="188" customFormat="1" ht="16.5" customHeight="1" x14ac:dyDescent="0.2">
      <c r="A1076" s="495" t="s">
        <v>897</v>
      </c>
      <c r="B1076" s="496"/>
      <c r="C1076" s="496"/>
      <c r="D1076" s="496"/>
      <c r="E1076" s="497">
        <v>21339</v>
      </c>
      <c r="F1076" s="497"/>
      <c r="G1076" s="498"/>
      <c r="H1076" s="499">
        <v>20541</v>
      </c>
      <c r="I1076" s="500"/>
      <c r="J1076" s="501"/>
    </row>
    <row r="1077" spans="1:10" s="188" customFormat="1" ht="16.5" customHeight="1" x14ac:dyDescent="0.2">
      <c r="A1077" s="424" t="s">
        <v>1002</v>
      </c>
      <c r="B1077" s="425"/>
      <c r="C1077" s="425"/>
      <c r="D1077" s="426"/>
      <c r="E1077" s="427"/>
      <c r="F1077" s="428"/>
      <c r="G1077" s="398">
        <v>269664</v>
      </c>
      <c r="H1077" s="429"/>
      <c r="I1077" s="430"/>
      <c r="J1077" s="431"/>
    </row>
    <row r="1078" spans="1:10" s="188" customFormat="1" ht="16.5" customHeight="1" thickBot="1" x14ac:dyDescent="0.25">
      <c r="A1078" s="1928" t="s">
        <v>910</v>
      </c>
      <c r="B1078" s="1929"/>
      <c r="C1078" s="1929"/>
      <c r="D1078" s="1929"/>
      <c r="E1078" s="497">
        <v>89237</v>
      </c>
      <c r="F1078" s="497"/>
      <c r="G1078" s="994"/>
      <c r="H1078" s="1930">
        <v>63810</v>
      </c>
      <c r="I1078" s="497"/>
      <c r="J1078" s="1931"/>
    </row>
    <row r="1079" spans="1:10" s="188" customFormat="1" ht="24.75" customHeight="1" thickBot="1" x14ac:dyDescent="0.25">
      <c r="A1079" s="1708" t="s">
        <v>391</v>
      </c>
      <c r="B1079" s="1709">
        <v>2742</v>
      </c>
      <c r="C1079" s="1709"/>
      <c r="D1079" s="1709"/>
      <c r="E1079" s="569">
        <f>IF(SUM(E1080:G1085)=0,"",SUM(E1080:G1085))</f>
        <v>8612</v>
      </c>
      <c r="F1079" s="569"/>
      <c r="G1079" s="570"/>
      <c r="H1079" s="1898">
        <f>IF(SUM(H1080:J1085)=0,"",SUM(H1080:J1085))</f>
        <v>12729</v>
      </c>
      <c r="I1079" s="569"/>
      <c r="J1079" s="1899"/>
    </row>
    <row r="1080" spans="1:10" s="188" customFormat="1" ht="17.25" customHeight="1" x14ac:dyDescent="0.2">
      <c r="A1080" s="974" t="s">
        <v>913</v>
      </c>
      <c r="B1080" s="544"/>
      <c r="C1080" s="544"/>
      <c r="D1080" s="975"/>
      <c r="E1080" s="1919">
        <v>0</v>
      </c>
      <c r="F1080" s="1920"/>
      <c r="G1080" s="1921"/>
      <c r="H1080" s="1922">
        <v>0</v>
      </c>
      <c r="I1080" s="1920"/>
      <c r="J1080" s="1923"/>
    </row>
    <row r="1081" spans="1:10" s="188" customFormat="1" ht="17.25" customHeight="1" x14ac:dyDescent="0.2">
      <c r="A1081" s="492" t="s">
        <v>917</v>
      </c>
      <c r="B1081" s="493"/>
      <c r="C1081" s="493"/>
      <c r="D1081" s="493"/>
      <c r="E1081" s="490">
        <v>843</v>
      </c>
      <c r="F1081" s="490"/>
      <c r="G1081" s="494"/>
      <c r="H1081" s="489">
        <v>2262</v>
      </c>
      <c r="I1081" s="490"/>
      <c r="J1081" s="491"/>
    </row>
    <row r="1082" spans="1:10" s="188" customFormat="1" ht="17.25" customHeight="1" x14ac:dyDescent="0.2">
      <c r="A1082" s="492" t="s">
        <v>999</v>
      </c>
      <c r="B1082" s="493"/>
      <c r="C1082" s="493"/>
      <c r="D1082" s="493"/>
      <c r="E1082" s="490">
        <v>4736</v>
      </c>
      <c r="F1082" s="490"/>
      <c r="G1082" s="494"/>
      <c r="H1082" s="489">
        <v>470</v>
      </c>
      <c r="I1082" s="490"/>
      <c r="J1082" s="491"/>
    </row>
    <row r="1083" spans="1:10" s="188" customFormat="1" ht="17.25" customHeight="1" x14ac:dyDescent="0.2">
      <c r="A1083" s="492" t="s">
        <v>933</v>
      </c>
      <c r="B1083" s="493"/>
      <c r="C1083" s="493"/>
      <c r="D1083" s="493"/>
      <c r="E1083" s="490">
        <v>1688</v>
      </c>
      <c r="F1083" s="490"/>
      <c r="G1083" s="494"/>
      <c r="H1083" s="489">
        <v>386</v>
      </c>
      <c r="I1083" s="490"/>
      <c r="J1083" s="491"/>
    </row>
    <row r="1084" spans="1:10" s="188" customFormat="1" ht="17.25" customHeight="1" x14ac:dyDescent="0.2">
      <c r="A1084" s="492" t="s">
        <v>934</v>
      </c>
      <c r="B1084" s="493"/>
      <c r="C1084" s="493"/>
      <c r="D1084" s="493"/>
      <c r="E1084" s="490">
        <v>-868</v>
      </c>
      <c r="F1084" s="490"/>
      <c r="G1084" s="494"/>
      <c r="H1084" s="489">
        <v>936</v>
      </c>
      <c r="I1084" s="490"/>
      <c r="J1084" s="491"/>
    </row>
    <row r="1085" spans="1:10" s="188" customFormat="1" ht="17.25" customHeight="1" thickBot="1" x14ac:dyDescent="0.25">
      <c r="A1085" s="492" t="s">
        <v>910</v>
      </c>
      <c r="B1085" s="493"/>
      <c r="C1085" s="493"/>
      <c r="D1085" s="493"/>
      <c r="E1085" s="490">
        <v>2213</v>
      </c>
      <c r="F1085" s="490"/>
      <c r="G1085" s="494"/>
      <c r="H1085" s="489">
        <v>8675</v>
      </c>
      <c r="I1085" s="490"/>
      <c r="J1085" s="491"/>
    </row>
    <row r="1086" spans="1:10" s="188" customFormat="1" ht="16.5" customHeight="1" thickBot="1" x14ac:dyDescent="0.25">
      <c r="A1086" s="1708" t="s">
        <v>1003</v>
      </c>
      <c r="B1086" s="1709">
        <v>129</v>
      </c>
      <c r="C1086" s="1709"/>
      <c r="D1086" s="1709"/>
      <c r="E1086" s="569">
        <f>IF(SUM(E1087+E1088+E1089)=0,"",SUM(E1087+E1088+E1089))</f>
        <v>40385</v>
      </c>
      <c r="F1086" s="569"/>
      <c r="G1086" s="570"/>
      <c r="H1086" s="569">
        <f>IF(SUM(H1087+H1088+H1089)=0,"",SUM(H1087+H1088+H1089))</f>
        <v>56371</v>
      </c>
      <c r="I1086" s="569"/>
      <c r="J1086" s="570"/>
    </row>
    <row r="1087" spans="1:10" s="188" customFormat="1" ht="25.5" customHeight="1" x14ac:dyDescent="0.2">
      <c r="A1087" s="1917" t="s">
        <v>392</v>
      </c>
      <c r="B1087" s="644"/>
      <c r="C1087" s="644"/>
      <c r="D1087" s="1918"/>
      <c r="E1087" s="1919"/>
      <c r="F1087" s="1920"/>
      <c r="G1087" s="1921"/>
      <c r="H1087" s="1922"/>
      <c r="I1087" s="1920"/>
      <c r="J1087" s="1923"/>
    </row>
    <row r="1088" spans="1:10" s="188" customFormat="1" ht="16.5" customHeight="1" x14ac:dyDescent="0.2">
      <c r="A1088" s="492" t="s">
        <v>918</v>
      </c>
      <c r="B1088" s="493"/>
      <c r="C1088" s="493"/>
      <c r="D1088" s="493"/>
      <c r="E1088" s="490">
        <v>30691</v>
      </c>
      <c r="F1088" s="490"/>
      <c r="G1088" s="494"/>
      <c r="H1088" s="489">
        <v>47941</v>
      </c>
      <c r="I1088" s="490"/>
      <c r="J1088" s="491"/>
    </row>
    <row r="1089" spans="1:12" s="188" customFormat="1" ht="16.5" customHeight="1" thickBot="1" x14ac:dyDescent="0.25">
      <c r="A1089" s="948" t="s">
        <v>919</v>
      </c>
      <c r="B1089" s="949"/>
      <c r="C1089" s="949"/>
      <c r="D1089" s="949"/>
      <c r="E1089" s="1913">
        <v>9694</v>
      </c>
      <c r="F1089" s="1913"/>
      <c r="G1089" s="1914"/>
      <c r="H1089" s="1915">
        <v>8430</v>
      </c>
      <c r="I1089" s="1913"/>
      <c r="J1089" s="1916"/>
    </row>
    <row r="1090" spans="1:12" s="188" customFormat="1" ht="21" customHeight="1" thickBot="1" x14ac:dyDescent="0.25">
      <c r="A1090" s="1896" t="s">
        <v>393</v>
      </c>
      <c r="B1090" s="1897">
        <v>129</v>
      </c>
      <c r="C1090" s="1897"/>
      <c r="D1090" s="1897"/>
      <c r="E1090" s="569">
        <f>IF(SUM(E1091:G1093)=0,"",SUM(E1091:G1093))</f>
        <v>59399</v>
      </c>
      <c r="F1090" s="569"/>
      <c r="G1090" s="570"/>
      <c r="H1090" s="1898">
        <f>IF(SUM(H1091:J1093)=0,"",SUM(H1091:J1093))</f>
        <v>192792</v>
      </c>
      <c r="I1090" s="569"/>
      <c r="J1090" s="1899"/>
      <c r="K1090" s="377"/>
    </row>
    <row r="1091" spans="1:12" s="188" customFormat="1" ht="15.75" customHeight="1" x14ac:dyDescent="0.2">
      <c r="A1091" s="991" t="s">
        <v>920</v>
      </c>
      <c r="B1091" s="992"/>
      <c r="C1091" s="992"/>
      <c r="D1091" s="992"/>
      <c r="E1091" s="993">
        <v>47613</v>
      </c>
      <c r="F1091" s="993"/>
      <c r="G1091" s="994"/>
      <c r="H1091" s="995">
        <v>47792</v>
      </c>
      <c r="I1091" s="993"/>
      <c r="J1091" s="996"/>
    </row>
    <row r="1092" spans="1:12" s="188" customFormat="1" ht="15.75" customHeight="1" x14ac:dyDescent="0.2">
      <c r="A1092" s="492" t="s">
        <v>963</v>
      </c>
      <c r="B1092" s="493"/>
      <c r="C1092" s="493"/>
      <c r="D1092" s="493"/>
      <c r="E1092" s="490">
        <v>1496</v>
      </c>
      <c r="F1092" s="490"/>
      <c r="G1092" s="494"/>
      <c r="H1092" s="489">
        <v>133850</v>
      </c>
      <c r="I1092" s="490"/>
      <c r="J1092" s="491"/>
    </row>
    <row r="1093" spans="1:12" s="188" customFormat="1" ht="16.5" customHeight="1" thickBot="1" x14ac:dyDescent="0.25">
      <c r="A1093" s="492" t="s">
        <v>910</v>
      </c>
      <c r="B1093" s="493"/>
      <c r="C1093" s="493"/>
      <c r="D1093" s="493"/>
      <c r="E1093" s="490">
        <v>10290</v>
      </c>
      <c r="F1093" s="490"/>
      <c r="G1093" s="494"/>
      <c r="H1093" s="489">
        <v>11150</v>
      </c>
      <c r="I1093" s="490"/>
      <c r="J1093" s="491"/>
    </row>
    <row r="1094" spans="1:12" s="188" customFormat="1" ht="23.25" customHeight="1" thickBot="1" x14ac:dyDescent="0.25">
      <c r="A1094" s="1708" t="s">
        <v>394</v>
      </c>
      <c r="B1094" s="1709"/>
      <c r="C1094" s="1709"/>
      <c r="D1094" s="1709"/>
      <c r="E1094" s="569" t="str">
        <f>IF(SUM(E1095:G1097)=0,"",SUM(E1095:G1097))</f>
        <v/>
      </c>
      <c r="F1094" s="569"/>
      <c r="G1094" s="570"/>
      <c r="H1094" s="1898">
        <f>IF(SUM(H1095:J1097)=0,"",SUM(H1095:J1097))</f>
        <v>201450</v>
      </c>
      <c r="I1094" s="569"/>
      <c r="J1094" s="1899"/>
      <c r="L1094" s="377"/>
    </row>
    <row r="1095" spans="1:12" s="188" customFormat="1" ht="16.5" customHeight="1" x14ac:dyDescent="0.2">
      <c r="A1095" s="991" t="s">
        <v>978</v>
      </c>
      <c r="B1095" s="992"/>
      <c r="C1095" s="992"/>
      <c r="D1095" s="992"/>
      <c r="E1095" s="993">
        <v>0</v>
      </c>
      <c r="F1095" s="993"/>
      <c r="G1095" s="994"/>
      <c r="H1095" s="995">
        <v>201450</v>
      </c>
      <c r="I1095" s="993"/>
      <c r="J1095" s="996"/>
    </row>
    <row r="1096" spans="1:12" s="188" customFormat="1" ht="16.5" customHeight="1" x14ac:dyDescent="0.2">
      <c r="A1096" s="492"/>
      <c r="B1096" s="493"/>
      <c r="C1096" s="493"/>
      <c r="D1096" s="493"/>
      <c r="E1096" s="490"/>
      <c r="F1096" s="490"/>
      <c r="G1096" s="494"/>
      <c r="H1096" s="489"/>
      <c r="I1096" s="490"/>
      <c r="J1096" s="491"/>
    </row>
    <row r="1097" spans="1:12" s="188" customFormat="1" ht="16.5" customHeight="1" thickBot="1" x14ac:dyDescent="0.25">
      <c r="A1097" s="1717"/>
      <c r="B1097" s="1718"/>
      <c r="C1097" s="1718"/>
      <c r="D1097" s="1718"/>
      <c r="E1097" s="1925"/>
      <c r="F1097" s="1925"/>
      <c r="G1097" s="1934"/>
      <c r="H1097" s="1924"/>
      <c r="I1097" s="1925"/>
      <c r="J1097" s="1926"/>
    </row>
    <row r="1098" spans="1:12" s="188" customFormat="1" ht="19.5" customHeight="1" thickTop="1" x14ac:dyDescent="0.2">
      <c r="A1098" s="192"/>
      <c r="B1098" s="192"/>
      <c r="C1098" s="192"/>
      <c r="D1098" s="192"/>
      <c r="E1098" s="320"/>
      <c r="F1098" s="320"/>
      <c r="G1098" s="320"/>
      <c r="H1098" s="320"/>
      <c r="I1098" s="320"/>
      <c r="J1098" s="320"/>
    </row>
    <row r="1099" spans="1:12" s="188" customFormat="1" x14ac:dyDescent="0.2">
      <c r="A1099" s="182" t="s">
        <v>395</v>
      </c>
      <c r="B1099" s="566" t="s">
        <v>396</v>
      </c>
      <c r="C1099" s="566"/>
      <c r="D1099" s="566"/>
      <c r="E1099" s="566"/>
      <c r="F1099" s="566"/>
      <c r="G1099" s="566"/>
      <c r="H1099" s="566"/>
      <c r="I1099" s="566"/>
      <c r="J1099" s="566"/>
    </row>
    <row r="1100" spans="1:12" s="188" customFormat="1" ht="16.5" customHeight="1" x14ac:dyDescent="0.2">
      <c r="A1100" s="192"/>
      <c r="B1100" s="192"/>
      <c r="C1100" s="192"/>
      <c r="D1100" s="192"/>
      <c r="E1100" s="320"/>
      <c r="F1100" s="320"/>
      <c r="G1100" s="320"/>
      <c r="H1100" s="320"/>
      <c r="I1100" s="320"/>
      <c r="J1100" s="320"/>
    </row>
    <row r="1101" spans="1:12" s="188" customFormat="1" ht="33" customHeight="1" x14ac:dyDescent="0.2">
      <c r="A1101" s="204" t="s">
        <v>784</v>
      </c>
      <c r="B1101" s="526" t="s">
        <v>971</v>
      </c>
      <c r="C1101" s="526"/>
      <c r="D1101" s="526"/>
      <c r="E1101" s="526"/>
      <c r="F1101" s="526"/>
      <c r="G1101" s="526"/>
      <c r="H1101" s="526"/>
      <c r="I1101" s="526"/>
      <c r="J1101" s="526"/>
    </row>
    <row r="1102" spans="1:12" s="188" customFormat="1" ht="16.5" customHeight="1" thickBot="1" x14ac:dyDescent="0.25">
      <c r="A1102" s="248"/>
      <c r="B1102" s="248"/>
      <c r="C1102" s="248"/>
      <c r="D1102" s="248"/>
      <c r="E1102" s="248"/>
      <c r="F1102" s="248"/>
      <c r="G1102" s="248"/>
      <c r="H1102" s="248"/>
      <c r="I1102" s="248"/>
      <c r="J1102" s="248"/>
    </row>
    <row r="1103" spans="1:12" s="188" customFormat="1" ht="11.4" thickTop="1" thickBot="1" x14ac:dyDescent="0.25">
      <c r="A1103" s="882" t="s">
        <v>288</v>
      </c>
      <c r="B1103" s="880"/>
      <c r="C1103" s="880"/>
      <c r="D1103" s="880"/>
      <c r="E1103" s="880"/>
      <c r="F1103" s="880"/>
      <c r="G1103" s="880" t="s">
        <v>132</v>
      </c>
      <c r="H1103" s="883"/>
      <c r="I1103" s="879" t="s">
        <v>133</v>
      </c>
      <c r="J1103" s="881"/>
    </row>
    <row r="1104" spans="1:12" s="188" customFormat="1" ht="30" customHeight="1" thickTop="1" x14ac:dyDescent="0.2">
      <c r="A1104" s="888" t="s">
        <v>397</v>
      </c>
      <c r="B1104" s="889"/>
      <c r="C1104" s="889"/>
      <c r="D1104" s="889"/>
      <c r="E1104" s="889"/>
      <c r="F1104" s="889"/>
      <c r="G1104" s="1937"/>
      <c r="H1104" s="1938"/>
      <c r="I1104" s="1939"/>
      <c r="J1104" s="1940"/>
    </row>
    <row r="1105" spans="1:10" s="188" customFormat="1" ht="24.75" customHeight="1" x14ac:dyDescent="0.2">
      <c r="A1105" s="585" t="s">
        <v>398</v>
      </c>
      <c r="B1105" s="586"/>
      <c r="C1105" s="586"/>
      <c r="D1105" s="586"/>
      <c r="E1105" s="586"/>
      <c r="F1105" s="586"/>
      <c r="G1105" s="1935"/>
      <c r="H1105" s="1936"/>
      <c r="I1105" s="1932"/>
      <c r="J1105" s="1933"/>
    </row>
    <row r="1106" spans="1:10" s="188" customFormat="1" ht="48.75" customHeight="1" x14ac:dyDescent="0.2">
      <c r="A1106" s="585" t="s">
        <v>399</v>
      </c>
      <c r="B1106" s="586"/>
      <c r="C1106" s="586"/>
      <c r="D1106" s="586"/>
      <c r="E1106" s="586"/>
      <c r="F1106" s="586"/>
      <c r="G1106" s="1935"/>
      <c r="H1106" s="1936"/>
      <c r="I1106" s="1932"/>
      <c r="J1106" s="1933"/>
    </row>
    <row r="1107" spans="1:10" s="188" customFormat="1" ht="33" customHeight="1" x14ac:dyDescent="0.2">
      <c r="A1107" s="585" t="s">
        <v>785</v>
      </c>
      <c r="B1107" s="586"/>
      <c r="C1107" s="586"/>
      <c r="D1107" s="586"/>
      <c r="E1107" s="586"/>
      <c r="F1107" s="586"/>
      <c r="G1107" s="1935"/>
      <c r="H1107" s="1936"/>
      <c r="I1107" s="1932"/>
      <c r="J1107" s="1933"/>
    </row>
    <row r="1108" spans="1:10" s="188" customFormat="1" ht="37.5" customHeight="1" x14ac:dyDescent="0.2">
      <c r="A1108" s="585" t="s">
        <v>400</v>
      </c>
      <c r="B1108" s="586"/>
      <c r="C1108" s="586"/>
      <c r="D1108" s="586"/>
      <c r="E1108" s="586"/>
      <c r="F1108" s="586"/>
      <c r="G1108" s="1935"/>
      <c r="H1108" s="1936"/>
      <c r="I1108" s="1932"/>
      <c r="J1108" s="1933"/>
    </row>
    <row r="1109" spans="1:10" s="188" customFormat="1" ht="36" customHeight="1" thickBot="1" x14ac:dyDescent="0.25">
      <c r="A1109" s="590" t="s">
        <v>401</v>
      </c>
      <c r="B1109" s="591"/>
      <c r="C1109" s="591"/>
      <c r="D1109" s="591"/>
      <c r="E1109" s="591"/>
      <c r="F1109" s="591"/>
      <c r="G1109" s="1960"/>
      <c r="H1109" s="1961"/>
      <c r="I1109" s="1962"/>
      <c r="J1109" s="1963"/>
    </row>
    <row r="1110" spans="1:10" s="188" customFormat="1" ht="30" customHeight="1" thickTop="1" x14ac:dyDescent="0.2">
      <c r="A1110" s="204" t="s">
        <v>786</v>
      </c>
      <c r="B1110" s="525" t="s">
        <v>396</v>
      </c>
      <c r="C1110" s="525"/>
      <c r="D1110" s="525"/>
      <c r="E1110" s="525"/>
      <c r="F1110" s="525"/>
      <c r="G1110" s="525"/>
      <c r="H1110" s="525"/>
      <c r="I1110" s="525"/>
      <c r="J1110" s="525"/>
    </row>
    <row r="1111" spans="1:10" s="188" customFormat="1" ht="15" customHeight="1" thickBot="1" x14ac:dyDescent="0.25">
      <c r="A1111" s="248"/>
      <c r="B1111" s="248"/>
      <c r="C1111" s="248"/>
      <c r="D1111" s="248"/>
      <c r="E1111" s="248"/>
      <c r="F1111" s="248"/>
      <c r="G1111" s="248"/>
      <c r="H1111" s="248"/>
      <c r="I1111" s="248"/>
      <c r="J1111" s="248"/>
    </row>
    <row r="1112" spans="1:10" s="188" customFormat="1" ht="30" customHeight="1" thickTop="1" x14ac:dyDescent="0.2">
      <c r="A1112" s="1023" t="s">
        <v>288</v>
      </c>
      <c r="B1112" s="688"/>
      <c r="C1112" s="688"/>
      <c r="D1112" s="688"/>
      <c r="E1112" s="844" t="s">
        <v>132</v>
      </c>
      <c r="F1112" s="845"/>
      <c r="G1112" s="845"/>
      <c r="H1112" s="844" t="s">
        <v>133</v>
      </c>
      <c r="I1112" s="845"/>
      <c r="J1112" s="846"/>
    </row>
    <row r="1113" spans="1:10" s="188" customFormat="1" ht="30" customHeight="1" x14ac:dyDescent="0.2">
      <c r="A1113" s="1120"/>
      <c r="B1113" s="571"/>
      <c r="C1113" s="571"/>
      <c r="D1113" s="571"/>
      <c r="E1113" s="321" t="s">
        <v>402</v>
      </c>
      <c r="F1113" s="287" t="s">
        <v>403</v>
      </c>
      <c r="G1113" s="287" t="s">
        <v>404</v>
      </c>
      <c r="H1113" s="321" t="s">
        <v>402</v>
      </c>
      <c r="I1113" s="287" t="s">
        <v>403</v>
      </c>
      <c r="J1113" s="322" t="s">
        <v>404</v>
      </c>
    </row>
    <row r="1114" spans="1:10" s="188" customFormat="1" ht="17.25" customHeight="1" thickBot="1" x14ac:dyDescent="0.25">
      <c r="A1114" s="1070" t="s">
        <v>110</v>
      </c>
      <c r="B1114" s="724"/>
      <c r="C1114" s="724"/>
      <c r="D1114" s="724"/>
      <c r="E1114" s="207" t="s">
        <v>111</v>
      </c>
      <c r="F1114" s="218" t="s">
        <v>112</v>
      </c>
      <c r="G1114" s="218" t="s">
        <v>113</v>
      </c>
      <c r="H1114" s="207" t="s">
        <v>114</v>
      </c>
      <c r="I1114" s="218" t="s">
        <v>115</v>
      </c>
      <c r="J1114" s="201" t="s">
        <v>116</v>
      </c>
    </row>
    <row r="1115" spans="1:10" s="188" customFormat="1" ht="25.5" customHeight="1" thickTop="1" x14ac:dyDescent="0.2">
      <c r="A1115" s="1063" t="s">
        <v>413</v>
      </c>
      <c r="B1115" s="1439"/>
      <c r="C1115" s="1439"/>
      <c r="D1115" s="1439"/>
      <c r="E1115" s="87">
        <v>444712</v>
      </c>
      <c r="F1115" s="323" t="s">
        <v>153</v>
      </c>
      <c r="G1115" s="323" t="s">
        <v>153</v>
      </c>
      <c r="H1115" s="87">
        <v>239038</v>
      </c>
      <c r="I1115" s="324" t="s">
        <v>153</v>
      </c>
      <c r="J1115" s="325" t="s">
        <v>153</v>
      </c>
    </row>
    <row r="1116" spans="1:10" s="188" customFormat="1" ht="18.75" customHeight="1" x14ac:dyDescent="0.2">
      <c r="A1116" s="435" t="s">
        <v>405</v>
      </c>
      <c r="B1116" s="436"/>
      <c r="C1116" s="436"/>
      <c r="D1116" s="436"/>
      <c r="E1116" s="326" t="s">
        <v>153</v>
      </c>
      <c r="F1116" s="139">
        <f>E1115*0.22</f>
        <v>97836.64</v>
      </c>
      <c r="G1116" s="327">
        <v>22</v>
      </c>
      <c r="H1116" s="326" t="s">
        <v>153</v>
      </c>
      <c r="I1116" s="139">
        <v>52590</v>
      </c>
      <c r="J1116" s="328">
        <v>22</v>
      </c>
    </row>
    <row r="1117" spans="1:10" s="188" customFormat="1" ht="18.75" customHeight="1" x14ac:dyDescent="0.2">
      <c r="A1117" s="435" t="s">
        <v>406</v>
      </c>
      <c r="B1117" s="436">
        <v>39</v>
      </c>
      <c r="C1117" s="436">
        <v>9</v>
      </c>
      <c r="D1117" s="436">
        <v>23</v>
      </c>
      <c r="E1117" s="147">
        <v>49463</v>
      </c>
      <c r="F1117" s="139">
        <f>E1117*0.22</f>
        <v>10881.86</v>
      </c>
      <c r="G1117" s="327">
        <v>22</v>
      </c>
      <c r="H1117" s="147">
        <v>87270</v>
      </c>
      <c r="I1117" s="139">
        <v>19199</v>
      </c>
      <c r="J1117" s="328">
        <v>22</v>
      </c>
    </row>
    <row r="1118" spans="1:10" s="188" customFormat="1" ht="18.75" customHeight="1" x14ac:dyDescent="0.2">
      <c r="A1118" s="435" t="s">
        <v>407</v>
      </c>
      <c r="B1118" s="436"/>
      <c r="C1118" s="436"/>
      <c r="D1118" s="436"/>
      <c r="E1118" s="147">
        <v>-73195.88</v>
      </c>
      <c r="F1118" s="139">
        <f>E1118/100*22</f>
        <v>-16103.0936</v>
      </c>
      <c r="G1118" s="327">
        <v>22</v>
      </c>
      <c r="H1118" s="147">
        <v>-1523</v>
      </c>
      <c r="I1118" s="139">
        <v>-335</v>
      </c>
      <c r="J1118" s="328">
        <v>22</v>
      </c>
    </row>
    <row r="1119" spans="1:10" s="188" customFormat="1" ht="18.75" customHeight="1" x14ac:dyDescent="0.2">
      <c r="A1119" s="513" t="s">
        <v>787</v>
      </c>
      <c r="B1119" s="514"/>
      <c r="C1119" s="514"/>
      <c r="D1119" s="514"/>
      <c r="E1119" s="147"/>
      <c r="F1119" s="139"/>
      <c r="G1119" s="327">
        <v>22</v>
      </c>
      <c r="H1119" s="147"/>
      <c r="I1119" s="139"/>
      <c r="J1119" s="328">
        <v>22</v>
      </c>
    </row>
    <row r="1120" spans="1:10" s="188" customFormat="1" ht="18.75" customHeight="1" x14ac:dyDescent="0.2">
      <c r="A1120" s="435" t="s">
        <v>408</v>
      </c>
      <c r="B1120" s="436"/>
      <c r="C1120" s="436"/>
      <c r="D1120" s="436"/>
      <c r="E1120" s="147"/>
      <c r="F1120" s="139"/>
      <c r="G1120" s="327">
        <v>22</v>
      </c>
      <c r="H1120" s="147"/>
      <c r="I1120" s="139"/>
      <c r="J1120" s="328">
        <v>22</v>
      </c>
    </row>
    <row r="1121" spans="1:10" s="188" customFormat="1" ht="18.75" customHeight="1" x14ac:dyDescent="0.2">
      <c r="A1121" s="435" t="s">
        <v>409</v>
      </c>
      <c r="B1121" s="436"/>
      <c r="C1121" s="436"/>
      <c r="D1121" s="436"/>
      <c r="E1121" s="147"/>
      <c r="F1121" s="139"/>
      <c r="G1121" s="327">
        <v>22</v>
      </c>
      <c r="H1121" s="147"/>
      <c r="I1121" s="139"/>
      <c r="J1121" s="328">
        <v>22</v>
      </c>
    </row>
    <row r="1122" spans="1:10" s="188" customFormat="1" ht="18.75" customHeight="1" thickBot="1" x14ac:dyDescent="0.25">
      <c r="A1122" s="1794" t="s">
        <v>298</v>
      </c>
      <c r="B1122" s="1795"/>
      <c r="C1122" s="1795"/>
      <c r="D1122" s="1795"/>
      <c r="E1122" s="90"/>
      <c r="F1122" s="91"/>
      <c r="G1122" s="329">
        <v>22</v>
      </c>
      <c r="H1122" s="90"/>
      <c r="I1122" s="91"/>
      <c r="J1122" s="330">
        <v>22</v>
      </c>
    </row>
    <row r="1123" spans="1:10" s="188" customFormat="1" ht="18.75" customHeight="1" thickBot="1" x14ac:dyDescent="0.25">
      <c r="A1123" s="1974" t="s">
        <v>109</v>
      </c>
      <c r="B1123" s="1975">
        <v>2595</v>
      </c>
      <c r="C1123" s="1975">
        <v>597</v>
      </c>
      <c r="D1123" s="1975">
        <v>23</v>
      </c>
      <c r="E1123" s="148">
        <f>IF(E1115+SUM(E1117:E1122)=0,"",E1115+SUM(E1117:E1122))</f>
        <v>420979.12</v>
      </c>
      <c r="F1123" s="149">
        <f>IF(SUM(F1116:F1122)=0,"",SUM(F1116:F1122))</f>
        <v>92615.406400000007</v>
      </c>
      <c r="G1123" s="331">
        <v>22</v>
      </c>
      <c r="H1123" s="148">
        <f>IF(H1115+SUM(H1117:H1122)=0,"",H1115+SUM(H1117:H1122))</f>
        <v>324785</v>
      </c>
      <c r="I1123" s="149">
        <v>71454.34</v>
      </c>
      <c r="J1123" s="332">
        <v>22</v>
      </c>
    </row>
    <row r="1124" spans="1:10" s="188" customFormat="1" ht="18.75" customHeight="1" x14ac:dyDescent="0.2">
      <c r="A1124" s="1976" t="s">
        <v>410</v>
      </c>
      <c r="B1124" s="1977"/>
      <c r="C1124" s="1977"/>
      <c r="D1124" s="1977">
        <v>23</v>
      </c>
      <c r="E1124" s="333" t="s">
        <v>153</v>
      </c>
      <c r="F1124" s="150">
        <v>92615</v>
      </c>
      <c r="G1124" s="334">
        <v>22</v>
      </c>
      <c r="H1124" s="333" t="s">
        <v>153</v>
      </c>
      <c r="I1124" s="100">
        <v>71454</v>
      </c>
      <c r="J1124" s="335">
        <v>22</v>
      </c>
    </row>
    <row r="1125" spans="1:10" s="188" customFormat="1" ht="18.75" customHeight="1" thickBot="1" x14ac:dyDescent="0.25">
      <c r="A1125" s="1974" t="s">
        <v>411</v>
      </c>
      <c r="B1125" s="1975" t="s">
        <v>153</v>
      </c>
      <c r="C1125" s="1975"/>
      <c r="D1125" s="1975"/>
      <c r="E1125" s="336" t="s">
        <v>153</v>
      </c>
      <c r="F1125" s="84">
        <v>-1247</v>
      </c>
      <c r="G1125" s="337">
        <v>22</v>
      </c>
      <c r="H1125" s="336" t="s">
        <v>153</v>
      </c>
      <c r="I1125" s="108">
        <v>14</v>
      </c>
      <c r="J1125" s="338">
        <v>22</v>
      </c>
    </row>
    <row r="1126" spans="1:10" s="188" customFormat="1" ht="18.75" customHeight="1" thickBot="1" x14ac:dyDescent="0.25">
      <c r="A1126" s="1982" t="s">
        <v>412</v>
      </c>
      <c r="B1126" s="1983" t="s">
        <v>153</v>
      </c>
      <c r="C1126" s="1983">
        <v>798</v>
      </c>
      <c r="D1126" s="1983">
        <v>23</v>
      </c>
      <c r="E1126" s="339" t="s">
        <v>153</v>
      </c>
      <c r="F1126" s="151">
        <f>IF(F1124+F1125=0,"",F1124+F1125)</f>
        <v>91368</v>
      </c>
      <c r="G1126" s="340">
        <v>22</v>
      </c>
      <c r="H1126" s="339" t="s">
        <v>153</v>
      </c>
      <c r="I1126" s="152">
        <f>IF(I1124+I1125=0,"",I1124+I1125)</f>
        <v>71468</v>
      </c>
      <c r="J1126" s="341">
        <v>22</v>
      </c>
    </row>
    <row r="1127" spans="1:10" s="188" customFormat="1" ht="15.75" customHeight="1" thickTop="1" x14ac:dyDescent="0.2">
      <c r="A1127" s="376"/>
      <c r="B1127" s="376"/>
      <c r="C1127" s="376"/>
      <c r="D1127" s="376"/>
      <c r="E1127" s="372"/>
      <c r="F1127" s="373"/>
      <c r="G1127" s="374"/>
      <c r="H1127" s="372"/>
      <c r="I1127" s="373"/>
      <c r="J1127" s="255"/>
    </row>
    <row r="1128" spans="1:10" s="188" customFormat="1" ht="15.75" customHeight="1" x14ac:dyDescent="0.2">
      <c r="A1128" s="182" t="s">
        <v>414</v>
      </c>
    </row>
    <row r="1129" spans="1:10" s="188" customFormat="1" ht="15.75" customHeight="1" thickBot="1" x14ac:dyDescent="0.25">
      <c r="A1129" s="248"/>
      <c r="B1129" s="566" t="s">
        <v>972</v>
      </c>
      <c r="C1129" s="566"/>
      <c r="D1129" s="566"/>
      <c r="E1129" s="566"/>
      <c r="F1129" s="566"/>
      <c r="G1129" s="566"/>
      <c r="H1129" s="566"/>
      <c r="I1129" s="566"/>
      <c r="J1129" s="566"/>
    </row>
    <row r="1130" spans="1:10" s="188" customFormat="1" ht="15.75" customHeight="1" thickTop="1" thickBot="1" x14ac:dyDescent="0.25">
      <c r="A1130" s="1979" t="s">
        <v>5</v>
      </c>
      <c r="B1130" s="1980"/>
      <c r="C1130" s="1980"/>
      <c r="D1130" s="1981"/>
      <c r="E1130" s="1706" t="s">
        <v>132</v>
      </c>
      <c r="F1130" s="1706"/>
      <c r="G1130" s="1978"/>
      <c r="H1130" s="1705" t="s">
        <v>133</v>
      </c>
      <c r="I1130" s="1706"/>
      <c r="J1130" s="1707"/>
    </row>
    <row r="1131" spans="1:10" s="188" customFormat="1" ht="18.75" customHeight="1" thickTop="1" x14ac:dyDescent="0.2">
      <c r="A1131" s="1953" t="s">
        <v>415</v>
      </c>
      <c r="B1131" s="1954"/>
      <c r="C1131" s="1954"/>
      <c r="D1131" s="1955"/>
      <c r="E1131" s="1956"/>
      <c r="F1131" s="1956"/>
      <c r="G1131" s="1957"/>
      <c r="H1131" s="1958"/>
      <c r="I1131" s="1956"/>
      <c r="J1131" s="1959"/>
    </row>
    <row r="1132" spans="1:10" s="188" customFormat="1" ht="18.75" customHeight="1" x14ac:dyDescent="0.2">
      <c r="A1132" s="1900" t="s">
        <v>416</v>
      </c>
      <c r="B1132" s="1901"/>
      <c r="C1132" s="1901"/>
      <c r="D1132" s="1952"/>
      <c r="E1132" s="1944"/>
      <c r="F1132" s="1944"/>
      <c r="G1132" s="1945"/>
      <c r="H1132" s="1946"/>
      <c r="I1132" s="1944"/>
      <c r="J1132" s="1947"/>
    </row>
    <row r="1133" spans="1:10" s="188" customFormat="1" ht="18.75" customHeight="1" x14ac:dyDescent="0.2">
      <c r="A1133" s="1900" t="s">
        <v>417</v>
      </c>
      <c r="B1133" s="1901"/>
      <c r="C1133" s="1901"/>
      <c r="D1133" s="1952"/>
      <c r="E1133" s="1944"/>
      <c r="F1133" s="1944"/>
      <c r="G1133" s="1945"/>
      <c r="H1133" s="1946"/>
      <c r="I1133" s="1944"/>
      <c r="J1133" s="1947"/>
    </row>
    <row r="1134" spans="1:10" s="188" customFormat="1" ht="18.75" customHeight="1" x14ac:dyDescent="0.2">
      <c r="A1134" s="1900" t="s">
        <v>418</v>
      </c>
      <c r="B1134" s="1901"/>
      <c r="C1134" s="1901"/>
      <c r="D1134" s="1952"/>
      <c r="E1134" s="1944"/>
      <c r="F1134" s="1944"/>
      <c r="G1134" s="1945"/>
      <c r="H1134" s="1946"/>
      <c r="I1134" s="1944"/>
      <c r="J1134" s="1947"/>
    </row>
    <row r="1135" spans="1:10" s="188" customFormat="1" ht="18.75" customHeight="1" x14ac:dyDescent="0.2">
      <c r="A1135" s="1900" t="s">
        <v>419</v>
      </c>
      <c r="B1135" s="1901"/>
      <c r="C1135" s="1901"/>
      <c r="D1135" s="1952"/>
      <c r="E1135" s="1944"/>
      <c r="F1135" s="1944"/>
      <c r="G1135" s="1945"/>
      <c r="H1135" s="1946"/>
      <c r="I1135" s="1944"/>
      <c r="J1135" s="1947"/>
    </row>
    <row r="1136" spans="1:10" s="188" customFormat="1" ht="18.75" customHeight="1" x14ac:dyDescent="0.2">
      <c r="A1136" s="1900" t="s">
        <v>420</v>
      </c>
      <c r="B1136" s="1901"/>
      <c r="C1136" s="1901"/>
      <c r="D1136" s="1952"/>
      <c r="E1136" s="1944"/>
      <c r="F1136" s="1944"/>
      <c r="G1136" s="1945"/>
      <c r="H1136" s="1946"/>
      <c r="I1136" s="1944"/>
      <c r="J1136" s="1947"/>
    </row>
    <row r="1137" spans="1:10" s="188" customFormat="1" ht="18.75" customHeight="1" x14ac:dyDescent="0.2">
      <c r="A1137" s="1900" t="s">
        <v>421</v>
      </c>
      <c r="B1137" s="1901"/>
      <c r="C1137" s="1901"/>
      <c r="D1137" s="1952"/>
      <c r="E1137" s="1944"/>
      <c r="F1137" s="1944"/>
      <c r="G1137" s="1945"/>
      <c r="H1137" s="1946"/>
      <c r="I1137" s="1944"/>
      <c r="J1137" s="1947"/>
    </row>
    <row r="1138" spans="1:10" s="188" customFormat="1" ht="18.75" customHeight="1" x14ac:dyDescent="0.2">
      <c r="A1138" s="1900" t="s">
        <v>422</v>
      </c>
      <c r="B1138" s="1901"/>
      <c r="C1138" s="1901"/>
      <c r="D1138" s="1952"/>
      <c r="E1138" s="1944"/>
      <c r="F1138" s="1944"/>
      <c r="G1138" s="1945"/>
      <c r="H1138" s="1946"/>
      <c r="I1138" s="1944"/>
      <c r="J1138" s="1947"/>
    </row>
    <row r="1139" spans="1:10" s="188" customFormat="1" ht="18.75" customHeight="1" thickBot="1" x14ac:dyDescent="0.25">
      <c r="A1139" s="1948" t="s">
        <v>423</v>
      </c>
      <c r="B1139" s="1949"/>
      <c r="C1139" s="1949"/>
      <c r="D1139" s="1950"/>
      <c r="E1139" s="1942"/>
      <c r="F1139" s="1942"/>
      <c r="G1139" s="1951"/>
      <c r="H1139" s="1941"/>
      <c r="I1139" s="1942"/>
      <c r="J1139" s="1943"/>
    </row>
    <row r="1140" spans="1:10" s="188" customFormat="1" ht="30" customHeight="1" thickTop="1" x14ac:dyDescent="0.2">
      <c r="A1140" s="248"/>
      <c r="B1140" s="248"/>
      <c r="C1140" s="248"/>
      <c r="D1140" s="248"/>
      <c r="E1140" s="248"/>
      <c r="F1140" s="248"/>
      <c r="G1140" s="248"/>
      <c r="H1140" s="248"/>
      <c r="I1140" s="248"/>
      <c r="J1140" s="248"/>
    </row>
    <row r="1141" spans="1:10" s="188" customFormat="1" ht="30" customHeight="1" x14ac:dyDescent="0.2">
      <c r="A1141" s="526" t="s">
        <v>788</v>
      </c>
      <c r="B1141" s="526"/>
      <c r="C1141" s="526"/>
      <c r="D1141" s="526"/>
      <c r="E1141" s="526"/>
      <c r="F1141" s="526"/>
      <c r="G1141" s="526"/>
      <c r="H1141" s="526"/>
      <c r="I1141" s="526"/>
      <c r="J1141" s="526"/>
    </row>
    <row r="1142" spans="1:10" s="188" customFormat="1" ht="16.5" customHeight="1" x14ac:dyDescent="0.2">
      <c r="A1142" s="248"/>
      <c r="B1142" s="248"/>
      <c r="C1142" s="248"/>
      <c r="D1142" s="248"/>
      <c r="E1142" s="248"/>
      <c r="F1142" s="248"/>
      <c r="G1142" s="248"/>
      <c r="H1142" s="248"/>
      <c r="I1142" s="248"/>
      <c r="J1142" s="248"/>
    </row>
    <row r="1143" spans="1:10" s="188" customFormat="1" ht="16.5" customHeight="1" x14ac:dyDescent="0.2">
      <c r="A1143" s="182" t="s">
        <v>424</v>
      </c>
      <c r="B1143" s="566" t="s">
        <v>425</v>
      </c>
      <c r="C1143" s="566"/>
      <c r="D1143" s="566"/>
      <c r="E1143" s="566"/>
      <c r="F1143" s="566"/>
      <c r="G1143" s="566"/>
      <c r="H1143" s="566"/>
      <c r="I1143" s="566"/>
      <c r="J1143" s="566"/>
    </row>
    <row r="1144" spans="1:10" s="188" customFormat="1" ht="30" customHeight="1" x14ac:dyDescent="0.2">
      <c r="A1144" s="248"/>
      <c r="B1144" s="248"/>
      <c r="C1144" s="248"/>
      <c r="D1144" s="248"/>
      <c r="E1144" s="248"/>
      <c r="F1144" s="248"/>
      <c r="G1144" s="248"/>
      <c r="H1144" s="248"/>
      <c r="I1144" s="248"/>
      <c r="J1144" s="248"/>
    </row>
    <row r="1145" spans="1:10" s="188" customFormat="1" ht="16.5" customHeight="1" x14ac:dyDescent="0.2">
      <c r="A1145" s="204" t="s">
        <v>791</v>
      </c>
      <c r="B1145" s="526" t="s">
        <v>921</v>
      </c>
      <c r="C1145" s="526"/>
      <c r="D1145" s="526"/>
      <c r="E1145" s="526"/>
      <c r="F1145" s="526"/>
      <c r="G1145" s="526"/>
      <c r="H1145" s="526"/>
      <c r="I1145" s="526"/>
      <c r="J1145" s="526"/>
    </row>
    <row r="1146" spans="1:10" s="188" customFormat="1" ht="16.5" customHeight="1" x14ac:dyDescent="0.2">
      <c r="A1146" s="248"/>
      <c r="B1146" s="248"/>
      <c r="C1146" s="248"/>
      <c r="D1146" s="248"/>
      <c r="E1146" s="248"/>
      <c r="F1146" s="248"/>
      <c r="G1146" s="248"/>
      <c r="H1146" s="248"/>
      <c r="I1146" s="248"/>
      <c r="J1146" s="248"/>
    </row>
    <row r="1147" spans="1:10" s="188" customFormat="1" ht="16.5" customHeight="1" thickBot="1" x14ac:dyDescent="0.25">
      <c r="A1147" s="1984" t="s">
        <v>287</v>
      </c>
      <c r="B1147" s="1984"/>
      <c r="C1147" s="248"/>
      <c r="D1147" s="248"/>
      <c r="E1147" s="248"/>
      <c r="F1147" s="248"/>
      <c r="G1147" s="248"/>
      <c r="H1147" s="248"/>
      <c r="I1147" s="248"/>
      <c r="J1147" s="248"/>
    </row>
    <row r="1148" spans="1:10" s="188" customFormat="1" ht="16.5" customHeight="1" thickTop="1" thickBot="1" x14ac:dyDescent="0.25">
      <c r="A1148" s="1968" t="s">
        <v>37</v>
      </c>
      <c r="B1148" s="1969"/>
      <c r="C1148" s="1969"/>
      <c r="D1148" s="1969"/>
      <c r="E1148" s="1969"/>
      <c r="F1148" s="1970"/>
      <c r="G1148" s="1966" t="s">
        <v>6</v>
      </c>
      <c r="H1148" s="1966"/>
      <c r="I1148" s="1966"/>
      <c r="J1148" s="1967"/>
    </row>
    <row r="1149" spans="1:10" s="188" customFormat="1" ht="30" customHeight="1" thickBot="1" x14ac:dyDescent="0.25">
      <c r="A1149" s="1971"/>
      <c r="B1149" s="1972"/>
      <c r="C1149" s="1972"/>
      <c r="D1149" s="1972"/>
      <c r="E1149" s="1972"/>
      <c r="F1149" s="1973"/>
      <c r="G1149" s="1989" t="s">
        <v>38</v>
      </c>
      <c r="H1149" s="1990"/>
      <c r="I1149" s="1991" t="s">
        <v>789</v>
      </c>
      <c r="J1149" s="1992"/>
    </row>
    <row r="1150" spans="1:10" s="188" customFormat="1" ht="18.75" customHeight="1" thickTop="1" x14ac:dyDescent="0.2">
      <c r="A1150" s="1993" t="s">
        <v>39</v>
      </c>
      <c r="B1150" s="1994"/>
      <c r="C1150" s="1994"/>
      <c r="D1150" s="1994"/>
      <c r="E1150" s="1994"/>
      <c r="F1150" s="1995"/>
      <c r="G1150" s="1996"/>
      <c r="H1150" s="1997"/>
      <c r="I1150" s="1964"/>
      <c r="J1150" s="1965"/>
    </row>
    <row r="1151" spans="1:10" s="188" customFormat="1" ht="18.75" customHeight="1" x14ac:dyDescent="0.2">
      <c r="A1151" s="1900" t="s">
        <v>40</v>
      </c>
      <c r="B1151" s="1901"/>
      <c r="C1151" s="1901"/>
      <c r="D1151" s="1901"/>
      <c r="E1151" s="1901"/>
      <c r="F1151" s="1952"/>
      <c r="G1151" s="1985"/>
      <c r="H1151" s="1986"/>
      <c r="I1151" s="1987"/>
      <c r="J1151" s="1988"/>
    </row>
    <row r="1152" spans="1:10" s="188" customFormat="1" ht="18.75" customHeight="1" x14ac:dyDescent="0.2">
      <c r="A1152" s="1900" t="s">
        <v>41</v>
      </c>
      <c r="B1152" s="1901"/>
      <c r="C1152" s="1901"/>
      <c r="D1152" s="1901"/>
      <c r="E1152" s="1901"/>
      <c r="F1152" s="1952"/>
      <c r="G1152" s="1985"/>
      <c r="H1152" s="1986"/>
      <c r="I1152" s="1987"/>
      <c r="J1152" s="1988"/>
    </row>
    <row r="1153" spans="1:10" s="188" customFormat="1" ht="18.75" customHeight="1" x14ac:dyDescent="0.2">
      <c r="A1153" s="1900" t="s">
        <v>42</v>
      </c>
      <c r="B1153" s="1901"/>
      <c r="C1153" s="1901"/>
      <c r="D1153" s="1901"/>
      <c r="E1153" s="1901"/>
      <c r="F1153" s="1952"/>
      <c r="G1153" s="1985"/>
      <c r="H1153" s="1986"/>
      <c r="I1153" s="1987"/>
      <c r="J1153" s="1988"/>
    </row>
    <row r="1154" spans="1:10" s="188" customFormat="1" ht="18.75" customHeight="1" x14ac:dyDescent="0.2">
      <c r="A1154" s="1900" t="s">
        <v>43</v>
      </c>
      <c r="B1154" s="1901"/>
      <c r="C1154" s="1901"/>
      <c r="D1154" s="1901"/>
      <c r="E1154" s="1901"/>
      <c r="F1154" s="1952"/>
      <c r="G1154" s="1985"/>
      <c r="H1154" s="1986"/>
      <c r="I1154" s="1987"/>
      <c r="J1154" s="1988"/>
    </row>
    <row r="1155" spans="1:10" s="188" customFormat="1" ht="18.75" customHeight="1" thickBot="1" x14ac:dyDescent="0.25">
      <c r="A1155" s="1948" t="s">
        <v>44</v>
      </c>
      <c r="B1155" s="1949"/>
      <c r="C1155" s="1949"/>
      <c r="D1155" s="1949"/>
      <c r="E1155" s="1949"/>
      <c r="F1155" s="1950"/>
      <c r="G1155" s="1998"/>
      <c r="H1155" s="1999"/>
      <c r="I1155" s="2000"/>
      <c r="J1155" s="2001"/>
    </row>
    <row r="1156" spans="1:10" s="188" customFormat="1" ht="16.5" customHeight="1" thickTop="1" x14ac:dyDescent="0.2">
      <c r="A1156" s="248"/>
      <c r="B1156" s="248"/>
      <c r="C1156" s="248"/>
      <c r="D1156" s="248"/>
      <c r="E1156" s="248"/>
      <c r="F1156" s="248"/>
      <c r="G1156" s="248"/>
      <c r="H1156" s="248"/>
      <c r="I1156" s="248"/>
      <c r="J1156" s="248"/>
    </row>
    <row r="1157" spans="1:10" s="188" customFormat="1" ht="16.5" customHeight="1" thickBot="1" x14ac:dyDescent="0.25">
      <c r="A1157" s="1984" t="s">
        <v>125</v>
      </c>
      <c r="B1157" s="1984"/>
      <c r="C1157" s="248"/>
      <c r="D1157" s="248"/>
      <c r="E1157" s="248"/>
      <c r="F1157" s="248"/>
      <c r="G1157" s="248"/>
      <c r="H1157" s="248"/>
      <c r="I1157" s="248"/>
      <c r="J1157" s="248"/>
    </row>
    <row r="1158" spans="1:10" s="188" customFormat="1" ht="25.5" customHeight="1" thickTop="1" thickBot="1" x14ac:dyDescent="0.25">
      <c r="A1158" s="1968" t="s">
        <v>37</v>
      </c>
      <c r="B1158" s="1969"/>
      <c r="C1158" s="1969"/>
      <c r="D1158" s="1969"/>
      <c r="E1158" s="1969"/>
      <c r="F1158" s="1970"/>
      <c r="G1158" s="1966" t="s">
        <v>7</v>
      </c>
      <c r="H1158" s="1966"/>
      <c r="I1158" s="1966"/>
      <c r="J1158" s="1967"/>
    </row>
    <row r="1159" spans="1:10" s="188" customFormat="1" ht="30" customHeight="1" thickBot="1" x14ac:dyDescent="0.25">
      <c r="A1159" s="1971"/>
      <c r="B1159" s="1972"/>
      <c r="C1159" s="1972"/>
      <c r="D1159" s="1972"/>
      <c r="E1159" s="1972"/>
      <c r="F1159" s="1973"/>
      <c r="G1159" s="1989" t="s">
        <v>38</v>
      </c>
      <c r="H1159" s="1990"/>
      <c r="I1159" s="1991" t="s">
        <v>789</v>
      </c>
      <c r="J1159" s="1992"/>
    </row>
    <row r="1160" spans="1:10" s="188" customFormat="1" ht="16.5" customHeight="1" thickTop="1" x14ac:dyDescent="0.2">
      <c r="A1160" s="1993" t="s">
        <v>39</v>
      </c>
      <c r="B1160" s="1994"/>
      <c r="C1160" s="1994"/>
      <c r="D1160" s="1994"/>
      <c r="E1160" s="1994"/>
      <c r="F1160" s="1995"/>
      <c r="G1160" s="1996"/>
      <c r="H1160" s="1997"/>
      <c r="I1160" s="1964"/>
      <c r="J1160" s="1965"/>
    </row>
    <row r="1161" spans="1:10" s="188" customFormat="1" ht="16.5" customHeight="1" x14ac:dyDescent="0.2">
      <c r="A1161" s="1900" t="s">
        <v>40</v>
      </c>
      <c r="B1161" s="1901"/>
      <c r="C1161" s="1901"/>
      <c r="D1161" s="1901"/>
      <c r="E1161" s="1901"/>
      <c r="F1161" s="1952"/>
      <c r="G1161" s="1985"/>
      <c r="H1161" s="1986"/>
      <c r="I1161" s="1987"/>
      <c r="J1161" s="1988"/>
    </row>
    <row r="1162" spans="1:10" s="188" customFormat="1" ht="16.5" customHeight="1" x14ac:dyDescent="0.2">
      <c r="A1162" s="1900" t="s">
        <v>41</v>
      </c>
      <c r="B1162" s="1901"/>
      <c r="C1162" s="1901"/>
      <c r="D1162" s="1901"/>
      <c r="E1162" s="1901"/>
      <c r="F1162" s="1952"/>
      <c r="G1162" s="1985"/>
      <c r="H1162" s="1986"/>
      <c r="I1162" s="1987"/>
      <c r="J1162" s="1988"/>
    </row>
    <row r="1163" spans="1:10" s="188" customFormat="1" ht="16.5" customHeight="1" x14ac:dyDescent="0.2">
      <c r="A1163" s="1900" t="s">
        <v>42</v>
      </c>
      <c r="B1163" s="1901"/>
      <c r="C1163" s="1901"/>
      <c r="D1163" s="1901"/>
      <c r="E1163" s="1901"/>
      <c r="F1163" s="1952"/>
      <c r="G1163" s="1985"/>
      <c r="H1163" s="1986"/>
      <c r="I1163" s="1987"/>
      <c r="J1163" s="1988"/>
    </row>
    <row r="1164" spans="1:10" s="188" customFormat="1" ht="16.5" customHeight="1" x14ac:dyDescent="0.2">
      <c r="A1164" s="1900" t="s">
        <v>43</v>
      </c>
      <c r="B1164" s="1901"/>
      <c r="C1164" s="1901"/>
      <c r="D1164" s="1901"/>
      <c r="E1164" s="1901"/>
      <c r="F1164" s="1952"/>
      <c r="G1164" s="1985"/>
      <c r="H1164" s="1986"/>
      <c r="I1164" s="1987"/>
      <c r="J1164" s="1988"/>
    </row>
    <row r="1165" spans="1:10" s="188" customFormat="1" ht="16.5" customHeight="1" thickBot="1" x14ac:dyDescent="0.25">
      <c r="A1165" s="1948" t="s">
        <v>44</v>
      </c>
      <c r="B1165" s="1949"/>
      <c r="C1165" s="1949"/>
      <c r="D1165" s="1949"/>
      <c r="E1165" s="1949"/>
      <c r="F1165" s="1950"/>
      <c r="G1165" s="1998"/>
      <c r="H1165" s="1999"/>
      <c r="I1165" s="2000"/>
      <c r="J1165" s="2001"/>
    </row>
    <row r="1166" spans="1:10" s="188" customFormat="1" ht="16.5" customHeight="1" thickTop="1" x14ac:dyDescent="0.2">
      <c r="A1166" s="192"/>
      <c r="B1166" s="192"/>
      <c r="C1166" s="192"/>
      <c r="D1166" s="192"/>
      <c r="E1166" s="192"/>
      <c r="F1166" s="192"/>
      <c r="G1166" s="342"/>
      <c r="H1166" s="342"/>
      <c r="I1166" s="342"/>
      <c r="J1166" s="342"/>
    </row>
    <row r="1167" spans="1:10" s="188" customFormat="1" ht="16.5" customHeight="1" x14ac:dyDescent="0.2">
      <c r="A1167" s="526" t="s">
        <v>790</v>
      </c>
      <c r="B1167" s="526"/>
      <c r="C1167" s="526"/>
      <c r="D1167" s="526"/>
      <c r="E1167" s="526"/>
      <c r="F1167" s="526"/>
      <c r="G1167" s="526"/>
      <c r="H1167" s="526"/>
      <c r="I1167" s="526"/>
      <c r="J1167" s="526"/>
    </row>
    <row r="1168" spans="1:10" s="188" customFormat="1" ht="22.5" customHeight="1" x14ac:dyDescent="0.2">
      <c r="A1168" s="450"/>
      <c r="B1168" s="450"/>
      <c r="C1168" s="450"/>
      <c r="D1168" s="450"/>
      <c r="E1168" s="450"/>
      <c r="F1168" s="450"/>
      <c r="G1168" s="450"/>
      <c r="H1168" s="450"/>
      <c r="I1168" s="450"/>
      <c r="J1168" s="450"/>
    </row>
    <row r="1169" spans="1:10" s="188" customFormat="1" ht="27.75" customHeight="1" x14ac:dyDescent="0.2">
      <c r="A1169" s="450"/>
      <c r="B1169" s="450"/>
      <c r="C1169" s="450"/>
      <c r="D1169" s="450"/>
      <c r="E1169" s="450"/>
      <c r="F1169" s="450"/>
      <c r="G1169" s="450"/>
      <c r="H1169" s="450"/>
      <c r="I1169" s="450"/>
      <c r="J1169" s="450"/>
    </row>
    <row r="1170" spans="1:10" s="188" customFormat="1" ht="29.25" customHeight="1" x14ac:dyDescent="0.2">
      <c r="A1170" s="204" t="s">
        <v>792</v>
      </c>
      <c r="B1170" s="526" t="s">
        <v>922</v>
      </c>
      <c r="C1170" s="526"/>
      <c r="D1170" s="526"/>
      <c r="E1170" s="526"/>
      <c r="F1170" s="526"/>
      <c r="G1170" s="526"/>
      <c r="H1170" s="526"/>
      <c r="I1170" s="526"/>
      <c r="J1170" s="526"/>
    </row>
    <row r="1171" spans="1:10" s="188" customFormat="1" ht="19.5" customHeight="1" thickBot="1" x14ac:dyDescent="0.25">
      <c r="A1171" s="248"/>
      <c r="B1171" s="248"/>
      <c r="C1171" s="248"/>
      <c r="D1171" s="248"/>
      <c r="E1171" s="248"/>
      <c r="F1171" s="248"/>
      <c r="G1171" s="248"/>
      <c r="H1171" s="248"/>
      <c r="I1171" s="248"/>
      <c r="J1171" s="248"/>
    </row>
    <row r="1172" spans="1:10" s="188" customFormat="1" ht="16.5" customHeight="1" thickTop="1" thickBot="1" x14ac:dyDescent="0.25">
      <c r="A1172" s="2007" t="s">
        <v>426</v>
      </c>
      <c r="B1172" s="2004"/>
      <c r="C1172" s="2004"/>
      <c r="D1172" s="2004"/>
      <c r="E1172" s="2004" t="s">
        <v>132</v>
      </c>
      <c r="F1172" s="2004"/>
      <c r="G1172" s="2006"/>
      <c r="H1172" s="2003" t="s">
        <v>133</v>
      </c>
      <c r="I1172" s="2004"/>
      <c r="J1172" s="2005"/>
    </row>
    <row r="1173" spans="1:10" s="188" customFormat="1" ht="16.5" customHeight="1" thickTop="1" x14ac:dyDescent="0.2">
      <c r="A1173" s="1953" t="s">
        <v>427</v>
      </c>
      <c r="B1173" s="1954"/>
      <c r="C1173" s="1954"/>
      <c r="D1173" s="1954"/>
      <c r="E1173" s="1956"/>
      <c r="F1173" s="1956"/>
      <c r="G1173" s="2008"/>
      <c r="H1173" s="1958"/>
      <c r="I1173" s="1956"/>
      <c r="J1173" s="1959"/>
    </row>
    <row r="1174" spans="1:10" s="188" customFormat="1" ht="16.5" customHeight="1" x14ac:dyDescent="0.2">
      <c r="A1174" s="1900" t="s">
        <v>428</v>
      </c>
      <c r="B1174" s="1901"/>
      <c r="C1174" s="1901"/>
      <c r="D1174" s="1901"/>
      <c r="E1174" s="1944"/>
      <c r="F1174" s="1944"/>
      <c r="G1174" s="2002"/>
      <c r="H1174" s="1946"/>
      <c r="I1174" s="1944"/>
      <c r="J1174" s="1947"/>
    </row>
    <row r="1175" spans="1:10" s="188" customFormat="1" ht="16.5" customHeight="1" x14ac:dyDescent="0.2">
      <c r="A1175" s="1900" t="s">
        <v>429</v>
      </c>
      <c r="B1175" s="1901"/>
      <c r="C1175" s="1901"/>
      <c r="D1175" s="1901"/>
      <c r="E1175" s="1944"/>
      <c r="F1175" s="1944"/>
      <c r="G1175" s="2002"/>
      <c r="H1175" s="1946"/>
      <c r="I1175" s="1944"/>
      <c r="J1175" s="1947"/>
    </row>
    <row r="1176" spans="1:10" s="188" customFormat="1" ht="18.75" customHeight="1" x14ac:dyDescent="0.2">
      <c r="A1176" s="1900" t="s">
        <v>430</v>
      </c>
      <c r="B1176" s="1901"/>
      <c r="C1176" s="1901"/>
      <c r="D1176" s="1901"/>
      <c r="E1176" s="1944"/>
      <c r="F1176" s="1944"/>
      <c r="G1176" s="2002"/>
      <c r="H1176" s="1946"/>
      <c r="I1176" s="1944"/>
      <c r="J1176" s="1947"/>
    </row>
    <row r="1177" spans="1:10" s="188" customFormat="1" ht="33" customHeight="1" x14ac:dyDescent="0.2">
      <c r="A1177" s="1900" t="s">
        <v>433</v>
      </c>
      <c r="B1177" s="1901"/>
      <c r="C1177" s="1901"/>
      <c r="D1177" s="1901"/>
      <c r="E1177" s="1944"/>
      <c r="F1177" s="1944"/>
      <c r="G1177" s="2002"/>
      <c r="H1177" s="1946"/>
      <c r="I1177" s="1944"/>
      <c r="J1177" s="1947"/>
    </row>
    <row r="1178" spans="1:10" s="188" customFormat="1" ht="14.25" customHeight="1" x14ac:dyDescent="0.2">
      <c r="A1178" s="1900" t="s">
        <v>434</v>
      </c>
      <c r="B1178" s="1901"/>
      <c r="C1178" s="1901"/>
      <c r="D1178" s="1901"/>
      <c r="E1178" s="1944"/>
      <c r="F1178" s="1944"/>
      <c r="G1178" s="2002"/>
      <c r="H1178" s="1946"/>
      <c r="I1178" s="1944"/>
      <c r="J1178" s="1947"/>
    </row>
    <row r="1179" spans="1:10" s="188" customFormat="1" ht="16.5" customHeight="1" x14ac:dyDescent="0.2">
      <c r="A1179" s="1900" t="s">
        <v>431</v>
      </c>
      <c r="B1179" s="1901"/>
      <c r="C1179" s="1901"/>
      <c r="D1179" s="1901"/>
      <c r="E1179" s="1944"/>
      <c r="F1179" s="1944"/>
      <c r="G1179" s="2002"/>
      <c r="H1179" s="1946"/>
      <c r="I1179" s="1944"/>
      <c r="J1179" s="1947"/>
    </row>
    <row r="1180" spans="1:10" s="188" customFormat="1" ht="16.5" customHeight="1" thickBot="1" x14ac:dyDescent="0.25">
      <c r="A1180" s="1948" t="s">
        <v>432</v>
      </c>
      <c r="B1180" s="1949"/>
      <c r="C1180" s="1949"/>
      <c r="D1180" s="1949"/>
      <c r="E1180" s="1942"/>
      <c r="F1180" s="1942"/>
      <c r="G1180" s="2009"/>
      <c r="H1180" s="1941"/>
      <c r="I1180" s="1942"/>
      <c r="J1180" s="1943"/>
    </row>
    <row r="1181" spans="1:10" s="188" customFormat="1" ht="16.5" customHeight="1" thickTop="1" x14ac:dyDescent="0.2">
      <c r="A1181" s="192"/>
      <c r="B1181" s="192"/>
      <c r="C1181" s="192"/>
      <c r="D1181" s="192"/>
      <c r="E1181" s="192"/>
      <c r="F1181" s="192"/>
      <c r="G1181" s="342"/>
      <c r="H1181" s="342"/>
      <c r="I1181" s="342"/>
      <c r="J1181" s="342"/>
    </row>
    <row r="1182" spans="1:10" s="188" customFormat="1" ht="16.5" customHeight="1" x14ac:dyDescent="0.2">
      <c r="A1182" s="526" t="s">
        <v>793</v>
      </c>
      <c r="B1182" s="526"/>
      <c r="C1182" s="526"/>
      <c r="D1182" s="526"/>
      <c r="E1182" s="526"/>
      <c r="F1182" s="526"/>
      <c r="G1182" s="526"/>
      <c r="H1182" s="526"/>
      <c r="I1182" s="526"/>
      <c r="J1182" s="526"/>
    </row>
    <row r="1183" spans="1:10" s="188" customFormat="1" ht="16.5" customHeight="1" x14ac:dyDescent="0.2">
      <c r="A1183" s="535"/>
      <c r="B1183" s="535"/>
      <c r="C1183" s="535"/>
      <c r="D1183" s="535"/>
      <c r="E1183" s="535"/>
      <c r="F1183" s="535"/>
      <c r="G1183" s="535"/>
      <c r="H1183" s="535"/>
      <c r="I1183" s="535"/>
      <c r="J1183" s="535"/>
    </row>
    <row r="1184" spans="1:10" s="188" customFormat="1" ht="16.5" customHeight="1" x14ac:dyDescent="0.2">
      <c r="A1184" s="535"/>
      <c r="B1184" s="535"/>
      <c r="C1184" s="535"/>
      <c r="D1184" s="535"/>
      <c r="E1184" s="535"/>
      <c r="F1184" s="535"/>
      <c r="G1184" s="535"/>
      <c r="H1184" s="535"/>
      <c r="I1184" s="535"/>
      <c r="J1184" s="535"/>
    </row>
    <row r="1185" spans="1:10" s="188" customFormat="1" ht="16.5" customHeight="1" x14ac:dyDescent="0.2">
      <c r="A1185" s="192"/>
      <c r="B1185" s="192"/>
      <c r="C1185" s="192"/>
      <c r="D1185" s="192"/>
      <c r="E1185" s="192"/>
      <c r="F1185" s="192"/>
      <c r="G1185" s="342"/>
      <c r="H1185" s="342"/>
      <c r="I1185" s="342"/>
      <c r="J1185" s="342"/>
    </row>
    <row r="1186" spans="1:10" s="188" customFormat="1" ht="22.5" customHeight="1" x14ac:dyDescent="0.2">
      <c r="A1186" s="343" t="s">
        <v>435</v>
      </c>
      <c r="B1186" s="2040" t="s">
        <v>923</v>
      </c>
      <c r="C1186" s="2040"/>
      <c r="D1186" s="2040"/>
      <c r="E1186" s="2040"/>
      <c r="F1186" s="2040"/>
      <c r="G1186" s="2040"/>
      <c r="H1186" s="2040"/>
      <c r="I1186" s="2040"/>
      <c r="J1186" s="2040"/>
    </row>
    <row r="1187" spans="1:10" s="188" customFormat="1" ht="16.5" customHeight="1" thickBot="1" x14ac:dyDescent="0.25">
      <c r="A1187" s="192"/>
      <c r="B1187" s="192"/>
      <c r="C1187" s="192"/>
      <c r="D1187" s="192"/>
      <c r="E1187" s="192"/>
      <c r="F1187" s="192"/>
      <c r="G1187" s="342"/>
      <c r="H1187" s="342"/>
      <c r="I1187" s="342"/>
      <c r="J1187" s="342"/>
    </row>
    <row r="1188" spans="1:10" s="188" customFormat="1" ht="27.75" customHeight="1" thickTop="1" x14ac:dyDescent="0.2">
      <c r="A1188" s="1145" t="s">
        <v>31</v>
      </c>
      <c r="B1188" s="1146"/>
      <c r="C1188" s="1146"/>
      <c r="D1188" s="1146"/>
      <c r="E1188" s="2041" t="s">
        <v>30</v>
      </c>
      <c r="F1188" s="2041"/>
      <c r="G1188" s="2041"/>
      <c r="H1188" s="2041" t="s">
        <v>436</v>
      </c>
      <c r="I1188" s="2041"/>
      <c r="J1188" s="2042"/>
    </row>
    <row r="1189" spans="1:10" s="188" customFormat="1" ht="16.5" customHeight="1" x14ac:dyDescent="0.2">
      <c r="A1189" s="2057"/>
      <c r="B1189" s="2058"/>
      <c r="C1189" s="2058"/>
      <c r="D1189" s="2058"/>
      <c r="E1189" s="348" t="s">
        <v>437</v>
      </c>
      <c r="F1189" s="349" t="s">
        <v>438</v>
      </c>
      <c r="G1189" s="350" t="s">
        <v>439</v>
      </c>
      <c r="H1189" s="348" t="s">
        <v>437</v>
      </c>
      <c r="I1189" s="349" t="s">
        <v>438</v>
      </c>
      <c r="J1189" s="351" t="s">
        <v>439</v>
      </c>
    </row>
    <row r="1190" spans="1:10" s="188" customFormat="1" ht="16.5" customHeight="1" x14ac:dyDescent="0.2">
      <c r="A1190" s="2057"/>
      <c r="B1190" s="2058"/>
      <c r="C1190" s="2058"/>
      <c r="D1190" s="2058"/>
      <c r="E1190" s="2027" t="s">
        <v>794</v>
      </c>
      <c r="F1190" s="2028"/>
      <c r="G1190" s="2029"/>
      <c r="H1190" s="2027" t="s">
        <v>796</v>
      </c>
      <c r="I1190" s="2028"/>
      <c r="J1190" s="2052"/>
    </row>
    <row r="1191" spans="1:10" s="188" customFormat="1" ht="16.5" customHeight="1" thickBot="1" x14ac:dyDescent="0.25">
      <c r="A1191" s="1147"/>
      <c r="B1191" s="1148"/>
      <c r="C1191" s="1148"/>
      <c r="D1191" s="1148"/>
      <c r="E1191" s="2053" t="s">
        <v>795</v>
      </c>
      <c r="F1191" s="2054"/>
      <c r="G1191" s="2055"/>
      <c r="H1191" s="2053" t="s">
        <v>795</v>
      </c>
      <c r="I1191" s="2054"/>
      <c r="J1191" s="2056"/>
    </row>
    <row r="1192" spans="1:10" s="188" customFormat="1" ht="15.75" customHeight="1" thickTop="1" thickBot="1" x14ac:dyDescent="0.25">
      <c r="A1192" s="2030" t="s">
        <v>440</v>
      </c>
      <c r="B1192" s="2031"/>
      <c r="C1192" s="2031"/>
      <c r="D1192" s="2031"/>
      <c r="E1192" s="153"/>
      <c r="F1192" s="154"/>
      <c r="G1192" s="155"/>
      <c r="H1192" s="153"/>
      <c r="I1192" s="154"/>
      <c r="J1192" s="156"/>
    </row>
    <row r="1193" spans="1:10" s="188" customFormat="1" ht="15.75" customHeight="1" thickBot="1" x14ac:dyDescent="0.25">
      <c r="A1193" s="2032"/>
      <c r="B1193" s="2033"/>
      <c r="C1193" s="2033"/>
      <c r="D1193" s="2033"/>
      <c r="E1193" s="157"/>
      <c r="F1193" s="158"/>
      <c r="G1193" s="159"/>
      <c r="H1193" s="157"/>
      <c r="I1193" s="158"/>
      <c r="J1193" s="160"/>
    </row>
    <row r="1194" spans="1:10" s="188" customFormat="1" ht="15.75" customHeight="1" thickBot="1" x14ac:dyDescent="0.25">
      <c r="A1194" s="1974" t="s">
        <v>441</v>
      </c>
      <c r="B1194" s="1975"/>
      <c r="C1194" s="1975"/>
      <c r="D1194" s="1975"/>
      <c r="E1194" s="161"/>
      <c r="F1194" s="162"/>
      <c r="G1194" s="163"/>
      <c r="H1194" s="161"/>
      <c r="I1194" s="162"/>
      <c r="J1194" s="164"/>
    </row>
    <row r="1195" spans="1:10" s="188" customFormat="1" ht="15.75" customHeight="1" thickBot="1" x14ac:dyDescent="0.25">
      <c r="A1195" s="2032"/>
      <c r="B1195" s="2033"/>
      <c r="C1195" s="2033"/>
      <c r="D1195" s="2033"/>
      <c r="E1195" s="157"/>
      <c r="F1195" s="158"/>
      <c r="G1195" s="159"/>
      <c r="H1195" s="157"/>
      <c r="I1195" s="158"/>
      <c r="J1195" s="160"/>
    </row>
    <row r="1196" spans="1:10" s="188" customFormat="1" ht="15.75" customHeight="1" thickBot="1" x14ac:dyDescent="0.25">
      <c r="A1196" s="1974" t="s">
        <v>442</v>
      </c>
      <c r="B1196" s="1975"/>
      <c r="C1196" s="1975"/>
      <c r="D1196" s="1975"/>
      <c r="E1196" s="161"/>
      <c r="F1196" s="162"/>
      <c r="G1196" s="163"/>
      <c r="H1196" s="161"/>
      <c r="I1196" s="162"/>
      <c r="J1196" s="164"/>
    </row>
    <row r="1197" spans="1:10" s="188" customFormat="1" ht="15.75" customHeight="1" thickBot="1" x14ac:dyDescent="0.25">
      <c r="A1197" s="2032"/>
      <c r="B1197" s="2033"/>
      <c r="C1197" s="2033"/>
      <c r="D1197" s="2033"/>
      <c r="E1197" s="157"/>
      <c r="F1197" s="158"/>
      <c r="G1197" s="159"/>
      <c r="H1197" s="157"/>
      <c r="I1197" s="158"/>
      <c r="J1197" s="160"/>
    </row>
    <row r="1198" spans="1:10" s="188" customFormat="1" ht="15.75" customHeight="1" thickBot="1" x14ac:dyDescent="0.25">
      <c r="A1198" s="1974" t="s">
        <v>443</v>
      </c>
      <c r="B1198" s="1975"/>
      <c r="C1198" s="1975"/>
      <c r="D1198" s="1975"/>
      <c r="E1198" s="161"/>
      <c r="F1198" s="162"/>
      <c r="G1198" s="163"/>
      <c r="H1198" s="161"/>
      <c r="I1198" s="162"/>
      <c r="J1198" s="164"/>
    </row>
    <row r="1199" spans="1:10" s="188" customFormat="1" ht="15.75" customHeight="1" thickBot="1" x14ac:dyDescent="0.25">
      <c r="A1199" s="2032"/>
      <c r="B1199" s="2033"/>
      <c r="C1199" s="2033"/>
      <c r="D1199" s="2033"/>
      <c r="E1199" s="157"/>
      <c r="F1199" s="158"/>
      <c r="G1199" s="159"/>
      <c r="H1199" s="157"/>
      <c r="I1199" s="158"/>
      <c r="J1199" s="160"/>
    </row>
    <row r="1200" spans="1:10" s="188" customFormat="1" ht="15.75" customHeight="1" thickBot="1" x14ac:dyDescent="0.25">
      <c r="A1200" s="1974" t="s">
        <v>444</v>
      </c>
      <c r="B1200" s="1975"/>
      <c r="C1200" s="1975"/>
      <c r="D1200" s="1975"/>
      <c r="E1200" s="161"/>
      <c r="F1200" s="162"/>
      <c r="G1200" s="163"/>
      <c r="H1200" s="161"/>
      <c r="I1200" s="162"/>
      <c r="J1200" s="164"/>
    </row>
    <row r="1201" spans="1:10" s="188" customFormat="1" ht="15.75" customHeight="1" thickBot="1" x14ac:dyDescent="0.25">
      <c r="A1201" s="2032"/>
      <c r="B1201" s="2033"/>
      <c r="C1201" s="2033"/>
      <c r="D1201" s="2033"/>
      <c r="E1201" s="157"/>
      <c r="F1201" s="158"/>
      <c r="G1201" s="159"/>
      <c r="H1201" s="157"/>
      <c r="I1201" s="158"/>
      <c r="J1201" s="160"/>
    </row>
    <row r="1202" spans="1:10" s="188" customFormat="1" ht="15.75" customHeight="1" thickBot="1" x14ac:dyDescent="0.25">
      <c r="A1202" s="1974" t="s">
        <v>445</v>
      </c>
      <c r="B1202" s="1975"/>
      <c r="C1202" s="1975"/>
      <c r="D1202" s="1975"/>
      <c r="E1202" s="161"/>
      <c r="F1202" s="162"/>
      <c r="G1202" s="163"/>
      <c r="H1202" s="161"/>
      <c r="I1202" s="162"/>
      <c r="J1202" s="164"/>
    </row>
    <row r="1203" spans="1:10" s="188" customFormat="1" ht="15.75" customHeight="1" thickBot="1" x14ac:dyDescent="0.25">
      <c r="A1203" s="2032"/>
      <c r="B1203" s="2033"/>
      <c r="C1203" s="2033"/>
      <c r="D1203" s="2033"/>
      <c r="E1203" s="157"/>
      <c r="F1203" s="158"/>
      <c r="G1203" s="159"/>
      <c r="H1203" s="157"/>
      <c r="I1203" s="158"/>
      <c r="J1203" s="160"/>
    </row>
    <row r="1204" spans="1:10" s="188" customFormat="1" ht="15.75" customHeight="1" thickBot="1" x14ac:dyDescent="0.25">
      <c r="A1204" s="1974" t="s">
        <v>446</v>
      </c>
      <c r="B1204" s="1975"/>
      <c r="C1204" s="1975"/>
      <c r="D1204" s="1975"/>
      <c r="E1204" s="161"/>
      <c r="F1204" s="162"/>
      <c r="G1204" s="163"/>
      <c r="H1204" s="161"/>
      <c r="I1204" s="162"/>
      <c r="J1204" s="164"/>
    </row>
    <row r="1205" spans="1:10" s="188" customFormat="1" ht="15.75" customHeight="1" thickBot="1" x14ac:dyDescent="0.25">
      <c r="A1205" s="2032"/>
      <c r="B1205" s="2033"/>
      <c r="C1205" s="2033"/>
      <c r="D1205" s="2033"/>
      <c r="E1205" s="157"/>
      <c r="F1205" s="158"/>
      <c r="G1205" s="159"/>
      <c r="H1205" s="157"/>
      <c r="I1205" s="158"/>
      <c r="J1205" s="160"/>
    </row>
    <row r="1206" spans="1:10" s="188" customFormat="1" ht="15.75" customHeight="1" x14ac:dyDescent="0.2">
      <c r="A1206" s="2048" t="s">
        <v>797</v>
      </c>
      <c r="B1206" s="2049"/>
      <c r="C1206" s="2049"/>
      <c r="D1206" s="2050"/>
      <c r="E1206" s="161"/>
      <c r="F1206" s="162"/>
      <c r="G1206" s="163"/>
      <c r="H1206" s="161"/>
      <c r="I1206" s="162"/>
      <c r="J1206" s="164"/>
    </row>
    <row r="1207" spans="1:10" s="188" customFormat="1" ht="15.75" customHeight="1" thickBot="1" x14ac:dyDescent="0.25">
      <c r="A1207" s="645"/>
      <c r="B1207" s="646"/>
      <c r="C1207" s="646"/>
      <c r="D1207" s="2051"/>
      <c r="E1207" s="165"/>
      <c r="F1207" s="166"/>
      <c r="G1207" s="167"/>
      <c r="H1207" s="165"/>
      <c r="I1207" s="166"/>
      <c r="J1207" s="168"/>
    </row>
    <row r="1208" spans="1:10" s="188" customFormat="1" ht="16.5" customHeight="1" thickTop="1" x14ac:dyDescent="0.2">
      <c r="A1208" s="868"/>
      <c r="B1208" s="868"/>
      <c r="C1208" s="868"/>
      <c r="D1208" s="868"/>
      <c r="E1208" s="344"/>
      <c r="F1208" s="344"/>
      <c r="G1208" s="344"/>
      <c r="H1208" s="344"/>
      <c r="I1208" s="344"/>
      <c r="J1208" s="344"/>
    </row>
    <row r="1209" spans="1:10" s="188" customFormat="1" ht="41.25" customHeight="1" x14ac:dyDescent="0.2">
      <c r="A1209" s="2047" t="s">
        <v>886</v>
      </c>
      <c r="B1209" s="2047"/>
      <c r="C1209" s="2047"/>
      <c r="D1209" s="2047"/>
      <c r="E1209" s="2047"/>
      <c r="F1209" s="2047"/>
      <c r="G1209" s="2047"/>
      <c r="H1209" s="2047"/>
      <c r="I1209" s="2047"/>
      <c r="J1209" s="2047"/>
    </row>
    <row r="1210" spans="1:10" s="188" customFormat="1" ht="49.95" customHeight="1" x14ac:dyDescent="0.2">
      <c r="A1210" s="450"/>
      <c r="B1210" s="450"/>
      <c r="C1210" s="450"/>
      <c r="D1210" s="450"/>
      <c r="E1210" s="450"/>
      <c r="F1210" s="450"/>
      <c r="G1210" s="450"/>
      <c r="H1210" s="450"/>
      <c r="I1210" s="450"/>
      <c r="J1210" s="450"/>
    </row>
    <row r="1211" spans="1:10" s="188" customFormat="1" ht="16.5" customHeight="1" x14ac:dyDescent="0.2">
      <c r="A1211" s="192"/>
      <c r="B1211" s="192"/>
      <c r="C1211" s="192"/>
      <c r="D1211" s="192"/>
      <c r="E1211" s="192"/>
      <c r="F1211" s="192"/>
      <c r="G1211" s="342"/>
      <c r="H1211" s="342"/>
      <c r="I1211" s="342"/>
      <c r="J1211" s="342"/>
    </row>
    <row r="1212" spans="1:10" s="188" customFormat="1" ht="16.5" customHeight="1" x14ac:dyDescent="0.2">
      <c r="A1212" s="343" t="s">
        <v>447</v>
      </c>
      <c r="B1212" s="2024" t="s">
        <v>448</v>
      </c>
      <c r="C1212" s="2024"/>
      <c r="D1212" s="2024"/>
      <c r="E1212" s="2024"/>
      <c r="F1212" s="2024"/>
      <c r="G1212" s="2024"/>
      <c r="H1212" s="2024"/>
      <c r="I1212" s="2024"/>
      <c r="J1212" s="2024"/>
    </row>
    <row r="1213" spans="1:10" s="188" customFormat="1" ht="15" customHeight="1" x14ac:dyDescent="0.2">
      <c r="A1213" s="192"/>
      <c r="B1213" s="192"/>
      <c r="C1213" s="192"/>
      <c r="D1213" s="192"/>
      <c r="E1213" s="192"/>
      <c r="F1213" s="192"/>
      <c r="G1213" s="342"/>
      <c r="H1213" s="342"/>
      <c r="I1213" s="342"/>
      <c r="J1213" s="342"/>
    </row>
    <row r="1214" spans="1:10" s="188" customFormat="1" ht="16.5" customHeight="1" thickBot="1" x14ac:dyDescent="0.25">
      <c r="A1214" s="2039" t="s">
        <v>105</v>
      </c>
      <c r="B1214" s="2039"/>
      <c r="C1214" s="192"/>
      <c r="D1214" s="192"/>
      <c r="E1214" s="192"/>
      <c r="F1214" s="192"/>
      <c r="G1214" s="342"/>
      <c r="H1214" s="342"/>
      <c r="I1214" s="342"/>
      <c r="J1214" s="342"/>
    </row>
    <row r="1215" spans="1:10" s="188" customFormat="1" ht="16.5" customHeight="1" thickTop="1" thickBot="1" x14ac:dyDescent="0.25">
      <c r="A1215" s="557" t="s">
        <v>449</v>
      </c>
      <c r="B1215" s="558"/>
      <c r="C1215" s="558"/>
      <c r="D1215" s="558"/>
      <c r="E1215" s="558" t="s">
        <v>450</v>
      </c>
      <c r="F1215" s="1445"/>
      <c r="G1215" s="2059" t="s">
        <v>451</v>
      </c>
      <c r="H1215" s="1966"/>
      <c r="I1215" s="1966"/>
      <c r="J1215" s="1967"/>
    </row>
    <row r="1216" spans="1:10" s="188" customFormat="1" ht="16.5" customHeight="1" x14ac:dyDescent="0.2">
      <c r="A1216" s="2062"/>
      <c r="B1216" s="2060"/>
      <c r="C1216" s="2060"/>
      <c r="D1216" s="2060"/>
      <c r="E1216" s="2060"/>
      <c r="F1216" s="2061"/>
      <c r="G1216" s="2025" t="s">
        <v>132</v>
      </c>
      <c r="H1216" s="2038"/>
      <c r="I1216" s="2025" t="s">
        <v>133</v>
      </c>
      <c r="J1216" s="2026"/>
    </row>
    <row r="1217" spans="1:10" s="188" customFormat="1" ht="16.5" customHeight="1" thickBot="1" x14ac:dyDescent="0.25">
      <c r="A1217" s="2045" t="s">
        <v>110</v>
      </c>
      <c r="B1217" s="2046"/>
      <c r="C1217" s="2046"/>
      <c r="D1217" s="2046"/>
      <c r="E1217" s="2046" t="s">
        <v>111</v>
      </c>
      <c r="F1217" s="2018"/>
      <c r="G1217" s="2017" t="s">
        <v>112</v>
      </c>
      <c r="H1217" s="2018"/>
      <c r="I1217" s="2017" t="s">
        <v>113</v>
      </c>
      <c r="J1217" s="2019"/>
    </row>
    <row r="1218" spans="1:10" s="188" customFormat="1" ht="16.5" customHeight="1" thickTop="1" x14ac:dyDescent="0.2">
      <c r="A1218" s="2020" t="s">
        <v>1000</v>
      </c>
      <c r="B1218" s="2021"/>
      <c r="C1218" s="2021"/>
      <c r="D1218" s="2021"/>
      <c r="E1218" s="2022" t="s">
        <v>937</v>
      </c>
      <c r="F1218" s="2023"/>
      <c r="G1218" s="2034">
        <v>151867</v>
      </c>
      <c r="H1218" s="2035"/>
      <c r="I1218" s="2036">
        <v>84329</v>
      </c>
      <c r="J1218" s="2037"/>
    </row>
    <row r="1219" spans="1:10" s="188" customFormat="1" ht="16.5" customHeight="1" x14ac:dyDescent="0.2">
      <c r="A1219" s="2010" t="s">
        <v>905</v>
      </c>
      <c r="B1219" s="2011"/>
      <c r="C1219" s="2011"/>
      <c r="D1219" s="2011"/>
      <c r="E1219" s="2012" t="s">
        <v>937</v>
      </c>
      <c r="F1219" s="2013"/>
      <c r="G1219" s="2014">
        <v>450</v>
      </c>
      <c r="H1219" s="2015"/>
      <c r="I1219" s="2014">
        <v>0</v>
      </c>
      <c r="J1219" s="2016"/>
    </row>
    <row r="1220" spans="1:10" s="188" customFormat="1" ht="16.5" customHeight="1" x14ac:dyDescent="0.2">
      <c r="A1220" s="2010" t="s">
        <v>936</v>
      </c>
      <c r="B1220" s="2011"/>
      <c r="C1220" s="2011"/>
      <c r="D1220" s="2011"/>
      <c r="E1220" s="2012" t="s">
        <v>1019</v>
      </c>
      <c r="F1220" s="2013"/>
      <c r="G1220" s="2014">
        <v>154627</v>
      </c>
      <c r="H1220" s="2015"/>
      <c r="I1220" s="2014">
        <v>0</v>
      </c>
      <c r="J1220" s="2016"/>
    </row>
    <row r="1221" spans="1:10" s="188" customFormat="1" ht="16.5" customHeight="1" x14ac:dyDescent="0.2">
      <c r="A1221" s="2010" t="s">
        <v>936</v>
      </c>
      <c r="B1221" s="2011"/>
      <c r="C1221" s="2011"/>
      <c r="D1221" s="2011"/>
      <c r="E1221" s="2012" t="s">
        <v>935</v>
      </c>
      <c r="F1221" s="2013"/>
      <c r="G1221" s="2014">
        <v>0</v>
      </c>
      <c r="H1221" s="2015"/>
      <c r="I1221" s="2014">
        <v>133105</v>
      </c>
      <c r="J1221" s="2016"/>
    </row>
    <row r="1222" spans="1:10" s="188" customFormat="1" ht="16.5" customHeight="1" thickBot="1" x14ac:dyDescent="0.25">
      <c r="A1222" s="2072" t="s">
        <v>936</v>
      </c>
      <c r="B1222" s="2073"/>
      <c r="C1222" s="2073"/>
      <c r="D1222" s="2073"/>
      <c r="E1222" s="2074" t="s">
        <v>1018</v>
      </c>
      <c r="F1222" s="2075"/>
      <c r="G1222" s="2076">
        <v>269664</v>
      </c>
      <c r="H1222" s="2077"/>
      <c r="I1222" s="2076">
        <v>0</v>
      </c>
      <c r="J1222" s="2078"/>
    </row>
    <row r="1223" spans="1:10" s="188" customFormat="1" ht="16.5" customHeight="1" thickTop="1" x14ac:dyDescent="0.2">
      <c r="A1223" s="192"/>
      <c r="B1223" s="192"/>
      <c r="C1223" s="192"/>
      <c r="D1223" s="192"/>
      <c r="E1223" s="192"/>
      <c r="F1223" s="192"/>
      <c r="G1223" s="342"/>
      <c r="H1223" s="342"/>
      <c r="I1223" s="342"/>
      <c r="J1223" s="342"/>
    </row>
    <row r="1224" spans="1:10" s="188" customFormat="1" ht="16.5" customHeight="1" x14ac:dyDescent="0.2">
      <c r="A1224" s="526" t="s">
        <v>984</v>
      </c>
      <c r="B1224" s="526"/>
      <c r="C1224" s="526"/>
      <c r="D1224" s="526"/>
      <c r="E1224" s="526"/>
      <c r="F1224" s="526"/>
      <c r="G1224" s="526"/>
      <c r="H1224" s="526"/>
      <c r="I1224" s="526"/>
      <c r="J1224" s="526"/>
    </row>
    <row r="1225" spans="1:10" s="188" customFormat="1" ht="16.5" customHeight="1" x14ac:dyDescent="0.2">
      <c r="A1225" s="450"/>
      <c r="B1225" s="450"/>
      <c r="C1225" s="450"/>
      <c r="D1225" s="450"/>
      <c r="E1225" s="450"/>
      <c r="F1225" s="450"/>
      <c r="G1225" s="450"/>
      <c r="H1225" s="450"/>
      <c r="I1225" s="450"/>
      <c r="J1225" s="450"/>
    </row>
    <row r="1226" spans="1:10" s="188" customFormat="1" ht="3" customHeight="1" x14ac:dyDescent="0.2">
      <c r="A1226" s="450"/>
      <c r="B1226" s="450"/>
      <c r="C1226" s="450"/>
      <c r="D1226" s="450"/>
      <c r="E1226" s="450"/>
      <c r="F1226" s="450"/>
      <c r="G1226" s="450"/>
      <c r="H1226" s="450"/>
      <c r="I1226" s="450"/>
      <c r="J1226" s="450"/>
    </row>
    <row r="1227" spans="1:10" s="188" customFormat="1" ht="16.5" customHeight="1" x14ac:dyDescent="0.2">
      <c r="A1227" s="215"/>
      <c r="B1227" s="215"/>
      <c r="C1227" s="215"/>
      <c r="D1227" s="215"/>
      <c r="E1227" s="215"/>
      <c r="F1227" s="215"/>
      <c r="G1227" s="215"/>
      <c r="H1227" s="215"/>
      <c r="I1227" s="215"/>
      <c r="J1227" s="215"/>
    </row>
    <row r="1228" spans="1:10" s="188" customFormat="1" ht="16.5" customHeight="1" thickBot="1" x14ac:dyDescent="0.25">
      <c r="A1228" s="1264" t="s">
        <v>125</v>
      </c>
      <c r="B1228" s="1264"/>
      <c r="C1228" s="192"/>
      <c r="D1228" s="192"/>
      <c r="E1228" s="192"/>
      <c r="F1228" s="192"/>
      <c r="G1228" s="342"/>
      <c r="H1228" s="342"/>
      <c r="I1228" s="342"/>
      <c r="J1228" s="342"/>
    </row>
    <row r="1229" spans="1:10" s="188" customFormat="1" ht="16.5" customHeight="1" thickTop="1" thickBot="1" x14ac:dyDescent="0.25">
      <c r="A1229" s="557" t="s">
        <v>452</v>
      </c>
      <c r="B1229" s="558"/>
      <c r="C1229" s="558"/>
      <c r="D1229" s="558"/>
      <c r="E1229" s="558" t="s">
        <v>450</v>
      </c>
      <c r="F1229" s="558"/>
      <c r="G1229" s="1966" t="s">
        <v>451</v>
      </c>
      <c r="H1229" s="1966"/>
      <c r="I1229" s="1966"/>
      <c r="J1229" s="1967"/>
    </row>
    <row r="1230" spans="1:10" s="188" customFormat="1" ht="16.5" customHeight="1" x14ac:dyDescent="0.2">
      <c r="A1230" s="2062"/>
      <c r="B1230" s="2060"/>
      <c r="C1230" s="2060"/>
      <c r="D1230" s="2060"/>
      <c r="E1230" s="2060"/>
      <c r="F1230" s="2060"/>
      <c r="G1230" s="2094" t="s">
        <v>132</v>
      </c>
      <c r="H1230" s="2094"/>
      <c r="I1230" s="2094" t="s">
        <v>133</v>
      </c>
      <c r="J1230" s="2026"/>
    </row>
    <row r="1231" spans="1:10" s="188" customFormat="1" ht="16.5" customHeight="1" thickBot="1" x14ac:dyDescent="0.25">
      <c r="A1231" s="2045" t="s">
        <v>110</v>
      </c>
      <c r="B1231" s="2046"/>
      <c r="C1231" s="2046"/>
      <c r="D1231" s="2046"/>
      <c r="E1231" s="2046" t="s">
        <v>111</v>
      </c>
      <c r="F1231" s="2046"/>
      <c r="G1231" s="2046" t="s">
        <v>112</v>
      </c>
      <c r="H1231" s="2046"/>
      <c r="I1231" s="2046" t="s">
        <v>113</v>
      </c>
      <c r="J1231" s="2019"/>
    </row>
    <row r="1232" spans="1:10" s="188" customFormat="1" ht="18" customHeight="1" thickTop="1" x14ac:dyDescent="0.2">
      <c r="A1232" s="1874"/>
      <c r="B1232" s="2069"/>
      <c r="C1232" s="2069"/>
      <c r="D1232" s="2069"/>
      <c r="E1232" s="2069"/>
      <c r="F1232" s="2069"/>
      <c r="G1232" s="2070"/>
      <c r="H1232" s="2070"/>
      <c r="I1232" s="2070"/>
      <c r="J1232" s="2071"/>
    </row>
    <row r="1233" spans="1:10" s="188" customFormat="1" ht="18" customHeight="1" thickBot="1" x14ac:dyDescent="0.25">
      <c r="A1233" s="2043"/>
      <c r="B1233" s="2044"/>
      <c r="C1233" s="2044"/>
      <c r="D1233" s="2044"/>
      <c r="E1233" s="2044"/>
      <c r="F1233" s="2044"/>
      <c r="G1233" s="2067"/>
      <c r="H1233" s="2067"/>
      <c r="I1233" s="2067"/>
      <c r="J1233" s="2068"/>
    </row>
    <row r="1234" spans="1:10" s="188" customFormat="1" ht="16.5" customHeight="1" thickTop="1" x14ac:dyDescent="0.2">
      <c r="A1234" s="266"/>
      <c r="B1234" s="266"/>
      <c r="C1234" s="266"/>
      <c r="D1234" s="266"/>
      <c r="E1234" s="266"/>
      <c r="F1234" s="266"/>
      <c r="G1234" s="266"/>
      <c r="H1234" s="266"/>
      <c r="I1234" s="266"/>
      <c r="J1234" s="266"/>
    </row>
    <row r="1235" spans="1:10" s="188" customFormat="1" ht="16.5" customHeight="1" x14ac:dyDescent="0.2">
      <c r="A1235" s="526" t="s">
        <v>798</v>
      </c>
      <c r="B1235" s="526"/>
      <c r="C1235" s="526"/>
      <c r="D1235" s="526"/>
      <c r="E1235" s="526"/>
      <c r="F1235" s="526"/>
      <c r="G1235" s="526"/>
      <c r="H1235" s="526"/>
      <c r="I1235" s="526"/>
      <c r="J1235" s="526"/>
    </row>
    <row r="1236" spans="1:10" s="188" customFormat="1" ht="16.5" customHeight="1" x14ac:dyDescent="0.2">
      <c r="A1236" s="450"/>
      <c r="B1236" s="450"/>
      <c r="C1236" s="450"/>
      <c r="D1236" s="450"/>
      <c r="E1236" s="450"/>
      <c r="F1236" s="450"/>
      <c r="G1236" s="450"/>
      <c r="H1236" s="450"/>
      <c r="I1236" s="450"/>
      <c r="J1236" s="450"/>
    </row>
    <row r="1237" spans="1:10" s="188" customFormat="1" ht="3" customHeight="1" x14ac:dyDescent="0.2">
      <c r="A1237" s="450"/>
      <c r="B1237" s="450"/>
      <c r="C1237" s="450"/>
      <c r="D1237" s="450"/>
      <c r="E1237" s="450"/>
      <c r="F1237" s="450"/>
      <c r="G1237" s="450"/>
      <c r="H1237" s="450"/>
      <c r="I1237" s="450"/>
      <c r="J1237" s="450"/>
    </row>
    <row r="1238" spans="1:10" x14ac:dyDescent="0.2">
      <c r="A1238" s="266"/>
      <c r="B1238" s="266"/>
      <c r="C1238" s="266"/>
      <c r="D1238" s="266"/>
      <c r="E1238" s="266"/>
      <c r="F1238" s="266"/>
      <c r="G1238" s="266"/>
      <c r="H1238" s="266"/>
      <c r="I1238" s="266"/>
      <c r="J1238" s="266"/>
    </row>
    <row r="1239" spans="1:10" ht="29.25" customHeight="1" x14ac:dyDescent="0.2">
      <c r="A1239" s="343" t="s">
        <v>453</v>
      </c>
      <c r="B1239" s="2040" t="s">
        <v>924</v>
      </c>
      <c r="C1239" s="2040"/>
      <c r="D1239" s="2040"/>
      <c r="E1239" s="2040"/>
      <c r="F1239" s="2040"/>
      <c r="G1239" s="2040"/>
      <c r="H1239" s="2040"/>
      <c r="I1239" s="2040"/>
      <c r="J1239" s="2040"/>
    </row>
    <row r="1240" spans="1:10" ht="10.8" thickBot="1" x14ac:dyDescent="0.25">
      <c r="A1240" s="266"/>
      <c r="B1240" s="266"/>
      <c r="C1240" s="266"/>
      <c r="D1240" s="266"/>
      <c r="E1240" s="266"/>
      <c r="F1240" s="266"/>
      <c r="G1240" s="266"/>
      <c r="H1240" s="266"/>
      <c r="I1240" s="266"/>
      <c r="J1240" s="266"/>
    </row>
    <row r="1241" spans="1:10" ht="11.4" thickTop="1" thickBot="1" x14ac:dyDescent="0.25">
      <c r="A1241" s="2083" t="s">
        <v>454</v>
      </c>
      <c r="B1241" s="2084"/>
      <c r="C1241" s="2084"/>
      <c r="D1241" s="2084"/>
      <c r="E1241" s="2087" t="s">
        <v>455</v>
      </c>
      <c r="F1241" s="2088"/>
      <c r="G1241" s="2091" t="s">
        <v>29</v>
      </c>
      <c r="H1241" s="2092"/>
      <c r="I1241" s="2092"/>
      <c r="J1241" s="2093"/>
    </row>
    <row r="1242" spans="1:10" ht="31.5" customHeight="1" thickBot="1" x14ac:dyDescent="0.25">
      <c r="A1242" s="2085"/>
      <c r="B1242" s="2086"/>
      <c r="C1242" s="2086"/>
      <c r="D1242" s="2086"/>
      <c r="E1242" s="2089"/>
      <c r="F1242" s="2090"/>
      <c r="G1242" s="2081" t="s">
        <v>132</v>
      </c>
      <c r="H1242" s="2082"/>
      <c r="I1242" s="2079" t="s">
        <v>133</v>
      </c>
      <c r="J1242" s="2080"/>
    </row>
    <row r="1243" spans="1:10" ht="42" customHeight="1" thickTop="1" x14ac:dyDescent="0.2">
      <c r="A1243" s="982" t="s">
        <v>456</v>
      </c>
      <c r="B1243" s="983"/>
      <c r="C1243" s="983"/>
      <c r="D1243" s="983"/>
      <c r="E1243" s="2108"/>
      <c r="F1243" s="2109"/>
      <c r="G1243" s="2110"/>
      <c r="H1243" s="2111"/>
      <c r="I1243" s="2110"/>
      <c r="J1243" s="2112"/>
    </row>
    <row r="1244" spans="1:10" ht="33" customHeight="1" x14ac:dyDescent="0.2">
      <c r="A1244" s="943" t="s">
        <v>457</v>
      </c>
      <c r="B1244" s="944"/>
      <c r="C1244" s="944"/>
      <c r="D1244" s="944"/>
      <c r="E1244" s="2113"/>
      <c r="F1244" s="2114"/>
      <c r="G1244" s="2115"/>
      <c r="H1244" s="2116"/>
      <c r="I1244" s="2115"/>
      <c r="J1244" s="2117"/>
    </row>
    <row r="1245" spans="1:10" s="188" customFormat="1" ht="16.5" customHeight="1" x14ac:dyDescent="0.2">
      <c r="A1245" s="943" t="s">
        <v>458</v>
      </c>
      <c r="B1245" s="944"/>
      <c r="C1245" s="944"/>
      <c r="D1245" s="944"/>
      <c r="E1245" s="2113"/>
      <c r="F1245" s="2114"/>
      <c r="G1245" s="2115"/>
      <c r="H1245" s="2116"/>
      <c r="I1245" s="2115"/>
      <c r="J1245" s="2117"/>
    </row>
    <row r="1246" spans="1:10" s="188" customFormat="1" ht="23.25" customHeight="1" x14ac:dyDescent="0.2">
      <c r="A1246" s="943" t="s">
        <v>459</v>
      </c>
      <c r="B1246" s="944"/>
      <c r="C1246" s="944"/>
      <c r="D1246" s="944"/>
      <c r="E1246" s="2113"/>
      <c r="F1246" s="2114"/>
      <c r="G1246" s="2115"/>
      <c r="H1246" s="2116"/>
      <c r="I1246" s="2115"/>
      <c r="J1246" s="2117"/>
    </row>
    <row r="1247" spans="1:10" s="188" customFormat="1" ht="31.5" customHeight="1" x14ac:dyDescent="0.2">
      <c r="A1247" s="943" t="s">
        <v>460</v>
      </c>
      <c r="B1247" s="944"/>
      <c r="C1247" s="944"/>
      <c r="D1247" s="944"/>
      <c r="E1247" s="2113"/>
      <c r="F1247" s="2114"/>
      <c r="G1247" s="2115"/>
      <c r="H1247" s="2116"/>
      <c r="I1247" s="2115"/>
      <c r="J1247" s="2117"/>
    </row>
    <row r="1248" spans="1:10" s="188" customFormat="1" ht="25.5" customHeight="1" x14ac:dyDescent="0.2">
      <c r="A1248" s="943" t="s">
        <v>461</v>
      </c>
      <c r="B1248" s="944"/>
      <c r="C1248" s="944"/>
      <c r="D1248" s="944"/>
      <c r="E1248" s="2113"/>
      <c r="F1248" s="2114"/>
      <c r="G1248" s="2115"/>
      <c r="H1248" s="2116"/>
      <c r="I1248" s="2115"/>
      <c r="J1248" s="2117"/>
    </row>
    <row r="1249" spans="1:10" s="188" customFormat="1" ht="22.5" customHeight="1" x14ac:dyDescent="0.2">
      <c r="A1249" s="943" t="s">
        <v>462</v>
      </c>
      <c r="B1249" s="944"/>
      <c r="C1249" s="944"/>
      <c r="D1249" s="944"/>
      <c r="E1249" s="2113"/>
      <c r="F1249" s="2114"/>
      <c r="G1249" s="2115"/>
      <c r="H1249" s="2116"/>
      <c r="I1249" s="2115"/>
      <c r="J1249" s="2117"/>
    </row>
    <row r="1250" spans="1:10" s="188" customFormat="1" ht="22.5" customHeight="1" x14ac:dyDescent="0.2">
      <c r="A1250" s="943" t="s">
        <v>463</v>
      </c>
      <c r="B1250" s="944"/>
      <c r="C1250" s="944"/>
      <c r="D1250" s="944"/>
      <c r="E1250" s="2113"/>
      <c r="F1250" s="2114"/>
      <c r="G1250" s="2115"/>
      <c r="H1250" s="2116"/>
      <c r="I1250" s="2115"/>
      <c r="J1250" s="2117"/>
    </row>
    <row r="1251" spans="1:10" s="188" customFormat="1" ht="16.5" customHeight="1" x14ac:dyDescent="0.2">
      <c r="A1251" s="943" t="s">
        <v>799</v>
      </c>
      <c r="B1251" s="944"/>
      <c r="C1251" s="944"/>
      <c r="D1251" s="944"/>
      <c r="E1251" s="2113"/>
      <c r="F1251" s="2114"/>
      <c r="G1251" s="2115"/>
      <c r="H1251" s="2116"/>
      <c r="I1251" s="2115"/>
      <c r="J1251" s="2117"/>
    </row>
    <row r="1252" spans="1:10" s="188" customFormat="1" ht="22.5" customHeight="1" thickBot="1" x14ac:dyDescent="0.25">
      <c r="A1252" s="913" t="s">
        <v>464</v>
      </c>
      <c r="B1252" s="914"/>
      <c r="C1252" s="914"/>
      <c r="D1252" s="914"/>
      <c r="E1252" s="2160"/>
      <c r="F1252" s="2161"/>
      <c r="G1252" s="2152"/>
      <c r="H1252" s="2162"/>
      <c r="I1252" s="2152"/>
      <c r="J1252" s="2153"/>
    </row>
    <row r="1253" spans="1:10" s="188" customFormat="1" ht="14.25" customHeight="1" thickTop="1" x14ac:dyDescent="0.2">
      <c r="A1253" s="265"/>
      <c r="B1253" s="265"/>
      <c r="C1253" s="265"/>
      <c r="D1253" s="265"/>
      <c r="E1253" s="271"/>
      <c r="F1253" s="271"/>
      <c r="G1253" s="271"/>
      <c r="H1253" s="271"/>
      <c r="I1253" s="271"/>
      <c r="J1253" s="271"/>
    </row>
    <row r="1254" spans="1:10" s="188" customFormat="1" ht="34.5" customHeight="1" x14ac:dyDescent="0.2">
      <c r="A1254" s="448" t="s">
        <v>975</v>
      </c>
      <c r="B1254" s="448"/>
      <c r="C1254" s="448"/>
      <c r="D1254" s="448"/>
      <c r="E1254" s="448"/>
      <c r="F1254" s="448"/>
      <c r="G1254" s="448"/>
      <c r="H1254" s="448"/>
      <c r="I1254" s="448"/>
      <c r="J1254" s="448"/>
    </row>
    <row r="1255" spans="1:10" s="188" customFormat="1" ht="15.75" customHeight="1" x14ac:dyDescent="0.2">
      <c r="A1255" s="450"/>
      <c r="B1255" s="450"/>
      <c r="C1255" s="450"/>
      <c r="D1255" s="450"/>
      <c r="E1255" s="450"/>
      <c r="F1255" s="450"/>
      <c r="G1255" s="450"/>
      <c r="H1255" s="450"/>
      <c r="I1255" s="450"/>
      <c r="J1255" s="450"/>
    </row>
    <row r="1256" spans="1:10" s="188" customFormat="1" ht="16.5" customHeight="1" x14ac:dyDescent="0.2">
      <c r="A1256" s="343" t="s">
        <v>465</v>
      </c>
      <c r="B1256" s="2040" t="s">
        <v>800</v>
      </c>
      <c r="C1256" s="2040"/>
      <c r="D1256" s="2040"/>
      <c r="E1256" s="2040"/>
      <c r="F1256" s="2040"/>
      <c r="G1256" s="2040"/>
      <c r="H1256" s="2040"/>
      <c r="I1256" s="2040"/>
      <c r="J1256" s="2040"/>
    </row>
    <row r="1257" spans="1:10" s="188" customFormat="1" ht="16.5" customHeight="1" thickBot="1" x14ac:dyDescent="0.25">
      <c r="A1257" s="2137" t="s">
        <v>287</v>
      </c>
      <c r="B1257" s="2137"/>
      <c r="C1257" s="346"/>
      <c r="D1257" s="346"/>
      <c r="E1257" s="346"/>
      <c r="F1257" s="346"/>
      <c r="G1257" s="346"/>
      <c r="H1257" s="346"/>
      <c r="I1257" s="346"/>
      <c r="J1257" s="346"/>
    </row>
    <row r="1258" spans="1:10" s="188" customFormat="1" ht="16.5" customHeight="1" thickTop="1" thickBot="1" x14ac:dyDescent="0.25">
      <c r="A1258" s="1736" t="s">
        <v>466</v>
      </c>
      <c r="B1258" s="1285"/>
      <c r="C1258" s="1286"/>
      <c r="D1258" s="1612" t="s">
        <v>6</v>
      </c>
      <c r="E1258" s="1612"/>
      <c r="F1258" s="1612"/>
      <c r="G1258" s="1612"/>
      <c r="H1258" s="1612"/>
      <c r="I1258" s="1612"/>
      <c r="J1258" s="1613"/>
    </row>
    <row r="1259" spans="1:10" s="188" customFormat="1" x14ac:dyDescent="0.2">
      <c r="A1259" s="1738"/>
      <c r="B1259" s="1739"/>
      <c r="C1259" s="2138"/>
      <c r="D1259" s="1725" t="s">
        <v>467</v>
      </c>
      <c r="E1259" s="816"/>
      <c r="F1259" s="74" t="s">
        <v>32</v>
      </c>
      <c r="G1259" s="74" t="s">
        <v>33</v>
      </c>
      <c r="H1259" s="74" t="s">
        <v>120</v>
      </c>
      <c r="I1259" s="1771" t="s">
        <v>250</v>
      </c>
      <c r="J1259" s="1772"/>
    </row>
    <row r="1260" spans="1:10" s="188" customFormat="1" ht="10.8" thickBot="1" x14ac:dyDescent="0.25">
      <c r="A1260" s="1760" t="s">
        <v>110</v>
      </c>
      <c r="B1260" s="1602"/>
      <c r="C1260" s="826"/>
      <c r="D1260" s="1602" t="s">
        <v>111</v>
      </c>
      <c r="E1260" s="826"/>
      <c r="F1260" s="218" t="s">
        <v>112</v>
      </c>
      <c r="G1260" s="218" t="s">
        <v>113</v>
      </c>
      <c r="H1260" s="218" t="s">
        <v>114</v>
      </c>
      <c r="I1260" s="1723" t="s">
        <v>115</v>
      </c>
      <c r="J1260" s="1724"/>
    </row>
    <row r="1261" spans="1:10" s="188" customFormat="1" ht="17.25" customHeight="1" thickTop="1" x14ac:dyDescent="0.2">
      <c r="A1261" s="2131" t="s">
        <v>804</v>
      </c>
      <c r="B1261" s="2132"/>
      <c r="C1261" s="2133"/>
      <c r="D1261" s="891">
        <v>6639</v>
      </c>
      <c r="E1261" s="2134"/>
      <c r="F1261" s="76"/>
      <c r="G1261" s="76"/>
      <c r="H1261" s="76"/>
      <c r="I1261" s="2135">
        <f>IF(D1261+F1261-G1261+H1261=0,"",D1261+F1261-G1261+H1261)</f>
        <v>6639</v>
      </c>
      <c r="J1261" s="2136"/>
    </row>
    <row r="1262" spans="1:10" s="188" customFormat="1" ht="17.25" customHeight="1" x14ac:dyDescent="0.2">
      <c r="A1262" s="482" t="s">
        <v>468</v>
      </c>
      <c r="B1262" s="483"/>
      <c r="C1262" s="484"/>
      <c r="D1262" s="588"/>
      <c r="E1262" s="1836"/>
      <c r="F1262" s="139"/>
      <c r="G1262" s="139"/>
      <c r="H1262" s="139"/>
      <c r="I1262" s="2063" t="str">
        <f t="shared" ref="I1262:I1275" si="42">IF(D1262+F1262-G1262+H1262=0,"",D1262+F1262-G1262+H1262)</f>
        <v/>
      </c>
      <c r="J1262" s="2064"/>
    </row>
    <row r="1263" spans="1:10" s="188" customFormat="1" ht="17.25" customHeight="1" x14ac:dyDescent="0.2">
      <c r="A1263" s="482" t="s">
        <v>469</v>
      </c>
      <c r="B1263" s="483"/>
      <c r="C1263" s="484"/>
      <c r="D1263" s="588"/>
      <c r="E1263" s="1836"/>
      <c r="F1263" s="139"/>
      <c r="G1263" s="139"/>
      <c r="H1263" s="139"/>
      <c r="I1263" s="2063" t="str">
        <f t="shared" si="42"/>
        <v/>
      </c>
      <c r="J1263" s="2064"/>
    </row>
    <row r="1264" spans="1:10" s="188" customFormat="1" ht="17.25" customHeight="1" x14ac:dyDescent="0.2">
      <c r="A1264" s="482" t="s">
        <v>470</v>
      </c>
      <c r="B1264" s="483"/>
      <c r="C1264" s="484"/>
      <c r="D1264" s="588"/>
      <c r="E1264" s="1836"/>
      <c r="F1264" s="139"/>
      <c r="G1264" s="139"/>
      <c r="H1264" s="139"/>
      <c r="I1264" s="2063" t="str">
        <f t="shared" si="42"/>
        <v/>
      </c>
      <c r="J1264" s="2064"/>
    </row>
    <row r="1265" spans="1:10" s="188" customFormat="1" ht="17.25" customHeight="1" x14ac:dyDescent="0.2">
      <c r="A1265" s="482" t="s">
        <v>809</v>
      </c>
      <c r="B1265" s="483"/>
      <c r="C1265" s="484"/>
      <c r="D1265" s="588">
        <v>664</v>
      </c>
      <c r="E1265" s="1836"/>
      <c r="F1265" s="139"/>
      <c r="G1265" s="139"/>
      <c r="H1265" s="139"/>
      <c r="I1265" s="2063">
        <f t="shared" si="42"/>
        <v>664</v>
      </c>
      <c r="J1265" s="2064"/>
    </row>
    <row r="1266" spans="1:10" s="188" customFormat="1" ht="16.5" customHeight="1" x14ac:dyDescent="0.2">
      <c r="A1266" s="482" t="s">
        <v>471</v>
      </c>
      <c r="B1266" s="483"/>
      <c r="C1266" s="484"/>
      <c r="D1266" s="588"/>
      <c r="E1266" s="1836"/>
      <c r="F1266" s="139"/>
      <c r="G1266" s="139"/>
      <c r="H1266" s="139"/>
      <c r="I1266" s="2063" t="str">
        <f t="shared" si="42"/>
        <v/>
      </c>
      <c r="J1266" s="2064"/>
    </row>
    <row r="1267" spans="1:10" s="188" customFormat="1" ht="20.25" customHeight="1" x14ac:dyDescent="0.2">
      <c r="A1267" s="585" t="s">
        <v>810</v>
      </c>
      <c r="B1267" s="586"/>
      <c r="C1267" s="587"/>
      <c r="D1267" s="588"/>
      <c r="E1267" s="1836"/>
      <c r="F1267" s="139"/>
      <c r="G1267" s="139"/>
      <c r="H1267" s="139"/>
      <c r="I1267" s="2063" t="str">
        <f t="shared" si="42"/>
        <v/>
      </c>
      <c r="J1267" s="2064"/>
    </row>
    <row r="1268" spans="1:10" s="188" customFormat="1" ht="24" customHeight="1" x14ac:dyDescent="0.2">
      <c r="A1268" s="1603" t="s">
        <v>472</v>
      </c>
      <c r="B1268" s="1604"/>
      <c r="C1268" s="2119"/>
      <c r="D1268" s="2120"/>
      <c r="E1268" s="651"/>
      <c r="F1268" s="82"/>
      <c r="G1268" s="82"/>
      <c r="H1268" s="82"/>
      <c r="I1268" s="2121" t="str">
        <f t="shared" si="42"/>
        <v/>
      </c>
      <c r="J1268" s="2122"/>
    </row>
    <row r="1269" spans="1:10" s="188" customFormat="1" ht="17.25" customHeight="1" x14ac:dyDescent="0.2">
      <c r="A1269" s="482" t="s">
        <v>811</v>
      </c>
      <c r="B1269" s="483"/>
      <c r="C1269" s="484"/>
      <c r="D1269" s="588"/>
      <c r="E1269" s="1836"/>
      <c r="F1269" s="139"/>
      <c r="G1269" s="139"/>
      <c r="H1269" s="139"/>
      <c r="I1269" s="2063" t="str">
        <f t="shared" si="42"/>
        <v/>
      </c>
      <c r="J1269" s="2064"/>
    </row>
    <row r="1270" spans="1:10" s="188" customFormat="1" ht="17.25" customHeight="1" x14ac:dyDescent="0.2">
      <c r="A1270" s="482" t="s">
        <v>801</v>
      </c>
      <c r="B1270" s="483"/>
      <c r="C1270" s="484"/>
      <c r="D1270" s="588">
        <v>233990</v>
      </c>
      <c r="E1270" s="1836"/>
      <c r="F1270" s="139">
        <v>167570</v>
      </c>
      <c r="G1270" s="139"/>
      <c r="H1270" s="139"/>
      <c r="I1270" s="2063">
        <f t="shared" si="42"/>
        <v>401560</v>
      </c>
      <c r="J1270" s="2064"/>
    </row>
    <row r="1271" spans="1:10" s="188" customFormat="1" ht="17.25" customHeight="1" x14ac:dyDescent="0.2">
      <c r="A1271" s="482" t="s">
        <v>802</v>
      </c>
      <c r="B1271" s="483"/>
      <c r="C1271" s="484"/>
      <c r="D1271" s="588"/>
      <c r="E1271" s="1836"/>
      <c r="F1271" s="139"/>
      <c r="G1271" s="139"/>
      <c r="H1271" s="139"/>
      <c r="I1271" s="2063" t="str">
        <f t="shared" si="42"/>
        <v/>
      </c>
      <c r="J1271" s="2064"/>
    </row>
    <row r="1272" spans="1:10" s="188" customFormat="1" ht="17.25" customHeight="1" x14ac:dyDescent="0.2">
      <c r="A1272" s="482" t="s">
        <v>812</v>
      </c>
      <c r="B1272" s="483"/>
      <c r="C1272" s="484">
        <v>2634</v>
      </c>
      <c r="D1272" s="588">
        <v>167570</v>
      </c>
      <c r="E1272" s="1836"/>
      <c r="F1272" s="378">
        <v>353344</v>
      </c>
      <c r="G1272" s="139">
        <v>167570</v>
      </c>
      <c r="H1272" s="139"/>
      <c r="I1272" s="2063">
        <f t="shared" si="42"/>
        <v>353344</v>
      </c>
      <c r="J1272" s="2064"/>
    </row>
    <row r="1273" spans="1:10" s="188" customFormat="1" ht="17.25" customHeight="1" x14ac:dyDescent="0.2">
      <c r="A1273" s="482" t="s">
        <v>474</v>
      </c>
      <c r="B1273" s="483"/>
      <c r="C1273" s="484"/>
      <c r="D1273" s="588"/>
      <c r="E1273" s="1836"/>
      <c r="F1273" s="139"/>
      <c r="G1273" s="139"/>
      <c r="H1273" s="139"/>
      <c r="I1273" s="2063" t="str">
        <f t="shared" si="42"/>
        <v/>
      </c>
      <c r="J1273" s="2064"/>
    </row>
    <row r="1274" spans="1:10" s="188" customFormat="1" ht="17.25" customHeight="1" x14ac:dyDescent="0.2">
      <c r="A1274" s="482" t="s">
        <v>803</v>
      </c>
      <c r="B1274" s="483"/>
      <c r="C1274" s="484"/>
      <c r="D1274" s="588"/>
      <c r="E1274" s="1836"/>
      <c r="F1274" s="139"/>
      <c r="G1274" s="139"/>
      <c r="H1274" s="139"/>
      <c r="I1274" s="2063" t="str">
        <f t="shared" si="42"/>
        <v/>
      </c>
      <c r="J1274" s="2064"/>
    </row>
    <row r="1275" spans="1:10" s="188" customFormat="1" ht="21.75" customHeight="1" thickBot="1" x14ac:dyDescent="0.25">
      <c r="A1275" s="590" t="s">
        <v>473</v>
      </c>
      <c r="B1275" s="591"/>
      <c r="C1275" s="592"/>
      <c r="D1275" s="593"/>
      <c r="E1275" s="847"/>
      <c r="F1275" s="169"/>
      <c r="G1275" s="169"/>
      <c r="H1275" s="169"/>
      <c r="I1275" s="1029" t="str">
        <f t="shared" si="42"/>
        <v/>
      </c>
      <c r="J1275" s="1363"/>
    </row>
    <row r="1276" spans="1:10" s="188" customFormat="1" ht="10.8" thickTop="1" x14ac:dyDescent="0.2">
      <c r="A1276" s="345"/>
      <c r="B1276" s="346"/>
      <c r="C1276" s="346"/>
      <c r="D1276" s="346"/>
      <c r="E1276" s="346"/>
      <c r="F1276" s="346"/>
      <c r="G1276" s="346"/>
      <c r="H1276" s="346"/>
      <c r="I1276" s="346"/>
      <c r="J1276" s="346"/>
    </row>
    <row r="1277" spans="1:10" s="188" customFormat="1" ht="10.8" thickBot="1" x14ac:dyDescent="0.25">
      <c r="A1277" s="2137" t="s">
        <v>214</v>
      </c>
      <c r="B1277" s="2137"/>
      <c r="C1277" s="346"/>
      <c r="D1277" s="346"/>
      <c r="E1277" s="346"/>
      <c r="F1277" s="346"/>
      <c r="G1277" s="346"/>
      <c r="H1277" s="346"/>
      <c r="I1277" s="346"/>
      <c r="J1277" s="346"/>
    </row>
    <row r="1278" spans="1:10" s="188" customFormat="1" ht="11.4" thickTop="1" thickBot="1" x14ac:dyDescent="0.25">
      <c r="A1278" s="1736" t="s">
        <v>466</v>
      </c>
      <c r="B1278" s="1285"/>
      <c r="C1278" s="1286"/>
      <c r="D1278" s="1612" t="s">
        <v>7</v>
      </c>
      <c r="E1278" s="1612"/>
      <c r="F1278" s="1612"/>
      <c r="G1278" s="1612"/>
      <c r="H1278" s="1612"/>
      <c r="I1278" s="1612"/>
      <c r="J1278" s="1613"/>
    </row>
    <row r="1279" spans="1:10" s="188" customFormat="1" x14ac:dyDescent="0.2">
      <c r="A1279" s="1738"/>
      <c r="B1279" s="1739"/>
      <c r="C1279" s="2138"/>
      <c r="D1279" s="1725" t="s">
        <v>467</v>
      </c>
      <c r="E1279" s="816"/>
      <c r="F1279" s="74" t="s">
        <v>32</v>
      </c>
      <c r="G1279" s="74" t="s">
        <v>33</v>
      </c>
      <c r="H1279" s="74" t="s">
        <v>120</v>
      </c>
      <c r="I1279" s="1771" t="s">
        <v>250</v>
      </c>
      <c r="J1279" s="1772"/>
    </row>
    <row r="1280" spans="1:10" s="188" customFormat="1" ht="10.8" thickBot="1" x14ac:dyDescent="0.25">
      <c r="A1280" s="1760" t="s">
        <v>110</v>
      </c>
      <c r="B1280" s="1602"/>
      <c r="C1280" s="826"/>
      <c r="D1280" s="1602" t="s">
        <v>111</v>
      </c>
      <c r="E1280" s="826"/>
      <c r="F1280" s="218" t="s">
        <v>112</v>
      </c>
      <c r="G1280" s="218" t="s">
        <v>113</v>
      </c>
      <c r="H1280" s="218" t="s">
        <v>114</v>
      </c>
      <c r="I1280" s="1723" t="s">
        <v>115</v>
      </c>
      <c r="J1280" s="1724"/>
    </row>
    <row r="1281" spans="1:10" s="188" customFormat="1" ht="10.8" thickTop="1" x14ac:dyDescent="0.2">
      <c r="A1281" s="2131" t="s">
        <v>804</v>
      </c>
      <c r="B1281" s="2132"/>
      <c r="C1281" s="2133"/>
      <c r="D1281" s="891">
        <v>6639</v>
      </c>
      <c r="E1281" s="2134"/>
      <c r="F1281" s="76"/>
      <c r="G1281" s="76"/>
      <c r="H1281" s="76"/>
      <c r="I1281" s="2135">
        <f>IF(D1281+F1281-G1281+H1281=0,"",D1281+F1281-G1281+H1281)</f>
        <v>6639</v>
      </c>
      <c r="J1281" s="2136"/>
    </row>
    <row r="1282" spans="1:10" s="188" customFormat="1" x14ac:dyDescent="0.2">
      <c r="A1282" s="482" t="s">
        <v>468</v>
      </c>
      <c r="B1282" s="483"/>
      <c r="C1282" s="484"/>
      <c r="D1282" s="588"/>
      <c r="E1282" s="1836"/>
      <c r="F1282" s="139"/>
      <c r="G1282" s="139"/>
      <c r="H1282" s="139"/>
      <c r="I1282" s="2063" t="str">
        <f t="shared" ref="I1282:I1295" si="43">IF(D1282+F1282-G1282+H1282=0,"",D1282+F1282-G1282+H1282)</f>
        <v/>
      </c>
      <c r="J1282" s="2064"/>
    </row>
    <row r="1283" spans="1:10" s="188" customFormat="1" x14ac:dyDescent="0.2">
      <c r="A1283" s="482" t="s">
        <v>469</v>
      </c>
      <c r="B1283" s="483"/>
      <c r="C1283" s="484"/>
      <c r="D1283" s="588"/>
      <c r="E1283" s="1836"/>
      <c r="F1283" s="139"/>
      <c r="G1283" s="139"/>
      <c r="H1283" s="139"/>
      <c r="I1283" s="2063" t="str">
        <f t="shared" si="43"/>
        <v/>
      </c>
      <c r="J1283" s="2064"/>
    </row>
    <row r="1284" spans="1:10" s="188" customFormat="1" x14ac:dyDescent="0.2">
      <c r="A1284" s="482" t="s">
        <v>470</v>
      </c>
      <c r="B1284" s="483"/>
      <c r="C1284" s="484"/>
      <c r="D1284" s="588"/>
      <c r="E1284" s="1836"/>
      <c r="F1284" s="139"/>
      <c r="G1284" s="139"/>
      <c r="H1284" s="139"/>
      <c r="I1284" s="2063" t="str">
        <f t="shared" si="43"/>
        <v/>
      </c>
      <c r="J1284" s="2064"/>
    </row>
    <row r="1285" spans="1:10" s="188" customFormat="1" x14ac:dyDescent="0.2">
      <c r="A1285" s="482" t="s">
        <v>809</v>
      </c>
      <c r="B1285" s="483"/>
      <c r="C1285" s="484"/>
      <c r="D1285" s="588">
        <v>664</v>
      </c>
      <c r="E1285" s="1836"/>
      <c r="F1285" s="139"/>
      <c r="G1285" s="139"/>
      <c r="H1285" s="139"/>
      <c r="I1285" s="2063">
        <f t="shared" si="43"/>
        <v>664</v>
      </c>
      <c r="J1285" s="2064"/>
    </row>
    <row r="1286" spans="1:10" s="188" customFormat="1" x14ac:dyDescent="0.2">
      <c r="A1286" s="482" t="s">
        <v>471</v>
      </c>
      <c r="B1286" s="483"/>
      <c r="C1286" s="484"/>
      <c r="D1286" s="588"/>
      <c r="E1286" s="1836"/>
      <c r="F1286" s="139"/>
      <c r="G1286" s="139"/>
      <c r="H1286" s="139"/>
      <c r="I1286" s="2063" t="str">
        <f t="shared" si="43"/>
        <v/>
      </c>
      <c r="J1286" s="2064"/>
    </row>
    <row r="1287" spans="1:10" s="188" customFormat="1" x14ac:dyDescent="0.2">
      <c r="A1287" s="585" t="s">
        <v>810</v>
      </c>
      <c r="B1287" s="586"/>
      <c r="C1287" s="587"/>
      <c r="D1287" s="588"/>
      <c r="E1287" s="1836"/>
      <c r="F1287" s="139"/>
      <c r="G1287" s="139"/>
      <c r="H1287" s="139"/>
      <c r="I1287" s="2063" t="str">
        <f t="shared" si="43"/>
        <v/>
      </c>
      <c r="J1287" s="2064"/>
    </row>
    <row r="1288" spans="1:10" s="188" customFormat="1" x14ac:dyDescent="0.2">
      <c r="A1288" s="1603" t="s">
        <v>472</v>
      </c>
      <c r="B1288" s="1604"/>
      <c r="C1288" s="2119"/>
      <c r="D1288" s="2120"/>
      <c r="E1288" s="651"/>
      <c r="F1288" s="82"/>
      <c r="G1288" s="82"/>
      <c r="H1288" s="82"/>
      <c r="I1288" s="2121" t="str">
        <f t="shared" si="43"/>
        <v/>
      </c>
      <c r="J1288" s="2122"/>
    </row>
    <row r="1289" spans="1:10" s="188" customFormat="1" x14ac:dyDescent="0.2">
      <c r="A1289" s="1603" t="s">
        <v>811</v>
      </c>
      <c r="B1289" s="1604"/>
      <c r="C1289" s="2119"/>
      <c r="D1289" s="2120"/>
      <c r="E1289" s="651"/>
      <c r="F1289" s="82"/>
      <c r="G1289" s="82"/>
      <c r="H1289" s="82"/>
      <c r="I1289" s="2121" t="str">
        <f t="shared" si="43"/>
        <v/>
      </c>
      <c r="J1289" s="2122"/>
    </row>
    <row r="1290" spans="1:10" s="188" customFormat="1" x14ac:dyDescent="0.2">
      <c r="A1290" s="585" t="s">
        <v>801</v>
      </c>
      <c r="B1290" s="586"/>
      <c r="C1290" s="587"/>
      <c r="D1290" s="588"/>
      <c r="E1290" s="1836"/>
      <c r="F1290" s="139">
        <v>233990</v>
      </c>
      <c r="G1290" s="139"/>
      <c r="H1290" s="139"/>
      <c r="I1290" s="2063">
        <f t="shared" si="43"/>
        <v>233990</v>
      </c>
      <c r="J1290" s="2064"/>
    </row>
    <row r="1291" spans="1:10" s="188" customFormat="1" x14ac:dyDescent="0.2">
      <c r="A1291" s="585" t="s">
        <v>802</v>
      </c>
      <c r="B1291" s="586"/>
      <c r="C1291" s="587"/>
      <c r="D1291" s="588">
        <v>14542</v>
      </c>
      <c r="E1291" s="1836"/>
      <c r="F1291" s="139"/>
      <c r="G1291" s="139">
        <v>14542</v>
      </c>
      <c r="H1291" s="139"/>
      <c r="I1291" s="2063" t="str">
        <f t="shared" si="43"/>
        <v/>
      </c>
      <c r="J1291" s="2064"/>
    </row>
    <row r="1292" spans="1:10" s="188" customFormat="1" x14ac:dyDescent="0.2">
      <c r="A1292" s="585" t="s">
        <v>812</v>
      </c>
      <c r="B1292" s="586"/>
      <c r="C1292" s="587">
        <v>2634</v>
      </c>
      <c r="D1292" s="588">
        <v>248532</v>
      </c>
      <c r="E1292" s="1836"/>
      <c r="F1292" s="139">
        <v>167570</v>
      </c>
      <c r="G1292" s="139">
        <v>248532</v>
      </c>
      <c r="H1292" s="139"/>
      <c r="I1292" s="2063">
        <f t="shared" si="43"/>
        <v>167570</v>
      </c>
      <c r="J1292" s="2064"/>
    </row>
    <row r="1293" spans="1:10" s="188" customFormat="1" x14ac:dyDescent="0.2">
      <c r="A1293" s="585" t="s">
        <v>474</v>
      </c>
      <c r="B1293" s="586"/>
      <c r="C1293" s="587"/>
      <c r="D1293" s="588"/>
      <c r="E1293" s="1836"/>
      <c r="F1293" s="139"/>
      <c r="G1293" s="139"/>
      <c r="H1293" s="139"/>
      <c r="I1293" s="2063" t="str">
        <f t="shared" si="43"/>
        <v/>
      </c>
      <c r="J1293" s="2064"/>
    </row>
    <row r="1294" spans="1:10" s="188" customFormat="1" x14ac:dyDescent="0.2">
      <c r="A1294" s="585" t="s">
        <v>803</v>
      </c>
      <c r="B1294" s="586"/>
      <c r="C1294" s="587"/>
      <c r="D1294" s="588"/>
      <c r="E1294" s="1836"/>
      <c r="F1294" s="139"/>
      <c r="G1294" s="139"/>
      <c r="H1294" s="139"/>
      <c r="I1294" s="2063" t="str">
        <f t="shared" si="43"/>
        <v/>
      </c>
      <c r="J1294" s="2064"/>
    </row>
    <row r="1295" spans="1:10" s="188" customFormat="1" ht="21.75" customHeight="1" thickBot="1" x14ac:dyDescent="0.25">
      <c r="A1295" s="590" t="s">
        <v>473</v>
      </c>
      <c r="B1295" s="591"/>
      <c r="C1295" s="592"/>
      <c r="D1295" s="593"/>
      <c r="E1295" s="847"/>
      <c r="F1295" s="169"/>
      <c r="G1295" s="169"/>
      <c r="H1295" s="169"/>
      <c r="I1295" s="1029" t="str">
        <f t="shared" si="43"/>
        <v/>
      </c>
      <c r="J1295" s="1363"/>
    </row>
    <row r="1296" spans="1:10" s="188" customFormat="1" ht="10.8" thickTop="1" x14ac:dyDescent="0.2">
      <c r="A1296" s="345"/>
      <c r="B1296" s="346"/>
      <c r="C1296" s="346"/>
      <c r="D1296" s="346"/>
      <c r="E1296" s="346"/>
      <c r="F1296" s="346"/>
      <c r="G1296" s="346"/>
      <c r="H1296" s="346"/>
      <c r="I1296" s="346"/>
      <c r="J1296" s="346"/>
    </row>
    <row r="1297" spans="1:10" s="188" customFormat="1" x14ac:dyDescent="0.2">
      <c r="A1297" s="448" t="s">
        <v>813</v>
      </c>
      <c r="B1297" s="448"/>
      <c r="C1297" s="448"/>
      <c r="D1297" s="448"/>
      <c r="E1297" s="448"/>
      <c r="F1297" s="448"/>
      <c r="G1297" s="448"/>
      <c r="H1297" s="448"/>
      <c r="I1297" s="448"/>
      <c r="J1297" s="448"/>
    </row>
    <row r="1298" spans="1:10" s="188" customFormat="1" x14ac:dyDescent="0.2">
      <c r="A1298" s="234"/>
      <c r="B1298" s="234"/>
      <c r="C1298" s="234"/>
      <c r="D1298" s="234"/>
      <c r="E1298" s="234"/>
      <c r="F1298" s="234"/>
      <c r="G1298" s="234"/>
      <c r="H1298" s="234"/>
      <c r="I1298" s="234"/>
      <c r="J1298" s="234"/>
    </row>
    <row r="1299" spans="1:10" s="188" customFormat="1" x14ac:dyDescent="0.2">
      <c r="A1299" s="343" t="s">
        <v>814</v>
      </c>
      <c r="B1299" s="2040" t="s">
        <v>927</v>
      </c>
      <c r="C1299" s="2040"/>
      <c r="D1299" s="2040"/>
      <c r="E1299" s="2040"/>
      <c r="F1299" s="2040"/>
      <c r="G1299" s="2040"/>
      <c r="H1299" s="2040"/>
      <c r="I1299" s="2040"/>
      <c r="J1299" s="2040"/>
    </row>
    <row r="1300" spans="1:10" s="188" customFormat="1" x14ac:dyDescent="0.2">
      <c r="A1300" s="234"/>
      <c r="B1300" s="234"/>
      <c r="C1300" s="234"/>
      <c r="D1300" s="234"/>
      <c r="E1300" s="234"/>
      <c r="F1300" s="234"/>
      <c r="G1300" s="234"/>
      <c r="H1300" s="234"/>
      <c r="I1300" s="234"/>
      <c r="J1300" s="234"/>
    </row>
    <row r="1301" spans="1:10" s="188" customFormat="1" ht="27.75" customHeight="1" x14ac:dyDescent="0.2">
      <c r="A1301" s="2047" t="s">
        <v>925</v>
      </c>
      <c r="B1301" s="2047"/>
      <c r="C1301" s="2047"/>
      <c r="D1301" s="2047"/>
      <c r="E1301" s="2047"/>
      <c r="F1301" s="2047"/>
      <c r="G1301" s="2047"/>
      <c r="H1301" s="2047"/>
      <c r="I1301" s="2047"/>
      <c r="J1301" s="2047"/>
    </row>
    <row r="1302" spans="1:10" s="188" customFormat="1" ht="16.5" customHeight="1" x14ac:dyDescent="0.2">
      <c r="A1302" s="234"/>
      <c r="B1302" s="234"/>
      <c r="C1302" s="234"/>
      <c r="D1302" s="234"/>
      <c r="E1302" s="234"/>
      <c r="F1302" s="234"/>
      <c r="G1302" s="234"/>
      <c r="H1302" s="234"/>
      <c r="I1302" s="234"/>
      <c r="J1302" s="234"/>
    </row>
    <row r="1303" spans="1:10" s="188" customFormat="1" ht="16.5" customHeight="1" x14ac:dyDescent="0.2">
      <c r="A1303" s="343" t="s">
        <v>815</v>
      </c>
      <c r="B1303" s="2040" t="s">
        <v>928</v>
      </c>
      <c r="C1303" s="2040"/>
      <c r="D1303" s="2040"/>
      <c r="E1303" s="2040"/>
      <c r="F1303" s="2040"/>
      <c r="G1303" s="2040"/>
      <c r="H1303" s="2040"/>
      <c r="I1303" s="2040"/>
      <c r="J1303" s="2040"/>
    </row>
    <row r="1304" spans="1:10" s="188" customFormat="1" ht="7.5" customHeight="1" x14ac:dyDescent="0.2">
      <c r="A1304" s="234"/>
      <c r="B1304" s="234"/>
      <c r="C1304" s="234"/>
      <c r="D1304" s="234"/>
      <c r="E1304" s="234"/>
      <c r="F1304" s="234"/>
      <c r="G1304" s="234"/>
      <c r="H1304" s="234"/>
      <c r="I1304" s="234"/>
      <c r="J1304" s="234"/>
    </row>
    <row r="1305" spans="1:10" s="188" customFormat="1" ht="37.5" customHeight="1" x14ac:dyDescent="0.2">
      <c r="A1305" s="2047" t="s">
        <v>926</v>
      </c>
      <c r="B1305" s="2047"/>
      <c r="C1305" s="2047"/>
      <c r="D1305" s="2047"/>
      <c r="E1305" s="2047"/>
      <c r="F1305" s="2047"/>
      <c r="G1305" s="2047"/>
      <c r="H1305" s="2047"/>
      <c r="I1305" s="2047"/>
      <c r="J1305" s="2047"/>
    </row>
    <row r="1306" spans="1:10" s="188" customFormat="1" ht="16.5" hidden="1" customHeight="1" x14ac:dyDescent="0.2">
      <c r="A1306" s="450"/>
      <c r="B1306" s="450"/>
      <c r="C1306" s="450"/>
      <c r="D1306" s="450"/>
      <c r="E1306" s="450"/>
      <c r="F1306" s="450"/>
      <c r="G1306" s="450"/>
      <c r="H1306" s="450"/>
      <c r="I1306" s="450"/>
      <c r="J1306" s="450"/>
    </row>
    <row r="1307" spans="1:10" s="188" customFormat="1" ht="16.5" customHeight="1" x14ac:dyDescent="0.2">
      <c r="A1307" s="375"/>
      <c r="B1307" s="375"/>
      <c r="C1307" s="375"/>
      <c r="D1307" s="375"/>
      <c r="E1307" s="375"/>
      <c r="F1307" s="375"/>
      <c r="G1307" s="375"/>
      <c r="H1307" s="375"/>
      <c r="I1307" s="375"/>
      <c r="J1307" s="375"/>
    </row>
    <row r="1308" spans="1:10" s="188" customFormat="1" ht="24.75" customHeight="1" x14ac:dyDescent="0.2">
      <c r="A1308" s="343" t="s">
        <v>816</v>
      </c>
      <c r="B1308" s="2040" t="s">
        <v>929</v>
      </c>
      <c r="C1308" s="2040"/>
      <c r="D1308" s="2040"/>
      <c r="E1308" s="2040"/>
      <c r="F1308" s="2040"/>
      <c r="G1308" s="2040"/>
      <c r="H1308" s="2040"/>
      <c r="I1308" s="2040"/>
      <c r="J1308" s="2040"/>
    </row>
    <row r="1309" spans="1:10" s="188" customFormat="1" ht="12.75" customHeight="1" x14ac:dyDescent="0.2">
      <c r="A1309" s="234"/>
      <c r="B1309" s="234"/>
      <c r="C1309" s="234"/>
      <c r="D1309" s="234"/>
      <c r="E1309" s="234"/>
      <c r="F1309" s="234"/>
      <c r="G1309" s="234"/>
      <c r="H1309" s="234"/>
      <c r="I1309" s="234"/>
      <c r="J1309" s="234"/>
    </row>
    <row r="1310" spans="1:10" s="188" customFormat="1" ht="21" customHeight="1" x14ac:dyDescent="0.2">
      <c r="A1310" s="2047" t="s">
        <v>817</v>
      </c>
      <c r="B1310" s="2047"/>
      <c r="C1310" s="2047"/>
      <c r="D1310" s="2047"/>
      <c r="E1310" s="2047"/>
      <c r="F1310" s="2047"/>
      <c r="G1310" s="2047"/>
      <c r="H1310" s="2047"/>
      <c r="I1310" s="2047"/>
      <c r="J1310" s="2047"/>
    </row>
    <row r="1311" spans="1:10" s="188" customFormat="1" ht="22.5" customHeight="1" x14ac:dyDescent="0.2">
      <c r="A1311" s="450"/>
      <c r="B1311" s="450"/>
      <c r="C1311" s="450"/>
      <c r="D1311" s="450"/>
      <c r="E1311" s="450"/>
      <c r="F1311" s="450"/>
      <c r="G1311" s="450"/>
      <c r="H1311" s="450"/>
      <c r="I1311" s="450"/>
      <c r="J1311" s="450"/>
    </row>
    <row r="1312" spans="1:10" s="188" customFormat="1" ht="15.75" customHeight="1" x14ac:dyDescent="0.2">
      <c r="A1312" s="343" t="s">
        <v>545</v>
      </c>
      <c r="B1312" s="2040" t="s">
        <v>546</v>
      </c>
      <c r="C1312" s="2040"/>
      <c r="D1312" s="2040"/>
      <c r="E1312" s="2040"/>
      <c r="F1312" s="2040"/>
      <c r="G1312" s="2040"/>
      <c r="H1312" s="2040"/>
      <c r="I1312" s="2040"/>
      <c r="J1312" s="2040"/>
    </row>
    <row r="1313" spans="1:10" s="188" customFormat="1" ht="16.5" customHeight="1" thickBot="1" x14ac:dyDescent="0.25">
      <c r="A1313" s="2118"/>
      <c r="B1313" s="2118"/>
      <c r="C1313" s="1264"/>
      <c r="D1313" s="1264"/>
      <c r="E1313" s="1264"/>
      <c r="F1313" s="1264"/>
      <c r="G1313" s="571"/>
      <c r="H1313" s="571"/>
      <c r="I1313" s="571"/>
      <c r="J1313" s="571"/>
    </row>
    <row r="1314" spans="1:10" s="188" customFormat="1" ht="35.25" customHeight="1" thickTop="1" thickBot="1" x14ac:dyDescent="0.25">
      <c r="A1314" s="2185" t="s">
        <v>477</v>
      </c>
      <c r="B1314" s="2186"/>
      <c r="C1314" s="879" t="s">
        <v>478</v>
      </c>
      <c r="D1314" s="880"/>
      <c r="E1314" s="880"/>
      <c r="F1314" s="730"/>
      <c r="G1314" s="879" t="s">
        <v>6</v>
      </c>
      <c r="H1314" s="883"/>
      <c r="I1314" s="879" t="s">
        <v>7</v>
      </c>
      <c r="J1314" s="881"/>
    </row>
    <row r="1315" spans="1:10" s="188" customFormat="1" ht="16.5" customHeight="1" thickTop="1" thickBot="1" x14ac:dyDescent="0.25">
      <c r="A1315" s="2177"/>
      <c r="B1315" s="2178"/>
      <c r="C1315" s="2179" t="s">
        <v>547</v>
      </c>
      <c r="D1315" s="2180"/>
      <c r="E1315" s="2180"/>
      <c r="F1315" s="2181"/>
      <c r="G1315" s="2182"/>
      <c r="H1315" s="2183"/>
      <c r="I1315" s="2182"/>
      <c r="J1315" s="2184"/>
    </row>
    <row r="1316" spans="1:10" s="188" customFormat="1" ht="30" customHeight="1" thickBot="1" x14ac:dyDescent="0.25">
      <c r="A1316" s="2123" t="s">
        <v>548</v>
      </c>
      <c r="B1316" s="2124"/>
      <c r="C1316" s="2125" t="s">
        <v>550</v>
      </c>
      <c r="D1316" s="790"/>
      <c r="E1316" s="790"/>
      <c r="F1316" s="2126"/>
      <c r="G1316" s="2127">
        <v>444712</v>
      </c>
      <c r="H1316" s="2128"/>
      <c r="I1316" s="2129">
        <v>239038</v>
      </c>
      <c r="J1316" s="2130"/>
    </row>
    <row r="1317" spans="1:10" s="188" customFormat="1" ht="45.75" customHeight="1" thickBot="1" x14ac:dyDescent="0.25">
      <c r="A1317" s="2123" t="s">
        <v>475</v>
      </c>
      <c r="B1317" s="2124"/>
      <c r="C1317" s="2125" t="s">
        <v>957</v>
      </c>
      <c r="D1317" s="790"/>
      <c r="E1317" s="790"/>
      <c r="F1317" s="2126"/>
      <c r="G1317" s="576">
        <f>IF(SUM(G1318:H1330)=0,"",SUM(G1318:H1330))</f>
        <v>155716</v>
      </c>
      <c r="H1317" s="1759"/>
      <c r="I1317" s="576">
        <f>IF(SUM(I1318:J1330)=0,"",SUM(I1318:J1330))</f>
        <v>423622</v>
      </c>
      <c r="J1317" s="577"/>
    </row>
    <row r="1318" spans="1:10" s="188" customFormat="1" ht="25.5" customHeight="1" x14ac:dyDescent="0.2">
      <c r="A1318" s="2095" t="s">
        <v>549</v>
      </c>
      <c r="B1318" s="2096"/>
      <c r="C1318" s="2102" t="s">
        <v>551</v>
      </c>
      <c r="D1318" s="1438"/>
      <c r="E1318" s="1438"/>
      <c r="F1318" s="2103"/>
      <c r="G1318" s="2104">
        <v>155294</v>
      </c>
      <c r="H1318" s="2105"/>
      <c r="I1318" s="1006">
        <v>224995</v>
      </c>
      <c r="J1318" s="2100"/>
    </row>
    <row r="1319" spans="1:10" s="188" customFormat="1" ht="43.5" customHeight="1" x14ac:dyDescent="0.2">
      <c r="A1319" s="2065" t="s">
        <v>476</v>
      </c>
      <c r="B1319" s="2066"/>
      <c r="C1319" s="1053" t="s">
        <v>552</v>
      </c>
      <c r="D1319" s="514"/>
      <c r="E1319" s="514"/>
      <c r="F1319" s="1054"/>
      <c r="G1319" s="529"/>
      <c r="H1319" s="1050"/>
      <c r="I1319" s="529"/>
      <c r="J1319" s="2101"/>
    </row>
    <row r="1320" spans="1:10" s="188" customFormat="1" ht="16.5" customHeight="1" x14ac:dyDescent="0.2">
      <c r="A1320" s="2095" t="s">
        <v>553</v>
      </c>
      <c r="B1320" s="2096"/>
      <c r="C1320" s="2102" t="s">
        <v>967</v>
      </c>
      <c r="D1320" s="1438"/>
      <c r="E1320" s="1438"/>
      <c r="F1320" s="2103"/>
      <c r="G1320" s="1006"/>
      <c r="H1320" s="811"/>
      <c r="I1320" s="1006"/>
      <c r="J1320" s="2100"/>
    </row>
    <row r="1321" spans="1:10" s="188" customFormat="1" ht="16.5" customHeight="1" x14ac:dyDescent="0.2">
      <c r="A1321" s="2065" t="s">
        <v>554</v>
      </c>
      <c r="B1321" s="2066"/>
      <c r="C1321" s="1053" t="s">
        <v>559</v>
      </c>
      <c r="D1321" s="514"/>
      <c r="E1321" s="514"/>
      <c r="F1321" s="1054"/>
      <c r="G1321" s="529"/>
      <c r="H1321" s="1050"/>
      <c r="I1321" s="529"/>
      <c r="J1321" s="2101"/>
    </row>
    <row r="1322" spans="1:10" s="188" customFormat="1" ht="16.5" customHeight="1" x14ac:dyDescent="0.2">
      <c r="A1322" s="2065" t="s">
        <v>555</v>
      </c>
      <c r="B1322" s="2066"/>
      <c r="C1322" s="1053" t="s">
        <v>560</v>
      </c>
      <c r="D1322" s="514"/>
      <c r="E1322" s="514"/>
      <c r="F1322" s="1054"/>
      <c r="G1322" s="2106">
        <v>-1724</v>
      </c>
      <c r="H1322" s="2107"/>
      <c r="I1322" s="529">
        <v>-1596</v>
      </c>
      <c r="J1322" s="2101"/>
    </row>
    <row r="1323" spans="1:10" s="188" customFormat="1" ht="25.5" customHeight="1" x14ac:dyDescent="0.2">
      <c r="A1323" s="2095" t="s">
        <v>556</v>
      </c>
      <c r="B1323" s="2096"/>
      <c r="C1323" s="2102" t="s">
        <v>561</v>
      </c>
      <c r="D1323" s="1438"/>
      <c r="E1323" s="1438"/>
      <c r="F1323" s="2103"/>
      <c r="G1323" s="2104">
        <v>2146</v>
      </c>
      <c r="H1323" s="2105"/>
      <c r="I1323" s="1006">
        <v>200223</v>
      </c>
      <c r="J1323" s="2100"/>
    </row>
    <row r="1324" spans="1:10" s="188" customFormat="1" ht="16.5" customHeight="1" x14ac:dyDescent="0.2">
      <c r="A1324" s="2095" t="s">
        <v>557</v>
      </c>
      <c r="B1324" s="2096"/>
      <c r="C1324" s="2097" t="s">
        <v>956</v>
      </c>
      <c r="D1324" s="2098"/>
      <c r="E1324" s="2098"/>
      <c r="F1324" s="2099"/>
      <c r="G1324" s="1006"/>
      <c r="H1324" s="811"/>
      <c r="I1324" s="1006"/>
      <c r="J1324" s="2100"/>
    </row>
    <row r="1325" spans="1:10" s="188" customFormat="1" ht="16.5" customHeight="1" x14ac:dyDescent="0.2">
      <c r="A1325" s="2065" t="s">
        <v>558</v>
      </c>
      <c r="B1325" s="2066"/>
      <c r="C1325" s="1053" t="s">
        <v>562</v>
      </c>
      <c r="D1325" s="514"/>
      <c r="E1325" s="514"/>
      <c r="F1325" s="1054"/>
      <c r="G1325" s="529"/>
      <c r="H1325" s="1050"/>
      <c r="I1325" s="529"/>
      <c r="J1325" s="2101"/>
    </row>
    <row r="1326" spans="1:10" s="188" customFormat="1" ht="16.5" customHeight="1" x14ac:dyDescent="0.2">
      <c r="A1326" s="2065" t="s">
        <v>563</v>
      </c>
      <c r="B1326" s="2066"/>
      <c r="C1326" s="1053" t="s">
        <v>958</v>
      </c>
      <c r="D1326" s="514"/>
      <c r="E1326" s="514"/>
      <c r="F1326" s="1054"/>
      <c r="G1326" s="529"/>
      <c r="H1326" s="1050"/>
      <c r="I1326" s="529"/>
      <c r="J1326" s="2101"/>
    </row>
    <row r="1327" spans="1:10" s="188" customFormat="1" ht="37.5" customHeight="1" x14ac:dyDescent="0.2">
      <c r="A1327" s="2065" t="s">
        <v>564</v>
      </c>
      <c r="B1327" s="2066"/>
      <c r="C1327" s="1053" t="s">
        <v>568</v>
      </c>
      <c r="D1327" s="514"/>
      <c r="E1327" s="514"/>
      <c r="F1327" s="1054"/>
      <c r="G1327" s="529"/>
      <c r="H1327" s="1050"/>
      <c r="I1327" s="529"/>
      <c r="J1327" s="2101"/>
    </row>
    <row r="1328" spans="1:10" s="188" customFormat="1" ht="37.5" customHeight="1" x14ac:dyDescent="0.2">
      <c r="A1328" s="2065" t="s">
        <v>565</v>
      </c>
      <c r="B1328" s="2066"/>
      <c r="C1328" s="1053" t="s">
        <v>806</v>
      </c>
      <c r="D1328" s="514"/>
      <c r="E1328" s="514"/>
      <c r="F1328" s="1054"/>
      <c r="G1328" s="529"/>
      <c r="H1328" s="1050"/>
      <c r="I1328" s="529"/>
      <c r="J1328" s="2101"/>
    </row>
    <row r="1329" spans="1:10" s="188" customFormat="1" ht="31.5" customHeight="1" x14ac:dyDescent="0.2">
      <c r="A1329" s="2065" t="s">
        <v>566</v>
      </c>
      <c r="B1329" s="2066"/>
      <c r="C1329" s="1053" t="s">
        <v>955</v>
      </c>
      <c r="D1329" s="514"/>
      <c r="E1329" s="514"/>
      <c r="F1329" s="1054"/>
      <c r="G1329" s="529"/>
      <c r="H1329" s="1050"/>
      <c r="I1329" s="529"/>
      <c r="J1329" s="2101"/>
    </row>
    <row r="1330" spans="1:10" s="188" customFormat="1" ht="60.75" customHeight="1" thickBot="1" x14ac:dyDescent="0.25">
      <c r="A1330" s="2158" t="s">
        <v>567</v>
      </c>
      <c r="B1330" s="2159"/>
      <c r="C1330" s="2208" t="s">
        <v>569</v>
      </c>
      <c r="D1330" s="1034"/>
      <c r="E1330" s="1034"/>
      <c r="F1330" s="2209"/>
      <c r="G1330" s="1464"/>
      <c r="H1330" s="1465"/>
      <c r="I1330" s="1464"/>
      <c r="J1330" s="2210"/>
    </row>
    <row r="1331" spans="1:10" s="188" customFormat="1" ht="98.25" customHeight="1" thickBot="1" x14ac:dyDescent="0.25">
      <c r="A1331" s="2190" t="s">
        <v>570</v>
      </c>
      <c r="B1331" s="2191"/>
      <c r="C1331" s="2125" t="s">
        <v>807</v>
      </c>
      <c r="D1331" s="790"/>
      <c r="E1331" s="790"/>
      <c r="F1331" s="2126"/>
      <c r="G1331" s="576">
        <f>IF(SUM(G1332:H1335)=0,"",SUM(G1332:H1335))</f>
        <v>-575771</v>
      </c>
      <c r="H1331" s="1759"/>
      <c r="I1331" s="576">
        <f>IF(SUM(I1332:J1335)=0,"",SUM(I1332:J1335))</f>
        <v>-544790</v>
      </c>
      <c r="J1331" s="577"/>
    </row>
    <row r="1332" spans="1:10" s="188" customFormat="1" ht="16.5" customHeight="1" x14ac:dyDescent="0.2">
      <c r="A1332" s="2095" t="s">
        <v>571</v>
      </c>
      <c r="B1332" s="2096"/>
      <c r="C1332" s="2102" t="s">
        <v>939</v>
      </c>
      <c r="D1332" s="1438"/>
      <c r="E1332" s="1438"/>
      <c r="F1332" s="2103"/>
      <c r="G1332" s="2104">
        <v>-40074</v>
      </c>
      <c r="H1332" s="2105"/>
      <c r="I1332" s="1006">
        <v>11119</v>
      </c>
      <c r="J1332" s="2100"/>
    </row>
    <row r="1333" spans="1:10" s="188" customFormat="1" ht="16.5" customHeight="1" x14ac:dyDescent="0.2">
      <c r="A1333" s="2065" t="s">
        <v>572</v>
      </c>
      <c r="B1333" s="2066"/>
      <c r="C1333" s="1053" t="s">
        <v>940</v>
      </c>
      <c r="D1333" s="514"/>
      <c r="E1333" s="514"/>
      <c r="F1333" s="1054"/>
      <c r="G1333" s="529">
        <v>-280813</v>
      </c>
      <c r="H1333" s="1050"/>
      <c r="I1333" s="529">
        <v>-800135</v>
      </c>
      <c r="J1333" s="2101"/>
    </row>
    <row r="1334" spans="1:10" s="188" customFormat="1" ht="16.5" customHeight="1" x14ac:dyDescent="0.2">
      <c r="A1334" s="2065" t="s">
        <v>573</v>
      </c>
      <c r="B1334" s="2066"/>
      <c r="C1334" s="1053" t="s">
        <v>574</v>
      </c>
      <c r="D1334" s="514"/>
      <c r="E1334" s="514"/>
      <c r="F1334" s="1054"/>
      <c r="G1334" s="529">
        <v>-254884</v>
      </c>
      <c r="H1334" s="1050"/>
      <c r="I1334" s="529">
        <v>244226</v>
      </c>
      <c r="J1334" s="2101"/>
    </row>
    <row r="1335" spans="1:10" s="188" customFormat="1" ht="43.5" customHeight="1" thickBot="1" x14ac:dyDescent="0.25">
      <c r="A1335" s="2158" t="s">
        <v>575</v>
      </c>
      <c r="B1335" s="2159"/>
      <c r="C1335" s="2208" t="s">
        <v>577</v>
      </c>
      <c r="D1335" s="1034"/>
      <c r="E1335" s="1034"/>
      <c r="F1335" s="2209"/>
      <c r="G1335" s="1464"/>
      <c r="H1335" s="1465"/>
      <c r="I1335" s="1464"/>
      <c r="J1335" s="2210"/>
    </row>
    <row r="1336" spans="1:10" s="188" customFormat="1" ht="55.5" customHeight="1" thickBot="1" x14ac:dyDescent="0.25">
      <c r="A1336" s="2211"/>
      <c r="B1336" s="2212"/>
      <c r="C1336" s="2197" t="s">
        <v>578</v>
      </c>
      <c r="D1336" s="1349"/>
      <c r="E1336" s="1349"/>
      <c r="F1336" s="2198"/>
      <c r="G1336" s="2171">
        <f>IF(IF(G1317="",0,G1317)+IF(G1331="",0,G1331)+G1316=0,"",IF(G1317="",0,G1317)+IF(G1331="",0,G1331)+G1316)</f>
        <v>24657</v>
      </c>
      <c r="H1336" s="2172"/>
      <c r="I1336" s="2171">
        <f>IF(IF(I1317="",0,I1317)+IF(I1331="",0,I1331)+I1316=0,"",IF(I1317="",0,I1317)+IF(I1331="",0,I1331)+I1316)</f>
        <v>117870</v>
      </c>
      <c r="J1336" s="2173"/>
    </row>
    <row r="1337" spans="1:10" s="188" customFormat="1" ht="25.5" customHeight="1" x14ac:dyDescent="0.2">
      <c r="A1337" s="2095" t="s">
        <v>576</v>
      </c>
      <c r="B1337" s="2096"/>
      <c r="C1337" s="2102" t="s">
        <v>581</v>
      </c>
      <c r="D1337" s="1438"/>
      <c r="E1337" s="1438"/>
      <c r="F1337" s="2103"/>
      <c r="G1337" s="1006"/>
      <c r="H1337" s="811"/>
      <c r="I1337" s="1006"/>
      <c r="J1337" s="2100"/>
    </row>
    <row r="1338" spans="1:10" s="188" customFormat="1" ht="25.5" customHeight="1" x14ac:dyDescent="0.2">
      <c r="A1338" s="370"/>
      <c r="B1338" s="370"/>
      <c r="C1338" s="369"/>
      <c r="D1338" s="369"/>
      <c r="E1338" s="369"/>
      <c r="F1338" s="369"/>
      <c r="G1338" s="366"/>
      <c r="H1338" s="366"/>
      <c r="I1338" s="366"/>
      <c r="J1338" s="366"/>
    </row>
    <row r="1339" spans="1:10" s="188" customFormat="1" ht="25.5" customHeight="1" x14ac:dyDescent="0.2">
      <c r="A1339" s="2095" t="s">
        <v>579</v>
      </c>
      <c r="B1339" s="2096"/>
      <c r="C1339" s="2102" t="s">
        <v>479</v>
      </c>
      <c r="D1339" s="1438"/>
      <c r="E1339" s="1438"/>
      <c r="F1339" s="2103"/>
      <c r="G1339" s="1006"/>
      <c r="H1339" s="811"/>
      <c r="I1339" s="1006"/>
      <c r="J1339" s="2100"/>
    </row>
    <row r="1340" spans="1:10" s="188" customFormat="1" ht="33.75" customHeight="1" x14ac:dyDescent="0.2">
      <c r="A1340" s="2065" t="s">
        <v>580</v>
      </c>
      <c r="B1340" s="2066"/>
      <c r="C1340" s="1053" t="s">
        <v>582</v>
      </c>
      <c r="D1340" s="514"/>
      <c r="E1340" s="514"/>
      <c r="F1340" s="1054"/>
      <c r="G1340" s="529"/>
      <c r="H1340" s="1050"/>
      <c r="I1340" s="529"/>
      <c r="J1340" s="2101"/>
    </row>
    <row r="1341" spans="1:10" s="188" customFormat="1" ht="35.25" customHeight="1" thickBot="1" x14ac:dyDescent="0.25">
      <c r="A1341" s="2158" t="s">
        <v>583</v>
      </c>
      <c r="B1341" s="2159"/>
      <c r="C1341" s="2208" t="s">
        <v>585</v>
      </c>
      <c r="D1341" s="1034"/>
      <c r="E1341" s="1034"/>
      <c r="F1341" s="2209"/>
      <c r="G1341" s="1464"/>
      <c r="H1341" s="1465"/>
      <c r="I1341" s="1464"/>
      <c r="J1341" s="2210"/>
    </row>
    <row r="1342" spans="1:10" s="188" customFormat="1" ht="21.75" customHeight="1" thickBot="1" x14ac:dyDescent="0.25">
      <c r="A1342" s="2146"/>
      <c r="B1342" s="2147"/>
      <c r="C1342" s="2197" t="s">
        <v>586</v>
      </c>
      <c r="D1342" s="1349"/>
      <c r="E1342" s="1349"/>
      <c r="F1342" s="2198"/>
      <c r="G1342" s="2171">
        <f>IF(IF(G1336="",0,G1336)+SUM(G1337:H1341)=0,"",(IF(G1336="",0,G1336)+SUM(G1337:H1341)))</f>
        <v>24657</v>
      </c>
      <c r="H1342" s="2172"/>
      <c r="I1342" s="2171">
        <f>IF(IF(I1336="",0,I1336)+SUM(I1337:J1341)=0,"",(IF(I1336="",0,I1336)+SUM(I1337:J1341)))</f>
        <v>117870</v>
      </c>
      <c r="J1342" s="2173"/>
    </row>
    <row r="1343" spans="1:10" s="188" customFormat="1" ht="36" customHeight="1" x14ac:dyDescent="0.2">
      <c r="A1343" s="2095" t="s">
        <v>584</v>
      </c>
      <c r="B1343" s="2096"/>
      <c r="C1343" s="2102" t="s">
        <v>587</v>
      </c>
      <c r="D1343" s="1438"/>
      <c r="E1343" s="1438"/>
      <c r="F1343" s="2103"/>
      <c r="G1343" s="1006">
        <v>-91368</v>
      </c>
      <c r="H1343" s="811"/>
      <c r="I1343" s="1006">
        <v>-71468</v>
      </c>
      <c r="J1343" s="2100"/>
    </row>
    <row r="1344" spans="1:10" s="188" customFormat="1" ht="32.25" customHeight="1" x14ac:dyDescent="0.2">
      <c r="A1344" s="2065" t="s">
        <v>588</v>
      </c>
      <c r="B1344" s="2066"/>
      <c r="C1344" s="1053" t="s">
        <v>480</v>
      </c>
      <c r="D1344" s="514"/>
      <c r="E1344" s="514"/>
      <c r="F1344" s="1054"/>
      <c r="G1344" s="529"/>
      <c r="H1344" s="1050"/>
      <c r="I1344" s="529"/>
      <c r="J1344" s="2101"/>
    </row>
    <row r="1345" spans="1:10" s="188" customFormat="1" ht="25.5" customHeight="1" thickBot="1" x14ac:dyDescent="0.25">
      <c r="A1345" s="2095" t="s">
        <v>589</v>
      </c>
      <c r="B1345" s="2096"/>
      <c r="C1345" s="2102" t="s">
        <v>481</v>
      </c>
      <c r="D1345" s="1438"/>
      <c r="E1345" s="1438"/>
      <c r="F1345" s="2103"/>
      <c r="G1345" s="1006"/>
      <c r="H1345" s="811"/>
      <c r="I1345" s="1006"/>
      <c r="J1345" s="2100"/>
    </row>
    <row r="1346" spans="1:10" s="188" customFormat="1" ht="24" customHeight="1" thickBot="1" x14ac:dyDescent="0.25">
      <c r="A1346" s="2199" t="s">
        <v>590</v>
      </c>
      <c r="B1346" s="2200"/>
      <c r="C1346" s="2148" t="s">
        <v>591</v>
      </c>
      <c r="D1346" s="611"/>
      <c r="E1346" s="611"/>
      <c r="F1346" s="2149"/>
      <c r="G1346" s="2155">
        <f>IF(IF(G1342="",0,G1342)+SUM(G1343:H1345)=0,"",IF(G1342="",0,G1342)+SUM(G1343:H1345))</f>
        <v>-66711</v>
      </c>
      <c r="H1346" s="2156"/>
      <c r="I1346" s="2155">
        <f>IF(IF(I1342="",0,I1342)+SUM(I1343:J1345)=0,"",IF(I1342="",0,I1342)+SUM(I1343:J1345))</f>
        <v>46402</v>
      </c>
      <c r="J1346" s="2157"/>
    </row>
    <row r="1347" spans="1:10" s="188" customFormat="1" ht="16.5" customHeight="1" x14ac:dyDescent="0.2">
      <c r="A1347" s="2201"/>
      <c r="B1347" s="2202"/>
      <c r="C1347" s="2203" t="s">
        <v>489</v>
      </c>
      <c r="D1347" s="644"/>
      <c r="E1347" s="644"/>
      <c r="F1347" s="2204"/>
      <c r="G1347" s="2205"/>
      <c r="H1347" s="2206"/>
      <c r="I1347" s="2205"/>
      <c r="J1347" s="2207"/>
    </row>
    <row r="1348" spans="1:10" s="188" customFormat="1" ht="25.5" customHeight="1" x14ac:dyDescent="0.2">
      <c r="A1348" s="2095" t="s">
        <v>482</v>
      </c>
      <c r="B1348" s="2096"/>
      <c r="C1348" s="2102" t="s">
        <v>487</v>
      </c>
      <c r="D1348" s="1438"/>
      <c r="E1348" s="1438"/>
      <c r="F1348" s="2103"/>
      <c r="G1348" s="1006"/>
      <c r="H1348" s="811"/>
      <c r="I1348" s="1006"/>
      <c r="J1348" s="2100"/>
    </row>
    <row r="1349" spans="1:10" s="188" customFormat="1" ht="25.5" customHeight="1" x14ac:dyDescent="0.2">
      <c r="A1349" s="2095" t="s">
        <v>483</v>
      </c>
      <c r="B1349" s="2096"/>
      <c r="C1349" s="2102" t="s">
        <v>488</v>
      </c>
      <c r="D1349" s="1438"/>
      <c r="E1349" s="1438"/>
      <c r="F1349" s="2103"/>
      <c r="G1349" s="1006">
        <v>-59770</v>
      </c>
      <c r="H1349" s="811"/>
      <c r="I1349" s="1006">
        <v>-60726</v>
      </c>
      <c r="J1349" s="2100"/>
    </row>
    <row r="1350" spans="1:10" s="188" customFormat="1" ht="51.75" customHeight="1" x14ac:dyDescent="0.2">
      <c r="A1350" s="2065" t="s">
        <v>484</v>
      </c>
      <c r="B1350" s="2066"/>
      <c r="C1350" s="1053" t="s">
        <v>805</v>
      </c>
      <c r="D1350" s="514"/>
      <c r="E1350" s="514"/>
      <c r="F1350" s="1054"/>
      <c r="G1350" s="529"/>
      <c r="H1350" s="1050"/>
      <c r="I1350" s="529"/>
      <c r="J1350" s="2101"/>
    </row>
    <row r="1351" spans="1:10" s="188" customFormat="1" ht="16.5" customHeight="1" x14ac:dyDescent="0.2">
      <c r="A1351" s="2065" t="s">
        <v>485</v>
      </c>
      <c r="B1351" s="2066"/>
      <c r="C1351" s="1053" t="s">
        <v>941</v>
      </c>
      <c r="D1351" s="514"/>
      <c r="E1351" s="514"/>
      <c r="F1351" s="1054"/>
      <c r="G1351" s="529"/>
      <c r="H1351" s="1050"/>
      <c r="I1351" s="529"/>
      <c r="J1351" s="2101"/>
    </row>
    <row r="1352" spans="1:10" s="188" customFormat="1" ht="16.5" customHeight="1" x14ac:dyDescent="0.2">
      <c r="A1352" s="2065" t="s">
        <v>486</v>
      </c>
      <c r="B1352" s="2066"/>
      <c r="C1352" s="1053" t="s">
        <v>942</v>
      </c>
      <c r="D1352" s="514"/>
      <c r="E1352" s="514"/>
      <c r="F1352" s="1054"/>
      <c r="G1352" s="529"/>
      <c r="H1352" s="1050"/>
      <c r="I1352" s="529"/>
      <c r="J1352" s="2101"/>
    </row>
    <row r="1353" spans="1:10" s="188" customFormat="1" ht="57" customHeight="1" x14ac:dyDescent="0.2">
      <c r="A1353" s="2065" t="s">
        <v>490</v>
      </c>
      <c r="B1353" s="2066"/>
      <c r="C1353" s="1053" t="s">
        <v>808</v>
      </c>
      <c r="D1353" s="514"/>
      <c r="E1353" s="514"/>
      <c r="F1353" s="1054"/>
      <c r="G1353" s="529"/>
      <c r="H1353" s="1050"/>
      <c r="I1353" s="529"/>
      <c r="J1353" s="2101"/>
    </row>
    <row r="1354" spans="1:10" s="188" customFormat="1" ht="46.5" customHeight="1" x14ac:dyDescent="0.2">
      <c r="A1354" s="2065" t="s">
        <v>491</v>
      </c>
      <c r="B1354" s="2066"/>
      <c r="C1354" s="1053" t="s">
        <v>493</v>
      </c>
      <c r="D1354" s="514"/>
      <c r="E1354" s="514"/>
      <c r="F1354" s="1054"/>
      <c r="G1354" s="529"/>
      <c r="H1354" s="1050"/>
      <c r="I1354" s="529"/>
      <c r="J1354" s="2101"/>
    </row>
    <row r="1355" spans="1:10" s="188" customFormat="1" ht="36.75" customHeight="1" x14ac:dyDescent="0.2">
      <c r="A1355" s="2065" t="s">
        <v>492</v>
      </c>
      <c r="B1355" s="2066"/>
      <c r="C1355" s="1053" t="s">
        <v>943</v>
      </c>
      <c r="D1355" s="514"/>
      <c r="E1355" s="514"/>
      <c r="F1355" s="1054"/>
      <c r="G1355" s="529"/>
      <c r="H1355" s="1050"/>
      <c r="I1355" s="529"/>
      <c r="J1355" s="2101"/>
    </row>
    <row r="1356" spans="1:10" s="188" customFormat="1" ht="46.5" customHeight="1" x14ac:dyDescent="0.2">
      <c r="A1356" s="2065" t="s">
        <v>504</v>
      </c>
      <c r="B1356" s="2066"/>
      <c r="C1356" s="1053" t="s">
        <v>592</v>
      </c>
      <c r="D1356" s="514"/>
      <c r="E1356" s="514"/>
      <c r="F1356" s="1054"/>
      <c r="G1356" s="529"/>
      <c r="H1356" s="1050"/>
      <c r="I1356" s="529"/>
      <c r="J1356" s="2101"/>
    </row>
    <row r="1357" spans="1:10" s="188" customFormat="1" ht="47.25" customHeight="1" x14ac:dyDescent="0.2">
      <c r="A1357" s="2065" t="s">
        <v>494</v>
      </c>
      <c r="B1357" s="2066"/>
      <c r="C1357" s="1053" t="s">
        <v>944</v>
      </c>
      <c r="D1357" s="514"/>
      <c r="E1357" s="514"/>
      <c r="F1357" s="1054"/>
      <c r="G1357" s="529"/>
      <c r="H1357" s="1050"/>
      <c r="I1357" s="529"/>
      <c r="J1357" s="2101"/>
    </row>
    <row r="1358" spans="1:10" s="188" customFormat="1" ht="25.5" customHeight="1" x14ac:dyDescent="0.2">
      <c r="A1358" s="2095" t="s">
        <v>495</v>
      </c>
      <c r="B1358" s="2096"/>
      <c r="C1358" s="2102" t="s">
        <v>593</v>
      </c>
      <c r="D1358" s="1438"/>
      <c r="E1358" s="1438"/>
      <c r="F1358" s="2103"/>
      <c r="G1358" s="1006"/>
      <c r="H1358" s="811"/>
      <c r="I1358" s="1006"/>
      <c r="J1358" s="2100"/>
    </row>
    <row r="1359" spans="1:10" s="188" customFormat="1" ht="36.75" customHeight="1" x14ac:dyDescent="0.2">
      <c r="A1359" s="2065" t="s">
        <v>496</v>
      </c>
      <c r="B1359" s="2066"/>
      <c r="C1359" s="1053" t="s">
        <v>594</v>
      </c>
      <c r="D1359" s="514"/>
      <c r="E1359" s="514"/>
      <c r="F1359" s="1054"/>
      <c r="G1359" s="529"/>
      <c r="H1359" s="1050"/>
      <c r="I1359" s="529"/>
      <c r="J1359" s="2101"/>
    </row>
    <row r="1360" spans="1:10" s="188" customFormat="1" ht="42.75" customHeight="1" x14ac:dyDescent="0.2">
      <c r="A1360" s="2065" t="s">
        <v>497</v>
      </c>
      <c r="B1360" s="2066"/>
      <c r="C1360" s="1053" t="s">
        <v>954</v>
      </c>
      <c r="D1360" s="514"/>
      <c r="E1360" s="514"/>
      <c r="F1360" s="1054"/>
      <c r="G1360" s="529"/>
      <c r="H1360" s="1050"/>
      <c r="I1360" s="529"/>
      <c r="J1360" s="2101"/>
    </row>
    <row r="1361" spans="1:10" s="188" customFormat="1" ht="34.5" customHeight="1" x14ac:dyDescent="0.2">
      <c r="A1361" s="2065" t="s">
        <v>498</v>
      </c>
      <c r="B1361" s="2066"/>
      <c r="C1361" s="1053" t="s">
        <v>953</v>
      </c>
      <c r="D1361" s="514"/>
      <c r="E1361" s="514"/>
      <c r="F1361" s="1054"/>
      <c r="G1361" s="529"/>
      <c r="H1361" s="1050"/>
      <c r="I1361" s="529"/>
      <c r="J1361" s="2101"/>
    </row>
    <row r="1362" spans="1:10" s="188" customFormat="1" ht="25.5" customHeight="1" x14ac:dyDescent="0.2">
      <c r="A1362" s="2095" t="s">
        <v>499</v>
      </c>
      <c r="B1362" s="2096"/>
      <c r="C1362" s="2102" t="s">
        <v>595</v>
      </c>
      <c r="D1362" s="1438"/>
      <c r="E1362" s="1438"/>
      <c r="F1362" s="2103"/>
      <c r="G1362" s="1006"/>
      <c r="H1362" s="811"/>
      <c r="I1362" s="1006"/>
      <c r="J1362" s="2100"/>
    </row>
    <row r="1363" spans="1:10" s="188" customFormat="1" ht="25.5" customHeight="1" x14ac:dyDescent="0.2">
      <c r="A1363" s="2095" t="s">
        <v>500</v>
      </c>
      <c r="B1363" s="2096"/>
      <c r="C1363" s="2102" t="s">
        <v>505</v>
      </c>
      <c r="D1363" s="1438"/>
      <c r="E1363" s="1438"/>
      <c r="F1363" s="2103"/>
      <c r="G1363" s="1006"/>
      <c r="H1363" s="811"/>
      <c r="I1363" s="1006"/>
      <c r="J1363" s="2100"/>
    </row>
    <row r="1364" spans="1:10" s="188" customFormat="1" ht="25.5" customHeight="1" x14ac:dyDescent="0.2">
      <c r="A1364" s="2095" t="s">
        <v>501</v>
      </c>
      <c r="B1364" s="2096"/>
      <c r="C1364" s="2102" t="s">
        <v>506</v>
      </c>
      <c r="D1364" s="1438"/>
      <c r="E1364" s="1438"/>
      <c r="F1364" s="2103"/>
      <c r="G1364" s="1006"/>
      <c r="H1364" s="811"/>
      <c r="I1364" s="1006"/>
      <c r="J1364" s="2100"/>
    </row>
    <row r="1365" spans="1:10" s="188" customFormat="1" ht="19.5" customHeight="1" x14ac:dyDescent="0.2">
      <c r="A1365" s="2095" t="s">
        <v>502</v>
      </c>
      <c r="B1365" s="2096"/>
      <c r="C1365" s="2102" t="s">
        <v>964</v>
      </c>
      <c r="D1365" s="1438"/>
      <c r="E1365" s="1438"/>
      <c r="F1365" s="2103"/>
      <c r="G1365" s="1006"/>
      <c r="H1365" s="811"/>
      <c r="I1365" s="1006"/>
      <c r="J1365" s="2100"/>
    </row>
    <row r="1366" spans="1:10" s="188" customFormat="1" ht="20.25" customHeight="1" thickBot="1" x14ac:dyDescent="0.25">
      <c r="A1366" s="2095" t="s">
        <v>503</v>
      </c>
      <c r="B1366" s="2096"/>
      <c r="C1366" s="2102" t="s">
        <v>965</v>
      </c>
      <c r="D1366" s="1438"/>
      <c r="E1366" s="1438"/>
      <c r="F1366" s="2103"/>
      <c r="G1366" s="1006"/>
      <c r="H1366" s="811"/>
      <c r="I1366" s="1006"/>
      <c r="J1366" s="2100"/>
    </row>
    <row r="1367" spans="1:10" s="188" customFormat="1" ht="23.25" customHeight="1" thickBot="1" x14ac:dyDescent="0.25">
      <c r="A1367" s="2146" t="s">
        <v>596</v>
      </c>
      <c r="B1367" s="2147"/>
      <c r="C1367" s="2197" t="s">
        <v>597</v>
      </c>
      <c r="D1367" s="1349"/>
      <c r="E1367" s="1349"/>
      <c r="F1367" s="2198"/>
      <c r="G1367" s="2171">
        <f>IF(SUM(G1348:H1366)=0,"",SUM(G1348:H1366))</f>
        <v>-59770</v>
      </c>
      <c r="H1367" s="2172"/>
      <c r="I1367" s="2171">
        <f>IF(SUM(I1348:J1366)=0,"",SUM(I1348:J1366))</f>
        <v>-60726</v>
      </c>
      <c r="J1367" s="2173"/>
    </row>
    <row r="1368" spans="1:10" s="188" customFormat="1" ht="16.5" customHeight="1" thickBot="1" x14ac:dyDescent="0.25">
      <c r="A1368" s="2190"/>
      <c r="B1368" s="2191"/>
      <c r="C1368" s="2192" t="s">
        <v>507</v>
      </c>
      <c r="D1368" s="642"/>
      <c r="E1368" s="642"/>
      <c r="F1368" s="2193"/>
      <c r="G1368" s="2129"/>
      <c r="H1368" s="2194"/>
      <c r="I1368" s="2129"/>
      <c r="J1368" s="2130"/>
    </row>
    <row r="1369" spans="1:10" s="188" customFormat="1" ht="25.5" customHeight="1" thickBot="1" x14ac:dyDescent="0.25">
      <c r="A1369" s="2190" t="s">
        <v>508</v>
      </c>
      <c r="B1369" s="2191"/>
      <c r="C1369" s="2195" t="s">
        <v>598</v>
      </c>
      <c r="D1369" s="608"/>
      <c r="E1369" s="608"/>
      <c r="F1369" s="2196"/>
      <c r="G1369" s="2171" t="str">
        <f>IF(SUM(G1370:H1377)=0,"",SUM(G1370:H1377))</f>
        <v/>
      </c>
      <c r="H1369" s="2172"/>
      <c r="I1369" s="2171" t="str">
        <f>IF(SUM(I1370:J1377)=0,"",SUM(I1370:J1377))</f>
        <v/>
      </c>
      <c r="J1369" s="2173"/>
    </row>
    <row r="1370" spans="1:10" s="188" customFormat="1" ht="16.5" customHeight="1" x14ac:dyDescent="0.2">
      <c r="A1370" s="2095" t="s">
        <v>509</v>
      </c>
      <c r="B1370" s="2096"/>
      <c r="C1370" s="2187" t="s">
        <v>966</v>
      </c>
      <c r="D1370" s="1604"/>
      <c r="E1370" s="1604"/>
      <c r="F1370" s="2188"/>
      <c r="G1370" s="1356"/>
      <c r="H1370" s="810"/>
      <c r="I1370" s="1356"/>
      <c r="J1370" s="2189"/>
    </row>
    <row r="1371" spans="1:10" s="188" customFormat="1" ht="36" customHeight="1" x14ac:dyDescent="0.2">
      <c r="A1371" s="2065" t="s">
        <v>510</v>
      </c>
      <c r="B1371" s="2066"/>
      <c r="C1371" s="2163" t="s">
        <v>599</v>
      </c>
      <c r="D1371" s="586"/>
      <c r="E1371" s="586"/>
      <c r="F1371" s="2164"/>
      <c r="G1371" s="1037"/>
      <c r="H1371" s="1038"/>
      <c r="I1371" s="1037"/>
      <c r="J1371" s="2165"/>
    </row>
    <row r="1372" spans="1:10" s="188" customFormat="1" ht="16.5" customHeight="1" x14ac:dyDescent="0.2">
      <c r="A1372" s="2065" t="s">
        <v>511</v>
      </c>
      <c r="B1372" s="2066"/>
      <c r="C1372" s="2163" t="s">
        <v>514</v>
      </c>
      <c r="D1372" s="586"/>
      <c r="E1372" s="586"/>
      <c r="F1372" s="2164"/>
      <c r="G1372" s="1037"/>
      <c r="H1372" s="1038"/>
      <c r="I1372" s="1037"/>
      <c r="J1372" s="2165"/>
    </row>
    <row r="1373" spans="1:10" s="188" customFormat="1" ht="16.5" customHeight="1" x14ac:dyDescent="0.2">
      <c r="A1373" s="2065" t="s">
        <v>512</v>
      </c>
      <c r="B1373" s="2066"/>
      <c r="C1373" s="2163" t="s">
        <v>515</v>
      </c>
      <c r="D1373" s="586"/>
      <c r="E1373" s="586"/>
      <c r="F1373" s="2164"/>
      <c r="G1373" s="1037"/>
      <c r="H1373" s="1038"/>
      <c r="I1373" s="1037"/>
      <c r="J1373" s="2165"/>
    </row>
    <row r="1374" spans="1:10" s="188" customFormat="1" ht="30" customHeight="1" x14ac:dyDescent="0.2">
      <c r="A1374" s="2065" t="s">
        <v>513</v>
      </c>
      <c r="B1374" s="2066"/>
      <c r="C1374" s="2163" t="s">
        <v>945</v>
      </c>
      <c r="D1374" s="586"/>
      <c r="E1374" s="586"/>
      <c r="F1374" s="2164"/>
      <c r="G1374" s="1037"/>
      <c r="H1374" s="1038"/>
      <c r="I1374" s="1037"/>
      <c r="J1374" s="2165"/>
    </row>
    <row r="1375" spans="1:10" s="188" customFormat="1" ht="30" customHeight="1" x14ac:dyDescent="0.2">
      <c r="A1375" s="2065" t="s">
        <v>516</v>
      </c>
      <c r="B1375" s="2066"/>
      <c r="C1375" s="2163" t="s">
        <v>600</v>
      </c>
      <c r="D1375" s="586"/>
      <c r="E1375" s="586"/>
      <c r="F1375" s="2164"/>
      <c r="G1375" s="1037"/>
      <c r="H1375" s="1038"/>
      <c r="I1375" s="1037"/>
      <c r="J1375" s="2165"/>
    </row>
    <row r="1376" spans="1:10" s="188" customFormat="1" ht="33.75" customHeight="1" x14ac:dyDescent="0.2">
      <c r="A1376" s="2065" t="s">
        <v>517</v>
      </c>
      <c r="B1376" s="2066"/>
      <c r="C1376" s="2163" t="s">
        <v>601</v>
      </c>
      <c r="D1376" s="586"/>
      <c r="E1376" s="586"/>
      <c r="F1376" s="2164"/>
      <c r="G1376" s="1037"/>
      <c r="H1376" s="1038"/>
      <c r="I1376" s="1037"/>
      <c r="J1376" s="2165"/>
    </row>
    <row r="1377" spans="1:10" s="188" customFormat="1" ht="30" customHeight="1" thickBot="1" x14ac:dyDescent="0.25">
      <c r="A1377" s="2065" t="s">
        <v>518</v>
      </c>
      <c r="B1377" s="2066"/>
      <c r="C1377" s="2163" t="s">
        <v>602</v>
      </c>
      <c r="D1377" s="586"/>
      <c r="E1377" s="586"/>
      <c r="F1377" s="2164"/>
      <c r="G1377" s="1037"/>
      <c r="H1377" s="1038"/>
      <c r="I1377" s="1037"/>
      <c r="J1377" s="2165"/>
    </row>
    <row r="1378" spans="1:10" s="188" customFormat="1" ht="36" customHeight="1" thickBot="1" x14ac:dyDescent="0.25">
      <c r="A1378" s="2166" t="s">
        <v>519</v>
      </c>
      <c r="B1378" s="2167"/>
      <c r="C1378" s="2168" t="s">
        <v>603</v>
      </c>
      <c r="D1378" s="2169"/>
      <c r="E1378" s="2169"/>
      <c r="F1378" s="2170"/>
      <c r="G1378" s="2171" t="str">
        <f>IF(SUM(G1379:H1387)=0,"",SUM(G1379:H1387))</f>
        <v/>
      </c>
      <c r="H1378" s="2172"/>
      <c r="I1378" s="2171" t="str">
        <f>IF(SUM(I1379:J1387)=0,"",SUM(I1379:J1387))</f>
        <v/>
      </c>
      <c r="J1378" s="2173"/>
    </row>
    <row r="1379" spans="1:10" s="188" customFormat="1" ht="16.5" customHeight="1" x14ac:dyDescent="0.2">
      <c r="A1379" s="2095" t="s">
        <v>520</v>
      </c>
      <c r="B1379" s="2096"/>
      <c r="C1379" s="2187" t="s">
        <v>522</v>
      </c>
      <c r="D1379" s="1604"/>
      <c r="E1379" s="1604"/>
      <c r="F1379" s="2188"/>
      <c r="G1379" s="1356"/>
      <c r="H1379" s="810"/>
      <c r="I1379" s="1356"/>
      <c r="J1379" s="2189"/>
    </row>
    <row r="1380" spans="1:10" s="188" customFormat="1" ht="21" customHeight="1" x14ac:dyDescent="0.2">
      <c r="A1380" s="2065" t="s">
        <v>521</v>
      </c>
      <c r="B1380" s="2066"/>
      <c r="C1380" s="2163" t="s">
        <v>604</v>
      </c>
      <c r="D1380" s="586"/>
      <c r="E1380" s="586"/>
      <c r="F1380" s="2164"/>
      <c r="G1380" s="1037"/>
      <c r="H1380" s="1038"/>
      <c r="I1380" s="1037"/>
      <c r="J1380" s="2165"/>
    </row>
    <row r="1381" spans="1:10" s="188" customFormat="1" ht="45" customHeight="1" x14ac:dyDescent="0.2">
      <c r="A1381" s="2065" t="s">
        <v>523</v>
      </c>
      <c r="B1381" s="2066"/>
      <c r="C1381" s="2163" t="s">
        <v>952</v>
      </c>
      <c r="D1381" s="586"/>
      <c r="E1381" s="586"/>
      <c r="F1381" s="2164"/>
      <c r="G1381" s="1037"/>
      <c r="H1381" s="1038"/>
      <c r="I1381" s="1037"/>
      <c r="J1381" s="2165"/>
    </row>
    <row r="1382" spans="1:10" s="188" customFormat="1" ht="55.5" customHeight="1" x14ac:dyDescent="0.2">
      <c r="A1382" s="2065" t="s">
        <v>524</v>
      </c>
      <c r="B1382" s="2066"/>
      <c r="C1382" s="2163" t="s">
        <v>605</v>
      </c>
      <c r="D1382" s="586"/>
      <c r="E1382" s="586"/>
      <c r="F1382" s="2164"/>
      <c r="G1382" s="1037"/>
      <c r="H1382" s="1038"/>
      <c r="I1382" s="1037"/>
      <c r="J1382" s="2165"/>
    </row>
    <row r="1383" spans="1:10" s="188" customFormat="1" ht="16.5" customHeight="1" x14ac:dyDescent="0.2">
      <c r="A1383" s="2065" t="s">
        <v>525</v>
      </c>
      <c r="B1383" s="2066"/>
      <c r="C1383" s="2163" t="s">
        <v>529</v>
      </c>
      <c r="D1383" s="586"/>
      <c r="E1383" s="586"/>
      <c r="F1383" s="2164"/>
      <c r="G1383" s="1037"/>
      <c r="H1383" s="1038"/>
      <c r="I1383" s="1037"/>
      <c r="J1383" s="2165"/>
    </row>
    <row r="1384" spans="1:10" s="188" customFormat="1" ht="16.5" customHeight="1" x14ac:dyDescent="0.2">
      <c r="A1384" s="2065" t="s">
        <v>526</v>
      </c>
      <c r="B1384" s="2066"/>
      <c r="C1384" s="2163" t="s">
        <v>530</v>
      </c>
      <c r="D1384" s="586"/>
      <c r="E1384" s="586"/>
      <c r="F1384" s="2164"/>
      <c r="G1384" s="1037"/>
      <c r="H1384" s="1038"/>
      <c r="I1384" s="1037"/>
      <c r="J1384" s="2165"/>
    </row>
    <row r="1385" spans="1:10" s="188" customFormat="1" ht="41.25" customHeight="1" x14ac:dyDescent="0.2">
      <c r="A1385" s="2065" t="s">
        <v>527</v>
      </c>
      <c r="B1385" s="2066"/>
      <c r="C1385" s="2163" t="s">
        <v>532</v>
      </c>
      <c r="D1385" s="586"/>
      <c r="E1385" s="586"/>
      <c r="F1385" s="2164"/>
      <c r="G1385" s="1037"/>
      <c r="H1385" s="1038"/>
      <c r="I1385" s="1037"/>
      <c r="J1385" s="2165"/>
    </row>
    <row r="1386" spans="1:10" s="188" customFormat="1" ht="54" customHeight="1" x14ac:dyDescent="0.2">
      <c r="A1386" s="2065" t="s">
        <v>528</v>
      </c>
      <c r="B1386" s="2066"/>
      <c r="C1386" s="2163" t="s">
        <v>606</v>
      </c>
      <c r="D1386" s="586"/>
      <c r="E1386" s="586"/>
      <c r="F1386" s="2164"/>
      <c r="G1386" s="1037"/>
      <c r="H1386" s="1038"/>
      <c r="I1386" s="1037"/>
      <c r="J1386" s="2165"/>
    </row>
    <row r="1387" spans="1:10" s="188" customFormat="1" ht="54.75" customHeight="1" x14ac:dyDescent="0.2">
      <c r="A1387" s="2065" t="s">
        <v>531</v>
      </c>
      <c r="B1387" s="2066"/>
      <c r="C1387" s="2163" t="s">
        <v>951</v>
      </c>
      <c r="D1387" s="586"/>
      <c r="E1387" s="586"/>
      <c r="F1387" s="2164"/>
      <c r="G1387" s="1037"/>
      <c r="H1387" s="1038"/>
      <c r="I1387" s="1037"/>
      <c r="J1387" s="2165"/>
    </row>
    <row r="1388" spans="1:10" s="188" customFormat="1" ht="30" customHeight="1" x14ac:dyDescent="0.2">
      <c r="A1388" s="2065" t="s">
        <v>533</v>
      </c>
      <c r="B1388" s="2066"/>
      <c r="C1388" s="2163" t="s">
        <v>607</v>
      </c>
      <c r="D1388" s="586"/>
      <c r="E1388" s="586"/>
      <c r="F1388" s="2164"/>
      <c r="G1388" s="1037"/>
      <c r="H1388" s="1038"/>
      <c r="I1388" s="1037"/>
      <c r="J1388" s="2165"/>
    </row>
    <row r="1389" spans="1:10" s="188" customFormat="1" ht="33" customHeight="1" x14ac:dyDescent="0.2">
      <c r="A1389" s="2065" t="s">
        <v>534</v>
      </c>
      <c r="B1389" s="2066"/>
      <c r="C1389" s="2163" t="s">
        <v>608</v>
      </c>
      <c r="D1389" s="586"/>
      <c r="E1389" s="586"/>
      <c r="F1389" s="2164"/>
      <c r="G1389" s="1037"/>
      <c r="H1389" s="1038"/>
      <c r="I1389" s="1037"/>
      <c r="J1389" s="2165"/>
    </row>
    <row r="1390" spans="1:10" s="188" customFormat="1" ht="38.25" customHeight="1" x14ac:dyDescent="0.2">
      <c r="A1390" s="2065" t="s">
        <v>535</v>
      </c>
      <c r="B1390" s="2066"/>
      <c r="C1390" s="2163" t="s">
        <v>946</v>
      </c>
      <c r="D1390" s="586"/>
      <c r="E1390" s="586"/>
      <c r="F1390" s="2164"/>
      <c r="G1390" s="1037"/>
      <c r="H1390" s="1038"/>
      <c r="I1390" s="1037"/>
      <c r="J1390" s="2165"/>
    </row>
    <row r="1391" spans="1:10" s="188" customFormat="1" ht="37.5" customHeight="1" x14ac:dyDescent="0.2">
      <c r="A1391" s="2065" t="s">
        <v>536</v>
      </c>
      <c r="B1391" s="2066"/>
      <c r="C1391" s="2163" t="s">
        <v>950</v>
      </c>
      <c r="D1391" s="586"/>
      <c r="E1391" s="586"/>
      <c r="F1391" s="2164"/>
      <c r="G1391" s="1037"/>
      <c r="H1391" s="1038"/>
      <c r="I1391" s="1037"/>
      <c r="J1391" s="2165"/>
    </row>
    <row r="1392" spans="1:10" s="188" customFormat="1" ht="25.5" customHeight="1" thickBot="1" x14ac:dyDescent="0.25">
      <c r="A1392" s="2158" t="s">
        <v>537</v>
      </c>
      <c r="B1392" s="2159"/>
      <c r="C1392" s="2174" t="s">
        <v>609</v>
      </c>
      <c r="D1392" s="1610"/>
      <c r="E1392" s="1610"/>
      <c r="F1392" s="2175"/>
      <c r="G1392" s="1039"/>
      <c r="H1392" s="1040"/>
      <c r="I1392" s="1039"/>
      <c r="J1392" s="2176"/>
    </row>
    <row r="1393" spans="1:10" s="188" customFormat="1" ht="25.5" customHeight="1" thickBot="1" x14ac:dyDescent="0.25">
      <c r="A1393" s="2158" t="s">
        <v>538</v>
      </c>
      <c r="B1393" s="2159"/>
      <c r="C1393" s="2174" t="s">
        <v>540</v>
      </c>
      <c r="D1393" s="1610"/>
      <c r="E1393" s="1610"/>
      <c r="F1393" s="2175"/>
      <c r="G1393" s="1039"/>
      <c r="H1393" s="1040"/>
      <c r="I1393" s="1039"/>
      <c r="J1393" s="2176"/>
    </row>
    <row r="1394" spans="1:10" s="188" customFormat="1" ht="25.5" customHeight="1" thickBot="1" x14ac:dyDescent="0.25">
      <c r="A1394" s="2158" t="s">
        <v>539</v>
      </c>
      <c r="B1394" s="2159"/>
      <c r="C1394" s="2174" t="s">
        <v>541</v>
      </c>
      <c r="D1394" s="1610"/>
      <c r="E1394" s="1610"/>
      <c r="F1394" s="2175"/>
      <c r="G1394" s="1039"/>
      <c r="H1394" s="1040"/>
      <c r="I1394" s="1039"/>
      <c r="J1394" s="2176"/>
    </row>
    <row r="1395" spans="1:10" s="188" customFormat="1" ht="30" customHeight="1" thickBot="1" x14ac:dyDescent="0.25">
      <c r="A1395" s="2146" t="s">
        <v>76</v>
      </c>
      <c r="B1395" s="2147"/>
      <c r="C1395" s="2148" t="s">
        <v>542</v>
      </c>
      <c r="D1395" s="611"/>
      <c r="E1395" s="611"/>
      <c r="F1395" s="2149"/>
      <c r="G1395" s="2155" t="str">
        <f>IF(IF(G1369="",0,G1369)+IF(G1378="",0,G1378)+SUM(G1388:H1394)=0,"",IF(G1369="",0,G1369)+IF(G1378="",0,G1378)+SUM(G1388:H1394))</f>
        <v/>
      </c>
      <c r="H1395" s="2156"/>
      <c r="I1395" s="2155" t="str">
        <f>IF(IF(I1369="",0,I1369)+IF(I1378="",0,I1378)+SUM(I1388:J1394)=0,"",IF(I1369="",0,I1369)+IF(I1378="",0,I1378)+SUM(I1388:J1394))</f>
        <v/>
      </c>
      <c r="J1395" s="2157"/>
    </row>
    <row r="1396" spans="1:10" s="188" customFormat="1" ht="30.75" customHeight="1" thickBot="1" x14ac:dyDescent="0.25">
      <c r="A1396" s="2146" t="s">
        <v>543</v>
      </c>
      <c r="B1396" s="2147"/>
      <c r="C1396" s="2148" t="s">
        <v>949</v>
      </c>
      <c r="D1396" s="611"/>
      <c r="E1396" s="611"/>
      <c r="F1396" s="2149"/>
      <c r="G1396" s="2155">
        <f>IF(IF(G1346="",0,G1346)+IF(G1367="",0,G1367)+IF(G1395="",0,G1395)=0,"",IF(G1346="",0,G1346)+IF(G1367="",0,G1367)+IF(G1395="",0,G1395))</f>
        <v>-126481</v>
      </c>
      <c r="H1396" s="2156"/>
      <c r="I1396" s="2155">
        <f>IF(IF(I1346="",0,I1346)+IF(I1367="",0,I1367)+IF(I1395="",0,I1395)=0,"",IF(I1346="",0,I1346)+IF(I1367="",0,I1367)+IF(I1395="",0,I1395))</f>
        <v>-14324</v>
      </c>
      <c r="J1396" s="2157"/>
    </row>
    <row r="1397" spans="1:10" s="188" customFormat="1" ht="30.75" customHeight="1" thickBot="1" x14ac:dyDescent="0.25">
      <c r="A1397" s="2146" t="s">
        <v>86</v>
      </c>
      <c r="B1397" s="2147"/>
      <c r="C1397" s="2148" t="s">
        <v>947</v>
      </c>
      <c r="D1397" s="611"/>
      <c r="E1397" s="611"/>
      <c r="F1397" s="2149"/>
      <c r="G1397" s="2150">
        <v>371836</v>
      </c>
      <c r="H1397" s="2151"/>
      <c r="I1397" s="2150">
        <v>386160</v>
      </c>
      <c r="J1397" s="2154"/>
    </row>
    <row r="1398" spans="1:10" s="188" customFormat="1" ht="54.75" customHeight="1" thickBot="1" x14ac:dyDescent="0.25">
      <c r="A1398" s="2146" t="s">
        <v>103</v>
      </c>
      <c r="B1398" s="2147"/>
      <c r="C1398" s="2148" t="s">
        <v>948</v>
      </c>
      <c r="D1398" s="611"/>
      <c r="E1398" s="611"/>
      <c r="F1398" s="2149"/>
      <c r="G1398" s="2150">
        <v>245355</v>
      </c>
      <c r="H1398" s="2151"/>
      <c r="I1398" s="2150">
        <v>371836</v>
      </c>
      <c r="J1398" s="2154"/>
    </row>
    <row r="1399" spans="1:10" s="188" customFormat="1" ht="45.75" customHeight="1" thickBot="1" x14ac:dyDescent="0.25">
      <c r="A1399" s="2146" t="s">
        <v>268</v>
      </c>
      <c r="B1399" s="2147"/>
      <c r="C1399" s="2148" t="s">
        <v>610</v>
      </c>
      <c r="D1399" s="611"/>
      <c r="E1399" s="611"/>
      <c r="F1399" s="2149"/>
      <c r="G1399" s="2150"/>
      <c r="H1399" s="2151"/>
      <c r="I1399" s="2150"/>
      <c r="J1399" s="2154"/>
    </row>
    <row r="1400" spans="1:10" s="188" customFormat="1" ht="59.25" customHeight="1" thickBot="1" x14ac:dyDescent="0.25">
      <c r="A1400" s="2139" t="s">
        <v>367</v>
      </c>
      <c r="B1400" s="2140"/>
      <c r="C1400" s="2141" t="s">
        <v>544</v>
      </c>
      <c r="D1400" s="706"/>
      <c r="E1400" s="706"/>
      <c r="F1400" s="2142"/>
      <c r="G1400" s="2143">
        <v>245355</v>
      </c>
      <c r="H1400" s="2144"/>
      <c r="I1400" s="2143">
        <v>371836</v>
      </c>
      <c r="J1400" s="2145"/>
    </row>
    <row r="1401" spans="1:10" s="188" customFormat="1" ht="30" customHeight="1" thickTop="1" x14ac:dyDescent="0.2">
      <c r="A1401" s="347"/>
      <c r="B1401" s="347"/>
      <c r="C1401" s="202"/>
      <c r="D1401" s="202"/>
      <c r="E1401" s="202"/>
      <c r="F1401" s="202"/>
      <c r="G1401" s="197"/>
      <c r="H1401" s="197"/>
      <c r="I1401" s="197"/>
      <c r="J1401" s="197"/>
    </row>
    <row r="1402" spans="1:10" s="188" customFormat="1" ht="45" customHeight="1" x14ac:dyDescent="0.2">
      <c r="A1402" s="172"/>
      <c r="B1402" s="172"/>
      <c r="C1402" s="172"/>
      <c r="D1402" s="172"/>
      <c r="E1402" s="172"/>
      <c r="F1402" s="172"/>
      <c r="G1402" s="172"/>
      <c r="H1402" s="172"/>
      <c r="I1402" s="172"/>
      <c r="J1402" s="172"/>
    </row>
    <row r="1403" spans="1:10" s="188" customFormat="1" ht="30" customHeight="1" x14ac:dyDescent="0.2">
      <c r="A1403" s="172"/>
      <c r="B1403" s="172"/>
      <c r="C1403" s="172"/>
      <c r="D1403" s="172"/>
      <c r="E1403" s="172"/>
      <c r="F1403" s="172"/>
      <c r="G1403" s="172"/>
      <c r="H1403" s="172"/>
      <c r="I1403" s="172"/>
      <c r="J1403" s="172"/>
    </row>
    <row r="1404" spans="1:10" s="188" customFormat="1" ht="45" customHeight="1" x14ac:dyDescent="0.2">
      <c r="A1404" s="172"/>
      <c r="B1404" s="172"/>
      <c r="C1404" s="172"/>
      <c r="D1404" s="172"/>
      <c r="E1404" s="172"/>
      <c r="F1404" s="172"/>
      <c r="G1404" s="172"/>
      <c r="H1404" s="172"/>
      <c r="I1404" s="172"/>
      <c r="J1404" s="172"/>
    </row>
    <row r="1405" spans="1:10" s="188" customFormat="1" ht="30" customHeight="1" x14ac:dyDescent="0.2">
      <c r="A1405" s="172"/>
      <c r="B1405" s="172"/>
      <c r="C1405" s="172"/>
      <c r="D1405" s="172"/>
      <c r="E1405" s="172"/>
      <c r="F1405" s="172"/>
      <c r="G1405" s="172"/>
      <c r="H1405" s="172"/>
      <c r="I1405" s="172"/>
      <c r="J1405" s="172"/>
    </row>
    <row r="1406" spans="1:10" s="188" customFormat="1" ht="30" customHeight="1" x14ac:dyDescent="0.2">
      <c r="A1406" s="172"/>
      <c r="B1406" s="172"/>
      <c r="C1406" s="172"/>
      <c r="D1406" s="172"/>
      <c r="E1406" s="172"/>
      <c r="F1406" s="172"/>
      <c r="G1406" s="172"/>
      <c r="H1406" s="172"/>
      <c r="I1406" s="172"/>
      <c r="J1406" s="172"/>
    </row>
    <row r="1407" spans="1:10" s="188" customFormat="1" ht="30" customHeight="1" x14ac:dyDescent="0.2">
      <c r="A1407" s="172"/>
      <c r="B1407" s="172"/>
      <c r="C1407" s="172"/>
      <c r="D1407" s="172"/>
      <c r="E1407" s="172"/>
      <c r="F1407" s="172"/>
      <c r="G1407" s="172"/>
      <c r="H1407" s="172"/>
      <c r="I1407" s="172"/>
      <c r="J1407" s="172"/>
    </row>
    <row r="1408" spans="1:10" s="188" customFormat="1" ht="15.75" customHeight="1" x14ac:dyDescent="0.2">
      <c r="A1408" s="172"/>
      <c r="B1408" s="172"/>
      <c r="C1408" s="172"/>
      <c r="D1408" s="172"/>
      <c r="E1408" s="172"/>
      <c r="F1408" s="172"/>
      <c r="G1408" s="172"/>
      <c r="H1408" s="172"/>
      <c r="I1408" s="172"/>
      <c r="J1408" s="172"/>
    </row>
    <row r="1409" spans="1:10" s="188" customFormat="1" ht="30" customHeight="1" x14ac:dyDescent="0.2">
      <c r="A1409" s="172"/>
      <c r="B1409" s="172"/>
      <c r="C1409" s="172"/>
      <c r="D1409" s="172"/>
      <c r="E1409" s="172"/>
      <c r="F1409" s="172"/>
      <c r="G1409" s="172"/>
      <c r="H1409" s="172"/>
      <c r="I1409" s="172"/>
      <c r="J1409" s="172"/>
    </row>
    <row r="1410" spans="1:10" s="188" customFormat="1" ht="30" customHeight="1" x14ac:dyDescent="0.2">
      <c r="A1410" s="172"/>
      <c r="B1410" s="172"/>
      <c r="C1410" s="172"/>
      <c r="D1410" s="172"/>
      <c r="E1410" s="172"/>
      <c r="F1410" s="172"/>
      <c r="G1410" s="172"/>
      <c r="H1410" s="172"/>
      <c r="I1410" s="172"/>
      <c r="J1410" s="172"/>
    </row>
    <row r="1411" spans="1:10" s="188" customFormat="1" ht="67.5" customHeight="1" x14ac:dyDescent="0.2">
      <c r="A1411" s="172"/>
      <c r="B1411" s="172"/>
      <c r="C1411" s="172"/>
      <c r="D1411" s="172"/>
      <c r="E1411" s="172"/>
      <c r="F1411" s="172"/>
      <c r="G1411" s="172"/>
      <c r="H1411" s="172"/>
      <c r="I1411" s="172"/>
      <c r="J1411" s="172"/>
    </row>
    <row r="1412" spans="1:10" s="188" customFormat="1" ht="30" customHeight="1" x14ac:dyDescent="0.2">
      <c r="A1412" s="172"/>
      <c r="B1412" s="172"/>
      <c r="C1412" s="172"/>
      <c r="D1412" s="172"/>
      <c r="E1412" s="172"/>
      <c r="F1412" s="172"/>
      <c r="G1412" s="172"/>
      <c r="H1412" s="172"/>
      <c r="I1412" s="172"/>
      <c r="J1412" s="172"/>
    </row>
    <row r="1413" spans="1:10" s="188" customFormat="1" ht="30" customHeight="1" x14ac:dyDescent="0.2">
      <c r="A1413" s="172"/>
      <c r="B1413" s="172"/>
      <c r="C1413" s="172"/>
      <c r="D1413" s="172"/>
      <c r="E1413" s="172"/>
      <c r="F1413" s="172"/>
      <c r="G1413" s="172"/>
      <c r="H1413" s="172"/>
      <c r="I1413" s="172"/>
      <c r="J1413" s="172"/>
    </row>
    <row r="1414" spans="1:10" s="188" customFormat="1" ht="67.5" customHeight="1" x14ac:dyDescent="0.2">
      <c r="A1414" s="172"/>
      <c r="B1414" s="172"/>
      <c r="C1414" s="172"/>
      <c r="D1414" s="172"/>
      <c r="E1414" s="172"/>
      <c r="F1414" s="172"/>
      <c r="G1414" s="172"/>
      <c r="H1414" s="172"/>
      <c r="I1414" s="172"/>
      <c r="J1414" s="172"/>
    </row>
    <row r="1415" spans="1:10" s="188" customFormat="1" ht="16.5" customHeight="1" x14ac:dyDescent="0.2">
      <c r="A1415" s="172"/>
      <c r="B1415" s="172"/>
      <c r="C1415" s="172"/>
      <c r="D1415" s="172"/>
      <c r="E1415" s="172"/>
      <c r="F1415" s="172"/>
      <c r="G1415" s="172"/>
      <c r="H1415" s="172"/>
      <c r="I1415" s="172"/>
      <c r="J1415" s="172"/>
    </row>
    <row r="1416" spans="1:10" s="188" customFormat="1" ht="15.75" customHeight="1" x14ac:dyDescent="0.2">
      <c r="A1416" s="172"/>
      <c r="B1416" s="172"/>
      <c r="C1416" s="172"/>
      <c r="D1416" s="172"/>
      <c r="E1416" s="172"/>
      <c r="F1416" s="172"/>
      <c r="G1416" s="172"/>
      <c r="H1416" s="172"/>
      <c r="I1416" s="172"/>
      <c r="J1416" s="172"/>
    </row>
    <row r="1417" spans="1:10" s="188" customFormat="1" ht="45" customHeight="1" x14ac:dyDescent="0.2">
      <c r="A1417" s="172"/>
      <c r="B1417" s="172"/>
      <c r="C1417" s="172"/>
      <c r="D1417" s="172"/>
      <c r="E1417" s="172"/>
      <c r="F1417" s="172"/>
      <c r="G1417" s="172"/>
      <c r="H1417" s="172"/>
      <c r="I1417" s="172"/>
      <c r="J1417" s="172"/>
    </row>
    <row r="1418" spans="1:10" s="188" customFormat="1" ht="60" customHeight="1" x14ac:dyDescent="0.2">
      <c r="A1418" s="172"/>
      <c r="B1418" s="172"/>
      <c r="C1418" s="172"/>
      <c r="D1418" s="172"/>
      <c r="E1418" s="172"/>
      <c r="F1418" s="172"/>
      <c r="G1418" s="172"/>
      <c r="H1418" s="172"/>
      <c r="I1418" s="172"/>
      <c r="J1418" s="172"/>
    </row>
    <row r="1419" spans="1:10" s="188" customFormat="1" ht="60" customHeight="1" x14ac:dyDescent="0.2">
      <c r="A1419" s="172"/>
      <c r="B1419" s="172"/>
      <c r="C1419" s="172"/>
      <c r="D1419" s="172"/>
      <c r="E1419" s="172"/>
      <c r="F1419" s="172"/>
      <c r="G1419" s="172"/>
      <c r="H1419" s="172"/>
      <c r="I1419" s="172"/>
      <c r="J1419" s="172"/>
    </row>
    <row r="1420" spans="1:10" s="188" customFormat="1" ht="67.5" customHeight="1" x14ac:dyDescent="0.2">
      <c r="A1420" s="172"/>
      <c r="B1420" s="172"/>
      <c r="C1420" s="172"/>
      <c r="D1420" s="172"/>
      <c r="E1420" s="172"/>
      <c r="F1420" s="172"/>
      <c r="G1420" s="172"/>
      <c r="H1420" s="172"/>
      <c r="I1420" s="172"/>
      <c r="J1420" s="172"/>
    </row>
    <row r="1421" spans="1:10" s="188" customFormat="1" ht="30" customHeight="1" x14ac:dyDescent="0.2">
      <c r="A1421" s="172"/>
      <c r="B1421" s="172"/>
      <c r="C1421" s="172"/>
      <c r="D1421" s="172"/>
      <c r="E1421" s="172"/>
      <c r="F1421" s="172"/>
      <c r="G1421" s="172"/>
      <c r="H1421" s="172"/>
      <c r="I1421" s="172"/>
      <c r="J1421" s="172"/>
    </row>
    <row r="1422" spans="1:10" s="188" customFormat="1" ht="45" customHeight="1" x14ac:dyDescent="0.2">
      <c r="A1422" s="172"/>
      <c r="B1422" s="172"/>
      <c r="C1422" s="172"/>
      <c r="D1422" s="172"/>
      <c r="E1422" s="172"/>
      <c r="F1422" s="172"/>
      <c r="G1422" s="172"/>
      <c r="H1422" s="172"/>
      <c r="I1422" s="172"/>
      <c r="J1422" s="172"/>
    </row>
    <row r="1423" spans="1:10" s="188" customFormat="1" ht="60" customHeight="1" x14ac:dyDescent="0.2">
      <c r="A1423" s="172"/>
      <c r="B1423" s="172"/>
      <c r="C1423" s="172"/>
      <c r="D1423" s="172"/>
      <c r="E1423" s="172"/>
      <c r="F1423" s="172"/>
      <c r="G1423" s="172"/>
      <c r="H1423" s="172"/>
      <c r="I1423" s="172"/>
      <c r="J1423" s="172"/>
    </row>
    <row r="1424" spans="1:10" s="188" customFormat="1" ht="60" customHeight="1" x14ac:dyDescent="0.2">
      <c r="A1424" s="172"/>
      <c r="B1424" s="172"/>
      <c r="C1424" s="172"/>
      <c r="D1424" s="172"/>
      <c r="E1424" s="172"/>
      <c r="F1424" s="172"/>
      <c r="G1424" s="172"/>
      <c r="H1424" s="172"/>
      <c r="I1424" s="172"/>
      <c r="J1424" s="172"/>
    </row>
    <row r="1425" spans="1:10" s="188" customFormat="1" ht="30" customHeight="1" x14ac:dyDescent="0.2">
      <c r="A1425" s="172"/>
      <c r="B1425" s="172"/>
      <c r="C1425" s="172"/>
      <c r="D1425" s="172"/>
      <c r="E1425" s="172"/>
      <c r="F1425" s="172"/>
      <c r="G1425" s="172"/>
      <c r="H1425" s="172"/>
      <c r="I1425" s="172"/>
      <c r="J1425" s="172"/>
    </row>
    <row r="1426" spans="1:10" s="188" customFormat="1" ht="30" customHeight="1" x14ac:dyDescent="0.2">
      <c r="A1426" s="172"/>
      <c r="B1426" s="172"/>
      <c r="C1426" s="172"/>
      <c r="D1426" s="172"/>
      <c r="E1426" s="172"/>
      <c r="F1426" s="172"/>
      <c r="G1426" s="172"/>
      <c r="H1426" s="172"/>
      <c r="I1426" s="172"/>
      <c r="J1426" s="172"/>
    </row>
    <row r="1427" spans="1:10" s="188" customFormat="1" ht="30" customHeight="1" x14ac:dyDescent="0.2">
      <c r="A1427" s="172"/>
      <c r="B1427" s="172"/>
      <c r="C1427" s="172"/>
      <c r="D1427" s="172"/>
      <c r="E1427" s="172"/>
      <c r="F1427" s="172"/>
      <c r="G1427" s="172"/>
      <c r="H1427" s="172"/>
      <c r="I1427" s="172"/>
      <c r="J1427" s="172"/>
    </row>
    <row r="1428" spans="1:10" s="188" customFormat="1" ht="34.5" customHeight="1" x14ac:dyDescent="0.2">
      <c r="A1428" s="172"/>
      <c r="B1428" s="172"/>
      <c r="C1428" s="172"/>
      <c r="D1428" s="172"/>
      <c r="E1428" s="172"/>
      <c r="F1428" s="172"/>
      <c r="G1428" s="172"/>
      <c r="H1428" s="172"/>
      <c r="I1428" s="172"/>
      <c r="J1428" s="172"/>
    </row>
    <row r="1429" spans="1:10" s="188" customFormat="1" ht="30" customHeight="1" x14ac:dyDescent="0.2">
      <c r="A1429" s="172"/>
      <c r="B1429" s="172"/>
      <c r="C1429" s="172"/>
      <c r="D1429" s="172"/>
      <c r="E1429" s="172"/>
      <c r="F1429" s="172"/>
      <c r="G1429" s="172"/>
      <c r="H1429" s="172"/>
      <c r="I1429" s="172"/>
      <c r="J1429" s="172"/>
    </row>
    <row r="1430" spans="1:10" s="188" customFormat="1" ht="28.5" customHeight="1" x14ac:dyDescent="0.2">
      <c r="A1430" s="172"/>
      <c r="B1430" s="172"/>
      <c r="C1430" s="172"/>
      <c r="D1430" s="172"/>
      <c r="E1430" s="172"/>
      <c r="F1430" s="172"/>
      <c r="G1430" s="172"/>
      <c r="H1430" s="172"/>
      <c r="I1430" s="172"/>
      <c r="J1430" s="172"/>
    </row>
    <row r="1431" spans="1:10" s="188" customFormat="1" ht="15.75" customHeight="1" x14ac:dyDescent="0.2">
      <c r="A1431" s="172"/>
      <c r="B1431" s="172"/>
      <c r="C1431" s="172"/>
      <c r="D1431" s="172"/>
      <c r="E1431" s="172"/>
      <c r="F1431" s="172"/>
      <c r="G1431" s="172"/>
      <c r="H1431" s="172"/>
      <c r="I1431" s="172"/>
      <c r="J1431" s="172"/>
    </row>
    <row r="1432" spans="1:10" s="188" customFormat="1" ht="29.25" customHeight="1" x14ac:dyDescent="0.2">
      <c r="A1432" s="172"/>
      <c r="B1432" s="172"/>
      <c r="C1432" s="172"/>
      <c r="D1432" s="172"/>
      <c r="E1432" s="172"/>
      <c r="F1432" s="172"/>
      <c r="G1432" s="172"/>
      <c r="H1432" s="172"/>
      <c r="I1432" s="172"/>
      <c r="J1432" s="172"/>
    </row>
    <row r="1433" spans="1:10" s="188" customFormat="1" ht="30" customHeight="1" x14ac:dyDescent="0.2">
      <c r="A1433" s="172"/>
      <c r="B1433" s="172"/>
      <c r="C1433" s="172"/>
      <c r="D1433" s="172"/>
      <c r="E1433" s="172"/>
      <c r="F1433" s="172"/>
      <c r="G1433" s="172"/>
      <c r="H1433" s="172"/>
      <c r="I1433" s="172"/>
      <c r="J1433" s="172"/>
    </row>
    <row r="1434" spans="1:10" s="188" customFormat="1" ht="45" customHeight="1" x14ac:dyDescent="0.2">
      <c r="A1434" s="172"/>
      <c r="B1434" s="172"/>
      <c r="C1434" s="172"/>
      <c r="D1434" s="172"/>
      <c r="E1434" s="172"/>
      <c r="F1434" s="172"/>
      <c r="G1434" s="172"/>
      <c r="H1434" s="172"/>
      <c r="I1434" s="172"/>
      <c r="J1434" s="172"/>
    </row>
    <row r="1435" spans="1:10" s="188" customFormat="1" ht="15.75" customHeight="1" x14ac:dyDescent="0.2">
      <c r="A1435" s="172"/>
      <c r="B1435" s="172"/>
      <c r="C1435" s="172"/>
      <c r="D1435" s="172"/>
      <c r="E1435" s="172"/>
      <c r="F1435" s="172"/>
      <c r="G1435" s="172"/>
      <c r="H1435" s="172"/>
      <c r="I1435" s="172"/>
      <c r="J1435" s="172"/>
    </row>
    <row r="1436" spans="1:10" s="188" customFormat="1" ht="15.75" customHeight="1" x14ac:dyDescent="0.2">
      <c r="A1436" s="172"/>
      <c r="B1436" s="172"/>
      <c r="C1436" s="172"/>
      <c r="D1436" s="172"/>
      <c r="E1436" s="172"/>
      <c r="F1436" s="172"/>
      <c r="G1436" s="172"/>
      <c r="H1436" s="172"/>
      <c r="I1436" s="172"/>
      <c r="J1436" s="172"/>
    </row>
    <row r="1437" spans="1:10" s="188" customFormat="1" ht="15.75" customHeight="1" x14ac:dyDescent="0.2">
      <c r="A1437" s="172"/>
      <c r="B1437" s="172"/>
      <c r="C1437" s="172"/>
      <c r="D1437" s="172"/>
      <c r="E1437" s="172"/>
      <c r="F1437" s="172"/>
      <c r="G1437" s="172"/>
      <c r="H1437" s="172"/>
      <c r="I1437" s="172"/>
      <c r="J1437" s="172"/>
    </row>
    <row r="1438" spans="1:10" s="188" customFormat="1" ht="45" customHeight="1" x14ac:dyDescent="0.2">
      <c r="A1438" s="172"/>
      <c r="B1438" s="172"/>
      <c r="C1438" s="172"/>
      <c r="D1438" s="172"/>
      <c r="E1438" s="172"/>
      <c r="F1438" s="172"/>
      <c r="G1438" s="172"/>
      <c r="H1438" s="172"/>
      <c r="I1438" s="172"/>
      <c r="J1438" s="172"/>
    </row>
    <row r="1439" spans="1:10" s="188" customFormat="1" ht="30" customHeight="1" x14ac:dyDescent="0.2">
      <c r="A1439" s="172"/>
      <c r="B1439" s="172"/>
      <c r="C1439" s="172"/>
      <c r="D1439" s="172"/>
      <c r="E1439" s="172"/>
      <c r="F1439" s="172"/>
      <c r="G1439" s="172"/>
      <c r="H1439" s="172"/>
      <c r="I1439" s="172"/>
      <c r="J1439" s="172"/>
    </row>
    <row r="1440" spans="1:10" s="188" customFormat="1" ht="45" customHeight="1" x14ac:dyDescent="0.2">
      <c r="A1440" s="172"/>
      <c r="B1440" s="172"/>
      <c r="C1440" s="172"/>
      <c r="D1440" s="172"/>
      <c r="E1440" s="172"/>
      <c r="F1440" s="172"/>
      <c r="G1440" s="172"/>
      <c r="H1440" s="172"/>
      <c r="I1440" s="172"/>
      <c r="J1440" s="172"/>
    </row>
    <row r="1441" spans="1:10" s="188" customFormat="1" ht="30" customHeight="1" x14ac:dyDescent="0.2">
      <c r="A1441" s="172"/>
      <c r="B1441" s="172"/>
      <c r="C1441" s="172"/>
      <c r="D1441" s="172"/>
      <c r="E1441" s="172"/>
      <c r="F1441" s="172"/>
      <c r="G1441" s="172"/>
      <c r="H1441" s="172"/>
      <c r="I1441" s="172"/>
      <c r="J1441" s="172"/>
    </row>
    <row r="1442" spans="1:10" s="188" customFormat="1" ht="45" customHeight="1" x14ac:dyDescent="0.2">
      <c r="A1442" s="172"/>
      <c r="B1442" s="172"/>
      <c r="C1442" s="172"/>
      <c r="D1442" s="172"/>
      <c r="E1442" s="172"/>
      <c r="F1442" s="172"/>
      <c r="G1442" s="172"/>
      <c r="H1442" s="172"/>
      <c r="I1442" s="172"/>
      <c r="J1442" s="172"/>
    </row>
    <row r="1443" spans="1:10" s="188" customFormat="1" ht="15" customHeight="1" x14ac:dyDescent="0.2">
      <c r="A1443" s="172"/>
      <c r="B1443" s="172"/>
      <c r="C1443" s="172"/>
      <c r="D1443" s="172"/>
      <c r="E1443" s="172"/>
      <c r="F1443" s="172"/>
      <c r="G1443" s="172"/>
      <c r="H1443" s="172"/>
      <c r="I1443" s="172"/>
      <c r="J1443" s="172"/>
    </row>
    <row r="1444" spans="1:10" s="188" customFormat="1" ht="15.75" customHeight="1" x14ac:dyDescent="0.2">
      <c r="A1444" s="172"/>
      <c r="B1444" s="172"/>
      <c r="C1444" s="172"/>
      <c r="D1444" s="172"/>
      <c r="E1444" s="172"/>
      <c r="F1444" s="172"/>
      <c r="G1444" s="172"/>
      <c r="H1444" s="172"/>
      <c r="I1444" s="172"/>
      <c r="J1444" s="172"/>
    </row>
    <row r="1445" spans="1:10" s="188" customFormat="1" ht="67.5" customHeight="1" x14ac:dyDescent="0.2">
      <c r="A1445" s="172"/>
      <c r="B1445" s="172"/>
      <c r="C1445" s="172"/>
      <c r="D1445" s="172"/>
      <c r="E1445" s="172"/>
      <c r="F1445" s="172"/>
      <c r="G1445" s="172"/>
      <c r="H1445" s="172"/>
      <c r="I1445" s="172"/>
      <c r="J1445" s="172"/>
    </row>
    <row r="1446" spans="1:10" s="188" customFormat="1" ht="67.5" customHeight="1" x14ac:dyDescent="0.2">
      <c r="A1446" s="172"/>
      <c r="B1446" s="172"/>
      <c r="C1446" s="172"/>
      <c r="D1446" s="172"/>
      <c r="E1446" s="172"/>
      <c r="F1446" s="172"/>
      <c r="G1446" s="172"/>
      <c r="H1446" s="172"/>
      <c r="I1446" s="172"/>
      <c r="J1446" s="172"/>
    </row>
    <row r="1447" spans="1:10" s="188" customFormat="1" ht="15.75" customHeight="1" x14ac:dyDescent="0.2">
      <c r="A1447" s="172"/>
      <c r="B1447" s="172"/>
      <c r="C1447" s="172"/>
      <c r="D1447" s="172"/>
      <c r="E1447" s="172"/>
      <c r="F1447" s="172"/>
      <c r="G1447" s="172"/>
      <c r="H1447" s="172"/>
      <c r="I1447" s="172"/>
      <c r="J1447" s="172"/>
    </row>
    <row r="1448" spans="1:10" s="188" customFormat="1" ht="15.75" customHeight="1" x14ac:dyDescent="0.2">
      <c r="A1448" s="172"/>
      <c r="B1448" s="172"/>
      <c r="C1448" s="172"/>
      <c r="D1448" s="172"/>
      <c r="E1448" s="172"/>
      <c r="F1448" s="172"/>
      <c r="G1448" s="172"/>
      <c r="H1448" s="172"/>
      <c r="I1448" s="172"/>
      <c r="J1448" s="172"/>
    </row>
    <row r="1449" spans="1:10" s="188" customFormat="1" ht="45" customHeight="1" x14ac:dyDescent="0.2">
      <c r="A1449" s="172"/>
      <c r="B1449" s="172"/>
      <c r="C1449" s="172"/>
      <c r="D1449" s="172"/>
      <c r="E1449" s="172"/>
      <c r="F1449" s="172"/>
      <c r="G1449" s="172"/>
      <c r="H1449" s="172"/>
      <c r="I1449" s="172"/>
      <c r="J1449" s="172"/>
    </row>
    <row r="1450" spans="1:10" s="188" customFormat="1" ht="67.5" customHeight="1" x14ac:dyDescent="0.2">
      <c r="A1450" s="172"/>
      <c r="B1450" s="172"/>
      <c r="C1450" s="172"/>
      <c r="D1450" s="172"/>
      <c r="E1450" s="172"/>
      <c r="F1450" s="172"/>
      <c r="G1450" s="172"/>
      <c r="H1450" s="172"/>
      <c r="I1450" s="172"/>
      <c r="J1450" s="172"/>
    </row>
    <row r="1451" spans="1:10" s="188" customFormat="1" ht="83.25" customHeight="1" x14ac:dyDescent="0.2">
      <c r="A1451" s="172"/>
      <c r="B1451" s="172"/>
      <c r="C1451" s="172"/>
      <c r="D1451" s="172"/>
      <c r="E1451" s="172"/>
      <c r="F1451" s="172"/>
      <c r="G1451" s="172"/>
      <c r="H1451" s="172"/>
      <c r="I1451" s="172"/>
      <c r="J1451" s="172"/>
    </row>
    <row r="1452" spans="1:10" s="188" customFormat="1" ht="30" customHeight="1" x14ac:dyDescent="0.2">
      <c r="A1452" s="172"/>
      <c r="B1452" s="172"/>
      <c r="C1452" s="172"/>
      <c r="D1452" s="172"/>
      <c r="E1452" s="172"/>
      <c r="F1452" s="172"/>
      <c r="G1452" s="172"/>
      <c r="H1452" s="172"/>
      <c r="I1452" s="172"/>
      <c r="J1452" s="172"/>
    </row>
    <row r="1453" spans="1:10" s="188" customFormat="1" ht="45" customHeight="1" x14ac:dyDescent="0.2">
      <c r="A1453" s="172"/>
      <c r="B1453" s="172"/>
      <c r="C1453" s="172"/>
      <c r="D1453" s="172"/>
      <c r="E1453" s="172"/>
      <c r="F1453" s="172"/>
      <c r="G1453" s="172"/>
      <c r="H1453" s="172"/>
      <c r="I1453" s="172"/>
      <c r="J1453" s="172"/>
    </row>
    <row r="1454" spans="1:10" s="188" customFormat="1" ht="60" customHeight="1" x14ac:dyDescent="0.2">
      <c r="A1454" s="172"/>
      <c r="B1454" s="172"/>
      <c r="C1454" s="172"/>
      <c r="D1454" s="172"/>
      <c r="E1454" s="172"/>
      <c r="F1454" s="172"/>
      <c r="G1454" s="172"/>
      <c r="H1454" s="172"/>
      <c r="I1454" s="172"/>
      <c r="J1454" s="172"/>
    </row>
    <row r="1455" spans="1:10" s="188" customFormat="1" ht="16.5" customHeight="1" x14ac:dyDescent="0.2">
      <c r="A1455" s="172"/>
      <c r="B1455" s="172"/>
      <c r="C1455" s="172"/>
      <c r="D1455" s="172"/>
      <c r="E1455" s="172"/>
      <c r="F1455" s="172"/>
      <c r="G1455" s="172"/>
      <c r="H1455" s="172"/>
      <c r="I1455" s="172"/>
      <c r="J1455" s="172"/>
    </row>
    <row r="1456" spans="1:10" s="188" customFormat="1" ht="16.5" customHeight="1" x14ac:dyDescent="0.2">
      <c r="A1456" s="172"/>
      <c r="B1456" s="172"/>
      <c r="C1456" s="172"/>
      <c r="D1456" s="172"/>
      <c r="E1456" s="172"/>
      <c r="F1456" s="172"/>
      <c r="G1456" s="172"/>
      <c r="H1456" s="172"/>
      <c r="I1456" s="172"/>
      <c r="J1456" s="172"/>
    </row>
    <row r="1457" spans="1:10" s="188" customFormat="1" ht="16.5" customHeight="1" x14ac:dyDescent="0.2">
      <c r="A1457" s="172"/>
      <c r="B1457" s="172"/>
      <c r="C1457" s="172"/>
      <c r="D1457" s="172"/>
      <c r="E1457" s="172"/>
      <c r="F1457" s="172"/>
      <c r="G1457" s="172"/>
      <c r="H1457" s="172"/>
      <c r="I1457" s="172"/>
      <c r="J1457" s="172"/>
    </row>
    <row r="1458" spans="1:10" s="188" customFormat="1" ht="60" customHeight="1" x14ac:dyDescent="0.2">
      <c r="A1458" s="172"/>
      <c r="B1458" s="172"/>
      <c r="C1458" s="172"/>
      <c r="D1458" s="172"/>
      <c r="E1458" s="172"/>
      <c r="F1458" s="172"/>
      <c r="G1458" s="172"/>
      <c r="H1458" s="172"/>
      <c r="I1458" s="172"/>
      <c r="J1458" s="172"/>
    </row>
    <row r="1459" spans="1:10" s="188" customFormat="1" ht="30" customHeight="1" x14ac:dyDescent="0.2">
      <c r="A1459" s="172"/>
      <c r="B1459" s="172"/>
      <c r="C1459" s="172"/>
      <c r="D1459" s="172"/>
      <c r="E1459" s="172"/>
      <c r="F1459" s="172"/>
      <c r="G1459" s="172"/>
      <c r="H1459" s="172"/>
      <c r="I1459" s="172"/>
      <c r="J1459" s="172"/>
    </row>
    <row r="1460" spans="1:10" s="188" customFormat="1" ht="30" customHeight="1" x14ac:dyDescent="0.2">
      <c r="A1460" s="172"/>
      <c r="B1460" s="172"/>
      <c r="C1460" s="172"/>
      <c r="D1460" s="172"/>
      <c r="E1460" s="172"/>
      <c r="F1460" s="172"/>
      <c r="G1460" s="172"/>
      <c r="H1460" s="172"/>
      <c r="I1460" s="172"/>
      <c r="J1460" s="172"/>
    </row>
    <row r="1461" spans="1:10" s="188" customFormat="1" ht="30" customHeight="1" x14ac:dyDescent="0.2">
      <c r="A1461" s="172"/>
      <c r="B1461" s="172"/>
      <c r="C1461" s="172"/>
      <c r="D1461" s="172"/>
      <c r="E1461" s="172"/>
      <c r="F1461" s="172"/>
      <c r="G1461" s="172"/>
      <c r="H1461" s="172"/>
      <c r="I1461" s="172"/>
      <c r="J1461" s="172"/>
    </row>
    <row r="1462" spans="1:10" s="188" customFormat="1" ht="30" customHeight="1" x14ac:dyDescent="0.2">
      <c r="A1462" s="172"/>
      <c r="B1462" s="172"/>
      <c r="C1462" s="172"/>
      <c r="D1462" s="172"/>
      <c r="E1462" s="172"/>
      <c r="F1462" s="172"/>
      <c r="G1462" s="172"/>
      <c r="H1462" s="172"/>
      <c r="I1462" s="172"/>
      <c r="J1462" s="172"/>
    </row>
    <row r="1463" spans="1:10" s="188" customFormat="1" ht="45" customHeight="1" x14ac:dyDescent="0.2">
      <c r="A1463" s="172"/>
      <c r="B1463" s="172"/>
      <c r="C1463" s="172"/>
      <c r="D1463" s="172"/>
      <c r="E1463" s="172"/>
      <c r="F1463" s="172"/>
      <c r="G1463" s="172"/>
      <c r="H1463" s="172"/>
      <c r="I1463" s="172"/>
      <c r="J1463" s="172"/>
    </row>
    <row r="1464" spans="1:10" s="188" customFormat="1" ht="45" customHeight="1" x14ac:dyDescent="0.2">
      <c r="A1464" s="172"/>
      <c r="B1464" s="172"/>
      <c r="C1464" s="172"/>
      <c r="D1464" s="172"/>
      <c r="E1464" s="172"/>
      <c r="F1464" s="172"/>
      <c r="G1464" s="172"/>
      <c r="H1464" s="172"/>
      <c r="I1464" s="172"/>
      <c r="J1464" s="172"/>
    </row>
    <row r="1465" spans="1:10" s="188" customFormat="1" ht="66.75" customHeight="1" x14ac:dyDescent="0.2">
      <c r="A1465" s="172"/>
      <c r="B1465" s="172"/>
      <c r="C1465" s="172"/>
      <c r="D1465" s="172"/>
      <c r="E1465" s="172"/>
      <c r="F1465" s="172"/>
      <c r="G1465" s="172"/>
      <c r="H1465" s="172"/>
      <c r="I1465" s="172"/>
      <c r="J1465" s="172"/>
    </row>
    <row r="1466" spans="1:10" s="188" customFormat="1" ht="60" customHeight="1" x14ac:dyDescent="0.2">
      <c r="A1466" s="172"/>
      <c r="B1466" s="172"/>
      <c r="C1466" s="172"/>
      <c r="D1466" s="172"/>
      <c r="E1466" s="172"/>
      <c r="F1466" s="172"/>
      <c r="G1466" s="172"/>
      <c r="H1466" s="172"/>
      <c r="I1466" s="172"/>
      <c r="J1466" s="172"/>
    </row>
    <row r="1467" spans="1:10" s="188" customFormat="1" ht="67.5" customHeight="1" x14ac:dyDescent="0.2">
      <c r="A1467" s="172"/>
      <c r="B1467" s="172"/>
      <c r="C1467" s="172"/>
      <c r="D1467" s="172"/>
      <c r="E1467" s="172"/>
      <c r="F1467" s="172"/>
      <c r="G1467" s="172"/>
      <c r="H1467" s="172"/>
      <c r="I1467" s="172"/>
      <c r="J1467" s="172"/>
    </row>
    <row r="1468" spans="1:10" s="188" customFormat="1" ht="16.5" customHeight="1" x14ac:dyDescent="0.2">
      <c r="A1468" s="172"/>
      <c r="B1468" s="172"/>
      <c r="C1468" s="172"/>
      <c r="D1468" s="172"/>
      <c r="E1468" s="172"/>
      <c r="F1468" s="172"/>
      <c r="G1468" s="172"/>
      <c r="H1468" s="172"/>
      <c r="I1468" s="172"/>
      <c r="J1468" s="172"/>
    </row>
  </sheetData>
  <sheetProtection selectLockedCells="1" selectUnlockedCells="1"/>
  <dataConsolidate/>
  <mergeCells count="2701">
    <mergeCell ref="B41:J41"/>
    <mergeCell ref="A801:C801"/>
    <mergeCell ref="D801:E801"/>
    <mergeCell ref="I801:J801"/>
    <mergeCell ref="A802:C802"/>
    <mergeCell ref="D802:E802"/>
    <mergeCell ref="I802:J802"/>
    <mergeCell ref="A799:C799"/>
    <mergeCell ref="D799:E799"/>
    <mergeCell ref="I799:J799"/>
    <mergeCell ref="A800:C800"/>
    <mergeCell ref="D800:E800"/>
    <mergeCell ref="I800:J800"/>
    <mergeCell ref="A798:C798"/>
    <mergeCell ref="G730:J730"/>
    <mergeCell ref="A730:F731"/>
    <mergeCell ref="A732:F732"/>
    <mergeCell ref="A726:J726"/>
    <mergeCell ref="A715:J715"/>
    <mergeCell ref="G717:H717"/>
    <mergeCell ref="G716:J716"/>
    <mergeCell ref="A706:D706"/>
    <mergeCell ref="A206:B206"/>
    <mergeCell ref="E642:F642"/>
    <mergeCell ref="E643:F643"/>
    <mergeCell ref="C638:D639"/>
    <mergeCell ref="C640:D640"/>
    <mergeCell ref="A638:B639"/>
    <mergeCell ref="H612:J612"/>
    <mergeCell ref="E616:G616"/>
    <mergeCell ref="H651:J651"/>
    <mergeCell ref="A651:G651"/>
    <mergeCell ref="IQ605:IV606"/>
    <mergeCell ref="IG605:IP606"/>
    <mergeCell ref="HC605:HL606"/>
    <mergeCell ref="FY605:GH606"/>
    <mergeCell ref="B599:J599"/>
    <mergeCell ref="A607:J607"/>
    <mergeCell ref="B636:J636"/>
    <mergeCell ref="I641:J641"/>
    <mergeCell ref="A643:B643"/>
    <mergeCell ref="A707:D707"/>
    <mergeCell ref="A710:J710"/>
    <mergeCell ref="F181:F182"/>
    <mergeCell ref="A208:J208"/>
    <mergeCell ref="A593:D593"/>
    <mergeCell ref="B220:B221"/>
    <mergeCell ref="H616:J616"/>
    <mergeCell ref="A617:D617"/>
    <mergeCell ref="E617:G617"/>
    <mergeCell ref="H617:J617"/>
    <mergeCell ref="G566:H566"/>
    <mergeCell ref="I566:J566"/>
    <mergeCell ref="A567:D567"/>
    <mergeCell ref="A565:D565"/>
    <mergeCell ref="E565:F565"/>
    <mergeCell ref="G565:H565"/>
    <mergeCell ref="I565:J565"/>
    <mergeCell ref="A293:D293"/>
    <mergeCell ref="A662:C663"/>
    <mergeCell ref="IG603:IP604"/>
    <mergeCell ref="A295:D295"/>
    <mergeCell ref="IQ603:IV604"/>
    <mergeCell ref="AO605:AX606"/>
    <mergeCell ref="AY605:BH606"/>
    <mergeCell ref="FO605:FX606"/>
    <mergeCell ref="A630:C630"/>
    <mergeCell ref="I627:J627"/>
    <mergeCell ref="A620:J621"/>
    <mergeCell ref="A631:C631"/>
    <mergeCell ref="D631:E631"/>
    <mergeCell ref="CW605:DF606"/>
    <mergeCell ref="DG605:DP606"/>
    <mergeCell ref="BS605:CB606"/>
    <mergeCell ref="FY603:GH604"/>
    <mergeCell ref="GI603:GR604"/>
    <mergeCell ref="GS603:HB604"/>
    <mergeCell ref="HC603:HL604"/>
    <mergeCell ref="HM603:HV604"/>
    <mergeCell ref="HW603:IF604"/>
    <mergeCell ref="DQ603:DZ604"/>
    <mergeCell ref="EA603:EJ604"/>
    <mergeCell ref="EK603:ET604"/>
    <mergeCell ref="EU603:FD604"/>
    <mergeCell ref="FE603:FN604"/>
    <mergeCell ref="FO603:FX604"/>
    <mergeCell ref="BS603:CB604"/>
    <mergeCell ref="CC603:CL604"/>
    <mergeCell ref="CM603:CV604"/>
    <mergeCell ref="CW603:DF604"/>
    <mergeCell ref="DG603:DP604"/>
    <mergeCell ref="HM605:HV606"/>
    <mergeCell ref="HW605:IF606"/>
    <mergeCell ref="DQ605:DZ606"/>
    <mergeCell ref="E612:G612"/>
    <mergeCell ref="A619:J619"/>
    <mergeCell ref="I1343:J1343"/>
    <mergeCell ref="A1336:B1336"/>
    <mergeCell ref="A1344:B1344"/>
    <mergeCell ref="C1344:F1344"/>
    <mergeCell ref="G1344:H1344"/>
    <mergeCell ref="I1344:J1344"/>
    <mergeCell ref="A1341:B1341"/>
    <mergeCell ref="C1341:F1341"/>
    <mergeCell ref="G1341:H1341"/>
    <mergeCell ref="I1341:J1341"/>
    <mergeCell ref="A1342:B1342"/>
    <mergeCell ref="C1342:F1342"/>
    <mergeCell ref="G1342:H1342"/>
    <mergeCell ref="I1342:J1342"/>
    <mergeCell ref="I1337:J1337"/>
    <mergeCell ref="A1339:B1339"/>
    <mergeCell ref="C1339:F1339"/>
    <mergeCell ref="G1339:H1339"/>
    <mergeCell ref="I1339:J1339"/>
    <mergeCell ref="A1340:B1340"/>
    <mergeCell ref="E1075:G1075"/>
    <mergeCell ref="H1075:J1075"/>
    <mergeCell ref="C1340:F1340"/>
    <mergeCell ref="G1340:H1340"/>
    <mergeCell ref="I1340:J1340"/>
    <mergeCell ref="G1329:H1329"/>
    <mergeCell ref="I1329:J1329"/>
    <mergeCell ref="A1330:B1330"/>
    <mergeCell ref="C1330:F1330"/>
    <mergeCell ref="G1330:H1330"/>
    <mergeCell ref="I1330:J1330"/>
    <mergeCell ref="A1335:B1335"/>
    <mergeCell ref="C1335:F1335"/>
    <mergeCell ref="G1335:H1335"/>
    <mergeCell ref="I1335:J1335"/>
    <mergeCell ref="A1337:B1337"/>
    <mergeCell ref="C1336:F1336"/>
    <mergeCell ref="G1336:H1336"/>
    <mergeCell ref="I1336:J1336"/>
    <mergeCell ref="C1337:F1337"/>
    <mergeCell ref="G1337:H1337"/>
    <mergeCell ref="A1333:B1333"/>
    <mergeCell ref="C1333:F1333"/>
    <mergeCell ref="G1333:H1333"/>
    <mergeCell ref="I1333:J1333"/>
    <mergeCell ref="A1334:B1334"/>
    <mergeCell ref="C1334:F1334"/>
    <mergeCell ref="G1334:H1334"/>
    <mergeCell ref="I1334:J1334"/>
    <mergeCell ref="A1326:B1326"/>
    <mergeCell ref="C1326:F1326"/>
    <mergeCell ref="G1326:H1326"/>
    <mergeCell ref="I1326:J1326"/>
    <mergeCell ref="A1345:B1345"/>
    <mergeCell ref="C1345:F1345"/>
    <mergeCell ref="G1345:H1345"/>
    <mergeCell ref="I1345:J1345"/>
    <mergeCell ref="C1328:F1328"/>
    <mergeCell ref="G1328:H1328"/>
    <mergeCell ref="A1346:B1346"/>
    <mergeCell ref="C1346:F1346"/>
    <mergeCell ref="G1346:H1346"/>
    <mergeCell ref="I1346:J1346"/>
    <mergeCell ref="A1347:B1347"/>
    <mergeCell ref="C1347:F1347"/>
    <mergeCell ref="G1347:H1347"/>
    <mergeCell ref="I1347:J1347"/>
    <mergeCell ref="I1327:J1327"/>
    <mergeCell ref="A1328:B1328"/>
    <mergeCell ref="A1327:B1327"/>
    <mergeCell ref="A1331:B1331"/>
    <mergeCell ref="C1331:F1331"/>
    <mergeCell ref="G1331:H1331"/>
    <mergeCell ref="I1331:J1331"/>
    <mergeCell ref="A1332:B1332"/>
    <mergeCell ref="C1332:F1332"/>
    <mergeCell ref="G1332:H1332"/>
    <mergeCell ref="I1332:J1332"/>
    <mergeCell ref="I1328:J1328"/>
    <mergeCell ref="A1329:B1329"/>
    <mergeCell ref="C1329:F1329"/>
    <mergeCell ref="A1343:B1343"/>
    <mergeCell ref="C1343:F1343"/>
    <mergeCell ref="G1343:H1343"/>
    <mergeCell ref="A1348:B1348"/>
    <mergeCell ref="C1348:F1348"/>
    <mergeCell ref="G1348:H1348"/>
    <mergeCell ref="I1348:J1348"/>
    <mergeCell ref="A1349:B1349"/>
    <mergeCell ref="C1349:F1349"/>
    <mergeCell ref="G1349:H1349"/>
    <mergeCell ref="I1349:J1349"/>
    <mergeCell ref="A1350:B1350"/>
    <mergeCell ref="C1350:F1350"/>
    <mergeCell ref="G1350:H1350"/>
    <mergeCell ref="I1350:J1350"/>
    <mergeCell ref="A1351:B1351"/>
    <mergeCell ref="C1351:F1351"/>
    <mergeCell ref="G1351:H1351"/>
    <mergeCell ref="I1351:J1351"/>
    <mergeCell ref="A1352:B1352"/>
    <mergeCell ref="C1352:F1352"/>
    <mergeCell ref="G1352:H1352"/>
    <mergeCell ref="I1352:J1352"/>
    <mergeCell ref="A1353:B1353"/>
    <mergeCell ref="C1353:F1353"/>
    <mergeCell ref="G1353:H1353"/>
    <mergeCell ref="I1353:J1353"/>
    <mergeCell ref="A1354:B1354"/>
    <mergeCell ref="C1354:F1354"/>
    <mergeCell ref="G1354:H1354"/>
    <mergeCell ref="I1354:J1354"/>
    <mergeCell ref="A1355:B1355"/>
    <mergeCell ref="C1355:F1355"/>
    <mergeCell ref="G1355:H1355"/>
    <mergeCell ref="I1355:J1355"/>
    <mergeCell ref="A1356:B1356"/>
    <mergeCell ref="C1356:F1356"/>
    <mergeCell ref="G1356:H1356"/>
    <mergeCell ref="I1356:J1356"/>
    <mergeCell ref="A1357:B1357"/>
    <mergeCell ref="C1357:F1357"/>
    <mergeCell ref="G1357:H1357"/>
    <mergeCell ref="I1357:J1357"/>
    <mergeCell ref="A1358:B1358"/>
    <mergeCell ref="C1358:F1358"/>
    <mergeCell ref="G1358:H1358"/>
    <mergeCell ref="I1358:J1358"/>
    <mergeCell ref="A1359:B1359"/>
    <mergeCell ref="C1359:F1359"/>
    <mergeCell ref="G1359:H1359"/>
    <mergeCell ref="I1359:J1359"/>
    <mergeCell ref="A1360:B1360"/>
    <mergeCell ref="C1360:F1360"/>
    <mergeCell ref="G1360:H1360"/>
    <mergeCell ref="I1360:J1360"/>
    <mergeCell ref="A1361:B1361"/>
    <mergeCell ref="C1361:F1361"/>
    <mergeCell ref="G1361:H1361"/>
    <mergeCell ref="I1361:J1361"/>
    <mergeCell ref="A1362:B1362"/>
    <mergeCell ref="C1362:F1362"/>
    <mergeCell ref="G1362:H1362"/>
    <mergeCell ref="I1362:J1362"/>
    <mergeCell ref="A1363:B1363"/>
    <mergeCell ref="C1363:F1363"/>
    <mergeCell ref="G1363:H1363"/>
    <mergeCell ref="I1363:J1363"/>
    <mergeCell ref="A1364:B1364"/>
    <mergeCell ref="C1364:F1364"/>
    <mergeCell ref="G1364:H1364"/>
    <mergeCell ref="I1364:J1364"/>
    <mergeCell ref="A1365:B1365"/>
    <mergeCell ref="C1365:F1365"/>
    <mergeCell ref="G1365:H1365"/>
    <mergeCell ref="I1365:J1365"/>
    <mergeCell ref="A1366:B1366"/>
    <mergeCell ref="C1366:F1366"/>
    <mergeCell ref="G1366:H1366"/>
    <mergeCell ref="I1366:J1366"/>
    <mergeCell ref="A1367:B1367"/>
    <mergeCell ref="C1367:F1367"/>
    <mergeCell ref="G1367:H1367"/>
    <mergeCell ref="I1367:J1367"/>
    <mergeCell ref="A1379:B1379"/>
    <mergeCell ref="C1379:F1379"/>
    <mergeCell ref="G1379:H1379"/>
    <mergeCell ref="I1379:J1379"/>
    <mergeCell ref="A1380:B1380"/>
    <mergeCell ref="C1380:F1380"/>
    <mergeCell ref="G1380:H1380"/>
    <mergeCell ref="I1380:J1380"/>
    <mergeCell ref="A1381:B1381"/>
    <mergeCell ref="C1381:F1381"/>
    <mergeCell ref="A1368:B1368"/>
    <mergeCell ref="C1368:F1368"/>
    <mergeCell ref="G1368:H1368"/>
    <mergeCell ref="I1368:J1368"/>
    <mergeCell ref="A1369:B1369"/>
    <mergeCell ref="C1369:F1369"/>
    <mergeCell ref="G1369:H1369"/>
    <mergeCell ref="I1369:J1369"/>
    <mergeCell ref="A1370:B1370"/>
    <mergeCell ref="C1370:F1370"/>
    <mergeCell ref="G1370:H1370"/>
    <mergeCell ref="I1370:J1370"/>
    <mergeCell ref="A1371:B1371"/>
    <mergeCell ref="C1371:F1371"/>
    <mergeCell ref="G1371:H1371"/>
    <mergeCell ref="I1371:J1371"/>
    <mergeCell ref="A1372:B1372"/>
    <mergeCell ref="C1372:F1372"/>
    <mergeCell ref="G1372:H1372"/>
    <mergeCell ref="I1372:J1372"/>
    <mergeCell ref="C1373:F1373"/>
    <mergeCell ref="G1373:H1373"/>
    <mergeCell ref="I1373:J1373"/>
    <mergeCell ref="A1374:B1374"/>
    <mergeCell ref="C1374:F1374"/>
    <mergeCell ref="G1374:H1374"/>
    <mergeCell ref="I1374:J1374"/>
    <mergeCell ref="A1375:B1375"/>
    <mergeCell ref="C1375:F1375"/>
    <mergeCell ref="G1375:H1375"/>
    <mergeCell ref="I1375:J1375"/>
    <mergeCell ref="A1376:B1376"/>
    <mergeCell ref="C1376:F1376"/>
    <mergeCell ref="G1376:H1376"/>
    <mergeCell ref="I1376:J1376"/>
    <mergeCell ref="A1377:B1377"/>
    <mergeCell ref="C1377:F1377"/>
    <mergeCell ref="G1377:H1377"/>
    <mergeCell ref="I1377:J1377"/>
    <mergeCell ref="C1382:F1382"/>
    <mergeCell ref="G1382:H1382"/>
    <mergeCell ref="I1382:J1382"/>
    <mergeCell ref="A1383:B1383"/>
    <mergeCell ref="C1383:F1383"/>
    <mergeCell ref="G1383:H1383"/>
    <mergeCell ref="I1383:J1383"/>
    <mergeCell ref="A1393:B1393"/>
    <mergeCell ref="C1393:F1393"/>
    <mergeCell ref="G1393:H1393"/>
    <mergeCell ref="A1270:C1270"/>
    <mergeCell ref="D1270:E1270"/>
    <mergeCell ref="I1270:J1270"/>
    <mergeCell ref="I1393:J1393"/>
    <mergeCell ref="I1284:J1284"/>
    <mergeCell ref="C1313:F1313"/>
    <mergeCell ref="G1313:H1313"/>
    <mergeCell ref="I1313:J1313"/>
    <mergeCell ref="A1315:B1315"/>
    <mergeCell ref="C1315:F1315"/>
    <mergeCell ref="G1315:H1315"/>
    <mergeCell ref="I1315:J1315"/>
    <mergeCell ref="G1314:H1314"/>
    <mergeCell ref="I1314:J1314"/>
    <mergeCell ref="A1314:B1314"/>
    <mergeCell ref="C1314:F1314"/>
    <mergeCell ref="D1289:E1289"/>
    <mergeCell ref="I1289:J1289"/>
    <mergeCell ref="A1290:C1290"/>
    <mergeCell ref="A1384:B1384"/>
    <mergeCell ref="C1384:F1384"/>
    <mergeCell ref="A1373:B1373"/>
    <mergeCell ref="I1397:J1397"/>
    <mergeCell ref="A1394:B1394"/>
    <mergeCell ref="C1394:F1394"/>
    <mergeCell ref="G1394:H1394"/>
    <mergeCell ref="I1394:J1394"/>
    <mergeCell ref="A1395:B1395"/>
    <mergeCell ref="C1395:F1395"/>
    <mergeCell ref="G1395:H1395"/>
    <mergeCell ref="I1395:J1395"/>
    <mergeCell ref="G1384:H1384"/>
    <mergeCell ref="I1384:J1384"/>
    <mergeCell ref="A1385:B1385"/>
    <mergeCell ref="C1385:F1385"/>
    <mergeCell ref="G1385:H1385"/>
    <mergeCell ref="I1385:J1385"/>
    <mergeCell ref="A1386:B1386"/>
    <mergeCell ref="C1386:F1386"/>
    <mergeCell ref="G1386:H1386"/>
    <mergeCell ref="I1386:J1386"/>
    <mergeCell ref="A1387:B1387"/>
    <mergeCell ref="C1387:F1387"/>
    <mergeCell ref="G1387:H1387"/>
    <mergeCell ref="I1387:J1387"/>
    <mergeCell ref="A1388:B1388"/>
    <mergeCell ref="C1388:F1388"/>
    <mergeCell ref="C1392:F1392"/>
    <mergeCell ref="G1392:H1392"/>
    <mergeCell ref="I1392:J1392"/>
    <mergeCell ref="I1261:J1261"/>
    <mergeCell ref="A1262:C1262"/>
    <mergeCell ref="D1262:E1262"/>
    <mergeCell ref="I1262:J1262"/>
    <mergeCell ref="A1265:C1265"/>
    <mergeCell ref="A1285:C1285"/>
    <mergeCell ref="D1265:E1265"/>
    <mergeCell ref="I1265:J1265"/>
    <mergeCell ref="A1391:B1391"/>
    <mergeCell ref="C1391:F1391"/>
    <mergeCell ref="G1391:H1391"/>
    <mergeCell ref="I1391:J1391"/>
    <mergeCell ref="A1390:B1390"/>
    <mergeCell ref="C1390:F1390"/>
    <mergeCell ref="G1388:H1388"/>
    <mergeCell ref="I1388:J1388"/>
    <mergeCell ref="G1390:H1390"/>
    <mergeCell ref="I1390:J1390"/>
    <mergeCell ref="A1389:B1389"/>
    <mergeCell ref="C1389:F1389"/>
    <mergeCell ref="G1389:H1389"/>
    <mergeCell ref="I1389:J1389"/>
    <mergeCell ref="A1378:B1378"/>
    <mergeCell ref="C1378:F1378"/>
    <mergeCell ref="G1378:H1378"/>
    <mergeCell ref="I1378:J1378"/>
    <mergeCell ref="I1266:J1266"/>
    <mergeCell ref="A1284:C1284"/>
    <mergeCell ref="D1284:E1284"/>
    <mergeCell ref="G1381:H1381"/>
    <mergeCell ref="I1381:J1381"/>
    <mergeCell ref="A1382:B1382"/>
    <mergeCell ref="G1245:H1245"/>
    <mergeCell ref="I1245:J1245"/>
    <mergeCell ref="G1247:H1247"/>
    <mergeCell ref="I1247:J1247"/>
    <mergeCell ref="E1247:F1247"/>
    <mergeCell ref="E1250:F1250"/>
    <mergeCell ref="G1250:H1250"/>
    <mergeCell ref="I1250:J1250"/>
    <mergeCell ref="G1249:H1249"/>
    <mergeCell ref="I1249:J1249"/>
    <mergeCell ref="I1259:J1259"/>
    <mergeCell ref="D1259:E1259"/>
    <mergeCell ref="D1258:J1258"/>
    <mergeCell ref="A1260:C1260"/>
    <mergeCell ref="A1258:C1259"/>
    <mergeCell ref="D1260:E1260"/>
    <mergeCell ref="I1260:J1260"/>
    <mergeCell ref="E1252:F1252"/>
    <mergeCell ref="G1252:H1252"/>
    <mergeCell ref="A1257:B1257"/>
    <mergeCell ref="A1252:D1252"/>
    <mergeCell ref="E1246:F1246"/>
    <mergeCell ref="G1246:H1246"/>
    <mergeCell ref="I1246:J1246"/>
    <mergeCell ref="A1246:D1246"/>
    <mergeCell ref="A1247:D1247"/>
    <mergeCell ref="A1250:D1250"/>
    <mergeCell ref="A1400:B1400"/>
    <mergeCell ref="C1400:F1400"/>
    <mergeCell ref="G1400:H1400"/>
    <mergeCell ref="I1400:J1400"/>
    <mergeCell ref="A1399:B1399"/>
    <mergeCell ref="C1399:F1399"/>
    <mergeCell ref="G1399:H1399"/>
    <mergeCell ref="E1251:F1251"/>
    <mergeCell ref="G1251:H1251"/>
    <mergeCell ref="I1251:J1251"/>
    <mergeCell ref="I1252:J1252"/>
    <mergeCell ref="B1256:J1256"/>
    <mergeCell ref="A1251:D1251"/>
    <mergeCell ref="A1261:C1261"/>
    <mergeCell ref="D1261:E1261"/>
    <mergeCell ref="I1398:J1398"/>
    <mergeCell ref="D1285:E1285"/>
    <mergeCell ref="I1399:J1399"/>
    <mergeCell ref="A1396:B1396"/>
    <mergeCell ref="C1396:F1396"/>
    <mergeCell ref="G1396:H1396"/>
    <mergeCell ref="I1396:J1396"/>
    <mergeCell ref="A1397:B1397"/>
    <mergeCell ref="C1397:F1397"/>
    <mergeCell ref="G1397:H1397"/>
    <mergeCell ref="A1275:C1275"/>
    <mergeCell ref="D1275:E1275"/>
    <mergeCell ref="I1275:J1275"/>
    <mergeCell ref="A1398:B1398"/>
    <mergeCell ref="C1398:F1398"/>
    <mergeCell ref="G1398:H1398"/>
    <mergeCell ref="A1392:B1392"/>
    <mergeCell ref="I1267:J1267"/>
    <mergeCell ref="A1283:C1283"/>
    <mergeCell ref="D1283:E1283"/>
    <mergeCell ref="I1283:J1283"/>
    <mergeCell ref="A1268:C1268"/>
    <mergeCell ref="D1268:E1268"/>
    <mergeCell ref="I1268:J1268"/>
    <mergeCell ref="I1269:J1269"/>
    <mergeCell ref="A1282:C1282"/>
    <mergeCell ref="D1282:E1282"/>
    <mergeCell ref="I1282:J1282"/>
    <mergeCell ref="A1280:C1280"/>
    <mergeCell ref="D1280:E1280"/>
    <mergeCell ref="I1280:J1280"/>
    <mergeCell ref="A1281:C1281"/>
    <mergeCell ref="D1281:E1281"/>
    <mergeCell ref="I1281:J1281"/>
    <mergeCell ref="A1277:B1277"/>
    <mergeCell ref="A1278:C1279"/>
    <mergeCell ref="D1278:J1278"/>
    <mergeCell ref="D1279:E1279"/>
    <mergeCell ref="I1271:J1271"/>
    <mergeCell ref="A1272:C1272"/>
    <mergeCell ref="D1272:E1272"/>
    <mergeCell ref="I1272:J1272"/>
    <mergeCell ref="I1279:J1279"/>
    <mergeCell ref="A1273:C1273"/>
    <mergeCell ref="D1273:E1273"/>
    <mergeCell ref="I1273:J1273"/>
    <mergeCell ref="A1271:C1271"/>
    <mergeCell ref="D1271:E1271"/>
    <mergeCell ref="A1263:C1263"/>
    <mergeCell ref="D1263:E1263"/>
    <mergeCell ref="I1263:J1263"/>
    <mergeCell ref="A1248:D1248"/>
    <mergeCell ref="E1248:F1248"/>
    <mergeCell ref="G1248:H1248"/>
    <mergeCell ref="I1248:J1248"/>
    <mergeCell ref="A1249:D1249"/>
    <mergeCell ref="E1249:F1249"/>
    <mergeCell ref="A1293:C1293"/>
    <mergeCell ref="D1293:E1293"/>
    <mergeCell ref="I1293:J1293"/>
    <mergeCell ref="A1294:C1294"/>
    <mergeCell ref="D1294:E1294"/>
    <mergeCell ref="I1294:J1294"/>
    <mergeCell ref="A1297:J1297"/>
    <mergeCell ref="A1295:C1295"/>
    <mergeCell ref="D1295:E1295"/>
    <mergeCell ref="I1295:J1295"/>
    <mergeCell ref="A1264:C1264"/>
    <mergeCell ref="D1264:E1264"/>
    <mergeCell ref="I1264:J1264"/>
    <mergeCell ref="A1269:C1269"/>
    <mergeCell ref="D1269:E1269"/>
    <mergeCell ref="A1274:C1274"/>
    <mergeCell ref="D1274:E1274"/>
    <mergeCell ref="I1274:J1274"/>
    <mergeCell ref="A1266:C1266"/>
    <mergeCell ref="D1266:E1266"/>
    <mergeCell ref="A1267:C1267"/>
    <mergeCell ref="D1267:E1267"/>
    <mergeCell ref="I1285:J1285"/>
    <mergeCell ref="D1290:E1290"/>
    <mergeCell ref="I1290:J1290"/>
    <mergeCell ref="A1291:C1291"/>
    <mergeCell ref="D1291:E1291"/>
    <mergeCell ref="I1291:J1291"/>
    <mergeCell ref="A1292:C1292"/>
    <mergeCell ref="D1292:E1292"/>
    <mergeCell ref="I1292:J1292"/>
    <mergeCell ref="B1312:J1312"/>
    <mergeCell ref="A1305:J1305"/>
    <mergeCell ref="B1308:J1308"/>
    <mergeCell ref="A1310:J1310"/>
    <mergeCell ref="B1303:J1303"/>
    <mergeCell ref="A1301:J1301"/>
    <mergeCell ref="C1316:F1316"/>
    <mergeCell ref="G1316:H1316"/>
    <mergeCell ref="I1316:J1316"/>
    <mergeCell ref="B1299:J1299"/>
    <mergeCell ref="A1325:B1325"/>
    <mergeCell ref="C1325:F1325"/>
    <mergeCell ref="G1325:H1325"/>
    <mergeCell ref="I1325:J1325"/>
    <mergeCell ref="A1245:D1245"/>
    <mergeCell ref="A1243:D1243"/>
    <mergeCell ref="E1243:F1243"/>
    <mergeCell ref="G1243:H1243"/>
    <mergeCell ref="I1243:J1243"/>
    <mergeCell ref="A1244:D1244"/>
    <mergeCell ref="E1244:F1244"/>
    <mergeCell ref="G1244:H1244"/>
    <mergeCell ref="I1244:J1244"/>
    <mergeCell ref="E1245:F1245"/>
    <mergeCell ref="A1313:B1313"/>
    <mergeCell ref="A1287:C1287"/>
    <mergeCell ref="D1287:E1287"/>
    <mergeCell ref="I1287:J1287"/>
    <mergeCell ref="A1288:C1288"/>
    <mergeCell ref="D1288:E1288"/>
    <mergeCell ref="I1288:J1288"/>
    <mergeCell ref="A1289:C1289"/>
    <mergeCell ref="A1316:B1316"/>
    <mergeCell ref="A1254:J1254"/>
    <mergeCell ref="A1311:J1311"/>
    <mergeCell ref="A1306:J1306"/>
    <mergeCell ref="A1317:B1317"/>
    <mergeCell ref="C1317:F1317"/>
    <mergeCell ref="G1317:H1317"/>
    <mergeCell ref="I1317:J1317"/>
    <mergeCell ref="C1318:F1318"/>
    <mergeCell ref="G1318:H1318"/>
    <mergeCell ref="A1324:B1324"/>
    <mergeCell ref="C1324:F1324"/>
    <mergeCell ref="G1324:H1324"/>
    <mergeCell ref="I1324:J1324"/>
    <mergeCell ref="I1318:J1318"/>
    <mergeCell ref="A1319:B1319"/>
    <mergeCell ref="C1319:F1319"/>
    <mergeCell ref="G1319:H1319"/>
    <mergeCell ref="I1319:J1319"/>
    <mergeCell ref="A1323:B1323"/>
    <mergeCell ref="C1323:F1323"/>
    <mergeCell ref="G1323:H1323"/>
    <mergeCell ref="I1323:J1323"/>
    <mergeCell ref="A1320:B1320"/>
    <mergeCell ref="C1320:F1320"/>
    <mergeCell ref="G1320:H1320"/>
    <mergeCell ref="I1320:J1320"/>
    <mergeCell ref="A1321:B1321"/>
    <mergeCell ref="G1322:H1322"/>
    <mergeCell ref="I1322:J1322"/>
    <mergeCell ref="C1321:F1321"/>
    <mergeCell ref="G1321:H1321"/>
    <mergeCell ref="I1321:J1321"/>
    <mergeCell ref="A1318:B1318"/>
    <mergeCell ref="A1286:C1286"/>
    <mergeCell ref="D1286:E1286"/>
    <mergeCell ref="I1286:J1286"/>
    <mergeCell ref="A1322:B1322"/>
    <mergeCell ref="C1322:F1322"/>
    <mergeCell ref="E1233:F1233"/>
    <mergeCell ref="G1233:H1233"/>
    <mergeCell ref="I1233:J1233"/>
    <mergeCell ref="A1231:D1231"/>
    <mergeCell ref="E1231:F1231"/>
    <mergeCell ref="G1231:H1231"/>
    <mergeCell ref="I1231:J1231"/>
    <mergeCell ref="A1232:D1232"/>
    <mergeCell ref="E1232:F1232"/>
    <mergeCell ref="G1232:H1232"/>
    <mergeCell ref="I1232:J1232"/>
    <mergeCell ref="A1222:D1222"/>
    <mergeCell ref="E1222:F1222"/>
    <mergeCell ref="G1222:H1222"/>
    <mergeCell ref="I1222:J1222"/>
    <mergeCell ref="I1242:J1242"/>
    <mergeCell ref="G1242:H1242"/>
    <mergeCell ref="A1241:D1242"/>
    <mergeCell ref="E1241:F1242"/>
    <mergeCell ref="G1241:J1241"/>
    <mergeCell ref="A1235:J1235"/>
    <mergeCell ref="A1228:B1228"/>
    <mergeCell ref="A1229:D1230"/>
    <mergeCell ref="E1229:F1230"/>
    <mergeCell ref="G1229:J1229"/>
    <mergeCell ref="G1230:H1230"/>
    <mergeCell ref="I1230:J1230"/>
    <mergeCell ref="A1233:D1233"/>
    <mergeCell ref="A1224:J1224"/>
    <mergeCell ref="B1239:J1239"/>
    <mergeCell ref="A1220:D1220"/>
    <mergeCell ref="E1220:F1220"/>
    <mergeCell ref="G1220:H1220"/>
    <mergeCell ref="I1220:J1220"/>
    <mergeCell ref="A1217:D1217"/>
    <mergeCell ref="A1209:J1209"/>
    <mergeCell ref="E1217:F1217"/>
    <mergeCell ref="A1196:D1197"/>
    <mergeCell ref="A1198:D1199"/>
    <mergeCell ref="A1200:D1201"/>
    <mergeCell ref="A1202:D1203"/>
    <mergeCell ref="A1204:D1205"/>
    <mergeCell ref="A1206:D1207"/>
    <mergeCell ref="H1190:J1190"/>
    <mergeCell ref="E1191:G1191"/>
    <mergeCell ref="H1191:J1191"/>
    <mergeCell ref="A1188:D1191"/>
    <mergeCell ref="G1215:J1215"/>
    <mergeCell ref="E1215:F1216"/>
    <mergeCell ref="A1215:D1216"/>
    <mergeCell ref="A1221:D1221"/>
    <mergeCell ref="E1221:F1221"/>
    <mergeCell ref="G1221:H1221"/>
    <mergeCell ref="I1221:J1221"/>
    <mergeCell ref="A1236:J1237"/>
    <mergeCell ref="A1225:J1226"/>
    <mergeCell ref="A1210:J1210"/>
    <mergeCell ref="A1180:D1180"/>
    <mergeCell ref="E1180:G1180"/>
    <mergeCell ref="H1180:J1180"/>
    <mergeCell ref="A1177:D1177"/>
    <mergeCell ref="E1177:G1177"/>
    <mergeCell ref="H1177:J1177"/>
    <mergeCell ref="A1178:D1178"/>
    <mergeCell ref="E1178:G1178"/>
    <mergeCell ref="H1178:J1178"/>
    <mergeCell ref="A1208:D1208"/>
    <mergeCell ref="A1219:D1219"/>
    <mergeCell ref="E1219:F1219"/>
    <mergeCell ref="G1219:H1219"/>
    <mergeCell ref="I1219:J1219"/>
    <mergeCell ref="G1217:H1217"/>
    <mergeCell ref="I1217:J1217"/>
    <mergeCell ref="A1218:D1218"/>
    <mergeCell ref="E1218:F1218"/>
    <mergeCell ref="B1212:J1212"/>
    <mergeCell ref="I1216:J1216"/>
    <mergeCell ref="E1190:G1190"/>
    <mergeCell ref="A1192:D1193"/>
    <mergeCell ref="A1194:D1195"/>
    <mergeCell ref="G1218:H1218"/>
    <mergeCell ref="I1218:J1218"/>
    <mergeCell ref="G1216:H1216"/>
    <mergeCell ref="A1179:D1179"/>
    <mergeCell ref="E1179:G1179"/>
    <mergeCell ref="A1214:B1214"/>
    <mergeCell ref="B1186:J1186"/>
    <mergeCell ref="E1188:G1188"/>
    <mergeCell ref="H1188:J1188"/>
    <mergeCell ref="H1179:J1179"/>
    <mergeCell ref="A1174:D1174"/>
    <mergeCell ref="E1174:G1174"/>
    <mergeCell ref="H1174:J1174"/>
    <mergeCell ref="A1175:D1175"/>
    <mergeCell ref="E1175:G1175"/>
    <mergeCell ref="H1175:J1175"/>
    <mergeCell ref="H1172:J1172"/>
    <mergeCell ref="E1172:G1172"/>
    <mergeCell ref="A1172:D1172"/>
    <mergeCell ref="A1173:D1173"/>
    <mergeCell ref="E1173:G1173"/>
    <mergeCell ref="H1173:J1173"/>
    <mergeCell ref="A1165:F1165"/>
    <mergeCell ref="G1165:H1165"/>
    <mergeCell ref="I1165:J1165"/>
    <mergeCell ref="G1161:H1161"/>
    <mergeCell ref="I1161:J1161"/>
    <mergeCell ref="A1162:F1162"/>
    <mergeCell ref="G1162:H1162"/>
    <mergeCell ref="I1162:J1162"/>
    <mergeCell ref="A1163:F1163"/>
    <mergeCell ref="G1163:H1163"/>
    <mergeCell ref="I1163:J1163"/>
    <mergeCell ref="A1164:F1164"/>
    <mergeCell ref="G1164:H1164"/>
    <mergeCell ref="I1164:J1164"/>
    <mergeCell ref="A1167:J1167"/>
    <mergeCell ref="B1170:J1170"/>
    <mergeCell ref="A1176:D1176"/>
    <mergeCell ref="E1176:G1176"/>
    <mergeCell ref="H1176:J1176"/>
    <mergeCell ref="A1154:F1154"/>
    <mergeCell ref="G1154:H1154"/>
    <mergeCell ref="I1154:J1154"/>
    <mergeCell ref="A1136:D1136"/>
    <mergeCell ref="A1157:B1157"/>
    <mergeCell ref="A1158:F1159"/>
    <mergeCell ref="G1158:J1158"/>
    <mergeCell ref="G1159:H1159"/>
    <mergeCell ref="I1159:J1159"/>
    <mergeCell ref="A1160:F1160"/>
    <mergeCell ref="G1160:H1160"/>
    <mergeCell ref="I1160:J1160"/>
    <mergeCell ref="A1161:F1161"/>
    <mergeCell ref="A1155:F1155"/>
    <mergeCell ref="G1155:H1155"/>
    <mergeCell ref="I1155:J1155"/>
    <mergeCell ref="A1152:F1152"/>
    <mergeCell ref="G1152:H1152"/>
    <mergeCell ref="I1152:J1152"/>
    <mergeCell ref="I1149:J1149"/>
    <mergeCell ref="G1149:H1149"/>
    <mergeCell ref="A1153:F1153"/>
    <mergeCell ref="G1153:H1153"/>
    <mergeCell ref="I1153:J1153"/>
    <mergeCell ref="A1150:F1150"/>
    <mergeCell ref="G1150:H1150"/>
    <mergeCell ref="A1151:F1151"/>
    <mergeCell ref="G1151:H1151"/>
    <mergeCell ref="I1151:J1151"/>
    <mergeCell ref="A1141:J1141"/>
    <mergeCell ref="B1145:J1145"/>
    <mergeCell ref="B1143:J1143"/>
    <mergeCell ref="A1182:J1182"/>
    <mergeCell ref="A1108:F1108"/>
    <mergeCell ref="G1108:H1108"/>
    <mergeCell ref="I1108:J1108"/>
    <mergeCell ref="A1109:F1109"/>
    <mergeCell ref="G1109:H1109"/>
    <mergeCell ref="I1109:J1109"/>
    <mergeCell ref="I1150:J1150"/>
    <mergeCell ref="G1148:J1148"/>
    <mergeCell ref="A1148:F1149"/>
    <mergeCell ref="A1119:D1119"/>
    <mergeCell ref="A1120:D1120"/>
    <mergeCell ref="A1121:D1121"/>
    <mergeCell ref="A1122:D1122"/>
    <mergeCell ref="A1123:D1123"/>
    <mergeCell ref="A1124:D1124"/>
    <mergeCell ref="A1114:D1114"/>
    <mergeCell ref="A1115:D1115"/>
    <mergeCell ref="B1129:J1129"/>
    <mergeCell ref="H1130:J1130"/>
    <mergeCell ref="E1130:G1130"/>
    <mergeCell ref="A1130:D1130"/>
    <mergeCell ref="A1126:D1126"/>
    <mergeCell ref="A1116:D1116"/>
    <mergeCell ref="A1117:D1117"/>
    <mergeCell ref="A1147:B1147"/>
    <mergeCell ref="A1134:D1134"/>
    <mergeCell ref="E1135:G1135"/>
    <mergeCell ref="H1135:J1135"/>
    <mergeCell ref="A1125:D1125"/>
    <mergeCell ref="E1134:G1134"/>
    <mergeCell ref="H1134:J1134"/>
    <mergeCell ref="A1118:D1118"/>
    <mergeCell ref="H1139:J1139"/>
    <mergeCell ref="E1137:G1137"/>
    <mergeCell ref="H1137:J1137"/>
    <mergeCell ref="H1138:J1138"/>
    <mergeCell ref="A1139:D1139"/>
    <mergeCell ref="E1139:G1139"/>
    <mergeCell ref="E1136:G1136"/>
    <mergeCell ref="H1136:J1136"/>
    <mergeCell ref="A1137:D1137"/>
    <mergeCell ref="E1132:G1132"/>
    <mergeCell ref="H1132:J1132"/>
    <mergeCell ref="A1135:D1135"/>
    <mergeCell ref="H1112:J1112"/>
    <mergeCell ref="E1112:G1112"/>
    <mergeCell ref="A1112:D1113"/>
    <mergeCell ref="A1138:D1138"/>
    <mergeCell ref="E1138:G1138"/>
    <mergeCell ref="A1131:D1131"/>
    <mergeCell ref="E1131:G1131"/>
    <mergeCell ref="H1131:J1131"/>
    <mergeCell ref="A1132:D1132"/>
    <mergeCell ref="A1133:D1133"/>
    <mergeCell ref="E1133:G1133"/>
    <mergeCell ref="H1133:J1133"/>
    <mergeCell ref="I1106:J1106"/>
    <mergeCell ref="A1104:F1104"/>
    <mergeCell ref="A1096:D1096"/>
    <mergeCell ref="E1096:G1096"/>
    <mergeCell ref="A1093:D1093"/>
    <mergeCell ref="A1095:D1095"/>
    <mergeCell ref="E1095:G1095"/>
    <mergeCell ref="H1095:J1095"/>
    <mergeCell ref="A1097:D1097"/>
    <mergeCell ref="E1097:G1097"/>
    <mergeCell ref="A1107:F1107"/>
    <mergeCell ref="G1107:H1107"/>
    <mergeCell ref="I1107:J1107"/>
    <mergeCell ref="B1099:J1099"/>
    <mergeCell ref="I1103:J1103"/>
    <mergeCell ref="G1103:H1103"/>
    <mergeCell ref="A1103:F1103"/>
    <mergeCell ref="G1104:H1104"/>
    <mergeCell ref="I1104:J1104"/>
    <mergeCell ref="A1105:F1105"/>
    <mergeCell ref="G1105:H1105"/>
    <mergeCell ref="I1105:J1105"/>
    <mergeCell ref="A1106:F1106"/>
    <mergeCell ref="G1106:H1106"/>
    <mergeCell ref="A1079:D1079"/>
    <mergeCell ref="E1079:G1079"/>
    <mergeCell ref="H1079:J1079"/>
    <mergeCell ref="A1080:D1080"/>
    <mergeCell ref="E1080:G1080"/>
    <mergeCell ref="A1066:D1066"/>
    <mergeCell ref="E1066:G1066"/>
    <mergeCell ref="H1066:J1066"/>
    <mergeCell ref="A1065:D1065"/>
    <mergeCell ref="H1097:J1097"/>
    <mergeCell ref="H1096:J1096"/>
    <mergeCell ref="A1094:D1094"/>
    <mergeCell ref="E1094:G1094"/>
    <mergeCell ref="H1094:J1094"/>
    <mergeCell ref="E1093:G1093"/>
    <mergeCell ref="H1093:J1093"/>
    <mergeCell ref="A1072:D1072"/>
    <mergeCell ref="E1072:G1072"/>
    <mergeCell ref="H1072:J1072"/>
    <mergeCell ref="A1073:D1073"/>
    <mergeCell ref="E1073:G1073"/>
    <mergeCell ref="H1073:J1073"/>
    <mergeCell ref="A1074:D1074"/>
    <mergeCell ref="E1074:G1074"/>
    <mergeCell ref="H1074:J1074"/>
    <mergeCell ref="A1075:D1075"/>
    <mergeCell ref="H1080:J1080"/>
    <mergeCell ref="A1085:D1085"/>
    <mergeCell ref="E1085:G1085"/>
    <mergeCell ref="A1078:D1078"/>
    <mergeCell ref="E1078:G1078"/>
    <mergeCell ref="H1078:J1078"/>
    <mergeCell ref="H1085:J1085"/>
    <mergeCell ref="A1091:D1091"/>
    <mergeCell ref="E1091:G1091"/>
    <mergeCell ref="H1091:J1091"/>
    <mergeCell ref="E1031:G1031"/>
    <mergeCell ref="H1031:J1031"/>
    <mergeCell ref="A1041:D1041"/>
    <mergeCell ref="E1041:G1041"/>
    <mergeCell ref="H1041:J1041"/>
    <mergeCell ref="A1092:D1092"/>
    <mergeCell ref="A1090:D1090"/>
    <mergeCell ref="E1090:G1090"/>
    <mergeCell ref="H1090:J1090"/>
    <mergeCell ref="E1089:G1089"/>
    <mergeCell ref="H1089:J1089"/>
    <mergeCell ref="A1088:D1088"/>
    <mergeCell ref="E1088:G1088"/>
    <mergeCell ref="A1086:D1086"/>
    <mergeCell ref="E1086:G1086"/>
    <mergeCell ref="A1087:D1087"/>
    <mergeCell ref="E1087:G1087"/>
    <mergeCell ref="H1087:J1087"/>
    <mergeCell ref="E1062:G1062"/>
    <mergeCell ref="E1092:G1092"/>
    <mergeCell ref="H1092:J1092"/>
    <mergeCell ref="A1089:D1089"/>
    <mergeCell ref="E1039:G1039"/>
    <mergeCell ref="H1039:J1039"/>
    <mergeCell ref="A1035:D1035"/>
    <mergeCell ref="A1084:D1084"/>
    <mergeCell ref="E1084:G1084"/>
    <mergeCell ref="H1084:J1084"/>
    <mergeCell ref="A1000:B1000"/>
    <mergeCell ref="A997:B997"/>
    <mergeCell ref="A998:B998"/>
    <mergeCell ref="A999:B999"/>
    <mergeCell ref="A1002:B1002"/>
    <mergeCell ref="F1008:G1008"/>
    <mergeCell ref="H1008:J1008"/>
    <mergeCell ref="A1008:D1009"/>
    <mergeCell ref="B1006:J1006"/>
    <mergeCell ref="A1010:D1010"/>
    <mergeCell ref="A1011:D1011"/>
    <mergeCell ref="A1071:D1071"/>
    <mergeCell ref="E1071:G1071"/>
    <mergeCell ref="H1071:J1071"/>
    <mergeCell ref="A1069:D1069"/>
    <mergeCell ref="E1069:G1069"/>
    <mergeCell ref="H1069:J1069"/>
    <mergeCell ref="A1070:D1070"/>
    <mergeCell ref="E1070:G1070"/>
    <mergeCell ref="H1070:J1070"/>
    <mergeCell ref="A1067:D1067"/>
    <mergeCell ref="E1067:G1067"/>
    <mergeCell ref="H1067:J1067"/>
    <mergeCell ref="A1068:D1068"/>
    <mergeCell ref="E1068:G1068"/>
    <mergeCell ref="H1068:J1068"/>
    <mergeCell ref="A1043:J1043"/>
    <mergeCell ref="B1049:J1049"/>
    <mergeCell ref="E1026:G1026"/>
    <mergeCell ref="H1026:J1026"/>
    <mergeCell ref="A1054:D1054"/>
    <mergeCell ref="A1018:D1018"/>
    <mergeCell ref="E968:G968"/>
    <mergeCell ref="H968:J968"/>
    <mergeCell ref="E969:G969"/>
    <mergeCell ref="H969:J969"/>
    <mergeCell ref="J980:J981"/>
    <mergeCell ref="I980:I981"/>
    <mergeCell ref="A982:D982"/>
    <mergeCell ref="A983:D983"/>
    <mergeCell ref="A984:D984"/>
    <mergeCell ref="A985:D985"/>
    <mergeCell ref="B991:J991"/>
    <mergeCell ref="I995:J995"/>
    <mergeCell ref="G995:H995"/>
    <mergeCell ref="E995:F995"/>
    <mergeCell ref="C995:D995"/>
    <mergeCell ref="A995:B996"/>
    <mergeCell ref="H978:J978"/>
    <mergeCell ref="H979:J979"/>
    <mergeCell ref="A978:D981"/>
    <mergeCell ref="E980:E981"/>
    <mergeCell ref="H980:H981"/>
    <mergeCell ref="G980:G981"/>
    <mergeCell ref="F980:F981"/>
    <mergeCell ref="A970:D970"/>
    <mergeCell ref="E970:G970"/>
    <mergeCell ref="H970:J970"/>
    <mergeCell ref="A971:D971"/>
    <mergeCell ref="E971:G971"/>
    <mergeCell ref="H971:J971"/>
    <mergeCell ref="E978:G978"/>
    <mergeCell ref="E979:G979"/>
    <mergeCell ref="A994:J994"/>
    <mergeCell ref="E1024:G1024"/>
    <mergeCell ref="A1024:D1024"/>
    <mergeCell ref="A1020:J1020"/>
    <mergeCell ref="A1025:D1025"/>
    <mergeCell ref="E1025:G1025"/>
    <mergeCell ref="H1025:J1025"/>
    <mergeCell ref="B1022:J1023"/>
    <mergeCell ref="A1038:D1038"/>
    <mergeCell ref="E1038:G1038"/>
    <mergeCell ref="H1038:J1038"/>
    <mergeCell ref="H1011:I1011"/>
    <mergeCell ref="H1012:I1012"/>
    <mergeCell ref="H1013:I1013"/>
    <mergeCell ref="H1014:I1014"/>
    <mergeCell ref="H1015:I1015"/>
    <mergeCell ref="H1016:I1016"/>
    <mergeCell ref="A1026:D1026"/>
    <mergeCell ref="H1017:I1017"/>
    <mergeCell ref="H1018:I1018"/>
    <mergeCell ref="A1027:D1027"/>
    <mergeCell ref="E1027:G1027"/>
    <mergeCell ref="H1027:J1027"/>
    <mergeCell ref="A1032:D1032"/>
    <mergeCell ref="H1032:I1032"/>
    <mergeCell ref="E1032:F1032"/>
    <mergeCell ref="A1033:D1033"/>
    <mergeCell ref="E1033:F1033"/>
    <mergeCell ref="E1034:F1034"/>
    <mergeCell ref="H1033:I1033"/>
    <mergeCell ref="E1051:G1051"/>
    <mergeCell ref="A1051:D1051"/>
    <mergeCell ref="A1057:D1057"/>
    <mergeCell ref="E1057:G1057"/>
    <mergeCell ref="H1057:J1057"/>
    <mergeCell ref="A1052:D1052"/>
    <mergeCell ref="E1052:G1052"/>
    <mergeCell ref="E1054:G1054"/>
    <mergeCell ref="H1054:J1054"/>
    <mergeCell ref="A969:D969"/>
    <mergeCell ref="A1034:D1034"/>
    <mergeCell ref="H1034:J1034"/>
    <mergeCell ref="A1029:D1029"/>
    <mergeCell ref="E1029:G1029"/>
    <mergeCell ref="H1029:J1029"/>
    <mergeCell ref="A1030:D1030"/>
    <mergeCell ref="E1030:G1030"/>
    <mergeCell ref="H1030:J1030"/>
    <mergeCell ref="E1035:G1035"/>
    <mergeCell ref="H1035:J1035"/>
    <mergeCell ref="A1036:D1036"/>
    <mergeCell ref="E1036:G1036"/>
    <mergeCell ref="H1036:J1036"/>
    <mergeCell ref="A1031:D1031"/>
    <mergeCell ref="A1039:D1039"/>
    <mergeCell ref="H1010:I1010"/>
    <mergeCell ref="A1013:D1013"/>
    <mergeCell ref="A1014:D1014"/>
    <mergeCell ref="A1015:D1015"/>
    <mergeCell ref="A1016:D1016"/>
    <mergeCell ref="A1017:D1017"/>
    <mergeCell ref="H1024:J1024"/>
    <mergeCell ref="D942:G942"/>
    <mergeCell ref="F943:G943"/>
    <mergeCell ref="A950:B950"/>
    <mergeCell ref="G951:J951"/>
    <mergeCell ref="C951:F951"/>
    <mergeCell ref="A951:B953"/>
    <mergeCell ref="H942:J943"/>
    <mergeCell ref="E958:F958"/>
    <mergeCell ref="G958:H958"/>
    <mergeCell ref="I958:J958"/>
    <mergeCell ref="G956:H956"/>
    <mergeCell ref="C955:D955"/>
    <mergeCell ref="E955:F955"/>
    <mergeCell ref="G955:H955"/>
    <mergeCell ref="I955:J955"/>
    <mergeCell ref="E957:F957"/>
    <mergeCell ref="C952:F952"/>
    <mergeCell ref="G952:J952"/>
    <mergeCell ref="A942:C943"/>
    <mergeCell ref="A944:C944"/>
    <mergeCell ref="A945:C945"/>
    <mergeCell ref="D945:E945"/>
    <mergeCell ref="F945:G945"/>
    <mergeCell ref="H945:J945"/>
    <mergeCell ref="A946:C946"/>
    <mergeCell ref="D946:E946"/>
    <mergeCell ref="F946:G946"/>
    <mergeCell ref="H946:J946"/>
    <mergeCell ref="I956:J956"/>
    <mergeCell ref="A956:B956"/>
    <mergeCell ref="C956:D956"/>
    <mergeCell ref="E956:F956"/>
    <mergeCell ref="A960:J960"/>
    <mergeCell ref="E966:G966"/>
    <mergeCell ref="H966:J966"/>
    <mergeCell ref="H965:J965"/>
    <mergeCell ref="E965:G965"/>
    <mergeCell ref="E964:J964"/>
    <mergeCell ref="A964:D965"/>
    <mergeCell ref="A925:D925"/>
    <mergeCell ref="E925:G925"/>
    <mergeCell ref="H925:J925"/>
    <mergeCell ref="A926:D926"/>
    <mergeCell ref="E926:G926"/>
    <mergeCell ref="H926:J926"/>
    <mergeCell ref="C953:D953"/>
    <mergeCell ref="A947:C947"/>
    <mergeCell ref="D947:E947"/>
    <mergeCell ref="F947:G947"/>
    <mergeCell ref="H947:J947"/>
    <mergeCell ref="A958:B958"/>
    <mergeCell ref="I954:J954"/>
    <mergeCell ref="A955:B955"/>
    <mergeCell ref="A948:C948"/>
    <mergeCell ref="D948:E948"/>
    <mergeCell ref="I953:J953"/>
    <mergeCell ref="G953:H953"/>
    <mergeCell ref="E953:F953"/>
    <mergeCell ref="A966:D966"/>
    <mergeCell ref="C957:D957"/>
    <mergeCell ref="G957:H957"/>
    <mergeCell ref="A954:B954"/>
    <mergeCell ref="C954:D954"/>
    <mergeCell ref="E954:F954"/>
    <mergeCell ref="G954:H954"/>
    <mergeCell ref="A923:D923"/>
    <mergeCell ref="E923:G923"/>
    <mergeCell ref="H923:J923"/>
    <mergeCell ref="A924:D924"/>
    <mergeCell ref="E924:G924"/>
    <mergeCell ref="H924:J924"/>
    <mergeCell ref="E920:G920"/>
    <mergeCell ref="A920:D920"/>
    <mergeCell ref="A921:D921"/>
    <mergeCell ref="E921:G921"/>
    <mergeCell ref="F948:G948"/>
    <mergeCell ref="H948:J948"/>
    <mergeCell ref="A932:D932"/>
    <mergeCell ref="E932:G932"/>
    <mergeCell ref="H932:J932"/>
    <mergeCell ref="A941:B941"/>
    <mergeCell ref="A934:J934"/>
    <mergeCell ref="B939:J939"/>
    <mergeCell ref="H944:J944"/>
    <mergeCell ref="F944:G944"/>
    <mergeCell ref="D943:E943"/>
    <mergeCell ref="D944:E944"/>
    <mergeCell ref="A930:D930"/>
    <mergeCell ref="E930:G930"/>
    <mergeCell ref="H930:J930"/>
    <mergeCell ref="A931:D931"/>
    <mergeCell ref="E931:G931"/>
    <mergeCell ref="H931:J931"/>
    <mergeCell ref="A927:D927"/>
    <mergeCell ref="E927:G927"/>
    <mergeCell ref="H927:J927"/>
    <mergeCell ref="A929:D929"/>
    <mergeCell ref="A914:J914"/>
    <mergeCell ref="B918:J918"/>
    <mergeCell ref="H921:J921"/>
    <mergeCell ref="A922:D922"/>
    <mergeCell ref="E922:G922"/>
    <mergeCell ref="H922:J922"/>
    <mergeCell ref="A911:B911"/>
    <mergeCell ref="F911:G911"/>
    <mergeCell ref="I911:J911"/>
    <mergeCell ref="A905:B905"/>
    <mergeCell ref="F905:G905"/>
    <mergeCell ref="I905:J905"/>
    <mergeCell ref="E929:G929"/>
    <mergeCell ref="H929:J929"/>
    <mergeCell ref="A928:D928"/>
    <mergeCell ref="E928:G928"/>
    <mergeCell ref="H928:J928"/>
    <mergeCell ref="H920:J920"/>
    <mergeCell ref="A910:B910"/>
    <mergeCell ref="F907:G907"/>
    <mergeCell ref="I907:J907"/>
    <mergeCell ref="A908:J908"/>
    <mergeCell ref="F910:G910"/>
    <mergeCell ref="I910:J910"/>
    <mergeCell ref="A902:B902"/>
    <mergeCell ref="F894:G894"/>
    <mergeCell ref="A907:B907"/>
    <mergeCell ref="A909:B909"/>
    <mergeCell ref="F909:G909"/>
    <mergeCell ref="I909:J909"/>
    <mergeCell ref="A906:B906"/>
    <mergeCell ref="F906:G906"/>
    <mergeCell ref="I906:J906"/>
    <mergeCell ref="A895:B895"/>
    <mergeCell ref="F895:G895"/>
    <mergeCell ref="I895:J895"/>
    <mergeCell ref="E886:E887"/>
    <mergeCell ref="A903:J903"/>
    <mergeCell ref="A904:B904"/>
    <mergeCell ref="F904:G904"/>
    <mergeCell ref="I904:J904"/>
    <mergeCell ref="F900:G900"/>
    <mergeCell ref="A896:J896"/>
    <mergeCell ref="A897:B897"/>
    <mergeCell ref="F897:G897"/>
    <mergeCell ref="I897:J897"/>
    <mergeCell ref="C886:C887"/>
    <mergeCell ref="I888:J888"/>
    <mergeCell ref="A894:B894"/>
    <mergeCell ref="I894:J894"/>
    <mergeCell ref="A889:J889"/>
    <mergeCell ref="A890:B890"/>
    <mergeCell ref="F890:G890"/>
    <mergeCell ref="I890:J890"/>
    <mergeCell ref="I900:J900"/>
    <mergeCell ref="A891:B891"/>
    <mergeCell ref="F891:G891"/>
    <mergeCell ref="I891:J891"/>
    <mergeCell ref="A892:J892"/>
    <mergeCell ref="I893:J893"/>
    <mergeCell ref="A893:B893"/>
    <mergeCell ref="F893:G893"/>
    <mergeCell ref="A877:C877"/>
    <mergeCell ref="D876:E876"/>
    <mergeCell ref="D877:E877"/>
    <mergeCell ref="G876:H876"/>
    <mergeCell ref="G877:H877"/>
    <mergeCell ref="A888:B888"/>
    <mergeCell ref="F888:G888"/>
    <mergeCell ref="A886:B887"/>
    <mergeCell ref="B883:J883"/>
    <mergeCell ref="A884:B884"/>
    <mergeCell ref="I886:J887"/>
    <mergeCell ref="H886:H887"/>
    <mergeCell ref="F886:G887"/>
    <mergeCell ref="D886:D887"/>
    <mergeCell ref="A652:G652"/>
    <mergeCell ref="H652:J652"/>
    <mergeCell ref="A709:J709"/>
    <mergeCell ref="B699:J699"/>
    <mergeCell ref="A722:F722"/>
    <mergeCell ref="G722:H722"/>
    <mergeCell ref="A645:J645"/>
    <mergeCell ref="A729:J729"/>
    <mergeCell ref="A739:J739"/>
    <mergeCell ref="A768:J768"/>
    <mergeCell ref="B778:J778"/>
    <mergeCell ref="I731:J731"/>
    <mergeCell ref="G731:H731"/>
    <mergeCell ref="I666:J666"/>
    <mergeCell ref="I667:J667"/>
    <mergeCell ref="I668:J668"/>
    <mergeCell ref="I669:J669"/>
    <mergeCell ref="G677:H677"/>
    <mergeCell ref="F666:H666"/>
    <mergeCell ref="A653:G653"/>
    <mergeCell ref="D666:E666"/>
    <mergeCell ref="D667:E667"/>
    <mergeCell ref="G676:H676"/>
    <mergeCell ref="A667:C667"/>
    <mergeCell ref="A668:C668"/>
    <mergeCell ref="D665:E665"/>
    <mergeCell ref="F668:H668"/>
    <mergeCell ref="I717:J717"/>
    <mergeCell ref="A720:F720"/>
    <mergeCell ref="F665:H665"/>
    <mergeCell ref="A724:F724"/>
    <mergeCell ref="G724:H724"/>
    <mergeCell ref="A589:J589"/>
    <mergeCell ref="B610:J610"/>
    <mergeCell ref="A632:C632"/>
    <mergeCell ref="D632:E632"/>
    <mergeCell ref="I632:J632"/>
    <mergeCell ref="G638:H638"/>
    <mergeCell ref="I633:J633"/>
    <mergeCell ref="I638:J639"/>
    <mergeCell ref="A614:D614"/>
    <mergeCell ref="E614:G614"/>
    <mergeCell ref="H614:J614"/>
    <mergeCell ref="A615:D615"/>
    <mergeCell ref="E615:G615"/>
    <mergeCell ref="H615:J615"/>
    <mergeCell ref="A616:D616"/>
    <mergeCell ref="D630:E630"/>
    <mergeCell ref="D624:E625"/>
    <mergeCell ref="A623:C625"/>
    <mergeCell ref="D623:J623"/>
    <mergeCell ref="D628:E628"/>
    <mergeCell ref="A626:C626"/>
    <mergeCell ref="D626:E626"/>
    <mergeCell ref="I626:J626"/>
    <mergeCell ref="A627:C627"/>
    <mergeCell ref="D627:E627"/>
    <mergeCell ref="A594:D594"/>
    <mergeCell ref="E594:G594"/>
    <mergeCell ref="H594:J594"/>
    <mergeCell ref="A595:D595"/>
    <mergeCell ref="A612:D612"/>
    <mergeCell ref="I631:J631"/>
    <mergeCell ref="E638:F639"/>
    <mergeCell ref="I640:J640"/>
    <mergeCell ref="BI605:BR606"/>
    <mergeCell ref="E613:G613"/>
    <mergeCell ref="H613:J613"/>
    <mergeCell ref="A604:D604"/>
    <mergeCell ref="E602:G603"/>
    <mergeCell ref="H602:J603"/>
    <mergeCell ref="H604:J604"/>
    <mergeCell ref="E604:G604"/>
    <mergeCell ref="E605:G605"/>
    <mergeCell ref="H605:J605"/>
    <mergeCell ref="U605:AD606"/>
    <mergeCell ref="AE605:AN606"/>
    <mergeCell ref="U603:AD604"/>
    <mergeCell ref="AE603:AN604"/>
    <mergeCell ref="AO603:AX604"/>
    <mergeCell ref="AY603:BH604"/>
    <mergeCell ref="A629:C629"/>
    <mergeCell ref="A622:B622"/>
    <mergeCell ref="F624:F625"/>
    <mergeCell ref="I624:J625"/>
    <mergeCell ref="A633:C633"/>
    <mergeCell ref="D633:E633"/>
    <mergeCell ref="BI603:BR604"/>
    <mergeCell ref="A613:D613"/>
    <mergeCell ref="I629:J629"/>
    <mergeCell ref="D629:E629"/>
    <mergeCell ref="H624:H625"/>
    <mergeCell ref="G624:G625"/>
    <mergeCell ref="A634:J634"/>
    <mergeCell ref="I630:J630"/>
    <mergeCell ref="A640:B640"/>
    <mergeCell ref="A642:B642"/>
    <mergeCell ref="B649:J649"/>
    <mergeCell ref="I642:J642"/>
    <mergeCell ref="I643:J643"/>
    <mergeCell ref="C642:D642"/>
    <mergeCell ref="C643:D643"/>
    <mergeCell ref="H653:J653"/>
    <mergeCell ref="A656:J659"/>
    <mergeCell ref="D662:E663"/>
    <mergeCell ref="A566:D566"/>
    <mergeCell ref="E593:G593"/>
    <mergeCell ref="E596:G596"/>
    <mergeCell ref="H596:J596"/>
    <mergeCell ref="G574:H574"/>
    <mergeCell ref="I574:J574"/>
    <mergeCell ref="A577:D577"/>
    <mergeCell ref="E575:F575"/>
    <mergeCell ref="G575:H575"/>
    <mergeCell ref="I575:J575"/>
    <mergeCell ref="A576:D576"/>
    <mergeCell ref="A601:D603"/>
    <mergeCell ref="E601:J601"/>
    <mergeCell ref="A605:D605"/>
    <mergeCell ref="A596:D596"/>
    <mergeCell ref="A597:D597"/>
    <mergeCell ref="E569:F569"/>
    <mergeCell ref="G569:H569"/>
    <mergeCell ref="I570:J570"/>
    <mergeCell ref="E595:G595"/>
    <mergeCell ref="A592:D592"/>
    <mergeCell ref="A628:C628"/>
    <mergeCell ref="I628:J628"/>
    <mergeCell ref="EA605:EJ606"/>
    <mergeCell ref="EK605:ET606"/>
    <mergeCell ref="EU605:FD606"/>
    <mergeCell ref="FE605:FN606"/>
    <mergeCell ref="CC605:CL606"/>
    <mergeCell ref="CM605:CV606"/>
    <mergeCell ref="GI605:GR606"/>
    <mergeCell ref="GS605:HB606"/>
    <mergeCell ref="HW581:IF583"/>
    <mergeCell ref="IG581:IP583"/>
    <mergeCell ref="IQ581:IV583"/>
    <mergeCell ref="A572:D572"/>
    <mergeCell ref="E572:F572"/>
    <mergeCell ref="G572:H572"/>
    <mergeCell ref="I572:J572"/>
    <mergeCell ref="FO581:FX583"/>
    <mergeCell ref="AE581:AN583"/>
    <mergeCell ref="AO581:AX583"/>
    <mergeCell ref="A573:D573"/>
    <mergeCell ref="E573:F573"/>
    <mergeCell ref="G573:H573"/>
    <mergeCell ref="I573:J573"/>
    <mergeCell ref="I577:J577"/>
    <mergeCell ref="A578:D578"/>
    <mergeCell ref="E578:F578"/>
    <mergeCell ref="G578:H578"/>
    <mergeCell ref="I578:J578"/>
    <mergeCell ref="A575:D575"/>
    <mergeCell ref="E576:F576"/>
    <mergeCell ref="FY581:GH583"/>
    <mergeCell ref="GI581:GR583"/>
    <mergeCell ref="GS581:HB583"/>
    <mergeCell ref="B559:J559"/>
    <mergeCell ref="HC581:HL583"/>
    <mergeCell ref="HM581:HV583"/>
    <mergeCell ref="DG581:DP583"/>
    <mergeCell ref="DQ581:DZ583"/>
    <mergeCell ref="EA581:EJ583"/>
    <mergeCell ref="EK581:ET583"/>
    <mergeCell ref="A564:J564"/>
    <mergeCell ref="I562:J562"/>
    <mergeCell ref="G562:H562"/>
    <mergeCell ref="E562:F562"/>
    <mergeCell ref="A562:D562"/>
    <mergeCell ref="A563:D563"/>
    <mergeCell ref="E563:F563"/>
    <mergeCell ref="G563:H563"/>
    <mergeCell ref="I563:J563"/>
    <mergeCell ref="A571:J571"/>
    <mergeCell ref="E567:F567"/>
    <mergeCell ref="EU581:FD583"/>
    <mergeCell ref="FE581:FN583"/>
    <mergeCell ref="AY581:BH583"/>
    <mergeCell ref="BI581:BR583"/>
    <mergeCell ref="BS581:CB583"/>
    <mergeCell ref="CC581:CL583"/>
    <mergeCell ref="CM581:CV583"/>
    <mergeCell ref="CW581:DF583"/>
    <mergeCell ref="K581:T583"/>
    <mergeCell ref="U581:AD583"/>
    <mergeCell ref="EU557:FD559"/>
    <mergeCell ref="FE557:FN559"/>
    <mergeCell ref="FO557:FX559"/>
    <mergeCell ref="FY557:GH559"/>
    <mergeCell ref="A549:B549"/>
    <mergeCell ref="C549:D549"/>
    <mergeCell ref="A550:B550"/>
    <mergeCell ref="C550:D550"/>
    <mergeCell ref="A551:B551"/>
    <mergeCell ref="C551:D551"/>
    <mergeCell ref="E550:F550"/>
    <mergeCell ref="E551:F551"/>
    <mergeCell ref="IQ557:IV559"/>
    <mergeCell ref="G576:H576"/>
    <mergeCell ref="I576:J576"/>
    <mergeCell ref="A579:D579"/>
    <mergeCell ref="E579:F579"/>
    <mergeCell ref="G579:H579"/>
    <mergeCell ref="I579:J579"/>
    <mergeCell ref="E577:F577"/>
    <mergeCell ref="G577:H577"/>
    <mergeCell ref="A574:D574"/>
    <mergeCell ref="I549:J549"/>
    <mergeCell ref="I550:J550"/>
    <mergeCell ref="I551:J551"/>
    <mergeCell ref="E549:F549"/>
    <mergeCell ref="A561:B561"/>
    <mergeCell ref="I569:J569"/>
    <mergeCell ref="A570:D570"/>
    <mergeCell ref="E570:F570"/>
    <mergeCell ref="G570:H570"/>
    <mergeCell ref="G567:H567"/>
    <mergeCell ref="I567:J567"/>
    <mergeCell ref="A569:D569"/>
    <mergeCell ref="E574:F574"/>
    <mergeCell ref="E566:F566"/>
    <mergeCell ref="A547:B547"/>
    <mergeCell ref="C547:D547"/>
    <mergeCell ref="A548:B548"/>
    <mergeCell ref="C548:D548"/>
    <mergeCell ref="I545:J545"/>
    <mergeCell ref="I546:J546"/>
    <mergeCell ref="I547:J547"/>
    <mergeCell ref="E528:G528"/>
    <mergeCell ref="C541:J541"/>
    <mergeCell ref="A545:B545"/>
    <mergeCell ref="G542:H542"/>
    <mergeCell ref="E547:F547"/>
    <mergeCell ref="I542:J544"/>
    <mergeCell ref="E529:G529"/>
    <mergeCell ref="H529:J529"/>
    <mergeCell ref="A530:D530"/>
    <mergeCell ref="E530:G530"/>
    <mergeCell ref="H530:J530"/>
    <mergeCell ref="E548:F548"/>
    <mergeCell ref="E545:F545"/>
    <mergeCell ref="G543:G544"/>
    <mergeCell ref="H543:H544"/>
    <mergeCell ref="C542:D544"/>
    <mergeCell ref="A541:B544"/>
    <mergeCell ref="A520:C520"/>
    <mergeCell ref="D520:E520"/>
    <mergeCell ref="F520:G520"/>
    <mergeCell ref="A516:D516"/>
    <mergeCell ref="E516:G516"/>
    <mergeCell ref="EA557:EJ559"/>
    <mergeCell ref="EK557:ET559"/>
    <mergeCell ref="HC557:HL559"/>
    <mergeCell ref="HM557:HV559"/>
    <mergeCell ref="HW557:IF559"/>
    <mergeCell ref="IG557:IP559"/>
    <mergeCell ref="AY557:BH559"/>
    <mergeCell ref="BI557:BR559"/>
    <mergeCell ref="BS557:CB559"/>
    <mergeCell ref="CC557:CL559"/>
    <mergeCell ref="GI557:GR559"/>
    <mergeCell ref="GS557:HB559"/>
    <mergeCell ref="CM557:CV559"/>
    <mergeCell ref="CW557:DF559"/>
    <mergeCell ref="A523:C523"/>
    <mergeCell ref="A521:C521"/>
    <mergeCell ref="DG557:DP559"/>
    <mergeCell ref="DQ557:DZ559"/>
    <mergeCell ref="D521:E521"/>
    <mergeCell ref="F521:G521"/>
    <mergeCell ref="F524:G524"/>
    <mergeCell ref="K557:T559"/>
    <mergeCell ref="AE557:AN559"/>
    <mergeCell ref="AO557:AX559"/>
    <mergeCell ref="C545:D545"/>
    <mergeCell ref="A546:B546"/>
    <mergeCell ref="C546:D546"/>
    <mergeCell ref="A515:D515"/>
    <mergeCell ref="E515:G515"/>
    <mergeCell ref="H515:J515"/>
    <mergeCell ref="E512:G512"/>
    <mergeCell ref="E511:G511"/>
    <mergeCell ref="H505:J505"/>
    <mergeCell ref="A504:C504"/>
    <mergeCell ref="D504:E504"/>
    <mergeCell ref="A513:D513"/>
    <mergeCell ref="H516:J516"/>
    <mergeCell ref="H520:J520"/>
    <mergeCell ref="U557:AD559"/>
    <mergeCell ref="D522:E522"/>
    <mergeCell ref="F522:G522"/>
    <mergeCell ref="H522:J522"/>
    <mergeCell ref="D523:E523"/>
    <mergeCell ref="F523:G523"/>
    <mergeCell ref="H523:J523"/>
    <mergeCell ref="D524:E524"/>
    <mergeCell ref="A525:J525"/>
    <mergeCell ref="A531:D531"/>
    <mergeCell ref="E531:G531"/>
    <mergeCell ref="H531:J531"/>
    <mergeCell ref="A532:D532"/>
    <mergeCell ref="E532:G532"/>
    <mergeCell ref="H532:J532"/>
    <mergeCell ref="H528:J528"/>
    <mergeCell ref="A529:D529"/>
    <mergeCell ref="I548:J548"/>
    <mergeCell ref="A526:B526"/>
    <mergeCell ref="A524:C524"/>
    <mergeCell ref="A519:B519"/>
    <mergeCell ref="A503:C503"/>
    <mergeCell ref="D503:E503"/>
    <mergeCell ref="F503:G503"/>
    <mergeCell ref="E486:F486"/>
    <mergeCell ref="A514:D514"/>
    <mergeCell ref="E514:G514"/>
    <mergeCell ref="A511:D511"/>
    <mergeCell ref="A508:J508"/>
    <mergeCell ref="F504:G504"/>
    <mergeCell ref="H504:J504"/>
    <mergeCell ref="A501:B501"/>
    <mergeCell ref="A502:C502"/>
    <mergeCell ref="D502:E502"/>
    <mergeCell ref="F502:G502"/>
    <mergeCell ref="H502:J502"/>
    <mergeCell ref="H513:J513"/>
    <mergeCell ref="H512:J512"/>
    <mergeCell ref="E513:G513"/>
    <mergeCell ref="H514:J514"/>
    <mergeCell ref="H503:J503"/>
    <mergeCell ref="A497:F497"/>
    <mergeCell ref="G497:J497"/>
    <mergeCell ref="B499:J499"/>
    <mergeCell ref="D505:E505"/>
    <mergeCell ref="D507:E507"/>
    <mergeCell ref="F507:G507"/>
    <mergeCell ref="G495:J495"/>
    <mergeCell ref="B493:J493"/>
    <mergeCell ref="E487:F487"/>
    <mergeCell ref="I487:J487"/>
    <mergeCell ref="A489:J489"/>
    <mergeCell ref="I485:J485"/>
    <mergeCell ref="E484:F484"/>
    <mergeCell ref="E485:F485"/>
    <mergeCell ref="A468:C468"/>
    <mergeCell ref="A469:C469"/>
    <mergeCell ref="A470:C470"/>
    <mergeCell ref="A471:C471"/>
    <mergeCell ref="G470:H470"/>
    <mergeCell ref="I470:J470"/>
    <mergeCell ref="G471:H471"/>
    <mergeCell ref="I471:J471"/>
    <mergeCell ref="A482:B482"/>
    <mergeCell ref="A483:B483"/>
    <mergeCell ref="A484:B484"/>
    <mergeCell ref="A485:B485"/>
    <mergeCell ref="I484:J484"/>
    <mergeCell ref="E480:F480"/>
    <mergeCell ref="E481:F481"/>
    <mergeCell ref="E482:F482"/>
    <mergeCell ref="I469:J469"/>
    <mergeCell ref="C479:D479"/>
    <mergeCell ref="A479:B479"/>
    <mergeCell ref="I479:J479"/>
    <mergeCell ref="C477:D478"/>
    <mergeCell ref="G469:H469"/>
    <mergeCell ref="I483:J483"/>
    <mergeCell ref="G477:H477"/>
    <mergeCell ref="H381:H383"/>
    <mergeCell ref="I371:J371"/>
    <mergeCell ref="E373:F373"/>
    <mergeCell ref="G373:H373"/>
    <mergeCell ref="A379:B379"/>
    <mergeCell ref="A487:B487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A481:B481"/>
    <mergeCell ref="A480:B480"/>
    <mergeCell ref="A486:B486"/>
    <mergeCell ref="E375:F375"/>
    <mergeCell ref="G466:H466"/>
    <mergeCell ref="A475:B475"/>
    <mergeCell ref="A455:B455"/>
    <mergeCell ref="A456:B456"/>
    <mergeCell ref="G442:H442"/>
    <mergeCell ref="D440:F441"/>
    <mergeCell ref="A440:C441"/>
    <mergeCell ref="I482:J482"/>
    <mergeCell ref="I486:J486"/>
    <mergeCell ref="A476:B478"/>
    <mergeCell ref="C476:J476"/>
    <mergeCell ref="E477:F478"/>
    <mergeCell ref="A467:C467"/>
    <mergeCell ref="I481:J481"/>
    <mergeCell ref="I357:J358"/>
    <mergeCell ref="A316:D316"/>
    <mergeCell ref="E316:G316"/>
    <mergeCell ref="A309:D309"/>
    <mergeCell ref="E306:G306"/>
    <mergeCell ref="D506:E506"/>
    <mergeCell ref="F506:G506"/>
    <mergeCell ref="H506:J506"/>
    <mergeCell ref="A364:J364"/>
    <mergeCell ref="A505:C505"/>
    <mergeCell ref="A319:D319"/>
    <mergeCell ref="F505:G505"/>
    <mergeCell ref="I458:J458"/>
    <mergeCell ref="A365:B365"/>
    <mergeCell ref="I407:I409"/>
    <mergeCell ref="J407:J409"/>
    <mergeCell ref="A411:J411"/>
    <mergeCell ref="A417:J417"/>
    <mergeCell ref="I442:J442"/>
    <mergeCell ref="G441:H441"/>
    <mergeCell ref="E371:F371"/>
    <mergeCell ref="D407:D409"/>
    <mergeCell ref="A375:B375"/>
    <mergeCell ref="E350:G350"/>
    <mergeCell ref="E351:G351"/>
    <mergeCell ref="C350:D350"/>
    <mergeCell ref="C351:D351"/>
    <mergeCell ref="A349:B349"/>
    <mergeCell ref="A350:B350"/>
    <mergeCell ref="A496:F496"/>
    <mergeCell ref="G496:J496"/>
    <mergeCell ref="A367:B367"/>
    <mergeCell ref="A324:D324"/>
    <mergeCell ref="H307:J307"/>
    <mergeCell ref="A259:J259"/>
    <mergeCell ref="A296:D296"/>
    <mergeCell ref="A297:D297"/>
    <mergeCell ref="G340:H340"/>
    <mergeCell ref="A323:D323"/>
    <mergeCell ref="H316:J316"/>
    <mergeCell ref="A339:D339"/>
    <mergeCell ref="I336:J337"/>
    <mergeCell ref="E336:F337"/>
    <mergeCell ref="A338:D338"/>
    <mergeCell ref="A298:D298"/>
    <mergeCell ref="G290:J290"/>
    <mergeCell ref="G291:J291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H306:J306"/>
    <mergeCell ref="H308:J308"/>
    <mergeCell ref="A188:B188"/>
    <mergeCell ref="C181:C182"/>
    <mergeCell ref="D181:D182"/>
    <mergeCell ref="E181:E182"/>
    <mergeCell ref="A229:J229"/>
    <mergeCell ref="A246:J246"/>
    <mergeCell ref="I250:I251"/>
    <mergeCell ref="J250:J251"/>
    <mergeCell ref="G250:G251"/>
    <mergeCell ref="G283:J283"/>
    <mergeCell ref="A284:F284"/>
    <mergeCell ref="G338:H338"/>
    <mergeCell ref="G339:H339"/>
    <mergeCell ref="A156:B156"/>
    <mergeCell ref="A162:B162"/>
    <mergeCell ref="A163:B163"/>
    <mergeCell ref="A164:B164"/>
    <mergeCell ref="G220:G221"/>
    <mergeCell ref="A318:D318"/>
    <mergeCell ref="E318:G318"/>
    <mergeCell ref="A294:D294"/>
    <mergeCell ref="E307:G307"/>
    <mergeCell ref="A307:D307"/>
    <mergeCell ref="D220:D221"/>
    <mergeCell ref="A265:J265"/>
    <mergeCell ref="B321:J321"/>
    <mergeCell ref="H318:J318"/>
    <mergeCell ref="G284:J284"/>
    <mergeCell ref="A283:F283"/>
    <mergeCell ref="A184:J184"/>
    <mergeCell ref="A185:B185"/>
    <mergeCell ref="A235:J235"/>
    <mergeCell ref="B249:J249"/>
    <mergeCell ref="B250:B251"/>
    <mergeCell ref="A249:A251"/>
    <mergeCell ref="A248:B248"/>
    <mergeCell ref="A285:F285"/>
    <mergeCell ref="G285:J285"/>
    <mergeCell ref="H309:J309"/>
    <mergeCell ref="A291:D291"/>
    <mergeCell ref="B302:J302"/>
    <mergeCell ref="A276:J276"/>
    <mergeCell ref="A219:A221"/>
    <mergeCell ref="B219:J219"/>
    <mergeCell ref="A241:J241"/>
    <mergeCell ref="J220:J221"/>
    <mergeCell ref="A223:J223"/>
    <mergeCell ref="C220:C221"/>
    <mergeCell ref="E220:E221"/>
    <mergeCell ref="F220:F221"/>
    <mergeCell ref="E304:J304"/>
    <mergeCell ref="E305:G305"/>
    <mergeCell ref="H305:J305"/>
    <mergeCell ref="A304:D305"/>
    <mergeCell ref="E370:F370"/>
    <mergeCell ref="G370:H370"/>
    <mergeCell ref="I370:J370"/>
    <mergeCell ref="E374:F374"/>
    <mergeCell ref="G374:H374"/>
    <mergeCell ref="I374:J374"/>
    <mergeCell ref="G371:H371"/>
    <mergeCell ref="A372:J372"/>
    <mergeCell ref="A370:B370"/>
    <mergeCell ref="A371:B371"/>
    <mergeCell ref="D442:F442"/>
    <mergeCell ref="G467:H467"/>
    <mergeCell ref="I467:J467"/>
    <mergeCell ref="G468:H468"/>
    <mergeCell ref="I468:J468"/>
    <mergeCell ref="A376:H376"/>
    <mergeCell ref="I376:J376"/>
    <mergeCell ref="B378:J378"/>
    <mergeCell ref="A402:J402"/>
    <mergeCell ref="A397:J397"/>
    <mergeCell ref="F381:F383"/>
    <mergeCell ref="I459:J459"/>
    <mergeCell ref="I454:J454"/>
    <mergeCell ref="A465:C465"/>
    <mergeCell ref="A459:B459"/>
    <mergeCell ref="C381:C383"/>
    <mergeCell ref="A466:C466"/>
    <mergeCell ref="A442:C442"/>
    <mergeCell ref="I381:I383"/>
    <mergeCell ref="A373:B373"/>
    <mergeCell ref="I375:J375"/>
    <mergeCell ref="G381:G383"/>
    <mergeCell ref="E101:G101"/>
    <mergeCell ref="A96:D96"/>
    <mergeCell ref="A95:D95"/>
    <mergeCell ref="A100:D100"/>
    <mergeCell ref="E100:G100"/>
    <mergeCell ref="E103:G103"/>
    <mergeCell ref="E96:G96"/>
    <mergeCell ref="E95:G95"/>
    <mergeCell ref="A107:D107"/>
    <mergeCell ref="E107:G107"/>
    <mergeCell ref="H107:J107"/>
    <mergeCell ref="A115:J117"/>
    <mergeCell ref="A187:B187"/>
    <mergeCell ref="A192:B192"/>
    <mergeCell ref="A194:B194"/>
    <mergeCell ref="A186:B186"/>
    <mergeCell ref="J152:J153"/>
    <mergeCell ref="A157:B157"/>
    <mergeCell ref="A161:J161"/>
    <mergeCell ref="A168:B168"/>
    <mergeCell ref="A159:B159"/>
    <mergeCell ref="A160:B160"/>
    <mergeCell ref="A176:J176"/>
    <mergeCell ref="E135:G135"/>
    <mergeCell ref="A136:D136"/>
    <mergeCell ref="H136:J136"/>
    <mergeCell ref="A173:J173"/>
    <mergeCell ref="C180:J180"/>
    <mergeCell ref="A169:B169"/>
    <mergeCell ref="A170:B170"/>
    <mergeCell ref="A193:B193"/>
    <mergeCell ref="A179:B179"/>
    <mergeCell ref="H99:J99"/>
    <mergeCell ref="E106:G106"/>
    <mergeCell ref="H106:J106"/>
    <mergeCell ref="G83:J83"/>
    <mergeCell ref="B85:J85"/>
    <mergeCell ref="A91:D91"/>
    <mergeCell ref="A92:D92"/>
    <mergeCell ref="A94:D94"/>
    <mergeCell ref="A93:D93"/>
    <mergeCell ref="H91:J91"/>
    <mergeCell ref="H92:J92"/>
    <mergeCell ref="H93:J93"/>
    <mergeCell ref="E91:G91"/>
    <mergeCell ref="H104:J104"/>
    <mergeCell ref="H105:J105"/>
    <mergeCell ref="E104:G104"/>
    <mergeCell ref="A104:D104"/>
    <mergeCell ref="A105:D105"/>
    <mergeCell ref="E105:G105"/>
    <mergeCell ref="H100:J100"/>
    <mergeCell ref="A89:D89"/>
    <mergeCell ref="E89:G89"/>
    <mergeCell ref="H89:J89"/>
    <mergeCell ref="H101:J101"/>
    <mergeCell ref="A98:D98"/>
    <mergeCell ref="E98:G98"/>
    <mergeCell ref="H98:J98"/>
    <mergeCell ref="A99:D99"/>
    <mergeCell ref="E99:G99"/>
    <mergeCell ref="H95:J95"/>
    <mergeCell ref="H102:J102"/>
    <mergeCell ref="A97:D97"/>
    <mergeCell ref="H97:J97"/>
    <mergeCell ref="A102:D102"/>
    <mergeCell ref="E97:G97"/>
    <mergeCell ref="E102:G102"/>
    <mergeCell ref="H96:J96"/>
    <mergeCell ref="H20:J20"/>
    <mergeCell ref="H21:J21"/>
    <mergeCell ref="A81:C81"/>
    <mergeCell ref="D81:F81"/>
    <mergeCell ref="G81:J81"/>
    <mergeCell ref="B45:J45"/>
    <mergeCell ref="B46:J46"/>
    <mergeCell ref="A47:I47"/>
    <mergeCell ref="B56:J56"/>
    <mergeCell ref="B43:J43"/>
    <mergeCell ref="B77:J77"/>
    <mergeCell ref="D82:F82"/>
    <mergeCell ref="B51:J52"/>
    <mergeCell ref="B53:J53"/>
    <mergeCell ref="H36:J36"/>
    <mergeCell ref="A35:C35"/>
    <mergeCell ref="D35:E35"/>
    <mergeCell ref="F35:G35"/>
    <mergeCell ref="B30:J30"/>
    <mergeCell ref="A65:F65"/>
    <mergeCell ref="B57:J57"/>
    <mergeCell ref="A66:F66"/>
    <mergeCell ref="A67:F67"/>
    <mergeCell ref="A42:J42"/>
    <mergeCell ref="A76:J76"/>
    <mergeCell ref="B48:J48"/>
    <mergeCell ref="A34:F34"/>
    <mergeCell ref="A32:B32"/>
    <mergeCell ref="B39:J39"/>
    <mergeCell ref="A87:D87"/>
    <mergeCell ref="E87:G87"/>
    <mergeCell ref="E88:G88"/>
    <mergeCell ref="A88:D88"/>
    <mergeCell ref="H94:J94"/>
    <mergeCell ref="E94:G94"/>
    <mergeCell ref="H87:J87"/>
    <mergeCell ref="E92:G92"/>
    <mergeCell ref="E93:G93"/>
    <mergeCell ref="H88:J88"/>
    <mergeCell ref="A90:D90"/>
    <mergeCell ref="E90:G90"/>
    <mergeCell ref="H90:J90"/>
    <mergeCell ref="A83:C83"/>
    <mergeCell ref="D83:F83"/>
    <mergeCell ref="A82:C82"/>
    <mergeCell ref="G82:J82"/>
    <mergeCell ref="A55:J55"/>
    <mergeCell ref="G67:J67"/>
    <mergeCell ref="B60:J60"/>
    <mergeCell ref="A59:I59"/>
    <mergeCell ref="A62:I62"/>
    <mergeCell ref="B74:C74"/>
    <mergeCell ref="B63:J63"/>
    <mergeCell ref="G66:J66"/>
    <mergeCell ref="B72:J72"/>
    <mergeCell ref="B70:J70"/>
    <mergeCell ref="D74:E74"/>
    <mergeCell ref="A78:J78"/>
    <mergeCell ref="B40:J40"/>
    <mergeCell ref="D6:J6"/>
    <mergeCell ref="A19:D19"/>
    <mergeCell ref="A20:D20"/>
    <mergeCell ref="A21:D21"/>
    <mergeCell ref="A27:C27"/>
    <mergeCell ref="B8:C8"/>
    <mergeCell ref="B17:J17"/>
    <mergeCell ref="B10:J10"/>
    <mergeCell ref="E18:G18"/>
    <mergeCell ref="D7:J7"/>
    <mergeCell ref="D8:J8"/>
    <mergeCell ref="B7:C7"/>
    <mergeCell ref="H18:J18"/>
    <mergeCell ref="A18:D18"/>
    <mergeCell ref="B11:J11"/>
    <mergeCell ref="B14:J14"/>
    <mergeCell ref="B3:J3"/>
    <mergeCell ref="D25:E25"/>
    <mergeCell ref="D26:E26"/>
    <mergeCell ref="D27:E27"/>
    <mergeCell ref="F26:G26"/>
    <mergeCell ref="F27:G27"/>
    <mergeCell ref="A26:C26"/>
    <mergeCell ref="H27:J27"/>
    <mergeCell ref="E19:G19"/>
    <mergeCell ref="E20:G20"/>
    <mergeCell ref="E21:G21"/>
    <mergeCell ref="B24:J24"/>
    <mergeCell ref="H25:J25"/>
    <mergeCell ref="F25:G25"/>
    <mergeCell ref="A25:C25"/>
    <mergeCell ref="H19:J19"/>
    <mergeCell ref="F36:G36"/>
    <mergeCell ref="H35:J35"/>
    <mergeCell ref="A36:C36"/>
    <mergeCell ref="D36:E36"/>
    <mergeCell ref="A1:C1"/>
    <mergeCell ref="E1:F1"/>
    <mergeCell ref="B49:J49"/>
    <mergeCell ref="B61:J61"/>
    <mergeCell ref="G65:J65"/>
    <mergeCell ref="A2:J2"/>
    <mergeCell ref="B58:J58"/>
    <mergeCell ref="B5:E5"/>
    <mergeCell ref="F5:J5"/>
    <mergeCell ref="B12:J12"/>
    <mergeCell ref="H137:J137"/>
    <mergeCell ref="E136:G136"/>
    <mergeCell ref="E137:G137"/>
    <mergeCell ref="A134:D134"/>
    <mergeCell ref="A137:D137"/>
    <mergeCell ref="H134:J134"/>
    <mergeCell ref="H135:J135"/>
    <mergeCell ref="A135:D135"/>
    <mergeCell ref="B129:J129"/>
    <mergeCell ref="E134:G134"/>
    <mergeCell ref="B133:J133"/>
    <mergeCell ref="B131:J131"/>
    <mergeCell ref="B132:J132"/>
    <mergeCell ref="B130:J130"/>
    <mergeCell ref="A125:C125"/>
    <mergeCell ref="H125:J125"/>
    <mergeCell ref="B126:J126"/>
    <mergeCell ref="D124:E124"/>
    <mergeCell ref="B15:J15"/>
    <mergeCell ref="C32:D32"/>
    <mergeCell ref="H26:J26"/>
    <mergeCell ref="B139:J139"/>
    <mergeCell ref="A143:D143"/>
    <mergeCell ref="G141:J141"/>
    <mergeCell ref="A141:D141"/>
    <mergeCell ref="C151:J151"/>
    <mergeCell ref="A142:D142"/>
    <mergeCell ref="G142:J142"/>
    <mergeCell ref="A202:B202"/>
    <mergeCell ref="A203:B203"/>
    <mergeCell ref="B146:J146"/>
    <mergeCell ref="A195:B195"/>
    <mergeCell ref="E141:F141"/>
    <mergeCell ref="E142:F142"/>
    <mergeCell ref="E143:F143"/>
    <mergeCell ref="A190:J190"/>
    <mergeCell ref="A191:B191"/>
    <mergeCell ref="A155:J155"/>
    <mergeCell ref="A158:B158"/>
    <mergeCell ref="A201:B201"/>
    <mergeCell ref="A171:B171"/>
    <mergeCell ref="A108:D108"/>
    <mergeCell ref="E108:G108"/>
    <mergeCell ref="H108:J108"/>
    <mergeCell ref="A109:D109"/>
    <mergeCell ref="F125:G125"/>
    <mergeCell ref="D125:E125"/>
    <mergeCell ref="F121:G121"/>
    <mergeCell ref="F122:G122"/>
    <mergeCell ref="A200:B200"/>
    <mergeCell ref="F123:G123"/>
    <mergeCell ref="H123:J123"/>
    <mergeCell ref="H124:J124"/>
    <mergeCell ref="D122:E122"/>
    <mergeCell ref="D123:E123"/>
    <mergeCell ref="A122:C122"/>
    <mergeCell ref="A123:C123"/>
    <mergeCell ref="A124:C124"/>
    <mergeCell ref="H120:J120"/>
    <mergeCell ref="H121:J121"/>
    <mergeCell ref="H122:J122"/>
    <mergeCell ref="D120:E120"/>
    <mergeCell ref="D121:E121"/>
    <mergeCell ref="F120:G120"/>
    <mergeCell ref="F124:G124"/>
    <mergeCell ref="A120:C120"/>
    <mergeCell ref="A121:C121"/>
    <mergeCell ref="B127:J127"/>
    <mergeCell ref="B128:J128"/>
    <mergeCell ref="G143:J143"/>
    <mergeCell ref="A189:B189"/>
    <mergeCell ref="A327:D327"/>
    <mergeCell ref="E327:G327"/>
    <mergeCell ref="E324:G324"/>
    <mergeCell ref="A175:B175"/>
    <mergeCell ref="H250:H251"/>
    <mergeCell ref="G181:G182"/>
    <mergeCell ref="A306:D306"/>
    <mergeCell ref="A308:D308"/>
    <mergeCell ref="C356:J356"/>
    <mergeCell ref="A360:J360"/>
    <mergeCell ref="F250:F251"/>
    <mergeCell ref="E109:G109"/>
    <mergeCell ref="H109:J109"/>
    <mergeCell ref="A110:D110"/>
    <mergeCell ref="E110:G110"/>
    <mergeCell ref="H110:J110"/>
    <mergeCell ref="A119:C119"/>
    <mergeCell ref="H119:J119"/>
    <mergeCell ref="B148:J148"/>
    <mergeCell ref="B288:J288"/>
    <mergeCell ref="A150:B150"/>
    <mergeCell ref="A253:J253"/>
    <mergeCell ref="A299:D299"/>
    <mergeCell ref="A290:D290"/>
    <mergeCell ref="A314:D315"/>
    <mergeCell ref="E314:J314"/>
    <mergeCell ref="A151:B153"/>
    <mergeCell ref="A154:B154"/>
    <mergeCell ref="A385:J385"/>
    <mergeCell ref="A353:J353"/>
    <mergeCell ref="A183:B183"/>
    <mergeCell ref="A317:D317"/>
    <mergeCell ref="E317:G317"/>
    <mergeCell ref="H317:J317"/>
    <mergeCell ref="E323:G323"/>
    <mergeCell ref="H323:J323"/>
    <mergeCell ref="A325:D325"/>
    <mergeCell ref="E325:G325"/>
    <mergeCell ref="H325:J325"/>
    <mergeCell ref="A348:B348"/>
    <mergeCell ref="G357:H358"/>
    <mergeCell ref="H152:H153"/>
    <mergeCell ref="G152:G153"/>
    <mergeCell ref="H181:H182"/>
    <mergeCell ref="I181:I182"/>
    <mergeCell ref="J181:J182"/>
    <mergeCell ref="B346:J346"/>
    <mergeCell ref="A363:B363"/>
    <mergeCell ref="A356:B358"/>
    <mergeCell ref="A359:B359"/>
    <mergeCell ref="B381:B383"/>
    <mergeCell ref="D250:D251"/>
    <mergeCell ref="E250:E251"/>
    <mergeCell ref="E359:F359"/>
    <mergeCell ref="H349:J349"/>
    <mergeCell ref="H350:J350"/>
    <mergeCell ref="A199:B199"/>
    <mergeCell ref="I373:J373"/>
    <mergeCell ref="A174:B174"/>
    <mergeCell ref="G375:H375"/>
    <mergeCell ref="B216:J216"/>
    <mergeCell ref="B280:J280"/>
    <mergeCell ref="B355:J355"/>
    <mergeCell ref="C357:D357"/>
    <mergeCell ref="G361:H361"/>
    <mergeCell ref="A198:J198"/>
    <mergeCell ref="H351:J351"/>
    <mergeCell ref="C349:D349"/>
    <mergeCell ref="E349:G349"/>
    <mergeCell ref="A351:B351"/>
    <mergeCell ref="E315:G315"/>
    <mergeCell ref="H315:J315"/>
    <mergeCell ref="A271:J271"/>
    <mergeCell ref="B311:J312"/>
    <mergeCell ref="B333:J334"/>
    <mergeCell ref="H327:J327"/>
    <mergeCell ref="C250:C251"/>
    <mergeCell ref="H220:H221"/>
    <mergeCell ref="E319:G319"/>
    <mergeCell ref="H319:J319"/>
    <mergeCell ref="I220:I221"/>
    <mergeCell ref="E357:F358"/>
    <mergeCell ref="A336:D337"/>
    <mergeCell ref="C348:D348"/>
    <mergeCell ref="A204:J204"/>
    <mergeCell ref="G214:J214"/>
    <mergeCell ref="A212:F212"/>
    <mergeCell ref="A213:F213"/>
    <mergeCell ref="A218:B218"/>
    <mergeCell ref="A292:D292"/>
    <mergeCell ref="E308:G308"/>
    <mergeCell ref="E309:G309"/>
    <mergeCell ref="I361:J361"/>
    <mergeCell ref="I152:I153"/>
    <mergeCell ref="A172:B172"/>
    <mergeCell ref="A165:B165"/>
    <mergeCell ref="A166:B166"/>
    <mergeCell ref="A167:J167"/>
    <mergeCell ref="G359:H359"/>
    <mergeCell ref="G336:H337"/>
    <mergeCell ref="H326:J326"/>
    <mergeCell ref="A329:J329"/>
    <mergeCell ref="A361:B361"/>
    <mergeCell ref="H348:J348"/>
    <mergeCell ref="D119:E119"/>
    <mergeCell ref="F119:G119"/>
    <mergeCell ref="A101:D101"/>
    <mergeCell ref="A103:D103"/>
    <mergeCell ref="H103:J103"/>
    <mergeCell ref="B113:J113"/>
    <mergeCell ref="A106:D106"/>
    <mergeCell ref="A326:D326"/>
    <mergeCell ref="E326:G326"/>
    <mergeCell ref="G212:J212"/>
    <mergeCell ref="G213:J213"/>
    <mergeCell ref="H324:J324"/>
    <mergeCell ref="A214:F214"/>
    <mergeCell ref="C152:C153"/>
    <mergeCell ref="D152:D153"/>
    <mergeCell ref="E152:E153"/>
    <mergeCell ref="F152:F153"/>
    <mergeCell ref="A180:B182"/>
    <mergeCell ref="A205:B205"/>
    <mergeCell ref="B210:J210"/>
    <mergeCell ref="G452:H453"/>
    <mergeCell ref="I452:J453"/>
    <mergeCell ref="A405:B405"/>
    <mergeCell ref="A454:B454"/>
    <mergeCell ref="A428:J428"/>
    <mergeCell ref="I359:J359"/>
    <mergeCell ref="E361:F361"/>
    <mergeCell ref="E348:G348"/>
    <mergeCell ref="E338:F338"/>
    <mergeCell ref="E339:F339"/>
    <mergeCell ref="E340:F340"/>
    <mergeCell ref="A340:D340"/>
    <mergeCell ref="I338:J338"/>
    <mergeCell ref="I339:J339"/>
    <mergeCell ref="I340:J340"/>
    <mergeCell ref="A374:B374"/>
    <mergeCell ref="B450:J450"/>
    <mergeCell ref="A423:J423"/>
    <mergeCell ref="A403:J403"/>
    <mergeCell ref="A429:J429"/>
    <mergeCell ref="A380:A383"/>
    <mergeCell ref="B380:J380"/>
    <mergeCell ref="J381:J383"/>
    <mergeCell ref="A406:A409"/>
    <mergeCell ref="B406:J406"/>
    <mergeCell ref="B407:B409"/>
    <mergeCell ref="F407:F409"/>
    <mergeCell ref="G407:G409"/>
    <mergeCell ref="H407:H409"/>
    <mergeCell ref="D381:D383"/>
    <mergeCell ref="E381:E383"/>
    <mergeCell ref="I363:J363"/>
    <mergeCell ref="A461:J461"/>
    <mergeCell ref="A473:J473"/>
    <mergeCell ref="G454:H454"/>
    <mergeCell ref="C407:C409"/>
    <mergeCell ref="A391:J391"/>
    <mergeCell ref="A590:B590"/>
    <mergeCell ref="A591:D591"/>
    <mergeCell ref="E591:G591"/>
    <mergeCell ref="H591:J591"/>
    <mergeCell ref="H595:J595"/>
    <mergeCell ref="G568:H568"/>
    <mergeCell ref="E483:F483"/>
    <mergeCell ref="E407:E409"/>
    <mergeCell ref="H684:J684"/>
    <mergeCell ref="C1327:F1327"/>
    <mergeCell ref="A527:D527"/>
    <mergeCell ref="E527:G527"/>
    <mergeCell ref="D668:E668"/>
    <mergeCell ref="A664:C664"/>
    <mergeCell ref="G1327:H1327"/>
    <mergeCell ref="A554:J557"/>
    <mergeCell ref="A583:J588"/>
    <mergeCell ref="C641:D641"/>
    <mergeCell ref="H527:J527"/>
    <mergeCell ref="A528:D528"/>
    <mergeCell ref="A533:J533"/>
    <mergeCell ref="B539:J539"/>
    <mergeCell ref="A553:J553"/>
    <mergeCell ref="E542:F544"/>
    <mergeCell ref="E546:F546"/>
    <mergeCell ref="E640:F640"/>
    <mergeCell ref="A641:B641"/>
    <mergeCell ref="E641:F641"/>
    <mergeCell ref="E452:E453"/>
    <mergeCell ref="I477:J478"/>
    <mergeCell ref="I480:J480"/>
    <mergeCell ref="G721:H721"/>
    <mergeCell ref="I721:J721"/>
    <mergeCell ref="I722:J722"/>
    <mergeCell ref="A723:F723"/>
    <mergeCell ref="G723:H723"/>
    <mergeCell ref="A689:D689"/>
    <mergeCell ref="A690:D690"/>
    <mergeCell ref="E690:G690"/>
    <mergeCell ref="H690:J690"/>
    <mergeCell ref="E691:G691"/>
    <mergeCell ref="H691:J691"/>
    <mergeCell ref="E689:G689"/>
    <mergeCell ref="H689:J689"/>
    <mergeCell ref="A673:B678"/>
    <mergeCell ref="H593:J593"/>
    <mergeCell ref="E597:G597"/>
    <mergeCell ref="A495:F495"/>
    <mergeCell ref="A452:B453"/>
    <mergeCell ref="F452:F453"/>
    <mergeCell ref="G459:H459"/>
    <mergeCell ref="G465:H465"/>
    <mergeCell ref="I465:J465"/>
    <mergeCell ref="A457:B457"/>
    <mergeCell ref="A458:B458"/>
    <mergeCell ref="G455:H455"/>
    <mergeCell ref="G456:H456"/>
    <mergeCell ref="G457:H457"/>
    <mergeCell ref="G458:H458"/>
    <mergeCell ref="I724:J724"/>
    <mergeCell ref="A718:F718"/>
    <mergeCell ref="G718:H718"/>
    <mergeCell ref="I718:J718"/>
    <mergeCell ref="A721:F721"/>
    <mergeCell ref="A696:D696"/>
    <mergeCell ref="E696:G696"/>
    <mergeCell ref="H696:J696"/>
    <mergeCell ref="A692:D692"/>
    <mergeCell ref="E692:G692"/>
    <mergeCell ref="A695:D695"/>
    <mergeCell ref="E695:G695"/>
    <mergeCell ref="H695:J695"/>
    <mergeCell ref="A716:F717"/>
    <mergeCell ref="A705:D705"/>
    <mergeCell ref="I723:J723"/>
    <mergeCell ref="A693:D693"/>
    <mergeCell ref="E693:F693"/>
    <mergeCell ref="A741:B741"/>
    <mergeCell ref="I732:J732"/>
    <mergeCell ref="A733:F733"/>
    <mergeCell ref="G733:H733"/>
    <mergeCell ref="I733:J733"/>
    <mergeCell ref="A734:F734"/>
    <mergeCell ref="G734:H734"/>
    <mergeCell ref="I734:J734"/>
    <mergeCell ref="A736:F736"/>
    <mergeCell ref="G736:H736"/>
    <mergeCell ref="I736:J736"/>
    <mergeCell ref="A735:F735"/>
    <mergeCell ref="G735:H735"/>
    <mergeCell ref="I735:J735"/>
    <mergeCell ref="A737:F737"/>
    <mergeCell ref="G737:H737"/>
    <mergeCell ref="C673:J673"/>
    <mergeCell ref="A694:D694"/>
    <mergeCell ref="I737:J737"/>
    <mergeCell ref="A688:D688"/>
    <mergeCell ref="A687:D687"/>
    <mergeCell ref="E687:G687"/>
    <mergeCell ref="H687:J687"/>
    <mergeCell ref="A684:D684"/>
    <mergeCell ref="E694:G694"/>
    <mergeCell ref="H694:J694"/>
    <mergeCell ref="A685:D685"/>
    <mergeCell ref="A680:J680"/>
    <mergeCell ref="A686:D686"/>
    <mergeCell ref="E686:G686"/>
    <mergeCell ref="H686:J686"/>
    <mergeCell ref="I676:J676"/>
    <mergeCell ref="A743:G743"/>
    <mergeCell ref="H743:J743"/>
    <mergeCell ref="A744:G744"/>
    <mergeCell ref="H744:J744"/>
    <mergeCell ref="A745:G745"/>
    <mergeCell ref="H745:J745"/>
    <mergeCell ref="E677:F677"/>
    <mergeCell ref="I677:J677"/>
    <mergeCell ref="A725:F725"/>
    <mergeCell ref="G725:H725"/>
    <mergeCell ref="I725:J725"/>
    <mergeCell ref="H701:J701"/>
    <mergeCell ref="E701:G701"/>
    <mergeCell ref="A701:D703"/>
    <mergeCell ref="A697:J697"/>
    <mergeCell ref="H702:J702"/>
    <mergeCell ref="E702:G702"/>
    <mergeCell ref="A704:D704"/>
    <mergeCell ref="B711:J711"/>
    <mergeCell ref="B713:J713"/>
    <mergeCell ref="G719:H719"/>
    <mergeCell ref="I719:J719"/>
    <mergeCell ref="A714:J714"/>
    <mergeCell ref="G720:H720"/>
    <mergeCell ref="I720:J720"/>
    <mergeCell ref="G732:H732"/>
    <mergeCell ref="H692:J692"/>
    <mergeCell ref="A719:F719"/>
    <mergeCell ref="E684:G684"/>
    <mergeCell ref="E688:G688"/>
    <mergeCell ref="H688:J688"/>
    <mergeCell ref="B682:J682"/>
    <mergeCell ref="A750:G750"/>
    <mergeCell ref="A752:G752"/>
    <mergeCell ref="H752:J752"/>
    <mergeCell ref="A753:G753"/>
    <mergeCell ref="H753:J753"/>
    <mergeCell ref="A757:G757"/>
    <mergeCell ref="H757:J757"/>
    <mergeCell ref="A764:G764"/>
    <mergeCell ref="H764:J764"/>
    <mergeCell ref="D781:J781"/>
    <mergeCell ref="A783:C783"/>
    <mergeCell ref="A765:G765"/>
    <mergeCell ref="H765:J765"/>
    <mergeCell ref="A759:G759"/>
    <mergeCell ref="H759:J759"/>
    <mergeCell ref="A760:G760"/>
    <mergeCell ref="H760:J760"/>
    <mergeCell ref="A761:G761"/>
    <mergeCell ref="H761:J761"/>
    <mergeCell ref="H767:J767"/>
    <mergeCell ref="A842:D842"/>
    <mergeCell ref="E842:G842"/>
    <mergeCell ref="H842:J842"/>
    <mergeCell ref="A841:D841"/>
    <mergeCell ref="E841:G841"/>
    <mergeCell ref="H841:J841"/>
    <mergeCell ref="E837:G837"/>
    <mergeCell ref="H837:J837"/>
    <mergeCell ref="A838:D838"/>
    <mergeCell ref="E838:G838"/>
    <mergeCell ref="H838:J838"/>
    <mergeCell ref="A839:D839"/>
    <mergeCell ref="E839:G839"/>
    <mergeCell ref="H839:J839"/>
    <mergeCell ref="A837:D837"/>
    <mergeCell ref="A840:D840"/>
    <mergeCell ref="E840:G840"/>
    <mergeCell ref="H840:J840"/>
    <mergeCell ref="A835:D835"/>
    <mergeCell ref="E835:G835"/>
    <mergeCell ref="H835:J835"/>
    <mergeCell ref="A836:D836"/>
    <mergeCell ref="E836:G836"/>
    <mergeCell ref="H836:J836"/>
    <mergeCell ref="A762:G762"/>
    <mergeCell ref="H762:J762"/>
    <mergeCell ref="A763:G763"/>
    <mergeCell ref="H763:J763"/>
    <mergeCell ref="A766:G766"/>
    <mergeCell ref="I787:J787"/>
    <mergeCell ref="H766:J766"/>
    <mergeCell ref="A767:G767"/>
    <mergeCell ref="D787:E787"/>
    <mergeCell ref="A769:J772"/>
    <mergeCell ref="A780:B780"/>
    <mergeCell ref="I785:J785"/>
    <mergeCell ref="I786:J786"/>
    <mergeCell ref="A781:C782"/>
    <mergeCell ref="I788:J788"/>
    <mergeCell ref="G827:H827"/>
    <mergeCell ref="I823:J823"/>
    <mergeCell ref="I824:J824"/>
    <mergeCell ref="I825:J825"/>
    <mergeCell ref="I797:J797"/>
    <mergeCell ref="H809:J809"/>
    <mergeCell ref="E809:G809"/>
    <mergeCell ref="A809:D809"/>
    <mergeCell ref="E812:G812"/>
    <mergeCell ref="D798:E798"/>
    <mergeCell ref="I798:J798"/>
    <mergeCell ref="H742:J742"/>
    <mergeCell ref="A742:G742"/>
    <mergeCell ref="D796:E796"/>
    <mergeCell ref="I796:J796"/>
    <mergeCell ref="I789:J789"/>
    <mergeCell ref="A792:B792"/>
    <mergeCell ref="A793:C794"/>
    <mergeCell ref="D793:J793"/>
    <mergeCell ref="D794:E794"/>
    <mergeCell ref="I794:J794"/>
    <mergeCell ref="D789:E789"/>
    <mergeCell ref="D791:E791"/>
    <mergeCell ref="A791:C791"/>
    <mergeCell ref="D788:E788"/>
    <mergeCell ref="A795:C795"/>
    <mergeCell ref="D795:E795"/>
    <mergeCell ref="A758:G758"/>
    <mergeCell ref="H758:J758"/>
    <mergeCell ref="A756:B756"/>
    <mergeCell ref="I790:J790"/>
    <mergeCell ref="A789:C789"/>
    <mergeCell ref="A746:G746"/>
    <mergeCell ref="H746:J746"/>
    <mergeCell ref="A747:G747"/>
    <mergeCell ref="H747:J747"/>
    <mergeCell ref="A748:G748"/>
    <mergeCell ref="H748:J748"/>
    <mergeCell ref="A749:G749"/>
    <mergeCell ref="H749:J749"/>
    <mergeCell ref="H750:J750"/>
    <mergeCell ref="A751:G751"/>
    <mergeCell ref="H751:J751"/>
    <mergeCell ref="A811:D811"/>
    <mergeCell ref="E811:G811"/>
    <mergeCell ref="H811:J811"/>
    <mergeCell ref="A804:J804"/>
    <mergeCell ref="B807:J807"/>
    <mergeCell ref="A817:J817"/>
    <mergeCell ref="A825:F825"/>
    <mergeCell ref="G825:H825"/>
    <mergeCell ref="E814:G814"/>
    <mergeCell ref="A797:C797"/>
    <mergeCell ref="D797:E797"/>
    <mergeCell ref="B661:J661"/>
    <mergeCell ref="A670:J670"/>
    <mergeCell ref="H833:J833"/>
    <mergeCell ref="E833:G833"/>
    <mergeCell ref="H812:J812"/>
    <mergeCell ref="A813:D813"/>
    <mergeCell ref="D782:E782"/>
    <mergeCell ref="I782:J782"/>
    <mergeCell ref="A788:C788"/>
    <mergeCell ref="A785:C785"/>
    <mergeCell ref="A786:C786"/>
    <mergeCell ref="D785:E785"/>
    <mergeCell ref="D784:E784"/>
    <mergeCell ref="I784:J784"/>
    <mergeCell ref="A787:C787"/>
    <mergeCell ref="D786:E786"/>
    <mergeCell ref="D783:E783"/>
    <mergeCell ref="I783:J783"/>
    <mergeCell ref="A784:C784"/>
    <mergeCell ref="B819:J819"/>
    <mergeCell ref="I822:J822"/>
    <mergeCell ref="G822:H822"/>
    <mergeCell ref="G821:J821"/>
    <mergeCell ref="A821:F822"/>
    <mergeCell ref="G823:H823"/>
    <mergeCell ref="G824:H824"/>
    <mergeCell ref="A833:D833"/>
    <mergeCell ref="B831:J831"/>
    <mergeCell ref="I827:J827"/>
    <mergeCell ref="A823:F823"/>
    <mergeCell ref="A824:F824"/>
    <mergeCell ref="G826:H826"/>
    <mergeCell ref="E365:F365"/>
    <mergeCell ref="G365:H365"/>
    <mergeCell ref="I365:J365"/>
    <mergeCell ref="E366:F366"/>
    <mergeCell ref="G366:H366"/>
    <mergeCell ref="I366:J366"/>
    <mergeCell ref="G367:H367"/>
    <mergeCell ref="I367:J367"/>
    <mergeCell ref="E369:F369"/>
    <mergeCell ref="G369:H369"/>
    <mergeCell ref="I369:J369"/>
    <mergeCell ref="A368:J368"/>
    <mergeCell ref="A369:B369"/>
    <mergeCell ref="I568:J568"/>
    <mergeCell ref="A568:D568"/>
    <mergeCell ref="E568:F568"/>
    <mergeCell ref="E592:G592"/>
    <mergeCell ref="H592:J592"/>
    <mergeCell ref="E674:F674"/>
    <mergeCell ref="G674:H674"/>
    <mergeCell ref="A655:J655"/>
    <mergeCell ref="E362:F362"/>
    <mergeCell ref="E363:F363"/>
    <mergeCell ref="A366:B366"/>
    <mergeCell ref="E367:F367"/>
    <mergeCell ref="G363:H363"/>
    <mergeCell ref="G362:H362"/>
    <mergeCell ref="I362:J362"/>
    <mergeCell ref="A362:B362"/>
    <mergeCell ref="G675:H675"/>
    <mergeCell ref="D664:E664"/>
    <mergeCell ref="F664:H664"/>
    <mergeCell ref="B438:J438"/>
    <mergeCell ref="I441:J441"/>
    <mergeCell ref="A434:F434"/>
    <mergeCell ref="G434:J434"/>
    <mergeCell ref="A435:F435"/>
    <mergeCell ref="G435:J435"/>
    <mergeCell ref="A608:J608"/>
    <mergeCell ref="A646:J647"/>
    <mergeCell ref="B431:J431"/>
    <mergeCell ref="G440:J440"/>
    <mergeCell ref="A436:F436"/>
    <mergeCell ref="G436:J436"/>
    <mergeCell ref="A666:C666"/>
    <mergeCell ref="A432:B432"/>
    <mergeCell ref="I674:J674"/>
    <mergeCell ref="F667:H667"/>
    <mergeCell ref="F669:H669"/>
    <mergeCell ref="I662:J663"/>
    <mergeCell ref="F662:H663"/>
    <mergeCell ref="I665:J665"/>
    <mergeCell ref="A665:C665"/>
    <mergeCell ref="E685:G685"/>
    <mergeCell ref="H685:J685"/>
    <mergeCell ref="C452:C453"/>
    <mergeCell ref="C674:D678"/>
    <mergeCell ref="E676:F676"/>
    <mergeCell ref="H597:J597"/>
    <mergeCell ref="B474:J474"/>
    <mergeCell ref="A518:J518"/>
    <mergeCell ref="E479:F479"/>
    <mergeCell ref="D452:D453"/>
    <mergeCell ref="H524:J524"/>
    <mergeCell ref="A512:D512"/>
    <mergeCell ref="H521:J521"/>
    <mergeCell ref="A522:C522"/>
    <mergeCell ref="A510:B510"/>
    <mergeCell ref="H511:J511"/>
    <mergeCell ref="B463:J463"/>
    <mergeCell ref="B672:J672"/>
    <mergeCell ref="I664:J664"/>
    <mergeCell ref="E678:F678"/>
    <mergeCell ref="G678:H678"/>
    <mergeCell ref="E675:F675"/>
    <mergeCell ref="I678:J678"/>
    <mergeCell ref="I466:J466"/>
    <mergeCell ref="H507:J507"/>
    <mergeCell ref="A506:C506"/>
    <mergeCell ref="I455:J455"/>
    <mergeCell ref="I456:J456"/>
    <mergeCell ref="I457:J457"/>
    <mergeCell ref="A669:C669"/>
    <mergeCell ref="D669:E669"/>
    <mergeCell ref="I675:J675"/>
    <mergeCell ref="A727:J728"/>
    <mergeCell ref="A740:J740"/>
    <mergeCell ref="A843:D843"/>
    <mergeCell ref="E843:G843"/>
    <mergeCell ref="H843:J843"/>
    <mergeCell ref="A844:D844"/>
    <mergeCell ref="E844:G844"/>
    <mergeCell ref="H844:J844"/>
    <mergeCell ref="A834:D834"/>
    <mergeCell ref="E834:G834"/>
    <mergeCell ref="H834:J834"/>
    <mergeCell ref="A810:D810"/>
    <mergeCell ref="E810:G810"/>
    <mergeCell ref="H810:J810"/>
    <mergeCell ref="A805:J806"/>
    <mergeCell ref="I826:J826"/>
    <mergeCell ref="A812:D812"/>
    <mergeCell ref="E813:G813"/>
    <mergeCell ref="H813:J813"/>
    <mergeCell ref="A814:D814"/>
    <mergeCell ref="H814:J814"/>
    <mergeCell ref="A815:D815"/>
    <mergeCell ref="E815:G815"/>
    <mergeCell ref="H815:J815"/>
    <mergeCell ref="I791:J791"/>
    <mergeCell ref="A790:C790"/>
    <mergeCell ref="D790:E790"/>
    <mergeCell ref="I795:J795"/>
    <mergeCell ref="A796:C796"/>
    <mergeCell ref="A826:F826"/>
    <mergeCell ref="A828:J828"/>
    <mergeCell ref="A827:F827"/>
    <mergeCell ref="A869:J871"/>
    <mergeCell ref="G875:H875"/>
    <mergeCell ref="H851:J851"/>
    <mergeCell ref="A849:D849"/>
    <mergeCell ref="E849:G849"/>
    <mergeCell ref="H849:J849"/>
    <mergeCell ref="A845:D845"/>
    <mergeCell ref="E845:G845"/>
    <mergeCell ref="H845:J845"/>
    <mergeCell ref="A846:D846"/>
    <mergeCell ref="A848:D848"/>
    <mergeCell ref="E848:G848"/>
    <mergeCell ref="H848:J848"/>
    <mergeCell ref="A859:D859"/>
    <mergeCell ref="A875:C875"/>
    <mergeCell ref="A876:C876"/>
    <mergeCell ref="E846:G846"/>
    <mergeCell ref="H846:J846"/>
    <mergeCell ref="A847:D847"/>
    <mergeCell ref="E847:G847"/>
    <mergeCell ref="H847:J847"/>
    <mergeCell ref="A177:J178"/>
    <mergeCell ref="A247:J247"/>
    <mergeCell ref="A691:D691"/>
    <mergeCell ref="A829:J830"/>
    <mergeCell ref="A915:J916"/>
    <mergeCell ref="A937:J937"/>
    <mergeCell ref="A961:J961"/>
    <mergeCell ref="A975:J975"/>
    <mergeCell ref="A990:J990"/>
    <mergeCell ref="A211:B211"/>
    <mergeCell ref="A281:B281"/>
    <mergeCell ref="A277:J278"/>
    <mergeCell ref="A330:J331"/>
    <mergeCell ref="I957:J957"/>
    <mergeCell ref="C958:D958"/>
    <mergeCell ref="A957:B957"/>
    <mergeCell ref="B962:J962"/>
    <mergeCell ref="A974:J974"/>
    <mergeCell ref="B976:J976"/>
    <mergeCell ref="A987:J987"/>
    <mergeCell ref="D875:E875"/>
    <mergeCell ref="E859:G859"/>
    <mergeCell ref="A850:D850"/>
    <mergeCell ref="E850:G850"/>
    <mergeCell ref="H850:J850"/>
    <mergeCell ref="A851:D851"/>
    <mergeCell ref="E851:G851"/>
    <mergeCell ref="A967:D967"/>
    <mergeCell ref="H859:J859"/>
    <mergeCell ref="A898:B898"/>
    <mergeCell ref="F898:G898"/>
    <mergeCell ref="I898:J898"/>
    <mergeCell ref="A1183:J1184"/>
    <mergeCell ref="A1255:J1255"/>
    <mergeCell ref="A1040:D1040"/>
    <mergeCell ref="E1040:G1040"/>
    <mergeCell ref="H1040:J1040"/>
    <mergeCell ref="A1037:D1037"/>
    <mergeCell ref="E1037:G1037"/>
    <mergeCell ref="H1037:J1037"/>
    <mergeCell ref="H1052:J1052"/>
    <mergeCell ref="H1056:J1056"/>
    <mergeCell ref="A1053:D1053"/>
    <mergeCell ref="E1053:G1053"/>
    <mergeCell ref="H1053:J1053"/>
    <mergeCell ref="A1064:D1064"/>
    <mergeCell ref="E1064:G1064"/>
    <mergeCell ref="H1064:J1064"/>
    <mergeCell ref="A1062:D1062"/>
    <mergeCell ref="A1058:D1058"/>
    <mergeCell ref="E1058:G1058"/>
    <mergeCell ref="H1058:J1058"/>
    <mergeCell ref="A1055:D1055"/>
    <mergeCell ref="E1055:G1055"/>
    <mergeCell ref="A1168:J1169"/>
    <mergeCell ref="B1060:J1060"/>
    <mergeCell ref="H1062:J1062"/>
    <mergeCell ref="H1088:J1088"/>
    <mergeCell ref="B1101:J1101"/>
    <mergeCell ref="B1110:J1110"/>
    <mergeCell ref="H1086:J1086"/>
    <mergeCell ref="E1065:G1065"/>
    <mergeCell ref="H1065:J1065"/>
    <mergeCell ref="A1081:D1081"/>
    <mergeCell ref="H1082:J1082"/>
    <mergeCell ref="A1083:D1083"/>
    <mergeCell ref="E1083:G1083"/>
    <mergeCell ref="H1083:J1083"/>
    <mergeCell ref="A1076:D1076"/>
    <mergeCell ref="E1076:G1076"/>
    <mergeCell ref="H1076:J1076"/>
    <mergeCell ref="A860:D860"/>
    <mergeCell ref="E860:G860"/>
    <mergeCell ref="E967:G967"/>
    <mergeCell ref="H967:J967"/>
    <mergeCell ref="A1001:B1001"/>
    <mergeCell ref="A968:D968"/>
    <mergeCell ref="A1012:D1012"/>
    <mergeCell ref="H1009:I1009"/>
    <mergeCell ref="A1028:D1028"/>
    <mergeCell ref="E1028:G1028"/>
    <mergeCell ref="H1028:J1028"/>
    <mergeCell ref="E1081:G1081"/>
    <mergeCell ref="H1081:J1081"/>
    <mergeCell ref="A1082:D1082"/>
    <mergeCell ref="E1082:G1082"/>
    <mergeCell ref="H860:J860"/>
    <mergeCell ref="B993:J993"/>
    <mergeCell ref="A868:J868"/>
    <mergeCell ref="B873:J873"/>
    <mergeCell ref="A879:J879"/>
    <mergeCell ref="A1004:J1004"/>
    <mergeCell ref="A899:B899"/>
    <mergeCell ref="F899:G899"/>
    <mergeCell ref="I899:J899"/>
    <mergeCell ref="A900:B900"/>
    <mergeCell ref="A1077:D1077"/>
    <mergeCell ref="E1077:F1077"/>
    <mergeCell ref="H1077:J1077"/>
    <mergeCell ref="H1055:J1055"/>
    <mergeCell ref="A1056:D1056"/>
    <mergeCell ref="E1056:G1056"/>
    <mergeCell ref="A1063:D1063"/>
    <mergeCell ref="E1063:G1063"/>
    <mergeCell ref="H1063:J1063"/>
    <mergeCell ref="A1044:J1047"/>
    <mergeCell ref="H1051:J1051"/>
    <mergeCell ref="A853:J853"/>
    <mergeCell ref="B857:J857"/>
    <mergeCell ref="A854:J855"/>
    <mergeCell ref="A865:D865"/>
    <mergeCell ref="E865:G865"/>
    <mergeCell ref="H865:J865"/>
    <mergeCell ref="A866:D866"/>
    <mergeCell ref="E866:G866"/>
    <mergeCell ref="H866:J866"/>
    <mergeCell ref="A863:D863"/>
    <mergeCell ref="E863:G863"/>
    <mergeCell ref="H863:J863"/>
    <mergeCell ref="A864:D864"/>
    <mergeCell ref="E864:G864"/>
    <mergeCell ref="H864:J864"/>
    <mergeCell ref="A861:D861"/>
    <mergeCell ref="E861:G861"/>
    <mergeCell ref="H861:J861"/>
    <mergeCell ref="A862:D862"/>
    <mergeCell ref="E862:G862"/>
    <mergeCell ref="H862:J862"/>
  </mergeCells>
  <dataValidations count="7">
    <dataValidation type="custom" allowBlank="1" showInputMessage="1" showErrorMessage="1" errorTitle="UPOZORNENIE" error="Pokúšate sa zmeniť bunku s automatickým výpočtom!" sqref="G1336:J1336 E866:J866 I572:J578 I565:J569 E570:J570 D947:J947 E1035:J1035 E1038:J1038 E1040:J1040 D945:J945 H930 H927 E924 H924 E927 E921:J921 H753:J754 H766:J766 E696:J696 E707:J707 E694:J694 E688:J688 E685:J685 D506:G506 D524:G524 H504:J506 I467:J471 D471:H471 I455:J458 E594:J594 E597:J597 E579:J580 I1281:J1295 I627:J633 I546:J551 E617:J617 I480:J486 C487:J487 D669:J669 D633:H633 C551:H551 D459:J459 H522:J524 G737:J737 D787:H787 I788:J791 D784:J784 D798:H798 E834:J834 E837:J837 E844:J844 E848:J848 D796:H796 E930 E810:J810 E813:J813 I799:J802 C957:J957 C955:J955 H1018:J1018 C1002:J1002 E985:J985 E971:J971 E864:J864 E1063:J1063 E1070:J1070 E1079:J1079 I785:J786 E1090:J1090 E1094:J1094 E1123:I1123 I1261:J1275 E1058:J1058 G1395:J1396 G1378:J1378 G1317:J1317 G1331:J1331 G1369:H1369 G1346:J1346 G1367:J1367 I796:J797 E1086:J1086 E1025:J1025 E1030:J1030 I1126:I1127 F1126:F1127">
      <formula1>"xy1"</formula1>
    </dataValidation>
    <dataValidation allowBlank="1" showInputMessage="1" showErrorMessage="1" errorTitle="UPOZORNENIE" error="Pokúšate sa zmeniť bunku s automatickým výpočtom!" sqref="I1369:J1369 E686:J687 E1036:J1037 G737:J737 I787:J787 I798:J798 E1039:J1039 E1026:J1029 E1041:J1041 E1031:E1034 I1034 F1031:G1031 H1031:H1034 J1031:J1034 I1031 G1034"/>
    <dataValidation type="custom" allowBlank="1" showInputMessage="1" showErrorMessage="1" sqref="G1342:J1342 I641:J642 E1014:J1014 C643:J643 E1064:J1064">
      <formula1>"xy1"</formula1>
    </dataValidation>
    <dataValidation type="custom" allowBlank="1" showInputMessage="1" showErrorMessage="1" errorTitle="Upozornenie" error="Pokúšate sa zmeniť bunku s automatickým výpočtom" sqref="B398:J399 B270:I270 J392:J395 C189:I189 C203:I203 C195:I197 B264:I264 B416:J416 J412:J415 B422:J422 J418:J421 B424:J425 B390:J390 J386:J389 B396:J396 B258:I258">
      <formula1>"xy1"</formula1>
    </dataValidation>
    <dataValidation type="custom" allowBlank="1" showInputMessage="1" showErrorMessage="1" errorTitle="UPOZORNENIE" error="Pokúšate sa zmeniť bunku s automatickým výpočtom" sqref="I338:J344 J254:J258 J260:J264 B228:I228 B242:J243 J266:J270 C160:J160 J168:J172 J162:J166 J156:J159 C174:J175 C205:J206 B272:J273 J224:J228 J230:J234 J236:J240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386:I386 B236:I236 B230:I230 B224:I224 C156:I156 C168:I168 C162:I162 B392:I392">
      <formula1>"xy1"</formula1>
    </dataValidation>
    <dataValidation type="whole" allowBlank="1" showInputMessage="1" showErrorMessage="1" sqref="E19:H21">
      <formula1>0</formula1>
      <formula2>99999999999999900000</formula2>
    </dataValidation>
  </dataValidations>
  <pageMargins left="0.51181102362204722" right="0.51181102362204722" top="0.74803149606299213" bottom="0.74803149606299213" header="0.31496062992125984" footer="0.31496062992125984"/>
  <pageSetup paperSize="9" scale="87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Anna Iskrová</cp:lastModifiedBy>
  <cp:lastPrinted>2017-05-30T05:15:24Z</cp:lastPrinted>
  <dcterms:created xsi:type="dcterms:W3CDTF">2015-02-04T07:45:17Z</dcterms:created>
  <dcterms:modified xsi:type="dcterms:W3CDTF">2017-06-15T11:40:22Z</dcterms:modified>
</cp:coreProperties>
</file>