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D41" i="1" l="1"/>
  <c r="C26" i="1"/>
  <c r="C24" i="1" s="1"/>
  <c r="C82" i="1"/>
  <c r="D94" i="1"/>
  <c r="C94" i="1"/>
  <c r="D71" i="1"/>
  <c r="C71" i="1"/>
  <c r="D62" i="1"/>
  <c r="D60" i="1"/>
  <c r="C60" i="1"/>
  <c r="D24" i="1"/>
  <c r="D10" i="1"/>
  <c r="C10" i="1"/>
  <c r="D89" i="1" l="1"/>
  <c r="D29" i="1"/>
  <c r="D34" i="1" s="1"/>
  <c r="D38" i="1" s="1"/>
  <c r="C89" i="1"/>
  <c r="C29" i="1"/>
  <c r="C34" i="1" s="1"/>
  <c r="C38" i="1" s="1"/>
  <c r="D90" i="1" l="1"/>
  <c r="C90" i="1"/>
</calcChain>
</file>

<file path=xl/sharedStrings.xml><?xml version="1.0" encoding="utf-8"?>
<sst xmlns="http://schemas.openxmlformats.org/spreadsheetml/2006/main" count="176" uniqueCount="176">
  <si>
    <t>Firma : Samwoo Slovakia, s.r.o.</t>
  </si>
  <si>
    <t>Dátum od : 01.01.2017   do : 31.12.2017</t>
  </si>
  <si>
    <t>PREHĽAD PEŇAŽNÝCH TOKOV PRI POUŽITÍ NEPRIAMEJ METÓDY VYKAZOVANIA PEŇAŽNÝCH TOKOV Z PREVÁDZKOVEJ ČINNOSTI</t>
  </si>
  <si>
    <t>Označenie položky</t>
  </si>
  <si>
    <t>Obsah položky</t>
  </si>
  <si>
    <t>Bežné účtovné obdobie</t>
  </si>
  <si>
    <t>Bezprostr. predchádz. účtovné obdobie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</si>
  <si>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</si>
  <si>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</si>
  <si>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</si>
  <si>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</si>
  <si>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 bežnej činnosti pred zdanením daňou z príjmov (súčet A.1.1. až A.1.13.)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</si>
  <si>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</si>
  <si>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</si>
  <si>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</si>
  <si>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</si>
  <si>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</si>
  <si>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</si>
  <si>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</si>
  <si>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</si>
  <si>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</si>
  <si>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</si>
  <si>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</si>
  <si>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</si>
  <si>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</si>
  <si>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</si>
  <si>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</si>
  <si>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</si>
  <si>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</si>
  <si>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</si>
  <si>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</si>
  <si>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</si>
  <si>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</si>
  <si>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</si>
  <si>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</si>
  <si>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</si>
  <si>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</si>
  <si>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</si>
  <si>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</si>
  <si>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A.2.1. až A.2.4.)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</si>
  <si>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</si>
  <si>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</si>
  <si>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</si>
  <si>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</si>
  <si>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</si>
  <si>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</si>
  <si>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</si>
  <si>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</si>
  <si>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 (súčet Z/S + A1 + A2)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</si>
  <si>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</si>
  <si>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</si>
  <si>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</si>
  <si>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</si>
  <si>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</si>
  <si>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</si>
  <si>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</si>
  <si>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</si>
  <si>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Z/S + A.1. až A.6.)</t>
  </si>
  <si>
    <t>A.7.</t>
  </si>
  <si>
    <t>Výdavky na daň z príjmov účtovnej jednotky, s výnimkou tých, ktoré sa začleňujú do investičných činností alebo finančných činností (-/+)</t>
  </si>
  <si>
    <t>A.8</t>
  </si>
  <si>
    <t>A.9</t>
  </si>
  <si>
    <t>A.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</si>
  <si>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</si>
  <si>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</si>
  <si>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</si>
  <si>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</si>
  <si>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</si>
  <si>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</si>
  <si>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</si>
  <si>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</si>
  <si>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</si>
  <si>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</si>
  <si>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</si>
  <si>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</si>
  <si>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</si>
  <si>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</si>
  <si>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</si>
  <si>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</si>
  <si>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</si>
  <si>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</si>
  <si>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</si>
  <si>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</si>
  <si>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</si>
  <si>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</si>
  <si>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Príjmy z prenájmu súboru hnuteľného majetku a nehnuteľného majetku používaného a odpisovaného nájomcom (+)</t>
  </si>
  <si>
    <t>B.12.</t>
  </si>
  <si>
    <t>Prijaté úroky, s výnimkou tých, ktoré sa začleňujú do prevádzkových činností (+)</t>
  </si>
  <si>
    <t>B.13.</t>
  </si>
  <si>
    <t>Príjmy z dividend a iných podielov na zisku, s výnimkou tých, ktoré sa začleňujú do prevádzkových činností (+)</t>
  </si>
  <si>
    <t>B.14.</t>
  </si>
  <si>
    <t>Výdavky súvisiace s derivátmi s výnimkou, ak sú určené na predaj alebo na obchodovanie, alebo ak sa tieto výdavky považujú za peňažné toky z finančnej činnosti (-)</t>
  </si>
  <si>
    <t>B.15.</t>
  </si>
  <si>
    <t>Príjmy súvisiace s derivátmi s výnimkou, ak sú určené na predaj alebo na obchodovanie, alebo ak sa tieto výdavky považujú za peňažné toky z finančnej činnosti (+)</t>
  </si>
  <si>
    <t>B.16.</t>
  </si>
  <si>
    <t>Výdavky na daň z príjmov účtovnej jedotky, ak je ju možné začleniť do investičných činností (-)</t>
  </si>
  <si>
    <t>B.17.</t>
  </si>
  <si>
    <t>B.18.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</si>
  <si>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</si>
  <si>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</si>
  <si>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</si>
  <si>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</si>
  <si>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</si>
  <si>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 investičnej činnosti (súčet B.1. až B.20.)</t>
  </si>
  <si>
    <t>Peňažné toky z finančnej činnosti</t>
  </si>
  <si>
    <t>C.1.</t>
  </si>
  <si>
    <t>Peňažné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</si>
  <si>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</si>
  <si>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</si>
  <si>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</si>
  <si>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</si>
  <si>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</si>
  <si>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</si>
  <si>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</si>
  <si>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</si>
  <si>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</si>
  <si>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</si>
  <si>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</si>
  <si>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</si>
  <si>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</si>
  <si>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</si>
  <si>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</t>
  </si>
  <si>
    <t>Výdavky z iných dôvodov, ktoré súvisia so znížením vlastného imania (-)</t>
  </si>
  <si>
    <t>C.2.</t>
  </si>
  <si>
    <t>Penažné toky vznikajúce z dlhodobých záväzkov a krátkodobých záväzkov z finančnej činnosti (súčet C.2.1. až C.2.10.)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</si>
  <si>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</si>
  <si>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</si>
  <si>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</si>
  <si>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</si>
  <si>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</si>
  <si>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</si>
  <si>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</si>
  <si>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</si>
  <si>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</si>
  <si>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</si>
  <si>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</si>
  <si>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</si>
  <si>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</si>
  <si>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</si>
  <si>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</si>
  <si>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 nehnuteľného majetku používaného a odpisovaného nájomcom (-)</t>
  </si>
  <si>
    <t>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</si>
  <si>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</si>
  <si>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</si>
  <si>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</si>
  <si>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</si>
  <si>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</si>
  <si>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</si>
  <si>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</si>
  <si>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</si>
  <si>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</si>
  <si>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</si>
  <si>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</si>
  <si>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</si>
  <si>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</si>
  <si>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</si>
  <si>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C.9.</t>
  </si>
  <si>
    <t>C.</t>
  </si>
  <si>
    <t>Čisté peňažné toky z finančnej činnosti (súčet C.1. až C.9.)</t>
  </si>
  <si>
    <t>D.</t>
  </si>
  <si>
    <t>Čisté zvýšenie alebo čisté zníženie peňažných prostriedkov (+/-) (súčet A. + B. + C.)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</si>
  <si>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</si>
  <si>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</si>
  <si>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</si>
  <si>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</si>
  <si>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</si>
  <si>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</si>
  <si>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</si>
  <si>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dňu, ku ktorému sa zostavuje účtovná závierka (+/-)</t>
  </si>
  <si>
    <r>
      <rPr>
        <b/>
        <sz val="10"/>
        <rFont val="Arial"/>
        <family val="2"/>
        <charset val="238"/>
      </rPr>
      <t>Čisté peňažné toky z prevádzkovej činnosti (+/-), (súčet Z/S
+ A.1. až A.9.)</t>
    </r>
  </si>
  <si>
    <t>Príjmy vynimočného rozsahu alebo výskytu vzťahujúce sa na prevádzkovú činnosť (+)</t>
  </si>
  <si>
    <t>Výdavky vynimočného rozsahu alebo výskytu vzťahujúce sa na prevádzkovú činnosť (-)</t>
  </si>
  <si>
    <t>Príjmy vynimočného rozsahu alebo výskytu vzťahujúce sa na investičnú činnosť (+)</t>
  </si>
  <si>
    <t>Výdavky vynimočného rozsahu alebo výskytu vzťahujúce sa na investičnú činnosť (-)</t>
  </si>
  <si>
    <t>Príjmy vynimočného rozsahu alebo výskytu vzťahujúce sa na finančnú činnosť (+)</t>
  </si>
  <si>
    <t>Výdavky vynimočného rozsahu alebo výskytu vzťahujúce sa na finančnú činnosť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</si>
</sst>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8"/>
      <color theme="3"/>
      <name val="Cambria"/>
      <family val="2"/>
      <charset val="23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22" fillId="0" borderId="0" applyNumberFormat="0" applyFill="0" applyBorder="0" applyAlignment="0" applyProtection="0"/>
  </cellStyleXfs>
  <cellXfs count="18">
    <xf numFmtId="0" fontId="0" fillId="0" borderId="0" xfId="0" applyFill="1" applyBorder="1" applyAlignment="1">
      <alignment horizontal="left" vertical="top"/>
    </xf>
    <xf numFmtId="0" fontId="18" fillId="0" borderId="0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3" fontId="18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center" wrapText="1"/>
    </xf>
    <xf numFmtId="3" fontId="19" fillId="0" borderId="1" xfId="0" applyNumberFormat="1" applyFont="1" applyFill="1" applyBorder="1" applyAlignment="1">
      <alignment horizontal="center" wrapText="1"/>
    </xf>
    <xf numFmtId="3" fontId="21" fillId="0" borderId="1" xfId="0" applyNumberFormat="1" applyFont="1" applyFill="1" applyBorder="1" applyAlignment="1">
      <alignment horizontal="right" wrapText="1"/>
    </xf>
    <xf numFmtId="3" fontId="20" fillId="0" borderId="1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3" fontId="18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</cellXfs>
  <cellStyles count="43">
    <cellStyle name="20 % - zvýraznenie1" xfId="17" builtinId="30" customBuiltin="1"/>
    <cellStyle name="20 % - zvýraznenie2" xfId="21" builtinId="34" customBuiltin="1"/>
    <cellStyle name="20 % - zvýraznenie3" xfId="25" builtinId="38" customBuiltin="1"/>
    <cellStyle name="20 % - zvýraznenie4" xfId="29" builtinId="42" customBuiltin="1"/>
    <cellStyle name="20 % - zvýraznenie5" xfId="33" builtinId="46" customBuiltin="1"/>
    <cellStyle name="20 % - zvýraznenie6" xfId="37" builtinId="50" customBuiltin="1"/>
    <cellStyle name="40 % - zvýraznenie1" xfId="18" builtinId="31" customBuiltin="1"/>
    <cellStyle name="40 % - zvýraznenie2" xfId="22" builtinId="35" customBuiltin="1"/>
    <cellStyle name="40 % - zvýraznenie3" xfId="26" builtinId="39" customBuiltin="1"/>
    <cellStyle name="40 % - zvýraznenie4" xfId="30" builtinId="43" customBuiltin="1"/>
    <cellStyle name="40 % - zvýraznenie5" xfId="34" builtinId="47" customBuiltin="1"/>
    <cellStyle name="40 % - zvýraznenie6" xfId="38" builtinId="51" customBuiltin="1"/>
    <cellStyle name="60 % - zvýraznenie1" xfId="19" builtinId="32" customBuiltin="1"/>
    <cellStyle name="60 % - zvýraznenie2" xfId="23" builtinId="36" customBuiltin="1"/>
    <cellStyle name="60 % - zvýraznenie3" xfId="27" builtinId="40" customBuiltin="1"/>
    <cellStyle name="60 % - zvýraznenie4" xfId="31" builtinId="44" customBuiltin="1"/>
    <cellStyle name="60 % - zvýraznenie5" xfId="35" builtinId="48" customBuiltin="1"/>
    <cellStyle name="60 % - zvýraznenie6" xfId="39" builtinId="52" customBuiltin="1"/>
    <cellStyle name="Dobrá" xfId="5" builtinId="26" customBuiltin="1"/>
    <cellStyle name="Kontrolná bunka" xfId="12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eutrálna" xfId="7" builtinId="28" customBuiltin="1"/>
    <cellStyle name="Normálna" xfId="0" builtinId="0"/>
    <cellStyle name="Normálna 2" xfId="40"/>
    <cellStyle name="Poznámka 2" xfId="41"/>
    <cellStyle name="Prepojená bunka" xfId="11" builtinId="24" customBuiltin="1"/>
    <cellStyle name="Spolu" xfId="15" builtinId="25" customBuiltin="1"/>
    <cellStyle name="Text upozornenia" xfId="13" builtinId="11" customBuiltin="1"/>
    <cellStyle name="Titul 2" xfId="42"/>
    <cellStyle name="Vstup" xfId="8" builtinId="20" customBuiltin="1"/>
    <cellStyle name="Výpočet" xfId="10" builtinId="22" customBuiltin="1"/>
    <cellStyle name="Výstup" xfId="9" builtinId="21" customBuiltin="1"/>
    <cellStyle name="Vysvetľujúci text" xfId="14" builtinId="53" customBuiltin="1"/>
    <cellStyle name="Zlá" xfId="6" builtinId="27" customBuiltin="1"/>
    <cellStyle name="Zvýraznenie1" xfId="16" builtinId="29" customBuiltin="1"/>
    <cellStyle name="Zvýraznenie2" xfId="20" builtinId="33" customBuiltin="1"/>
    <cellStyle name="Zvýraznenie3" xfId="24" builtinId="37" customBuiltin="1"/>
    <cellStyle name="Zvýraznenie4" xfId="28" builtinId="41" customBuiltin="1"/>
    <cellStyle name="Zvýraznenie5" xfId="32" builtinId="45" customBuiltin="1"/>
    <cellStyle name="Zvýraznenie6" xfId="36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/>
  </sheetViews>
  <sheetFormatPr defaultRowHeight="12.75" x14ac:dyDescent="0.2"/>
  <cols>
    <col min="1" max="1" width="13.1640625" style="1" customWidth="1"/>
    <col min="2" max="2" width="68.1640625" style="1" customWidth="1"/>
    <col min="3" max="3" width="17" style="10" bestFit="1" customWidth="1"/>
    <col min="4" max="4" width="19.1640625" style="13" bestFit="1" customWidth="1"/>
    <col min="5" max="16384" width="9.33203125" style="1"/>
  </cols>
  <sheetData>
    <row r="1" spans="1:4" x14ac:dyDescent="0.2">
      <c r="A1" s="11" t="s">
        <v>0</v>
      </c>
    </row>
    <row r="2" spans="1:4" x14ac:dyDescent="0.2">
      <c r="A2" s="11" t="s">
        <v>1</v>
      </c>
    </row>
    <row r="3" spans="1:4" x14ac:dyDescent="0.2">
      <c r="A3" s="11"/>
    </row>
    <row r="4" spans="1:4" x14ac:dyDescent="0.2">
      <c r="A4" s="15" t="s">
        <v>2</v>
      </c>
      <c r="B4" s="16"/>
      <c r="C4" s="16"/>
      <c r="D4" s="16"/>
    </row>
    <row r="5" spans="1:4" x14ac:dyDescent="0.2">
      <c r="A5" s="16"/>
      <c r="B5" s="16"/>
      <c r="C5" s="16"/>
      <c r="D5" s="16"/>
    </row>
    <row r="6" spans="1:4" x14ac:dyDescent="0.2">
      <c r="A6" s="17"/>
      <c r="B6" s="17"/>
      <c r="C6" s="17"/>
      <c r="D6" s="17"/>
    </row>
    <row r="7" spans="1:4" ht="38.25" x14ac:dyDescent="0.2">
      <c r="A7" s="6" t="s">
        <v>3</v>
      </c>
      <c r="B7" s="6" t="s">
        <v>4</v>
      </c>
      <c r="C7" s="7" t="s">
        <v>5</v>
      </c>
      <c r="D7" s="7" t="s">
        <v>6</v>
      </c>
    </row>
    <row r="8" spans="1:4" x14ac:dyDescent="0.2">
      <c r="A8" s="2"/>
      <c r="B8" s="3" t="s">
        <v>7</v>
      </c>
      <c r="C8" s="4"/>
      <c r="D8" s="9"/>
    </row>
    <row r="9" spans="1:4" ht="25.5" x14ac:dyDescent="0.2">
      <c r="A9" s="5" t="s">
        <v>8</v>
      </c>
      <c r="B9" s="5" t="s">
        <v>9</v>
      </c>
      <c r="C9" s="4">
        <v>-1624497</v>
      </c>
      <c r="D9" s="9">
        <v>-2464184</v>
      </c>
    </row>
    <row r="10" spans="1:4" ht="24.75" customHeight="1" x14ac:dyDescent="0.2">
      <c r="A10" s="5" t="s">
        <v>10</v>
      </c>
      <c r="B10" s="5" t="s">
        <v>11</v>
      </c>
      <c r="C10" s="4">
        <f>SUM(C11:C23)</f>
        <v>1309860</v>
      </c>
      <c r="D10" s="9">
        <f>SUM(D11:D23)</f>
        <v>421671</v>
      </c>
    </row>
    <row r="11" spans="1:4" ht="25.5" x14ac:dyDescent="0.2">
      <c r="A11" s="5" t="s">
        <v>12</v>
      </c>
      <c r="B11" s="5" t="s">
        <v>13</v>
      </c>
      <c r="C11" s="9">
        <v>363494</v>
      </c>
      <c r="D11" s="9">
        <v>388281</v>
      </c>
    </row>
    <row r="12" spans="1:4" ht="38.25" x14ac:dyDescent="0.2">
      <c r="A12" s="5" t="s">
        <v>14</v>
      </c>
      <c r="B12" s="5" t="s">
        <v>15</v>
      </c>
      <c r="C12" s="4">
        <v>47119</v>
      </c>
      <c r="D12" s="9"/>
    </row>
    <row r="13" spans="1:4" x14ac:dyDescent="0.2">
      <c r="A13" s="5" t="s">
        <v>16</v>
      </c>
      <c r="B13" s="5" t="s">
        <v>17</v>
      </c>
      <c r="C13" s="4"/>
      <c r="D13" s="9"/>
    </row>
    <row r="14" spans="1:4" x14ac:dyDescent="0.2">
      <c r="A14" s="5" t="s">
        <v>18</v>
      </c>
      <c r="B14" s="5" t="s">
        <v>19</v>
      </c>
      <c r="C14" s="4"/>
      <c r="D14" s="9"/>
    </row>
    <row r="15" spans="1:4" x14ac:dyDescent="0.2">
      <c r="A15" s="5" t="s">
        <v>20</v>
      </c>
      <c r="B15" s="5" t="s">
        <v>21</v>
      </c>
      <c r="C15" s="4">
        <v>250028</v>
      </c>
      <c r="D15" s="9">
        <v>24972</v>
      </c>
    </row>
    <row r="16" spans="1:4" x14ac:dyDescent="0.2">
      <c r="A16" s="5" t="s">
        <v>22</v>
      </c>
      <c r="B16" s="5" t="s">
        <v>23</v>
      </c>
      <c r="C16" s="4">
        <v>109883</v>
      </c>
      <c r="D16" s="14">
        <v>-118129</v>
      </c>
    </row>
    <row r="17" spans="1:4" x14ac:dyDescent="0.2">
      <c r="A17" s="5" t="s">
        <v>24</v>
      </c>
      <c r="B17" s="5" t="s">
        <v>25</v>
      </c>
      <c r="C17" s="4"/>
      <c r="D17" s="9"/>
    </row>
    <row r="18" spans="1:4" x14ac:dyDescent="0.2">
      <c r="A18" s="5" t="s">
        <v>26</v>
      </c>
      <c r="B18" s="5" t="s">
        <v>27</v>
      </c>
      <c r="C18" s="4">
        <v>116764</v>
      </c>
      <c r="D18" s="9">
        <v>126610</v>
      </c>
    </row>
    <row r="19" spans="1:4" x14ac:dyDescent="0.2">
      <c r="A19" s="5" t="s">
        <v>28</v>
      </c>
      <c r="B19" s="5" t="s">
        <v>29</v>
      </c>
      <c r="C19" s="4">
        <v>-39</v>
      </c>
      <c r="D19" s="9">
        <v>-63</v>
      </c>
    </row>
    <row r="20" spans="1:4" ht="25.5" x14ac:dyDescent="0.2">
      <c r="A20" s="5" t="s">
        <v>30</v>
      </c>
      <c r="B20" s="5" t="s">
        <v>31</v>
      </c>
      <c r="C20" s="8"/>
      <c r="D20" s="9"/>
    </row>
    <row r="21" spans="1:4" ht="25.5" x14ac:dyDescent="0.2">
      <c r="A21" s="5" t="s">
        <v>32</v>
      </c>
      <c r="B21" s="5" t="s">
        <v>33</v>
      </c>
      <c r="C21" s="8"/>
      <c r="D21" s="9"/>
    </row>
    <row r="22" spans="1:4" ht="25.5" x14ac:dyDescent="0.2">
      <c r="A22" s="5" t="s">
        <v>34</v>
      </c>
      <c r="B22" s="5" t="s">
        <v>35</v>
      </c>
      <c r="C22" s="4">
        <v>422611</v>
      </c>
      <c r="D22" s="9"/>
    </row>
    <row r="23" spans="1:4" ht="38.25" x14ac:dyDescent="0.2">
      <c r="A23" s="5" t="s">
        <v>36</v>
      </c>
      <c r="B23" s="5" t="s">
        <v>37</v>
      </c>
      <c r="C23" s="4"/>
      <c r="D23" s="9"/>
    </row>
    <row r="24" spans="1:4" ht="63.75" customHeight="1" x14ac:dyDescent="0.2">
      <c r="A24" s="5" t="s">
        <v>38</v>
      </c>
      <c r="B24" s="5" t="s">
        <v>39</v>
      </c>
      <c r="C24" s="4">
        <f>SUM(C25:C28)</f>
        <v>3386667</v>
      </c>
      <c r="D24" s="9">
        <f>SUM(D25:D28)</f>
        <v>-235745</v>
      </c>
    </row>
    <row r="25" spans="1:4" x14ac:dyDescent="0.2">
      <c r="A25" s="5" t="s">
        <v>40</v>
      </c>
      <c r="B25" s="5" t="s">
        <v>41</v>
      </c>
      <c r="C25" s="4">
        <v>153723</v>
      </c>
      <c r="D25" s="9">
        <v>-566469</v>
      </c>
    </row>
    <row r="26" spans="1:4" x14ac:dyDescent="0.2">
      <c r="A26" s="5" t="s">
        <v>42</v>
      </c>
      <c r="B26" s="5" t="s">
        <v>43</v>
      </c>
      <c r="C26" s="9">
        <f>-277665-1365+76533</f>
        <v>-202497</v>
      </c>
      <c r="D26" s="9">
        <v>2327491</v>
      </c>
    </row>
    <row r="27" spans="1:4" x14ac:dyDescent="0.2">
      <c r="A27" s="5" t="s">
        <v>44</v>
      </c>
      <c r="B27" s="5" t="s">
        <v>45</v>
      </c>
      <c r="C27" s="4">
        <v>3435441</v>
      </c>
      <c r="D27" s="9">
        <v>-1996767</v>
      </c>
    </row>
    <row r="28" spans="1:4" ht="38.25" x14ac:dyDescent="0.2">
      <c r="A28" s="5" t="s">
        <v>46</v>
      </c>
      <c r="B28" s="5" t="s">
        <v>47</v>
      </c>
      <c r="C28" s="4"/>
      <c r="D28" s="9"/>
    </row>
    <row r="29" spans="1:4" ht="38.25" x14ac:dyDescent="0.2">
      <c r="A29" s="2"/>
      <c r="B29" s="3" t="s">
        <v>48</v>
      </c>
      <c r="C29" s="4">
        <f>C9+C10+C24</f>
        <v>3072030</v>
      </c>
      <c r="D29" s="9">
        <f t="shared" ref="D29" si="0">D9+D10+D24</f>
        <v>-2278258</v>
      </c>
    </row>
    <row r="30" spans="1:4" ht="25.5" x14ac:dyDescent="0.2">
      <c r="A30" s="5" t="s">
        <v>49</v>
      </c>
      <c r="B30" s="5" t="s">
        <v>50</v>
      </c>
      <c r="C30" s="9"/>
      <c r="D30" s="9"/>
    </row>
    <row r="31" spans="1:4" ht="25.5" x14ac:dyDescent="0.2">
      <c r="A31" s="5" t="s">
        <v>51</v>
      </c>
      <c r="B31" s="5" t="s">
        <v>52</v>
      </c>
      <c r="C31" s="8"/>
      <c r="D31" s="9">
        <v>-132</v>
      </c>
    </row>
    <row r="32" spans="1:4" ht="25.5" x14ac:dyDescent="0.2">
      <c r="A32" s="5" t="s">
        <v>53</v>
      </c>
      <c r="B32" s="5" t="s">
        <v>54</v>
      </c>
      <c r="C32" s="8"/>
      <c r="D32" s="9"/>
    </row>
    <row r="33" spans="1:4" ht="25.5" x14ac:dyDescent="0.2">
      <c r="A33" s="5" t="s">
        <v>55</v>
      </c>
      <c r="B33" s="5" t="s">
        <v>56</v>
      </c>
      <c r="C33" s="4"/>
      <c r="D33" s="9"/>
    </row>
    <row r="34" spans="1:4" ht="25.5" x14ac:dyDescent="0.2">
      <c r="A34" s="2"/>
      <c r="B34" s="3" t="s">
        <v>57</v>
      </c>
      <c r="C34" s="4">
        <f>C29+C30+C31+C32+C33</f>
        <v>3072030</v>
      </c>
      <c r="D34" s="9">
        <f>D29+D30+D31+D32+D33</f>
        <v>-2278390</v>
      </c>
    </row>
    <row r="35" spans="1:4" ht="25.5" x14ac:dyDescent="0.2">
      <c r="A35" s="5" t="s">
        <v>58</v>
      </c>
      <c r="B35" s="5" t="s">
        <v>59</v>
      </c>
      <c r="C35" s="4">
        <v>-2880</v>
      </c>
      <c r="D35" s="9">
        <v>-2886</v>
      </c>
    </row>
    <row r="36" spans="1:4" ht="25.5" x14ac:dyDescent="0.2">
      <c r="A36" s="5" t="s">
        <v>60</v>
      </c>
      <c r="B36" s="5" t="s">
        <v>170</v>
      </c>
      <c r="C36" s="4"/>
      <c r="D36" s="9"/>
    </row>
    <row r="37" spans="1:4" ht="25.5" x14ac:dyDescent="0.2">
      <c r="A37" s="5" t="s">
        <v>61</v>
      </c>
      <c r="B37" s="5" t="s">
        <v>171</v>
      </c>
      <c r="C37" s="4"/>
      <c r="D37" s="9"/>
    </row>
    <row r="38" spans="1:4" ht="25.5" x14ac:dyDescent="0.2">
      <c r="A38" s="3" t="s">
        <v>62</v>
      </c>
      <c r="B38" s="2" t="s">
        <v>169</v>
      </c>
      <c r="C38" s="4">
        <f>C34+C35+C36+C37</f>
        <v>3069150</v>
      </c>
      <c r="D38" s="9">
        <f>D34+D35+D36+D37</f>
        <v>-2281276</v>
      </c>
    </row>
    <row r="39" spans="1:4" x14ac:dyDescent="0.2">
      <c r="A39" s="2"/>
      <c r="B39" s="3" t="s">
        <v>63</v>
      </c>
      <c r="C39" s="4"/>
      <c r="D39" s="9"/>
    </row>
    <row r="40" spans="1:4" x14ac:dyDescent="0.2">
      <c r="A40" s="5" t="s">
        <v>64</v>
      </c>
      <c r="B40" s="5" t="s">
        <v>65</v>
      </c>
      <c r="C40" s="4"/>
      <c r="D40" s="9"/>
    </row>
    <row r="41" spans="1:4" x14ac:dyDescent="0.2">
      <c r="A41" s="5" t="s">
        <v>66</v>
      </c>
      <c r="B41" s="5" t="s">
        <v>67</v>
      </c>
      <c r="C41" s="4">
        <v>-106352</v>
      </c>
      <c r="D41" s="9">
        <f>-(1733492-897442)</f>
        <v>-836050</v>
      </c>
    </row>
    <row r="42" spans="1:4" ht="51" x14ac:dyDescent="0.2">
      <c r="A42" s="5" t="s">
        <v>68</v>
      </c>
      <c r="B42" s="5" t="s">
        <v>69</v>
      </c>
      <c r="C42" s="4"/>
      <c r="D42" s="9"/>
    </row>
    <row r="43" spans="1:4" x14ac:dyDescent="0.2">
      <c r="A43" s="5" t="s">
        <v>70</v>
      </c>
      <c r="B43" s="5" t="s">
        <v>71</v>
      </c>
      <c r="C43" s="4"/>
      <c r="D43" s="9"/>
    </row>
    <row r="44" spans="1:4" x14ac:dyDescent="0.2">
      <c r="A44" s="5" t="s">
        <v>72</v>
      </c>
      <c r="B44" s="5" t="s">
        <v>73</v>
      </c>
      <c r="C44" s="4">
        <v>1144281</v>
      </c>
      <c r="D44" s="9"/>
    </row>
    <row r="45" spans="1:4" ht="51" x14ac:dyDescent="0.2">
      <c r="A45" s="5" t="s">
        <v>74</v>
      </c>
      <c r="B45" s="5" t="s">
        <v>75</v>
      </c>
      <c r="C45" s="4"/>
      <c r="D45" s="9"/>
    </row>
    <row r="46" spans="1:4" ht="25.5" x14ac:dyDescent="0.2">
      <c r="A46" s="5" t="s">
        <v>76</v>
      </c>
      <c r="B46" s="5" t="s">
        <v>77</v>
      </c>
      <c r="C46" s="4"/>
      <c r="D46" s="9"/>
    </row>
    <row r="47" spans="1:4" ht="38.25" x14ac:dyDescent="0.2">
      <c r="A47" s="5" t="s">
        <v>78</v>
      </c>
      <c r="B47" s="5" t="s">
        <v>79</v>
      </c>
      <c r="C47" s="4"/>
      <c r="D47" s="9"/>
    </row>
    <row r="48" spans="1:4" ht="38.25" x14ac:dyDescent="0.2">
      <c r="A48" s="5" t="s">
        <v>80</v>
      </c>
      <c r="B48" s="5" t="s">
        <v>81</v>
      </c>
      <c r="C48" s="4"/>
      <c r="D48" s="9"/>
    </row>
    <row r="49" spans="1:4" ht="38.25" x14ac:dyDescent="0.2">
      <c r="A49" s="5" t="s">
        <v>82</v>
      </c>
      <c r="B49" s="5" t="s">
        <v>83</v>
      </c>
      <c r="C49" s="4"/>
      <c r="D49" s="9"/>
    </row>
    <row r="50" spans="1:4" ht="25.5" x14ac:dyDescent="0.2">
      <c r="A50" s="5" t="s">
        <v>84</v>
      </c>
      <c r="B50" s="5" t="s">
        <v>85</v>
      </c>
      <c r="C50" s="4"/>
      <c r="D50" s="9"/>
    </row>
    <row r="51" spans="1:4" ht="25.5" x14ac:dyDescent="0.2">
      <c r="A51" s="5" t="s">
        <v>86</v>
      </c>
      <c r="B51" s="5" t="s">
        <v>87</v>
      </c>
      <c r="C51" s="9">
        <v>39</v>
      </c>
      <c r="D51" s="9">
        <v>63</v>
      </c>
    </row>
    <row r="52" spans="1:4" ht="25.5" x14ac:dyDescent="0.2">
      <c r="A52" s="5" t="s">
        <v>88</v>
      </c>
      <c r="B52" s="5" t="s">
        <v>89</v>
      </c>
      <c r="C52" s="4"/>
      <c r="D52" s="9"/>
    </row>
    <row r="53" spans="1:4" ht="38.25" x14ac:dyDescent="0.2">
      <c r="A53" s="5" t="s">
        <v>90</v>
      </c>
      <c r="B53" s="5" t="s">
        <v>91</v>
      </c>
      <c r="C53" s="4"/>
      <c r="D53" s="9"/>
    </row>
    <row r="54" spans="1:4" ht="38.25" x14ac:dyDescent="0.2">
      <c r="A54" s="5" t="s">
        <v>92</v>
      </c>
      <c r="B54" s="5" t="s">
        <v>93</v>
      </c>
      <c r="C54" s="4"/>
      <c r="D54" s="9"/>
    </row>
    <row r="55" spans="1:4" ht="25.5" x14ac:dyDescent="0.2">
      <c r="A55" s="5" t="s">
        <v>94</v>
      </c>
      <c r="B55" s="5" t="s">
        <v>95</v>
      </c>
      <c r="C55" s="4"/>
      <c r="D55" s="9"/>
    </row>
    <row r="56" spans="1:4" ht="25.5" x14ac:dyDescent="0.2">
      <c r="A56" s="5" t="s">
        <v>96</v>
      </c>
      <c r="B56" s="5" t="s">
        <v>172</v>
      </c>
      <c r="C56" s="4"/>
      <c r="D56" s="9"/>
    </row>
    <row r="57" spans="1:4" ht="25.5" x14ac:dyDescent="0.2">
      <c r="A57" s="5" t="s">
        <v>97</v>
      </c>
      <c r="B57" s="5" t="s">
        <v>173</v>
      </c>
      <c r="C57" s="4"/>
      <c r="D57" s="9"/>
    </row>
    <row r="58" spans="1:4" x14ac:dyDescent="0.2">
      <c r="A58" s="5" t="s">
        <v>98</v>
      </c>
      <c r="B58" s="5" t="s">
        <v>99</v>
      </c>
      <c r="C58" s="4"/>
      <c r="D58" s="9"/>
    </row>
    <row r="59" spans="1:4" x14ac:dyDescent="0.2">
      <c r="A59" s="5" t="s">
        <v>100</v>
      </c>
      <c r="B59" s="5" t="s">
        <v>101</v>
      </c>
      <c r="C59" s="4"/>
      <c r="D59" s="9"/>
    </row>
    <row r="60" spans="1:4" x14ac:dyDescent="0.2">
      <c r="A60" s="3" t="s">
        <v>102</v>
      </c>
      <c r="B60" s="3" t="s">
        <v>103</v>
      </c>
      <c r="C60" s="4">
        <f>SUM(C40:C59)</f>
        <v>1037968</v>
      </c>
      <c r="D60" s="9">
        <f>SUM(D40:D59)</f>
        <v>-835987</v>
      </c>
    </row>
    <row r="61" spans="1:4" x14ac:dyDescent="0.2">
      <c r="A61" s="2"/>
      <c r="B61" s="3" t="s">
        <v>104</v>
      </c>
      <c r="C61" s="4"/>
      <c r="D61" s="9"/>
    </row>
    <row r="62" spans="1:4" x14ac:dyDescent="0.2">
      <c r="A62" s="5" t="s">
        <v>105</v>
      </c>
      <c r="B62" s="5" t="s">
        <v>106</v>
      </c>
      <c r="C62" s="9"/>
      <c r="D62" s="9">
        <f>SUM(D63:D70)</f>
        <v>1500000</v>
      </c>
    </row>
    <row r="63" spans="1:4" x14ac:dyDescent="0.2">
      <c r="A63" s="5" t="s">
        <v>107</v>
      </c>
      <c r="B63" s="5" t="s">
        <v>108</v>
      </c>
      <c r="C63" s="9"/>
      <c r="D63" s="9"/>
    </row>
    <row r="64" spans="1:4" ht="25.5" x14ac:dyDescent="0.2">
      <c r="A64" s="5" t="s">
        <v>109</v>
      </c>
      <c r="B64" s="5" t="s">
        <v>110</v>
      </c>
      <c r="C64" s="9"/>
      <c r="D64" s="9">
        <v>1500000</v>
      </c>
    </row>
    <row r="65" spans="1:4" x14ac:dyDescent="0.2">
      <c r="A65" s="5" t="s">
        <v>111</v>
      </c>
      <c r="B65" s="5" t="s">
        <v>112</v>
      </c>
      <c r="C65" s="4"/>
      <c r="D65" s="9"/>
    </row>
    <row r="66" spans="1:4" x14ac:dyDescent="0.2">
      <c r="A66" s="5" t="s">
        <v>113</v>
      </c>
      <c r="B66" s="5" t="s">
        <v>114</v>
      </c>
      <c r="C66" s="4"/>
      <c r="D66" s="9"/>
    </row>
    <row r="67" spans="1:4" ht="25.5" x14ac:dyDescent="0.2">
      <c r="A67" s="5" t="s">
        <v>115</v>
      </c>
      <c r="B67" s="5" t="s">
        <v>116</v>
      </c>
      <c r="C67" s="4"/>
      <c r="D67" s="9"/>
    </row>
    <row r="68" spans="1:4" ht="25.5" x14ac:dyDescent="0.2">
      <c r="A68" s="5" t="s">
        <v>117</v>
      </c>
      <c r="B68" s="5" t="s">
        <v>118</v>
      </c>
      <c r="C68" s="4"/>
      <c r="D68" s="9"/>
    </row>
    <row r="69" spans="1:4" ht="25.5" x14ac:dyDescent="0.2">
      <c r="A69" s="5" t="s">
        <v>119</v>
      </c>
      <c r="B69" s="5" t="s">
        <v>120</v>
      </c>
      <c r="C69" s="4"/>
      <c r="D69" s="9"/>
    </row>
    <row r="70" spans="1:4" ht="25.5" x14ac:dyDescent="0.2">
      <c r="A70" s="5" t="s">
        <v>121</v>
      </c>
      <c r="B70" s="5" t="s">
        <v>122</v>
      </c>
      <c r="C70" s="4"/>
      <c r="D70" s="9"/>
    </row>
    <row r="71" spans="1:4" ht="25.5" x14ac:dyDescent="0.2">
      <c r="A71" s="5" t="s">
        <v>123</v>
      </c>
      <c r="B71" s="5" t="s">
        <v>124</v>
      </c>
      <c r="C71" s="4">
        <f>SUM(C72:C81)</f>
        <v>-2850000</v>
      </c>
      <c r="D71" s="9">
        <f>SUM(D72:D81)</f>
        <v>2000000</v>
      </c>
    </row>
    <row r="72" spans="1:4" x14ac:dyDescent="0.2">
      <c r="A72" s="5" t="s">
        <v>125</v>
      </c>
      <c r="B72" s="5" t="s">
        <v>126</v>
      </c>
      <c r="C72" s="4"/>
      <c r="D72" s="9"/>
    </row>
    <row r="73" spans="1:4" x14ac:dyDescent="0.2">
      <c r="A73" s="5" t="s">
        <v>127</v>
      </c>
      <c r="B73" s="5" t="s">
        <v>128</v>
      </c>
      <c r="C73" s="4"/>
      <c r="D73" s="9"/>
    </row>
    <row r="74" spans="1:4" ht="38.25" x14ac:dyDescent="0.2">
      <c r="A74" s="5" t="s">
        <v>129</v>
      </c>
      <c r="B74" s="5" t="s">
        <v>130</v>
      </c>
      <c r="C74" s="4"/>
      <c r="D74" s="9">
        <v>1350000</v>
      </c>
    </row>
    <row r="75" spans="1:4" ht="38.25" x14ac:dyDescent="0.2">
      <c r="A75" s="5" t="s">
        <v>131</v>
      </c>
      <c r="B75" s="5" t="s">
        <v>132</v>
      </c>
      <c r="C75" s="4">
        <v>-2850000</v>
      </c>
      <c r="D75" s="9">
        <v>-1350000</v>
      </c>
    </row>
    <row r="76" spans="1:4" x14ac:dyDescent="0.2">
      <c r="A76" s="5" t="s">
        <v>133</v>
      </c>
      <c r="B76" s="5" t="s">
        <v>134</v>
      </c>
      <c r="C76" s="4"/>
      <c r="D76" s="9">
        <v>2000000</v>
      </c>
    </row>
    <row r="77" spans="1:4" x14ac:dyDescent="0.2">
      <c r="A77" s="5" t="s">
        <v>135</v>
      </c>
      <c r="B77" s="5" t="s">
        <v>136</v>
      </c>
      <c r="C77" s="4"/>
      <c r="D77" s="9"/>
    </row>
    <row r="78" spans="1:4" ht="25.5" x14ac:dyDescent="0.2">
      <c r="A78" s="5" t="s">
        <v>137</v>
      </c>
      <c r="B78" s="5" t="s">
        <v>138</v>
      </c>
      <c r="C78" s="4"/>
      <c r="D78" s="9"/>
    </row>
    <row r="79" spans="1:4" ht="26.25" customHeight="1" x14ac:dyDescent="0.2">
      <c r="A79" s="5" t="s">
        <v>139</v>
      </c>
      <c r="B79" s="5" t="s">
        <v>140</v>
      </c>
      <c r="C79" s="4"/>
      <c r="D79" s="9"/>
    </row>
    <row r="80" spans="1:4" ht="38.25" customHeight="1" x14ac:dyDescent="0.2">
      <c r="A80" s="5" t="s">
        <v>141</v>
      </c>
      <c r="B80" s="5" t="s">
        <v>142</v>
      </c>
      <c r="C80" s="4"/>
      <c r="D80" s="9"/>
    </row>
    <row r="81" spans="1:6" ht="51" x14ac:dyDescent="0.2">
      <c r="A81" s="5" t="s">
        <v>143</v>
      </c>
      <c r="B81" s="5" t="s">
        <v>144</v>
      </c>
      <c r="C81" s="4"/>
      <c r="D81" s="9"/>
    </row>
    <row r="82" spans="1:6" ht="25.5" x14ac:dyDescent="0.2">
      <c r="A82" s="5" t="s">
        <v>145</v>
      </c>
      <c r="B82" s="5" t="s">
        <v>146</v>
      </c>
      <c r="C82" s="9">
        <f>-(116764-31103+9731)</f>
        <v>-95392</v>
      </c>
      <c r="D82" s="9">
        <v>-118339</v>
      </c>
      <c r="F82" s="12"/>
    </row>
    <row r="83" spans="1:6" ht="25.5" x14ac:dyDescent="0.2">
      <c r="A83" s="5" t="s">
        <v>147</v>
      </c>
      <c r="B83" s="5" t="s">
        <v>148</v>
      </c>
      <c r="C83" s="4"/>
      <c r="D83" s="9"/>
    </row>
    <row r="84" spans="1:6" ht="38.25" x14ac:dyDescent="0.2">
      <c r="A84" s="5" t="s">
        <v>149</v>
      </c>
      <c r="B84" s="5" t="s">
        <v>150</v>
      </c>
      <c r="C84" s="4"/>
      <c r="D84" s="9"/>
    </row>
    <row r="85" spans="1:6" ht="38.25" x14ac:dyDescent="0.2">
      <c r="A85" s="5" t="s">
        <v>151</v>
      </c>
      <c r="B85" s="5" t="s">
        <v>152</v>
      </c>
      <c r="C85" s="4"/>
      <c r="D85" s="9"/>
    </row>
    <row r="86" spans="1:6" ht="25.5" x14ac:dyDescent="0.2">
      <c r="A86" s="5" t="s">
        <v>153</v>
      </c>
      <c r="B86" s="5" t="s">
        <v>154</v>
      </c>
      <c r="C86" s="4"/>
      <c r="D86" s="9"/>
    </row>
    <row r="87" spans="1:6" ht="25.5" x14ac:dyDescent="0.2">
      <c r="A87" s="5" t="s">
        <v>155</v>
      </c>
      <c r="B87" s="5" t="s">
        <v>174</v>
      </c>
      <c r="C87" s="4"/>
      <c r="D87" s="9"/>
    </row>
    <row r="88" spans="1:6" ht="25.5" x14ac:dyDescent="0.2">
      <c r="A88" s="5" t="s">
        <v>156</v>
      </c>
      <c r="B88" s="5" t="s">
        <v>175</v>
      </c>
      <c r="C88" s="4"/>
      <c r="D88" s="9"/>
    </row>
    <row r="89" spans="1:6" x14ac:dyDescent="0.2">
      <c r="A89" s="3" t="s">
        <v>157</v>
      </c>
      <c r="B89" s="3" t="s">
        <v>158</v>
      </c>
      <c r="C89" s="4">
        <f>C62+C71+C82+C83+C84+C85+C86+C87+C88</f>
        <v>-2945392</v>
      </c>
      <c r="D89" s="9">
        <f>D62+D71+D82+D83+D84+D85+D86+D87+D88</f>
        <v>3381661</v>
      </c>
    </row>
    <row r="90" spans="1:6" ht="25.5" x14ac:dyDescent="0.2">
      <c r="A90" s="3" t="s">
        <v>159</v>
      </c>
      <c r="B90" s="3" t="s">
        <v>160</v>
      </c>
      <c r="C90" s="4">
        <f>C38+C60+C89</f>
        <v>1161726</v>
      </c>
      <c r="D90" s="9">
        <f>D38+D60+D89</f>
        <v>264398</v>
      </c>
    </row>
    <row r="91" spans="1:6" ht="25.5" x14ac:dyDescent="0.2">
      <c r="A91" s="3" t="s">
        <v>161</v>
      </c>
      <c r="B91" s="3" t="s">
        <v>162</v>
      </c>
      <c r="C91" s="4">
        <v>841086</v>
      </c>
      <c r="D91" s="9">
        <v>576688</v>
      </c>
    </row>
    <row r="92" spans="1:6" ht="51" x14ac:dyDescent="0.2">
      <c r="A92" s="3" t="s">
        <v>163</v>
      </c>
      <c r="B92" s="3" t="s">
        <v>164</v>
      </c>
      <c r="C92" s="4">
        <v>2002812</v>
      </c>
      <c r="D92" s="9">
        <v>841086</v>
      </c>
    </row>
    <row r="93" spans="1:6" ht="38.25" x14ac:dyDescent="0.2">
      <c r="A93" s="3" t="s">
        <v>165</v>
      </c>
      <c r="B93" s="3" t="s">
        <v>166</v>
      </c>
      <c r="C93" s="4"/>
      <c r="D93" s="9"/>
    </row>
    <row r="94" spans="1:6" ht="51" x14ac:dyDescent="0.2">
      <c r="A94" s="3" t="s">
        <v>167</v>
      </c>
      <c r="B94" s="3" t="s">
        <v>168</v>
      </c>
      <c r="C94" s="4">
        <f>C92+C93</f>
        <v>2002812</v>
      </c>
      <c r="D94" s="9">
        <f t="shared" ref="D94" si="1">D92+D93</f>
        <v>841086</v>
      </c>
    </row>
    <row r="96" spans="1:6" x14ac:dyDescent="0.2">
      <c r="D96" s="10"/>
    </row>
  </sheetData>
  <mergeCells count="1">
    <mergeCell ref="A4:D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madajova</cp:lastModifiedBy>
  <cp:lastPrinted>2018-05-04T07:24:36Z</cp:lastPrinted>
  <dcterms:created xsi:type="dcterms:W3CDTF">2018-05-03T12:20:05Z</dcterms:created>
  <dcterms:modified xsi:type="dcterms:W3CDTF">2018-05-04T07:25:06Z</dcterms:modified>
</cp:coreProperties>
</file>