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75" windowHeight="7590" activeTab="5"/>
  </bookViews>
  <sheets>
    <sheet name="inventarizacia" sheetId="1" r:id="rId1"/>
    <sheet name="pokladna" sheetId="2" r:id="rId2"/>
    <sheet name="Odberatelia" sheetId="4" r:id="rId3"/>
    <sheet name="Dodavatelia" sheetId="5" r:id="rId4"/>
    <sheet name="ucty" sheetId="6" r:id="rId5"/>
    <sheet name="DP" sheetId="7" r:id="rId6"/>
  </sheets>
  <calcPr calcId="125725"/>
</workbook>
</file>

<file path=xl/calcChain.xml><?xml version="1.0" encoding="utf-8"?>
<calcChain xmlns="http://schemas.openxmlformats.org/spreadsheetml/2006/main">
  <c r="H12" i="7"/>
  <c r="G10"/>
  <c r="G7"/>
  <c r="G18"/>
  <c r="F7"/>
  <c r="F6"/>
  <c r="J10" i="5"/>
  <c r="G141" i="2"/>
  <c r="G140"/>
  <c r="G139"/>
  <c r="G138"/>
  <c r="G137"/>
  <c r="G136"/>
  <c r="G135"/>
  <c r="G134"/>
  <c r="G133"/>
  <c r="G132"/>
  <c r="G131"/>
  <c r="G130"/>
  <c r="G129"/>
  <c r="G128"/>
  <c r="G127"/>
  <c r="G121"/>
  <c r="G123" s="1"/>
  <c r="G91"/>
  <c r="G90"/>
  <c r="G89"/>
  <c r="G88"/>
  <c r="G87"/>
  <c r="G86"/>
  <c r="G85"/>
  <c r="G84"/>
  <c r="G83"/>
  <c r="G82"/>
  <c r="G81"/>
  <c r="G80"/>
  <c r="G79"/>
  <c r="G78"/>
  <c r="G77"/>
  <c r="G71"/>
  <c r="G73" s="1"/>
  <c r="G42"/>
  <c r="G41"/>
  <c r="G40"/>
  <c r="G39"/>
  <c r="G38"/>
  <c r="G37"/>
  <c r="G36"/>
  <c r="G35"/>
  <c r="G34"/>
  <c r="G33"/>
  <c r="G32"/>
  <c r="G31"/>
  <c r="G30"/>
  <c r="G29"/>
  <c r="G28"/>
  <c r="G22"/>
  <c r="G24" s="1"/>
  <c r="H34" i="5"/>
  <c r="F29"/>
  <c r="H29" s="1"/>
  <c r="G43" i="2" l="1"/>
  <c r="G92"/>
  <c r="G142"/>
  <c r="F32" i="5"/>
  <c r="H32" s="1"/>
  <c r="H36" s="1"/>
  <c r="H40" s="1"/>
</calcChain>
</file>

<file path=xl/sharedStrings.xml><?xml version="1.0" encoding="utf-8"?>
<sst xmlns="http://schemas.openxmlformats.org/spreadsheetml/2006/main" count="223" uniqueCount="90">
  <si>
    <t>Číslo účtu</t>
  </si>
  <si>
    <t>Názov účtu</t>
  </si>
  <si>
    <t>Stav  v EUR</t>
  </si>
  <si>
    <t>Poznámka</t>
  </si>
  <si>
    <t>Pokladňa EUR</t>
  </si>
  <si>
    <t>Zápis o prevedenej inventúre pokladničnej  hotovosti č.1</t>
  </si>
  <si>
    <t xml:space="preserve">   </t>
  </si>
  <si>
    <t>za prítomnosti:</t>
  </si>
  <si>
    <t>Kontrolou bolo zistené, že stav peňažnej hotovosti v pokladni súhlasí s účtovným</t>
  </si>
  <si>
    <t>stavom :</t>
  </si>
  <si>
    <t>účtovný stav</t>
  </si>
  <si>
    <t>fyzický stav</t>
  </si>
  <si>
    <t>zistený rozdiel</t>
  </si>
  <si>
    <t xml:space="preserve">      Mincovka:</t>
  </si>
  <si>
    <t>ks</t>
  </si>
  <si>
    <t xml:space="preserve">    Podpisy osôb, ktoré kontrolu vykonali:</t>
  </si>
  <si>
    <t>Zápis o prevedenej inventúre pokladničnej  hotovosti č.2</t>
  </si>
  <si>
    <t>Zápis o prevedenej inventúre pokladničnej  hotovosti č.3</t>
  </si>
  <si>
    <t>EUR</t>
  </si>
  <si>
    <t>Typ_dokl</t>
  </si>
  <si>
    <t xml:space="preserve">Firma                   </t>
  </si>
  <si>
    <t xml:space="preserve">Celk_suma    </t>
  </si>
  <si>
    <t xml:space="preserve">Dat_splat </t>
  </si>
  <si>
    <t>Dat_uhrady</t>
  </si>
  <si>
    <t xml:space="preserve">Suma_uhr     </t>
  </si>
  <si>
    <t xml:space="preserve">Neuhradene   </t>
  </si>
  <si>
    <t xml:space="preserve">                            </t>
  </si>
  <si>
    <t xml:space="preserve">Cis_dokl  </t>
  </si>
  <si>
    <t xml:space="preserve">Cis_dod_fa     </t>
  </si>
  <si>
    <t>Samostatné hnuteľné veci</t>
  </si>
  <si>
    <t>Dodávatelia</t>
  </si>
  <si>
    <t>Poskytnuté preddavky - dlhodobé</t>
  </si>
  <si>
    <t xml:space="preserve">Dodávatelia </t>
  </si>
  <si>
    <t>príloha č. 1</t>
  </si>
  <si>
    <t>Pripočítatelná položka závazkov k základu dane</t>
  </si>
  <si>
    <t>360 dní po splatnosti</t>
  </si>
  <si>
    <t>rok  2012</t>
  </si>
  <si>
    <t>720 dni po splatnosti</t>
  </si>
  <si>
    <t>rok 2012</t>
  </si>
  <si>
    <t>1080 dní po splatnosti</t>
  </si>
  <si>
    <t>Ostatné záväzky voči spoločníkom</t>
  </si>
  <si>
    <t>Dan</t>
  </si>
  <si>
    <t xml:space="preserve"> pripočítané v roku 2014 /1</t>
  </si>
  <si>
    <t>pripočítané v roku 2015/2</t>
  </si>
  <si>
    <t>Krátkodobé rezervy</t>
  </si>
  <si>
    <t>UZ 2017</t>
  </si>
  <si>
    <t>Inventarizácia účtov k 31.12.2017</t>
  </si>
  <si>
    <t>ANAGRAM s.r.o., Drotárska 6A, 81104 Bratislava</t>
  </si>
  <si>
    <t>Bankové účty</t>
  </si>
  <si>
    <t>O2 zabezpeka</t>
  </si>
  <si>
    <t>Odberatelia</t>
  </si>
  <si>
    <t>VF 20170010 Yoss Consulting</t>
  </si>
  <si>
    <t>Nevyfaktúrované dodávky</t>
  </si>
  <si>
    <t>učto 2017</t>
  </si>
  <si>
    <t>príloha č.2</t>
  </si>
  <si>
    <t xml:space="preserve">Dat_vyst  </t>
  </si>
  <si>
    <t xml:space="preserve">FD      </t>
  </si>
  <si>
    <t xml:space="preserve">K-PZ           </t>
  </si>
  <si>
    <t xml:space="preserve">Kalušíková-Kalušíková   </t>
  </si>
  <si>
    <t xml:space="preserve">  .  .    </t>
  </si>
  <si>
    <t xml:space="preserve">O2 Slovakia, s.r.o.-    </t>
  </si>
  <si>
    <t>dan. Licencia 2017</t>
  </si>
  <si>
    <t>Závazky O2 - mobil</t>
  </si>
  <si>
    <t>Pracovníci</t>
  </si>
  <si>
    <t>mzdy 7/2017 - 339,09</t>
  </si>
  <si>
    <t>mzdy 8/2017 - 348,24</t>
  </si>
  <si>
    <t>Zúčtovanie so ZP</t>
  </si>
  <si>
    <t xml:space="preserve">mzdy 8/2017 </t>
  </si>
  <si>
    <t>Zúčtovanie so SP</t>
  </si>
  <si>
    <t>mzdy 8/2017</t>
  </si>
  <si>
    <t>Ostatné dane a poplatky DMV</t>
  </si>
  <si>
    <t>DMV 2017</t>
  </si>
  <si>
    <t>ZI Kulašíková</t>
  </si>
  <si>
    <t>Závazky SF</t>
  </si>
  <si>
    <t>DP 2017</t>
  </si>
  <si>
    <t>r.130</t>
  </si>
  <si>
    <t>A6</t>
  </si>
  <si>
    <t>A15</t>
  </si>
  <si>
    <t>r.140</t>
  </si>
  <si>
    <t>ProEKO LB učto 2017</t>
  </si>
  <si>
    <t>ProEKO LB UZ 2017</t>
  </si>
  <si>
    <t>A16</t>
  </si>
  <si>
    <t>Zakladné imanie Kalušíková</t>
  </si>
  <si>
    <t xml:space="preserve">        Dňa 31.06.2017 bola vykonaná inventúra peňažných prostriedkov v pokladni EUR</t>
  </si>
  <si>
    <t>Kalušíková Karolína</t>
  </si>
  <si>
    <t>V Bratislave dňa 31.06.2017</t>
  </si>
  <si>
    <t xml:space="preserve">        Dňa 31.9.2017 bola vykonaná inventúra peňažných prostriedkov v pokladni EUR</t>
  </si>
  <si>
    <t>V Bratislave dňa 31.9.2017</t>
  </si>
  <si>
    <t xml:space="preserve">        Dňa 31.12.2017 bola vykonaná inventúra peňažných prostriedkov v pokladni EUR</t>
  </si>
  <si>
    <t> Bratislave dňa 31.12.2017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</si>
</sst>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.00\ _S_k_-;\-* #,##0.00\ _S_k_-;_-* &quot;-&quot;??\ _S_k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indexed="2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2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1" fillId="0" borderId="0" xfId="2"/>
    <xf numFmtId="164" fontId="3" fillId="0" borderId="0" xfId="2" applyNumberFormat="1" applyFont="1" applyBorder="1" applyAlignment="1"/>
    <xf numFmtId="164" fontId="1" fillId="0" borderId="0" xfId="2" applyNumberFormat="1" applyBorder="1"/>
    <xf numFmtId="164" fontId="3" fillId="0" borderId="0" xfId="2" applyNumberFormat="1" applyFont="1" applyBorder="1" applyAlignment="1">
      <alignment horizontal="center"/>
    </xf>
    <xf numFmtId="164" fontId="1" fillId="0" borderId="0" xfId="2" applyNumberFormat="1" applyFill="1" applyBorder="1" applyAlignment="1"/>
    <xf numFmtId="164" fontId="1" fillId="0" borderId="1" xfId="2" applyNumberFormat="1" applyFill="1" applyBorder="1" applyAlignment="1"/>
    <xf numFmtId="164" fontId="1" fillId="0" borderId="0" xfId="2" applyNumberFormat="1" applyFill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3"/>
    </xf>
    <xf numFmtId="0" fontId="4" fillId="0" borderId="0" xfId="0" applyFont="1" applyAlignment="1">
      <alignment horizontal="left" indent="1"/>
    </xf>
    <xf numFmtId="4" fontId="5" fillId="0" borderId="0" xfId="0" applyNumberFormat="1" applyFont="1"/>
    <xf numFmtId="0" fontId="5" fillId="0" borderId="0" xfId="0" applyFont="1" applyAlignment="1">
      <alignment horizontal="justify"/>
    </xf>
    <xf numFmtId="4" fontId="4" fillId="0" borderId="0" xfId="0" applyNumberFormat="1" applyFont="1"/>
    <xf numFmtId="4" fontId="6" fillId="0" borderId="0" xfId="0" applyNumberFormat="1" applyFont="1"/>
    <xf numFmtId="14" fontId="0" fillId="0" borderId="0" xfId="0" applyNumberFormat="1"/>
    <xf numFmtId="21" fontId="0" fillId="0" borderId="0" xfId="0" applyNumberFormat="1"/>
    <xf numFmtId="4" fontId="0" fillId="0" borderId="0" xfId="0" applyNumberFormat="1"/>
    <xf numFmtId="0" fontId="9" fillId="0" borderId="0" xfId="0" applyFont="1"/>
    <xf numFmtId="4" fontId="9" fillId="0" borderId="0" xfId="0" applyNumberFormat="1" applyFont="1"/>
    <xf numFmtId="4" fontId="0" fillId="0" borderId="0" xfId="0" applyNumberFormat="1" applyFont="1"/>
    <xf numFmtId="1" fontId="1" fillId="0" borderId="1" xfId="2" applyNumberFormat="1" applyFill="1" applyBorder="1" applyAlignment="1"/>
    <xf numFmtId="164" fontId="7" fillId="0" borderId="2" xfId="2" applyNumberFormat="1" applyFont="1" applyFill="1" applyBorder="1" applyAlignment="1">
      <alignment horizontal="center"/>
    </xf>
    <xf numFmtId="164" fontId="1" fillId="0" borderId="1" xfId="2" applyNumberFormat="1" applyFill="1" applyBorder="1" applyAlignment="1">
      <alignment horizontal="left"/>
    </xf>
    <xf numFmtId="0" fontId="0" fillId="0" borderId="2" xfId="0" applyBorder="1"/>
    <xf numFmtId="2" fontId="0" fillId="0" borderId="0" xfId="0" applyNumberFormat="1"/>
    <xf numFmtId="0" fontId="11" fillId="0" borderId="0" xfId="0" applyFont="1"/>
    <xf numFmtId="0" fontId="10" fillId="0" borderId="0" xfId="0" applyFont="1"/>
    <xf numFmtId="14" fontId="8" fillId="0" borderId="0" xfId="1" applyNumberFormat="1" applyFont="1"/>
    <xf numFmtId="164" fontId="8" fillId="0" borderId="0" xfId="1" applyFont="1"/>
    <xf numFmtId="9" fontId="0" fillId="0" borderId="0" xfId="0" applyNumberFormat="1"/>
    <xf numFmtId="0" fontId="0" fillId="0" borderId="0" xfId="0" applyBorder="1"/>
    <xf numFmtId="4" fontId="0" fillId="0" borderId="0" xfId="0" applyNumberFormat="1" applyBorder="1"/>
    <xf numFmtId="43" fontId="0" fillId="0" borderId="0" xfId="0" applyNumberFormat="1" applyBorder="1"/>
    <xf numFmtId="164" fontId="8" fillId="0" borderId="0" xfId="1" applyFont="1" applyBorder="1"/>
    <xf numFmtId="14" fontId="0" fillId="0" borderId="0" xfId="0" applyNumberFormat="1" applyBorder="1"/>
    <xf numFmtId="43" fontId="8" fillId="0" borderId="0" xfId="1" applyNumberFormat="1" applyFont="1" applyBorder="1"/>
    <xf numFmtId="14" fontId="8" fillId="0" borderId="0" xfId="1" applyNumberFormat="1" applyFont="1" applyBorder="1"/>
    <xf numFmtId="43" fontId="11" fillId="0" borderId="0" xfId="0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Border="1"/>
    <xf numFmtId="0" fontId="11" fillId="0" borderId="0" xfId="0" applyFont="1" applyBorder="1"/>
    <xf numFmtId="43" fontId="9" fillId="0" borderId="0" xfId="1" applyNumberFormat="1" applyFont="1" applyBorder="1"/>
    <xf numFmtId="0" fontId="1" fillId="0" borderId="0" xfId="0" applyFont="1"/>
    <xf numFmtId="4" fontId="1" fillId="0" borderId="0" xfId="0" applyNumberFormat="1" applyFont="1"/>
    <xf numFmtId="3" fontId="12" fillId="0" borderId="0" xfId="2" applyNumberFormat="1" applyFont="1" applyFill="1" applyBorder="1" applyAlignment="1">
      <alignment horizontal="right"/>
    </xf>
    <xf numFmtId="164" fontId="12" fillId="0" borderId="0" xfId="2" applyNumberFormat="1" applyFont="1" applyFill="1" applyBorder="1" applyAlignment="1">
      <alignment horizontal="left"/>
    </xf>
    <xf numFmtId="164" fontId="12" fillId="0" borderId="0" xfId="2" applyNumberFormat="1" applyFont="1" applyFill="1" applyBorder="1" applyAlignment="1">
      <alignment horizontal="right"/>
    </xf>
    <xf numFmtId="0" fontId="1" fillId="0" borderId="0" xfId="2" applyFont="1"/>
    <xf numFmtId="0" fontId="13" fillId="0" borderId="0" xfId="0" applyFont="1"/>
    <xf numFmtId="3" fontId="14" fillId="0" borderId="0" xfId="2" applyNumberFormat="1" applyFont="1" applyFill="1" applyBorder="1" applyAlignment="1">
      <alignment horizontal="right"/>
    </xf>
    <xf numFmtId="164" fontId="14" fillId="0" borderId="0" xfId="2" applyNumberFormat="1" applyFont="1" applyFill="1" applyBorder="1" applyAlignment="1">
      <alignment horizontal="left"/>
    </xf>
    <xf numFmtId="164" fontId="14" fillId="0" borderId="0" xfId="2" applyNumberFormat="1" applyFont="1" applyFill="1" applyBorder="1" applyAlignment="1">
      <alignment horizontal="right"/>
    </xf>
    <xf numFmtId="2" fontId="8" fillId="0" borderId="0" xfId="1" applyNumberFormat="1" applyFont="1"/>
    <xf numFmtId="43" fontId="0" fillId="0" borderId="2" xfId="0" applyNumberFormat="1" applyBorder="1"/>
    <xf numFmtId="14" fontId="13" fillId="0" borderId="0" xfId="0" applyNumberFormat="1" applyFont="1"/>
    <xf numFmtId="2" fontId="9" fillId="0" borderId="0" xfId="0" applyNumberFormat="1" applyFont="1"/>
    <xf numFmtId="0" fontId="0" fillId="2" borderId="0" xfId="0" applyFill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indent="3"/>
    </xf>
    <xf numFmtId="0" fontId="4" fillId="0" borderId="0" xfId="0" applyFont="1" applyBorder="1" applyAlignment="1">
      <alignment horizontal="left" indent="1"/>
    </xf>
    <xf numFmtId="4" fontId="5" fillId="0" borderId="0" xfId="0" applyNumberFormat="1" applyFont="1" applyBorder="1"/>
    <xf numFmtId="0" fontId="5" fillId="0" borderId="0" xfId="0" applyFont="1" applyBorder="1" applyAlignment="1">
      <alignment horizontal="justify"/>
    </xf>
    <xf numFmtId="4" fontId="4" fillId="0" borderId="0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4" fontId="6" fillId="0" borderId="0" xfId="0" applyNumberFormat="1" applyFont="1" applyBorder="1"/>
    <xf numFmtId="164" fontId="3" fillId="0" borderId="3" xfId="2" applyNumberFormat="1" applyFont="1" applyBorder="1" applyAlignment="1">
      <alignment horizontal="center"/>
    </xf>
    <xf numFmtId="164" fontId="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álne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sqref="A1:D1"/>
    </sheetView>
  </sheetViews>
  <sheetFormatPr defaultRowHeight="15"/>
  <cols>
    <col min="1" max="1" width="7.7109375" customWidth="1"/>
    <col min="2" max="2" width="33.5703125" customWidth="1"/>
    <col min="3" max="3" width="16.5703125" bestFit="1" customWidth="1"/>
    <col min="4" max="4" width="34.7109375" bestFit="1" customWidth="1"/>
  </cols>
  <sheetData>
    <row r="1" spans="1:9" ht="18.75" thickBot="1">
      <c r="A1" s="74" t="s">
        <v>47</v>
      </c>
      <c r="B1" s="74"/>
      <c r="C1" s="74"/>
      <c r="D1" s="74"/>
      <c r="E1" s="2"/>
      <c r="F1" s="2"/>
      <c r="G1" s="2"/>
      <c r="H1" s="3"/>
      <c r="I1" s="2"/>
    </row>
    <row r="2" spans="1:9" ht="18.75" thickTop="1">
      <c r="A2" s="4"/>
      <c r="B2" s="4"/>
      <c r="C2" s="4"/>
      <c r="D2" s="4"/>
      <c r="E2" s="2"/>
      <c r="F2" s="2"/>
      <c r="G2" s="2"/>
      <c r="H2" s="3"/>
      <c r="I2" s="2"/>
    </row>
    <row r="3" spans="1:9" ht="20.25">
      <c r="A3" s="75" t="s">
        <v>46</v>
      </c>
      <c r="B3" s="75"/>
      <c r="C3" s="75"/>
      <c r="D3" s="75"/>
      <c r="E3" s="1"/>
      <c r="F3" s="1"/>
      <c r="G3" s="1"/>
      <c r="H3" s="1"/>
      <c r="I3" s="1"/>
    </row>
    <row r="4" spans="1:9">
      <c r="A4" s="7"/>
      <c r="B4" s="7"/>
      <c r="C4" s="7"/>
      <c r="D4" s="7"/>
      <c r="E4" s="1"/>
      <c r="F4" s="1"/>
      <c r="G4" s="1"/>
      <c r="H4" s="1"/>
      <c r="I4" s="1"/>
    </row>
    <row r="5" spans="1:9" ht="15.75" thickBot="1">
      <c r="A5" s="25" t="s">
        <v>0</v>
      </c>
      <c r="B5" s="25" t="s">
        <v>1</v>
      </c>
      <c r="C5" s="25" t="s">
        <v>2</v>
      </c>
      <c r="D5" s="25" t="s">
        <v>3</v>
      </c>
      <c r="E5" s="1"/>
      <c r="F5" s="1"/>
      <c r="G5" s="1"/>
      <c r="H5" s="1"/>
      <c r="I5" s="1"/>
    </row>
    <row r="6" spans="1:9" s="53" customFormat="1" ht="15.75" thickTop="1">
      <c r="A6" s="49">
        <v>22100</v>
      </c>
      <c r="B6" s="50" t="s">
        <v>29</v>
      </c>
      <c r="C6" s="51">
        <v>15500</v>
      </c>
      <c r="D6" s="50" t="s">
        <v>33</v>
      </c>
      <c r="E6" s="52"/>
      <c r="F6" s="52"/>
      <c r="G6" s="52"/>
      <c r="H6" s="52"/>
      <c r="I6" s="52"/>
    </row>
    <row r="7" spans="1:9" s="53" customFormat="1">
      <c r="A7" s="49">
        <v>82100</v>
      </c>
      <c r="B7" s="50" t="s">
        <v>29</v>
      </c>
      <c r="C7" s="51">
        <v>-2906</v>
      </c>
      <c r="D7" s="50"/>
      <c r="E7" s="52"/>
      <c r="F7" s="52"/>
      <c r="G7" s="52"/>
      <c r="H7" s="52"/>
      <c r="I7" s="52"/>
    </row>
    <row r="8" spans="1:9" s="30" customFormat="1">
      <c r="A8" s="54">
        <v>211100</v>
      </c>
      <c r="B8" s="55" t="s">
        <v>4</v>
      </c>
      <c r="C8" s="56">
        <v>2246.04</v>
      </c>
      <c r="D8" s="55"/>
    </row>
    <row r="9" spans="1:9" s="53" customFormat="1">
      <c r="A9" s="54">
        <v>221100</v>
      </c>
      <c r="B9" s="55" t="s">
        <v>48</v>
      </c>
      <c r="C9" s="56">
        <v>447.55</v>
      </c>
      <c r="D9" s="55"/>
    </row>
    <row r="10" spans="1:9" s="53" customFormat="1">
      <c r="A10" s="54">
        <v>311100</v>
      </c>
      <c r="B10" s="55" t="s">
        <v>50</v>
      </c>
      <c r="C10" s="56">
        <v>450</v>
      </c>
      <c r="D10" s="55" t="s">
        <v>51</v>
      </c>
    </row>
    <row r="11" spans="1:9" s="53" customFormat="1">
      <c r="A11" s="54">
        <v>314200</v>
      </c>
      <c r="B11" s="55" t="s">
        <v>31</v>
      </c>
      <c r="C11" s="56">
        <v>10</v>
      </c>
      <c r="D11" s="55" t="s">
        <v>49</v>
      </c>
    </row>
    <row r="12" spans="1:9">
      <c r="A12" s="54">
        <v>321100</v>
      </c>
      <c r="B12" s="55" t="s">
        <v>30</v>
      </c>
      <c r="C12" s="56">
        <v>1521.88</v>
      </c>
      <c r="D12" s="55" t="s">
        <v>54</v>
      </c>
    </row>
    <row r="13" spans="1:9" s="53" customFormat="1">
      <c r="A13" s="54">
        <v>323100</v>
      </c>
      <c r="B13" s="55" t="s">
        <v>44</v>
      </c>
      <c r="C13" s="56">
        <v>150</v>
      </c>
      <c r="D13" s="55" t="s">
        <v>45</v>
      </c>
    </row>
    <row r="14" spans="1:9" s="53" customFormat="1">
      <c r="A14" s="54">
        <v>325200</v>
      </c>
      <c r="B14" s="55" t="s">
        <v>62</v>
      </c>
      <c r="C14" s="56">
        <v>209</v>
      </c>
      <c r="D14" s="55"/>
    </row>
    <row r="15" spans="1:9" s="53" customFormat="1">
      <c r="A15" s="54">
        <v>326100</v>
      </c>
      <c r="B15" s="55" t="s">
        <v>52</v>
      </c>
      <c r="C15" s="56">
        <v>480</v>
      </c>
      <c r="D15" s="55" t="s">
        <v>53</v>
      </c>
    </row>
    <row r="16" spans="1:9" s="53" customFormat="1">
      <c r="A16" s="54">
        <v>331100</v>
      </c>
      <c r="B16" s="55" t="s">
        <v>63</v>
      </c>
      <c r="C16" s="56">
        <v>687.33</v>
      </c>
      <c r="D16" s="55" t="s">
        <v>64</v>
      </c>
    </row>
    <row r="17" spans="1:4" s="53" customFormat="1">
      <c r="A17" s="54"/>
      <c r="B17" s="55"/>
      <c r="C17" s="56"/>
      <c r="D17" s="55" t="s">
        <v>65</v>
      </c>
    </row>
    <row r="18" spans="1:4" s="53" customFormat="1">
      <c r="A18" s="54">
        <v>336100</v>
      </c>
      <c r="B18" s="55" t="s">
        <v>66</v>
      </c>
      <c r="C18" s="56">
        <v>6.02</v>
      </c>
      <c r="D18" s="55" t="s">
        <v>67</v>
      </c>
    </row>
    <row r="19" spans="1:4" s="53" customFormat="1">
      <c r="A19" s="54">
        <v>336200</v>
      </c>
      <c r="B19" s="55" t="s">
        <v>68</v>
      </c>
      <c r="C19" s="56">
        <v>136.41</v>
      </c>
      <c r="D19" s="55" t="s">
        <v>69</v>
      </c>
    </row>
    <row r="20" spans="1:4">
      <c r="A20" s="54">
        <v>341000</v>
      </c>
      <c r="B20" s="55" t="s">
        <v>41</v>
      </c>
      <c r="C20" s="56">
        <v>0</v>
      </c>
      <c r="D20" s="55" t="s">
        <v>61</v>
      </c>
    </row>
    <row r="21" spans="1:4" s="53" customFormat="1">
      <c r="A21" s="54">
        <v>345100</v>
      </c>
      <c r="B21" s="55" t="s">
        <v>70</v>
      </c>
      <c r="C21" s="56">
        <v>86.25</v>
      </c>
      <c r="D21" s="55" t="s">
        <v>71</v>
      </c>
    </row>
    <row r="22" spans="1:4" s="53" customFormat="1">
      <c r="A22" s="54">
        <v>365100</v>
      </c>
      <c r="B22" s="55" t="s">
        <v>40</v>
      </c>
      <c r="C22" s="56">
        <v>88.02</v>
      </c>
      <c r="D22" s="55"/>
    </row>
    <row r="23" spans="1:4">
      <c r="A23" s="54">
        <v>411100</v>
      </c>
      <c r="B23" s="55" t="s">
        <v>82</v>
      </c>
      <c r="C23" s="56">
        <v>5000</v>
      </c>
      <c r="D23" s="55" t="s">
        <v>72</v>
      </c>
    </row>
    <row r="24" spans="1:4">
      <c r="A24" s="54">
        <v>472100</v>
      </c>
      <c r="B24" s="55" t="s">
        <v>73</v>
      </c>
      <c r="C24" s="56">
        <v>8.76</v>
      </c>
      <c r="D24" s="55"/>
    </row>
    <row r="25" spans="1:4" ht="15.75" thickBot="1">
      <c r="A25" s="24"/>
      <c r="B25" s="6"/>
      <c r="C25" s="6"/>
      <c r="D25" s="26"/>
    </row>
    <row r="26" spans="1:4" ht="15.75" thickTop="1">
      <c r="A26" s="1"/>
      <c r="D26" s="5"/>
    </row>
    <row r="27" spans="1:4">
      <c r="B27" s="5"/>
      <c r="C27" s="5"/>
      <c r="D27" s="5"/>
    </row>
    <row r="28" spans="1:4">
      <c r="B28" s="5"/>
      <c r="C28" s="5"/>
      <c r="D28" s="5"/>
    </row>
    <row r="29" spans="1:4">
      <c r="B29" s="5"/>
      <c r="C29" s="5"/>
      <c r="D29" s="5"/>
    </row>
    <row r="30" spans="1:4">
      <c r="B30" s="5"/>
      <c r="C30" s="5"/>
      <c r="D30" s="5"/>
    </row>
    <row r="31" spans="1:4">
      <c r="B31" s="5"/>
      <c r="C31" s="5"/>
      <c r="D31" s="5"/>
    </row>
    <row r="32" spans="1:4">
      <c r="B32" s="5"/>
      <c r="C32" s="5"/>
      <c r="D32" s="5"/>
    </row>
    <row r="33" spans="2:4">
      <c r="B33" s="5"/>
      <c r="C33" s="5"/>
      <c r="D33" s="5"/>
    </row>
    <row r="34" spans="2:4">
      <c r="B34" s="5"/>
      <c r="C34" s="5"/>
      <c r="D34" s="5"/>
    </row>
    <row r="35" spans="2:4">
      <c r="B35" s="5"/>
      <c r="C35" s="5"/>
      <c r="D35" s="3"/>
    </row>
    <row r="36" spans="2:4">
      <c r="B36" s="3"/>
      <c r="C36" s="3"/>
      <c r="D36" s="3"/>
    </row>
    <row r="37" spans="2:4">
      <c r="B37" s="3"/>
      <c r="C37" s="3"/>
    </row>
  </sheetData>
  <mergeCells count="2">
    <mergeCell ref="A1:D1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7"/>
  <sheetViews>
    <sheetView topLeftCell="A136" workbookViewId="0">
      <selection activeCell="A47" sqref="A47:XFD47"/>
    </sheetView>
  </sheetViews>
  <sheetFormatPr defaultRowHeight="15"/>
  <cols>
    <col min="1" max="1" width="4.5703125" style="8" customWidth="1"/>
    <col min="2" max="2" width="11.7109375" style="8" customWidth="1"/>
    <col min="3" max="3" width="9.28515625" style="8" bestFit="1" customWidth="1"/>
    <col min="4" max="4" width="9.140625" style="8"/>
    <col min="5" max="5" width="9.28515625" style="8" bestFit="1" customWidth="1"/>
    <col min="6" max="6" width="9.140625" style="8"/>
    <col min="7" max="7" width="14.7109375" style="8" bestFit="1" customWidth="1"/>
    <col min="8" max="16384" width="9.140625" style="8"/>
  </cols>
  <sheetData>
    <row r="1" spans="1:9" ht="18.75" thickBot="1">
      <c r="A1" s="77" t="s">
        <v>47</v>
      </c>
      <c r="B1" s="77"/>
      <c r="C1" s="77"/>
      <c r="D1" s="77"/>
      <c r="E1" s="77"/>
      <c r="F1" s="77"/>
      <c r="G1" s="77"/>
      <c r="H1" s="77"/>
      <c r="I1" s="77"/>
    </row>
    <row r="2" spans="1:9" ht="16.5" thickTop="1">
      <c r="A2" s="43"/>
    </row>
    <row r="3" spans="1:9" ht="15.75">
      <c r="A3" s="43"/>
    </row>
    <row r="5" spans="1:9" ht="15.75">
      <c r="A5" s="78" t="s">
        <v>5</v>
      </c>
      <c r="B5" s="78"/>
      <c r="C5" s="78"/>
      <c r="D5" s="78"/>
      <c r="E5" s="78"/>
      <c r="F5" s="78"/>
      <c r="G5" s="78"/>
      <c r="H5" s="78"/>
      <c r="I5" s="78"/>
    </row>
    <row r="6" spans="1:9">
      <c r="A6" s="42"/>
    </row>
    <row r="7" spans="1:9">
      <c r="A7" s="42" t="s">
        <v>6</v>
      </c>
    </row>
    <row r="8" spans="1:9">
      <c r="A8" s="76" t="s">
        <v>83</v>
      </c>
      <c r="B8" s="76"/>
      <c r="C8" s="76"/>
      <c r="D8" s="76"/>
      <c r="E8" s="76"/>
      <c r="F8" s="76"/>
      <c r="G8" s="76"/>
      <c r="H8" s="76"/>
      <c r="I8" s="76"/>
    </row>
    <row r="10" spans="1:9">
      <c r="A10" s="11" t="s">
        <v>7</v>
      </c>
    </row>
    <row r="11" spans="1:9">
      <c r="A11" s="11"/>
      <c r="C11" s="8" t="s">
        <v>84</v>
      </c>
    </row>
    <row r="12" spans="1:9">
      <c r="A12" s="11"/>
    </row>
    <row r="13" spans="1:9">
      <c r="A13" s="12"/>
    </row>
    <row r="14" spans="1:9">
      <c r="A14" s="12"/>
    </row>
    <row r="15" spans="1:9" ht="15.75">
      <c r="A15" s="13"/>
    </row>
    <row r="16" spans="1:9" ht="15.75">
      <c r="A16" s="13"/>
    </row>
    <row r="17" spans="1:8">
      <c r="A17" s="12" t="s">
        <v>8</v>
      </c>
    </row>
    <row r="18" spans="1:8">
      <c r="A18" s="8" t="s">
        <v>9</v>
      </c>
      <c r="G18" s="14"/>
    </row>
    <row r="19" spans="1:8">
      <c r="G19" s="14"/>
    </row>
    <row r="20" spans="1:8" ht="15.75">
      <c r="A20" s="15"/>
      <c r="B20" s="8" t="s">
        <v>10</v>
      </c>
      <c r="G20" s="16">
        <v>4409.93</v>
      </c>
      <c r="H20" s="8" t="s">
        <v>18</v>
      </c>
    </row>
    <row r="21" spans="1:8" ht="15.75">
      <c r="A21" s="15" t="s">
        <v>6</v>
      </c>
      <c r="G21" s="16"/>
    </row>
    <row r="22" spans="1:8" ht="15.75">
      <c r="B22" s="8" t="s">
        <v>11</v>
      </c>
      <c r="G22" s="16">
        <f>SUM(G20:G21)</f>
        <v>4409.93</v>
      </c>
      <c r="H22" s="8" t="s">
        <v>18</v>
      </c>
    </row>
    <row r="23" spans="1:8" ht="15.75">
      <c r="G23" s="16"/>
    </row>
    <row r="24" spans="1:8" ht="15.75">
      <c r="B24" s="8" t="s">
        <v>12</v>
      </c>
      <c r="G24" s="16">
        <f>SUM(G20-G22)</f>
        <v>0</v>
      </c>
      <c r="H24" s="8" t="s">
        <v>18</v>
      </c>
    </row>
    <row r="25" spans="1:8" ht="15.75">
      <c r="G25" s="16"/>
    </row>
    <row r="26" spans="1:8">
      <c r="G26" s="14"/>
    </row>
    <row r="27" spans="1:8">
      <c r="A27" s="8" t="s">
        <v>6</v>
      </c>
      <c r="B27" s="47"/>
      <c r="C27" s="48"/>
      <c r="D27" s="47"/>
      <c r="E27" s="47"/>
      <c r="F27" s="47"/>
      <c r="G27" s="48"/>
      <c r="H27" s="47"/>
    </row>
    <row r="28" spans="1:8">
      <c r="A28" s="11" t="s">
        <v>13</v>
      </c>
      <c r="B28" s="47"/>
      <c r="C28" s="48">
        <v>500</v>
      </c>
      <c r="D28" s="47"/>
      <c r="E28" s="47">
        <v>1</v>
      </c>
      <c r="F28" s="47" t="s">
        <v>14</v>
      </c>
      <c r="G28" s="48">
        <f>SUM(C28*E28)</f>
        <v>500</v>
      </c>
      <c r="H28" s="47" t="s">
        <v>18</v>
      </c>
    </row>
    <row r="29" spans="1:8">
      <c r="A29" s="11"/>
      <c r="B29" s="47"/>
      <c r="C29" s="48">
        <v>200</v>
      </c>
      <c r="D29" s="47"/>
      <c r="E29" s="47">
        <v>10</v>
      </c>
      <c r="F29" s="47" t="s">
        <v>14</v>
      </c>
      <c r="G29" s="48">
        <f t="shared" ref="G29:G42" si="0">SUM(C29*E29)</f>
        <v>2000</v>
      </c>
      <c r="H29" s="47" t="s">
        <v>18</v>
      </c>
    </row>
    <row r="30" spans="1:8">
      <c r="A30" s="11"/>
      <c r="B30" s="47"/>
      <c r="C30" s="48">
        <v>100</v>
      </c>
      <c r="D30" s="47"/>
      <c r="E30" s="47">
        <v>9</v>
      </c>
      <c r="F30" s="47" t="s">
        <v>14</v>
      </c>
      <c r="G30" s="48">
        <f t="shared" si="0"/>
        <v>900</v>
      </c>
      <c r="H30" s="47" t="s">
        <v>18</v>
      </c>
    </row>
    <row r="31" spans="1:8">
      <c r="A31" s="11"/>
      <c r="B31" s="47"/>
      <c r="C31" s="48">
        <v>50</v>
      </c>
      <c r="D31" s="47"/>
      <c r="E31" s="47">
        <v>8</v>
      </c>
      <c r="F31" s="47" t="s">
        <v>14</v>
      </c>
      <c r="G31" s="48">
        <f t="shared" si="0"/>
        <v>400</v>
      </c>
      <c r="H31" s="47" t="s">
        <v>18</v>
      </c>
    </row>
    <row r="32" spans="1:8">
      <c r="A32" s="11"/>
      <c r="B32" s="47"/>
      <c r="C32" s="48">
        <v>20</v>
      </c>
      <c r="D32" s="47"/>
      <c r="E32" s="47">
        <v>22</v>
      </c>
      <c r="F32" s="47" t="s">
        <v>14</v>
      </c>
      <c r="G32" s="48">
        <f t="shared" si="0"/>
        <v>440</v>
      </c>
      <c r="H32" s="47" t="s">
        <v>18</v>
      </c>
    </row>
    <row r="33" spans="1:8">
      <c r="A33" s="11"/>
      <c r="B33" s="47"/>
      <c r="C33" s="48">
        <v>10</v>
      </c>
      <c r="D33" s="47"/>
      <c r="E33" s="47">
        <v>10</v>
      </c>
      <c r="F33" s="47" t="s">
        <v>14</v>
      </c>
      <c r="G33" s="48">
        <f t="shared" si="0"/>
        <v>100</v>
      </c>
      <c r="H33" s="47" t="s">
        <v>18</v>
      </c>
    </row>
    <row r="34" spans="1:8">
      <c r="A34" s="11"/>
      <c r="B34" s="47"/>
      <c r="C34" s="48">
        <v>5</v>
      </c>
      <c r="D34" s="47"/>
      <c r="E34" s="47">
        <v>10</v>
      </c>
      <c r="F34" s="47" t="s">
        <v>14</v>
      </c>
      <c r="G34" s="48">
        <f t="shared" si="0"/>
        <v>50</v>
      </c>
      <c r="H34" s="47" t="s">
        <v>18</v>
      </c>
    </row>
    <row r="35" spans="1:8">
      <c r="A35" s="11"/>
      <c r="B35" s="47"/>
      <c r="C35" s="48">
        <v>2</v>
      </c>
      <c r="D35" s="47"/>
      <c r="E35" s="47">
        <v>9</v>
      </c>
      <c r="F35" s="47" t="s">
        <v>14</v>
      </c>
      <c r="G35" s="48">
        <f t="shared" si="0"/>
        <v>18</v>
      </c>
      <c r="H35" s="47" t="s">
        <v>18</v>
      </c>
    </row>
    <row r="36" spans="1:8">
      <c r="A36" s="11"/>
      <c r="B36" s="47"/>
      <c r="C36" s="48">
        <v>1</v>
      </c>
      <c r="D36" s="47"/>
      <c r="E36" s="47">
        <v>1</v>
      </c>
      <c r="F36" s="47" t="s">
        <v>14</v>
      </c>
      <c r="G36" s="48">
        <f t="shared" si="0"/>
        <v>1</v>
      </c>
      <c r="H36" s="47" t="s">
        <v>18</v>
      </c>
    </row>
    <row r="37" spans="1:8">
      <c r="A37" s="11"/>
      <c r="B37" s="47"/>
      <c r="C37" s="48">
        <v>0.5</v>
      </c>
      <c r="D37" s="47"/>
      <c r="E37" s="47">
        <v>1</v>
      </c>
      <c r="F37" s="47" t="s">
        <v>14</v>
      </c>
      <c r="G37" s="48">
        <f t="shared" si="0"/>
        <v>0.5</v>
      </c>
      <c r="H37" s="47" t="s">
        <v>18</v>
      </c>
    </row>
    <row r="38" spans="1:8">
      <c r="A38" s="11"/>
      <c r="B38" s="47"/>
      <c r="C38" s="48">
        <v>0.2</v>
      </c>
      <c r="D38" s="47"/>
      <c r="E38" s="47">
        <v>1</v>
      </c>
      <c r="F38" s="47" t="s">
        <v>14</v>
      </c>
      <c r="G38" s="48">
        <f t="shared" si="0"/>
        <v>0.2</v>
      </c>
      <c r="H38" s="47" t="s">
        <v>18</v>
      </c>
    </row>
    <row r="39" spans="1:8">
      <c r="A39" s="11"/>
      <c r="B39" s="47"/>
      <c r="C39" s="48">
        <v>0.1</v>
      </c>
      <c r="D39" s="47"/>
      <c r="E39" s="47">
        <v>2</v>
      </c>
      <c r="F39" s="47" t="s">
        <v>14</v>
      </c>
      <c r="G39" s="48">
        <f t="shared" si="0"/>
        <v>0.2</v>
      </c>
      <c r="H39" s="47" t="s">
        <v>18</v>
      </c>
    </row>
    <row r="40" spans="1:8">
      <c r="A40" s="11"/>
      <c r="B40" s="47"/>
      <c r="C40" s="48">
        <v>0.05</v>
      </c>
      <c r="D40" s="47"/>
      <c r="E40" s="47">
        <v>0</v>
      </c>
      <c r="F40" s="47" t="s">
        <v>14</v>
      </c>
      <c r="G40" s="48">
        <f t="shared" si="0"/>
        <v>0</v>
      </c>
      <c r="H40" s="47" t="s">
        <v>18</v>
      </c>
    </row>
    <row r="41" spans="1:8">
      <c r="A41" s="11"/>
      <c r="B41" s="47"/>
      <c r="C41" s="47">
        <v>0.02</v>
      </c>
      <c r="D41" s="47"/>
      <c r="E41" s="47">
        <v>1</v>
      </c>
      <c r="F41" s="47" t="s">
        <v>14</v>
      </c>
      <c r="G41" s="48">
        <f t="shared" si="0"/>
        <v>0.02</v>
      </c>
      <c r="H41" s="47" t="s">
        <v>18</v>
      </c>
    </row>
    <row r="42" spans="1:8">
      <c r="A42" s="11"/>
      <c r="B42" s="47"/>
      <c r="C42" s="47">
        <v>0.01</v>
      </c>
      <c r="D42" s="47"/>
      <c r="E42" s="47">
        <v>1</v>
      </c>
      <c r="F42" s="47" t="s">
        <v>14</v>
      </c>
      <c r="G42" s="48">
        <f t="shared" si="0"/>
        <v>0.01</v>
      </c>
      <c r="H42" s="47" t="s">
        <v>18</v>
      </c>
    </row>
    <row r="43" spans="1:8">
      <c r="A43" s="11"/>
      <c r="B43" s="47"/>
      <c r="C43" s="47"/>
      <c r="D43" s="47"/>
      <c r="E43" s="47"/>
      <c r="F43" s="47"/>
      <c r="G43" s="17">
        <f>SUM(G28:G42)</f>
        <v>4409.93</v>
      </c>
      <c r="H43" s="47"/>
    </row>
    <row r="44" spans="1:8">
      <c r="A44" s="11" t="s">
        <v>85</v>
      </c>
      <c r="G44" s="14"/>
    </row>
    <row r="45" spans="1:8">
      <c r="A45" s="11"/>
      <c r="G45" s="14"/>
    </row>
    <row r="46" spans="1:8">
      <c r="A46" s="11"/>
    </row>
    <row r="47" spans="1:8">
      <c r="A47" s="11"/>
    </row>
    <row r="50" spans="1:9" ht="18.75" thickBot="1">
      <c r="A50" s="77" t="s">
        <v>47</v>
      </c>
      <c r="B50" s="77"/>
      <c r="C50" s="77"/>
      <c r="D50" s="77"/>
      <c r="E50" s="77"/>
      <c r="F50" s="77"/>
      <c r="G50" s="77"/>
      <c r="H50" s="77"/>
      <c r="I50" s="77"/>
    </row>
    <row r="51" spans="1:9" ht="16.5" thickTop="1">
      <c r="A51" s="9"/>
    </row>
    <row r="52" spans="1:9" ht="15.75">
      <c r="A52" s="9"/>
    </row>
    <row r="54" spans="1:9" ht="15.75">
      <c r="A54" s="78" t="s">
        <v>16</v>
      </c>
      <c r="B54" s="78"/>
      <c r="C54" s="78"/>
      <c r="D54" s="78"/>
      <c r="E54" s="78"/>
      <c r="F54" s="78"/>
      <c r="G54" s="78"/>
      <c r="H54" s="78"/>
      <c r="I54" s="78"/>
    </row>
    <row r="55" spans="1:9">
      <c r="A55" s="10"/>
    </row>
    <row r="56" spans="1:9">
      <c r="A56" s="10" t="s">
        <v>6</v>
      </c>
    </row>
    <row r="57" spans="1:9">
      <c r="A57" s="76" t="s">
        <v>86</v>
      </c>
      <c r="B57" s="76"/>
      <c r="C57" s="76"/>
      <c r="D57" s="76"/>
      <c r="E57" s="76"/>
      <c r="F57" s="76"/>
      <c r="G57" s="76"/>
      <c r="H57" s="76"/>
      <c r="I57" s="76"/>
    </row>
    <row r="59" spans="1:9">
      <c r="A59" s="11" t="s">
        <v>7</v>
      </c>
    </row>
    <row r="60" spans="1:9">
      <c r="A60" s="11"/>
      <c r="C60" s="8" t="s">
        <v>84</v>
      </c>
    </row>
    <row r="61" spans="1:9">
      <c r="A61" s="11"/>
    </row>
    <row r="62" spans="1:9">
      <c r="A62" s="12"/>
    </row>
    <row r="63" spans="1:9">
      <c r="A63" s="12"/>
    </row>
    <row r="64" spans="1:9" ht="15.75">
      <c r="A64" s="13"/>
    </row>
    <row r="65" spans="1:8" ht="15.75">
      <c r="A65" s="13"/>
    </row>
    <row r="66" spans="1:8">
      <c r="A66" s="12" t="s">
        <v>8</v>
      </c>
    </row>
    <row r="67" spans="1:8">
      <c r="A67" s="8" t="s">
        <v>9</v>
      </c>
      <c r="G67" s="14"/>
    </row>
    <row r="68" spans="1:8">
      <c r="G68" s="14"/>
    </row>
    <row r="69" spans="1:8" ht="15.75">
      <c r="A69" s="15"/>
      <c r="B69" s="8" t="s">
        <v>10</v>
      </c>
      <c r="G69" s="16">
        <v>3359.06</v>
      </c>
      <c r="H69" s="8" t="s">
        <v>18</v>
      </c>
    </row>
    <row r="70" spans="1:8" ht="15.75">
      <c r="A70" s="15" t="s">
        <v>6</v>
      </c>
      <c r="G70" s="16"/>
    </row>
    <row r="71" spans="1:8" ht="15.75">
      <c r="B71" s="8" t="s">
        <v>11</v>
      </c>
      <c r="G71" s="16">
        <f>SUM(G69:G70)</f>
        <v>3359.06</v>
      </c>
      <c r="H71" s="8" t="s">
        <v>18</v>
      </c>
    </row>
    <row r="72" spans="1:8" ht="15.75">
      <c r="G72" s="16"/>
    </row>
    <row r="73" spans="1:8" ht="15.75">
      <c r="B73" s="8" t="s">
        <v>12</v>
      </c>
      <c r="G73" s="16">
        <f>SUM(G69-G71)</f>
        <v>0</v>
      </c>
      <c r="H73" s="8" t="s">
        <v>18</v>
      </c>
    </row>
    <row r="74" spans="1:8" ht="15.75">
      <c r="G74" s="16"/>
    </row>
    <row r="75" spans="1:8">
      <c r="G75" s="14"/>
    </row>
    <row r="76" spans="1:8">
      <c r="A76" s="8" t="s">
        <v>6</v>
      </c>
      <c r="B76" s="47"/>
      <c r="C76" s="48"/>
      <c r="D76" s="47"/>
      <c r="E76" s="47"/>
      <c r="F76" s="47"/>
      <c r="G76" s="48"/>
      <c r="H76" s="47"/>
    </row>
    <row r="77" spans="1:8">
      <c r="A77" s="11" t="s">
        <v>13</v>
      </c>
      <c r="B77" s="47"/>
      <c r="C77" s="48">
        <v>500</v>
      </c>
      <c r="D77" s="47"/>
      <c r="E77" s="47">
        <v>0</v>
      </c>
      <c r="F77" s="47" t="s">
        <v>14</v>
      </c>
      <c r="G77" s="48">
        <f>SUM(C77*E77)</f>
        <v>0</v>
      </c>
      <c r="H77" s="47" t="s">
        <v>18</v>
      </c>
    </row>
    <row r="78" spans="1:8">
      <c r="A78" s="11"/>
      <c r="B78" s="47"/>
      <c r="C78" s="48">
        <v>200</v>
      </c>
      <c r="D78" s="47"/>
      <c r="E78" s="47">
        <v>8</v>
      </c>
      <c r="F78" s="47" t="s">
        <v>14</v>
      </c>
      <c r="G78" s="48">
        <f t="shared" ref="G78:G91" si="1">SUM(C78*E78)</f>
        <v>1600</v>
      </c>
      <c r="H78" s="47" t="s">
        <v>18</v>
      </c>
    </row>
    <row r="79" spans="1:8">
      <c r="A79" s="11"/>
      <c r="B79" s="47"/>
      <c r="C79" s="48">
        <v>100</v>
      </c>
      <c r="D79" s="47"/>
      <c r="E79" s="47">
        <v>10</v>
      </c>
      <c r="F79" s="47" t="s">
        <v>14</v>
      </c>
      <c r="G79" s="48">
        <f t="shared" si="1"/>
        <v>1000</v>
      </c>
      <c r="H79" s="47" t="s">
        <v>18</v>
      </c>
    </row>
    <row r="80" spans="1:8">
      <c r="A80" s="11"/>
      <c r="B80" s="47"/>
      <c r="C80" s="48">
        <v>50</v>
      </c>
      <c r="D80" s="47"/>
      <c r="E80" s="47">
        <v>10</v>
      </c>
      <c r="F80" s="47" t="s">
        <v>14</v>
      </c>
      <c r="G80" s="48">
        <f t="shared" si="1"/>
        <v>500</v>
      </c>
      <c r="H80" s="47" t="s">
        <v>18</v>
      </c>
    </row>
    <row r="81" spans="1:8">
      <c r="A81" s="11"/>
      <c r="B81" s="47"/>
      <c r="C81" s="48">
        <v>20</v>
      </c>
      <c r="D81" s="47"/>
      <c r="E81" s="47">
        <v>8</v>
      </c>
      <c r="F81" s="47" t="s">
        <v>14</v>
      </c>
      <c r="G81" s="48">
        <f t="shared" si="1"/>
        <v>160</v>
      </c>
      <c r="H81" s="47" t="s">
        <v>18</v>
      </c>
    </row>
    <row r="82" spans="1:8">
      <c r="A82" s="11"/>
      <c r="B82" s="47"/>
      <c r="C82" s="48">
        <v>10</v>
      </c>
      <c r="D82" s="47"/>
      <c r="E82" s="47">
        <v>8</v>
      </c>
      <c r="F82" s="47" t="s">
        <v>14</v>
      </c>
      <c r="G82" s="48">
        <f t="shared" si="1"/>
        <v>80</v>
      </c>
      <c r="H82" s="47" t="s">
        <v>18</v>
      </c>
    </row>
    <row r="83" spans="1:8">
      <c r="A83" s="11"/>
      <c r="B83" s="47"/>
      <c r="C83" s="48">
        <v>5</v>
      </c>
      <c r="D83" s="47"/>
      <c r="E83" s="47">
        <v>0</v>
      </c>
      <c r="F83" s="47" t="s">
        <v>14</v>
      </c>
      <c r="G83" s="48">
        <f t="shared" si="1"/>
        <v>0</v>
      </c>
      <c r="H83" s="47" t="s">
        <v>18</v>
      </c>
    </row>
    <row r="84" spans="1:8">
      <c r="A84" s="11"/>
      <c r="B84" s="47"/>
      <c r="C84" s="48">
        <v>2</v>
      </c>
      <c r="D84" s="47"/>
      <c r="E84" s="47">
        <v>9</v>
      </c>
      <c r="F84" s="47" t="s">
        <v>14</v>
      </c>
      <c r="G84" s="48">
        <f t="shared" si="1"/>
        <v>18</v>
      </c>
      <c r="H84" s="47" t="s">
        <v>18</v>
      </c>
    </row>
    <row r="85" spans="1:8">
      <c r="A85" s="11"/>
      <c r="B85" s="47"/>
      <c r="C85" s="48">
        <v>1</v>
      </c>
      <c r="D85" s="47"/>
      <c r="E85" s="47">
        <v>1</v>
      </c>
      <c r="F85" s="47" t="s">
        <v>14</v>
      </c>
      <c r="G85" s="48">
        <f t="shared" si="1"/>
        <v>1</v>
      </c>
      <c r="H85" s="47" t="s">
        <v>18</v>
      </c>
    </row>
    <row r="86" spans="1:8">
      <c r="A86" s="11"/>
      <c r="B86" s="47"/>
      <c r="C86" s="48">
        <v>0.5</v>
      </c>
      <c r="D86" s="47"/>
      <c r="E86" s="47">
        <v>0</v>
      </c>
      <c r="F86" s="47" t="s">
        <v>14</v>
      </c>
      <c r="G86" s="48">
        <f t="shared" si="1"/>
        <v>0</v>
      </c>
      <c r="H86" s="47" t="s">
        <v>18</v>
      </c>
    </row>
    <row r="87" spans="1:8">
      <c r="A87" s="11"/>
      <c r="B87" s="47"/>
      <c r="C87" s="48">
        <v>0.2</v>
      </c>
      <c r="D87" s="47"/>
      <c r="E87" s="47">
        <v>0</v>
      </c>
      <c r="F87" s="47" t="s">
        <v>14</v>
      </c>
      <c r="G87" s="48">
        <f t="shared" si="1"/>
        <v>0</v>
      </c>
      <c r="H87" s="47" t="s">
        <v>18</v>
      </c>
    </row>
    <row r="88" spans="1:8">
      <c r="A88" s="11"/>
      <c r="B88" s="47"/>
      <c r="C88" s="48">
        <v>0.1</v>
      </c>
      <c r="D88" s="47"/>
      <c r="E88" s="47">
        <v>0</v>
      </c>
      <c r="F88" s="47" t="s">
        <v>14</v>
      </c>
      <c r="G88" s="48">
        <f t="shared" si="1"/>
        <v>0</v>
      </c>
      <c r="H88" s="47" t="s">
        <v>18</v>
      </c>
    </row>
    <row r="89" spans="1:8">
      <c r="A89" s="11"/>
      <c r="B89" s="47"/>
      <c r="C89" s="48">
        <v>0.05</v>
      </c>
      <c r="D89" s="47"/>
      <c r="E89" s="47">
        <v>1</v>
      </c>
      <c r="F89" s="47" t="s">
        <v>14</v>
      </c>
      <c r="G89" s="48">
        <f t="shared" si="1"/>
        <v>0.05</v>
      </c>
      <c r="H89" s="47" t="s">
        <v>18</v>
      </c>
    </row>
    <row r="90" spans="1:8">
      <c r="A90" s="11"/>
      <c r="B90" s="47"/>
      <c r="C90" s="47">
        <v>0.02</v>
      </c>
      <c r="D90" s="47"/>
      <c r="E90" s="47">
        <v>0</v>
      </c>
      <c r="F90" s="47" t="s">
        <v>14</v>
      </c>
      <c r="G90" s="48">
        <f t="shared" si="1"/>
        <v>0</v>
      </c>
      <c r="H90" s="47" t="s">
        <v>18</v>
      </c>
    </row>
    <row r="91" spans="1:8">
      <c r="A91" s="11"/>
      <c r="B91" s="47"/>
      <c r="C91" s="47">
        <v>0.01</v>
      </c>
      <c r="D91" s="47"/>
      <c r="E91" s="47">
        <v>1</v>
      </c>
      <c r="F91" s="47" t="s">
        <v>14</v>
      </c>
      <c r="G91" s="48">
        <f t="shared" si="1"/>
        <v>0.01</v>
      </c>
      <c r="H91" s="47" t="s">
        <v>18</v>
      </c>
    </row>
    <row r="92" spans="1:8">
      <c r="A92" s="11"/>
      <c r="B92" s="47"/>
      <c r="C92" s="47"/>
      <c r="D92" s="47"/>
      <c r="E92" s="47"/>
      <c r="F92" s="47"/>
      <c r="G92" s="17">
        <f>SUM(G77:G91)</f>
        <v>3359.0600000000004</v>
      </c>
      <c r="H92" s="47"/>
    </row>
    <row r="93" spans="1:8">
      <c r="A93" s="11" t="s">
        <v>87</v>
      </c>
      <c r="G93" s="14"/>
    </row>
    <row r="94" spans="1:8">
      <c r="A94" s="11"/>
      <c r="G94" s="14"/>
    </row>
    <row r="95" spans="1:8">
      <c r="A95" s="11"/>
    </row>
    <row r="96" spans="1:8">
      <c r="A96" s="8" t="s">
        <v>15</v>
      </c>
    </row>
    <row r="100" spans="1:9" ht="18.75" thickBot="1">
      <c r="A100" s="77" t="s">
        <v>47</v>
      </c>
      <c r="B100" s="77"/>
      <c r="C100" s="77"/>
      <c r="D100" s="77"/>
      <c r="E100" s="77"/>
      <c r="F100" s="77"/>
      <c r="G100" s="77"/>
      <c r="H100" s="77"/>
      <c r="I100" s="77"/>
    </row>
    <row r="101" spans="1:9" ht="16.5" thickTop="1">
      <c r="A101" s="9"/>
    </row>
    <row r="102" spans="1:9" ht="15.75">
      <c r="A102" s="9"/>
    </row>
    <row r="104" spans="1:9" ht="15.75">
      <c r="A104" s="78" t="s">
        <v>17</v>
      </c>
      <c r="B104" s="78"/>
      <c r="C104" s="78"/>
      <c r="D104" s="78"/>
      <c r="E104" s="78"/>
      <c r="F104" s="78"/>
      <c r="G104" s="78"/>
      <c r="H104" s="78"/>
      <c r="I104" s="78"/>
    </row>
    <row r="105" spans="1:9">
      <c r="A105" s="10"/>
    </row>
    <row r="106" spans="1:9">
      <c r="A106" s="10" t="s">
        <v>6</v>
      </c>
    </row>
    <row r="107" spans="1:9">
      <c r="A107" s="76" t="s">
        <v>88</v>
      </c>
      <c r="B107" s="76"/>
      <c r="C107" s="76"/>
      <c r="D107" s="76"/>
      <c r="E107" s="76"/>
      <c r="F107" s="76"/>
      <c r="G107" s="76"/>
      <c r="H107" s="76"/>
      <c r="I107" s="76"/>
    </row>
    <row r="109" spans="1:9">
      <c r="A109" s="11" t="s">
        <v>7</v>
      </c>
    </row>
    <row r="110" spans="1:9">
      <c r="A110" s="11"/>
      <c r="C110" s="8" t="s">
        <v>84</v>
      </c>
    </row>
    <row r="111" spans="1:9">
      <c r="A111" s="11"/>
    </row>
    <row r="112" spans="1:9">
      <c r="A112" s="12"/>
    </row>
    <row r="113" spans="1:8">
      <c r="A113" s="12"/>
    </row>
    <row r="114" spans="1:8" ht="15.75">
      <c r="A114" s="13"/>
    </row>
    <row r="115" spans="1:8" ht="15.75">
      <c r="A115" s="13"/>
    </row>
    <row r="116" spans="1:8">
      <c r="A116" s="12" t="s">
        <v>8</v>
      </c>
    </row>
    <row r="117" spans="1:8">
      <c r="A117" s="8" t="s">
        <v>9</v>
      </c>
      <c r="G117" s="14"/>
    </row>
    <row r="118" spans="1:8">
      <c r="G118" s="14"/>
    </row>
    <row r="119" spans="1:8" ht="15.75">
      <c r="A119" s="15"/>
      <c r="B119" s="8" t="s">
        <v>10</v>
      </c>
      <c r="G119" s="16">
        <v>2246.04</v>
      </c>
      <c r="H119" s="8" t="s">
        <v>18</v>
      </c>
    </row>
    <row r="120" spans="1:8" ht="15.75">
      <c r="A120" s="15" t="s">
        <v>6</v>
      </c>
      <c r="G120" s="16"/>
    </row>
    <row r="121" spans="1:8" ht="15.75">
      <c r="B121" s="8" t="s">
        <v>11</v>
      </c>
      <c r="G121" s="16">
        <f>SUM(G119:G120)</f>
        <v>2246.04</v>
      </c>
      <c r="H121" s="8" t="s">
        <v>18</v>
      </c>
    </row>
    <row r="122" spans="1:8" ht="15.75">
      <c r="G122" s="16"/>
    </row>
    <row r="123" spans="1:8" ht="15.75">
      <c r="B123" s="8" t="s">
        <v>12</v>
      </c>
      <c r="G123" s="16">
        <f>SUM(G119-G121)</f>
        <v>0</v>
      </c>
      <c r="H123" s="8" t="s">
        <v>18</v>
      </c>
    </row>
    <row r="124" spans="1:8" ht="15.75">
      <c r="G124" s="16"/>
    </row>
    <row r="125" spans="1:8">
      <c r="G125" s="14"/>
    </row>
    <row r="126" spans="1:8">
      <c r="A126" s="8" t="s">
        <v>6</v>
      </c>
      <c r="B126" s="47"/>
      <c r="C126" s="48"/>
      <c r="D126" s="47"/>
      <c r="E126" s="47"/>
      <c r="F126" s="47"/>
      <c r="G126" s="48"/>
      <c r="H126" s="47"/>
    </row>
    <row r="127" spans="1:8">
      <c r="A127" s="11" t="s">
        <v>13</v>
      </c>
      <c r="B127" s="47"/>
      <c r="C127" s="48">
        <v>500</v>
      </c>
      <c r="D127" s="47"/>
      <c r="E127" s="47">
        <v>0</v>
      </c>
      <c r="F127" s="47" t="s">
        <v>14</v>
      </c>
      <c r="G127" s="48">
        <f>SUM(C127*E127)</f>
        <v>0</v>
      </c>
      <c r="H127" s="47" t="s">
        <v>18</v>
      </c>
    </row>
    <row r="128" spans="1:8">
      <c r="A128" s="11"/>
      <c r="B128" s="47"/>
      <c r="C128" s="48">
        <v>200</v>
      </c>
      <c r="D128" s="47"/>
      <c r="E128" s="47">
        <v>0</v>
      </c>
      <c r="F128" s="47" t="s">
        <v>14</v>
      </c>
      <c r="G128" s="48">
        <f t="shared" ref="G128:G141" si="2">SUM(C128*E128)</f>
        <v>0</v>
      </c>
      <c r="H128" s="47" t="s">
        <v>18</v>
      </c>
    </row>
    <row r="129" spans="1:8">
      <c r="A129" s="11"/>
      <c r="B129" s="47"/>
      <c r="C129" s="48">
        <v>100</v>
      </c>
      <c r="D129" s="47"/>
      <c r="E129" s="47">
        <v>11</v>
      </c>
      <c r="F129" s="47" t="s">
        <v>14</v>
      </c>
      <c r="G129" s="48">
        <f t="shared" si="2"/>
        <v>1100</v>
      </c>
      <c r="H129" s="47" t="s">
        <v>18</v>
      </c>
    </row>
    <row r="130" spans="1:8">
      <c r="A130" s="11"/>
      <c r="B130" s="47"/>
      <c r="C130" s="48">
        <v>50</v>
      </c>
      <c r="D130" s="47"/>
      <c r="E130" s="47">
        <v>11</v>
      </c>
      <c r="F130" s="47" t="s">
        <v>14</v>
      </c>
      <c r="G130" s="48">
        <f t="shared" si="2"/>
        <v>550</v>
      </c>
      <c r="H130" s="47" t="s">
        <v>18</v>
      </c>
    </row>
    <row r="131" spans="1:8">
      <c r="A131" s="11"/>
      <c r="B131" s="47"/>
      <c r="C131" s="48">
        <v>20</v>
      </c>
      <c r="D131" s="47"/>
      <c r="E131" s="47">
        <v>22</v>
      </c>
      <c r="F131" s="47" t="s">
        <v>14</v>
      </c>
      <c r="G131" s="48">
        <f t="shared" si="2"/>
        <v>440</v>
      </c>
      <c r="H131" s="47" t="s">
        <v>18</v>
      </c>
    </row>
    <row r="132" spans="1:8">
      <c r="A132" s="11"/>
      <c r="B132" s="47"/>
      <c r="C132" s="48">
        <v>10</v>
      </c>
      <c r="D132" s="47"/>
      <c r="E132" s="47">
        <v>8</v>
      </c>
      <c r="F132" s="47" t="s">
        <v>14</v>
      </c>
      <c r="G132" s="48">
        <f t="shared" si="2"/>
        <v>80</v>
      </c>
      <c r="H132" s="47" t="s">
        <v>18</v>
      </c>
    </row>
    <row r="133" spans="1:8">
      <c r="A133" s="11"/>
      <c r="B133" s="47"/>
      <c r="C133" s="48">
        <v>5</v>
      </c>
      <c r="D133" s="47"/>
      <c r="E133" s="47">
        <v>15</v>
      </c>
      <c r="F133" s="47" t="s">
        <v>14</v>
      </c>
      <c r="G133" s="48">
        <f t="shared" si="2"/>
        <v>75</v>
      </c>
      <c r="H133" s="47" t="s">
        <v>18</v>
      </c>
    </row>
    <row r="134" spans="1:8">
      <c r="A134" s="11"/>
      <c r="B134" s="47"/>
      <c r="C134" s="48">
        <v>2</v>
      </c>
      <c r="D134" s="47"/>
      <c r="E134" s="47">
        <v>0</v>
      </c>
      <c r="F134" s="47" t="s">
        <v>14</v>
      </c>
      <c r="G134" s="48">
        <f t="shared" si="2"/>
        <v>0</v>
      </c>
      <c r="H134" s="47" t="s">
        <v>18</v>
      </c>
    </row>
    <row r="135" spans="1:8">
      <c r="A135" s="11"/>
      <c r="B135" s="47"/>
      <c r="C135" s="48">
        <v>1</v>
      </c>
      <c r="D135" s="47"/>
      <c r="E135" s="47">
        <v>1</v>
      </c>
      <c r="F135" s="47" t="s">
        <v>14</v>
      </c>
      <c r="G135" s="48">
        <f t="shared" si="2"/>
        <v>1</v>
      </c>
      <c r="H135" s="47" t="s">
        <v>18</v>
      </c>
    </row>
    <row r="136" spans="1:8">
      <c r="A136" s="11"/>
      <c r="B136" s="47"/>
      <c r="C136" s="48">
        <v>0.5</v>
      </c>
      <c r="D136" s="47"/>
      <c r="E136" s="47">
        <v>0</v>
      </c>
      <c r="F136" s="47" t="s">
        <v>14</v>
      </c>
      <c r="G136" s="48">
        <f t="shared" si="2"/>
        <v>0</v>
      </c>
      <c r="H136" s="47" t="s">
        <v>18</v>
      </c>
    </row>
    <row r="137" spans="1:8">
      <c r="A137" s="11"/>
      <c r="B137" s="47"/>
      <c r="C137" s="48">
        <v>0.2</v>
      </c>
      <c r="D137" s="47"/>
      <c r="E137" s="47">
        <v>0</v>
      </c>
      <c r="F137" s="47" t="s">
        <v>14</v>
      </c>
      <c r="G137" s="48">
        <f t="shared" si="2"/>
        <v>0</v>
      </c>
      <c r="H137" s="47" t="s">
        <v>18</v>
      </c>
    </row>
    <row r="138" spans="1:8">
      <c r="A138" s="11"/>
      <c r="B138" s="47"/>
      <c r="C138" s="48">
        <v>0.1</v>
      </c>
      <c r="D138" s="47"/>
      <c r="E138" s="47">
        <v>0</v>
      </c>
      <c r="F138" s="47" t="s">
        <v>14</v>
      </c>
      <c r="G138" s="48">
        <f t="shared" si="2"/>
        <v>0</v>
      </c>
      <c r="H138" s="47" t="s">
        <v>18</v>
      </c>
    </row>
    <row r="139" spans="1:8">
      <c r="A139" s="11"/>
      <c r="B139" s="47"/>
      <c r="C139" s="48">
        <v>0.05</v>
      </c>
      <c r="D139" s="47"/>
      <c r="E139" s="47">
        <v>0</v>
      </c>
      <c r="F139" s="47" t="s">
        <v>14</v>
      </c>
      <c r="G139" s="48">
        <f t="shared" si="2"/>
        <v>0</v>
      </c>
      <c r="H139" s="47" t="s">
        <v>18</v>
      </c>
    </row>
    <row r="140" spans="1:8">
      <c r="A140" s="11"/>
      <c r="B140" s="47"/>
      <c r="C140" s="47">
        <v>0.02</v>
      </c>
      <c r="D140" s="47"/>
      <c r="E140" s="47">
        <v>2</v>
      </c>
      <c r="F140" s="47" t="s">
        <v>14</v>
      </c>
      <c r="G140" s="48">
        <f t="shared" si="2"/>
        <v>0.04</v>
      </c>
      <c r="H140" s="47" t="s">
        <v>18</v>
      </c>
    </row>
    <row r="141" spans="1:8">
      <c r="A141" s="11"/>
      <c r="B141" s="47"/>
      <c r="C141" s="47">
        <v>0.01</v>
      </c>
      <c r="D141" s="47"/>
      <c r="E141" s="47">
        <v>0</v>
      </c>
      <c r="F141" s="47" t="s">
        <v>14</v>
      </c>
      <c r="G141" s="48">
        <f t="shared" si="2"/>
        <v>0</v>
      </c>
      <c r="H141" s="47" t="s">
        <v>18</v>
      </c>
    </row>
    <row r="142" spans="1:8">
      <c r="A142" s="11"/>
      <c r="B142" s="47"/>
      <c r="C142" s="47"/>
      <c r="D142" s="47"/>
      <c r="E142" s="47"/>
      <c r="F142" s="47"/>
      <c r="G142" s="17">
        <f>SUM(G127:G141)</f>
        <v>2246.04</v>
      </c>
      <c r="H142" s="47"/>
    </row>
    <row r="143" spans="1:8">
      <c r="A143" s="11" t="s">
        <v>89</v>
      </c>
      <c r="G143" s="14"/>
    </row>
    <row r="144" spans="1:8">
      <c r="A144" s="11"/>
      <c r="G144" s="14"/>
    </row>
    <row r="145" spans="1:9">
      <c r="A145" s="11"/>
    </row>
    <row r="146" spans="1:9">
      <c r="A146" s="8" t="s">
        <v>15</v>
      </c>
    </row>
    <row r="149" spans="1:9">
      <c r="A149" s="62"/>
      <c r="B149" s="62"/>
      <c r="C149" s="62"/>
      <c r="D149" s="62"/>
      <c r="E149" s="62"/>
      <c r="F149" s="62"/>
      <c r="G149" s="62"/>
      <c r="H149" s="62"/>
      <c r="I149" s="62"/>
    </row>
    <row r="150" spans="1:9" ht="18">
      <c r="A150" s="79"/>
      <c r="B150" s="79"/>
      <c r="C150" s="79"/>
      <c r="D150" s="79"/>
      <c r="E150" s="79"/>
      <c r="F150" s="79"/>
      <c r="G150" s="79"/>
      <c r="H150" s="79"/>
      <c r="I150" s="79"/>
    </row>
    <row r="151" spans="1:9" ht="15.75">
      <c r="A151" s="63"/>
      <c r="B151" s="62"/>
      <c r="C151" s="62"/>
      <c r="D151" s="62"/>
      <c r="E151" s="62"/>
      <c r="F151" s="62"/>
      <c r="G151" s="62"/>
      <c r="H151" s="62"/>
      <c r="I151" s="62"/>
    </row>
    <row r="152" spans="1:9" ht="15.75">
      <c r="A152" s="63"/>
      <c r="B152" s="62"/>
      <c r="C152" s="62"/>
      <c r="D152" s="62"/>
      <c r="E152" s="62"/>
      <c r="F152" s="62"/>
      <c r="G152" s="62"/>
      <c r="H152" s="62"/>
      <c r="I152" s="62"/>
    </row>
    <row r="153" spans="1:9">
      <c r="A153" s="62"/>
      <c r="B153" s="62"/>
      <c r="C153" s="62"/>
      <c r="D153" s="62"/>
      <c r="E153" s="62"/>
      <c r="F153" s="62"/>
      <c r="G153" s="62"/>
      <c r="H153" s="62"/>
      <c r="I153" s="62"/>
    </row>
    <row r="154" spans="1:9" ht="15.75">
      <c r="A154" s="80"/>
      <c r="B154" s="80"/>
      <c r="C154" s="80"/>
      <c r="D154" s="80"/>
      <c r="E154" s="80"/>
      <c r="F154" s="80"/>
      <c r="G154" s="80"/>
      <c r="H154" s="80"/>
      <c r="I154" s="80"/>
    </row>
    <row r="155" spans="1:9">
      <c r="A155" s="64"/>
      <c r="B155" s="62"/>
      <c r="C155" s="62"/>
      <c r="D155" s="62"/>
      <c r="E155" s="62"/>
      <c r="F155" s="62"/>
      <c r="G155" s="62"/>
      <c r="H155" s="62"/>
      <c r="I155" s="62"/>
    </row>
    <row r="156" spans="1:9">
      <c r="A156" s="64"/>
      <c r="B156" s="62"/>
      <c r="C156" s="62"/>
      <c r="D156" s="62"/>
      <c r="E156" s="62"/>
      <c r="F156" s="62"/>
      <c r="G156" s="62"/>
      <c r="H156" s="62"/>
      <c r="I156" s="62"/>
    </row>
    <row r="157" spans="1:9">
      <c r="A157" s="81"/>
      <c r="B157" s="81"/>
      <c r="C157" s="81"/>
      <c r="D157" s="81"/>
      <c r="E157" s="81"/>
      <c r="F157" s="81"/>
      <c r="G157" s="81"/>
      <c r="H157" s="81"/>
      <c r="I157" s="81"/>
    </row>
    <row r="158" spans="1:9">
      <c r="A158" s="62"/>
      <c r="B158" s="62"/>
      <c r="C158" s="62"/>
      <c r="D158" s="62"/>
      <c r="E158" s="62"/>
      <c r="F158" s="62"/>
      <c r="G158" s="62"/>
      <c r="H158" s="62"/>
      <c r="I158" s="62"/>
    </row>
    <row r="159" spans="1:9">
      <c r="A159" s="65"/>
      <c r="B159" s="62"/>
      <c r="C159" s="62"/>
      <c r="D159" s="62"/>
      <c r="E159" s="62"/>
      <c r="F159" s="62"/>
      <c r="G159" s="62"/>
      <c r="H159" s="62"/>
      <c r="I159" s="62"/>
    </row>
    <row r="160" spans="1:9">
      <c r="A160" s="65"/>
      <c r="B160" s="62"/>
      <c r="C160" s="62"/>
      <c r="D160" s="62"/>
      <c r="E160" s="62"/>
      <c r="F160" s="62"/>
      <c r="G160" s="62"/>
      <c r="H160" s="62"/>
      <c r="I160" s="62"/>
    </row>
    <row r="161" spans="1:9">
      <c r="A161" s="65"/>
      <c r="B161" s="62"/>
      <c r="C161" s="62"/>
      <c r="D161" s="62"/>
      <c r="E161" s="62"/>
      <c r="F161" s="62"/>
      <c r="G161" s="62"/>
      <c r="H161" s="62"/>
      <c r="I161" s="62"/>
    </row>
    <row r="162" spans="1:9">
      <c r="A162" s="66"/>
      <c r="B162" s="62"/>
      <c r="C162" s="62"/>
      <c r="D162" s="62"/>
      <c r="E162" s="62"/>
      <c r="F162" s="62"/>
      <c r="G162" s="62"/>
      <c r="H162" s="62"/>
      <c r="I162" s="62"/>
    </row>
    <row r="163" spans="1:9">
      <c r="A163" s="66"/>
      <c r="B163" s="62"/>
      <c r="C163" s="62"/>
      <c r="D163" s="62"/>
      <c r="E163" s="62"/>
      <c r="F163" s="62"/>
      <c r="G163" s="62"/>
      <c r="H163" s="62"/>
      <c r="I163" s="62"/>
    </row>
    <row r="164" spans="1:9" ht="15.75">
      <c r="A164" s="67"/>
      <c r="B164" s="62"/>
      <c r="C164" s="62"/>
      <c r="D164" s="62"/>
      <c r="E164" s="62"/>
      <c r="F164" s="62"/>
      <c r="G164" s="62"/>
      <c r="H164" s="62"/>
      <c r="I164" s="62"/>
    </row>
    <row r="165" spans="1:9" ht="15.75">
      <c r="A165" s="67"/>
      <c r="B165" s="62"/>
      <c r="C165" s="62"/>
      <c r="D165" s="62"/>
      <c r="E165" s="62"/>
      <c r="F165" s="62"/>
      <c r="G165" s="62"/>
      <c r="H165" s="62"/>
      <c r="I165" s="62"/>
    </row>
    <row r="166" spans="1:9">
      <c r="A166" s="66"/>
      <c r="B166" s="62"/>
      <c r="C166" s="62"/>
      <c r="D166" s="62"/>
      <c r="E166" s="62"/>
      <c r="F166" s="62"/>
      <c r="G166" s="62"/>
      <c r="H166" s="62"/>
      <c r="I166" s="62"/>
    </row>
    <row r="167" spans="1:9">
      <c r="A167" s="62"/>
      <c r="B167" s="62"/>
      <c r="C167" s="62"/>
      <c r="D167" s="62"/>
      <c r="E167" s="62"/>
      <c r="F167" s="62"/>
      <c r="G167" s="68"/>
      <c r="H167" s="62"/>
      <c r="I167" s="62"/>
    </row>
    <row r="168" spans="1:9">
      <c r="A168" s="62"/>
      <c r="B168" s="62"/>
      <c r="C168" s="62"/>
      <c r="D168" s="62"/>
      <c r="E168" s="62"/>
      <c r="F168" s="62"/>
      <c r="G168" s="68"/>
      <c r="H168" s="62"/>
      <c r="I168" s="62"/>
    </row>
    <row r="169" spans="1:9" ht="15.75">
      <c r="A169" s="69"/>
      <c r="B169" s="62"/>
      <c r="C169" s="62"/>
      <c r="D169" s="62"/>
      <c r="E169" s="62"/>
      <c r="F169" s="62"/>
      <c r="G169" s="70"/>
      <c r="H169" s="62"/>
      <c r="I169" s="62"/>
    </row>
    <row r="170" spans="1:9" ht="15.75">
      <c r="A170" s="69"/>
      <c r="B170" s="62"/>
      <c r="C170" s="62"/>
      <c r="D170" s="62"/>
      <c r="E170" s="62"/>
      <c r="F170" s="62"/>
      <c r="G170" s="70"/>
      <c r="H170" s="62"/>
      <c r="I170" s="62"/>
    </row>
    <row r="171" spans="1:9" ht="15.75">
      <c r="A171" s="62"/>
      <c r="B171" s="62"/>
      <c r="C171" s="62"/>
      <c r="D171" s="62"/>
      <c r="E171" s="62"/>
      <c r="F171" s="62"/>
      <c r="G171" s="70"/>
      <c r="H171" s="62"/>
      <c r="I171" s="62"/>
    </row>
    <row r="172" spans="1:9" ht="15.75">
      <c r="A172" s="62"/>
      <c r="B172" s="62"/>
      <c r="C172" s="62"/>
      <c r="D172" s="62"/>
      <c r="E172" s="62"/>
      <c r="F172" s="62"/>
      <c r="G172" s="70"/>
      <c r="H172" s="62"/>
      <c r="I172" s="62"/>
    </row>
    <row r="173" spans="1:9" ht="15.75">
      <c r="A173" s="62"/>
      <c r="B173" s="62"/>
      <c r="C173" s="62"/>
      <c r="D173" s="62"/>
      <c r="E173" s="62"/>
      <c r="F173" s="62"/>
      <c r="G173" s="70"/>
      <c r="H173" s="62"/>
      <c r="I173" s="62"/>
    </row>
    <row r="174" spans="1:9" ht="15.75">
      <c r="A174" s="62"/>
      <c r="B174" s="62"/>
      <c r="C174" s="62"/>
      <c r="D174" s="62"/>
      <c r="E174" s="62"/>
      <c r="F174" s="62"/>
      <c r="G174" s="70"/>
      <c r="H174" s="62"/>
      <c r="I174" s="62"/>
    </row>
    <row r="175" spans="1:9">
      <c r="A175" s="62"/>
      <c r="B175" s="62"/>
      <c r="C175" s="62"/>
      <c r="D175" s="62"/>
      <c r="E175" s="62"/>
      <c r="F175" s="62"/>
      <c r="G175" s="68"/>
      <c r="H175" s="62"/>
      <c r="I175" s="62"/>
    </row>
    <row r="176" spans="1:9">
      <c r="A176" s="62"/>
      <c r="B176" s="71"/>
      <c r="C176" s="72"/>
      <c r="D176" s="71"/>
      <c r="E176" s="71"/>
      <c r="F176" s="71"/>
      <c r="G176" s="72"/>
      <c r="H176" s="71"/>
      <c r="I176" s="62"/>
    </row>
    <row r="177" spans="1:9">
      <c r="A177" s="65"/>
      <c r="B177" s="71"/>
      <c r="C177" s="72"/>
      <c r="D177" s="71"/>
      <c r="E177" s="71"/>
      <c r="F177" s="71"/>
      <c r="G177" s="72"/>
      <c r="H177" s="71"/>
      <c r="I177" s="62"/>
    </row>
    <row r="178" spans="1:9">
      <c r="A178" s="65"/>
      <c r="B178" s="71"/>
      <c r="C178" s="72"/>
      <c r="D178" s="71"/>
      <c r="E178" s="71"/>
      <c r="F178" s="71"/>
      <c r="G178" s="72"/>
      <c r="H178" s="71"/>
      <c r="I178" s="62"/>
    </row>
    <row r="179" spans="1:9">
      <c r="A179" s="65"/>
      <c r="B179" s="71"/>
      <c r="C179" s="72"/>
      <c r="D179" s="71"/>
      <c r="E179" s="71"/>
      <c r="F179" s="71"/>
      <c r="G179" s="72"/>
      <c r="H179" s="71"/>
      <c r="I179" s="62"/>
    </row>
    <row r="180" spans="1:9">
      <c r="A180" s="65"/>
      <c r="B180" s="71"/>
      <c r="C180" s="72"/>
      <c r="D180" s="71"/>
      <c r="E180" s="71"/>
      <c r="F180" s="71"/>
      <c r="G180" s="72"/>
      <c r="H180" s="71"/>
      <c r="I180" s="62"/>
    </row>
    <row r="181" spans="1:9">
      <c r="A181" s="65"/>
      <c r="B181" s="71"/>
      <c r="C181" s="72"/>
      <c r="D181" s="71"/>
      <c r="E181" s="71"/>
      <c r="F181" s="71"/>
      <c r="G181" s="72"/>
      <c r="H181" s="71"/>
      <c r="I181" s="62"/>
    </row>
    <row r="182" spans="1:9">
      <c r="A182" s="65"/>
      <c r="B182" s="71"/>
      <c r="C182" s="72"/>
      <c r="D182" s="71"/>
      <c r="E182" s="71"/>
      <c r="F182" s="71"/>
      <c r="G182" s="72"/>
      <c r="H182" s="71"/>
      <c r="I182" s="62"/>
    </row>
    <row r="183" spans="1:9">
      <c r="A183" s="65"/>
      <c r="B183" s="71"/>
      <c r="C183" s="72"/>
      <c r="D183" s="71"/>
      <c r="E183" s="71"/>
      <c r="F183" s="71"/>
      <c r="G183" s="72"/>
      <c r="H183" s="71"/>
      <c r="I183" s="62"/>
    </row>
    <row r="184" spans="1:9">
      <c r="A184" s="65"/>
      <c r="B184" s="71"/>
      <c r="C184" s="72"/>
      <c r="D184" s="71"/>
      <c r="E184" s="71"/>
      <c r="F184" s="71"/>
      <c r="G184" s="72"/>
      <c r="H184" s="71"/>
      <c r="I184" s="62"/>
    </row>
    <row r="185" spans="1:9">
      <c r="A185" s="65"/>
      <c r="B185" s="71"/>
      <c r="C185" s="72"/>
      <c r="D185" s="71"/>
      <c r="E185" s="71"/>
      <c r="F185" s="71"/>
      <c r="G185" s="72"/>
      <c r="H185" s="71"/>
      <c r="I185" s="62"/>
    </row>
    <row r="186" spans="1:9">
      <c r="A186" s="65"/>
      <c r="B186" s="71"/>
      <c r="C186" s="72"/>
      <c r="D186" s="71"/>
      <c r="E186" s="71"/>
      <c r="F186" s="71"/>
      <c r="G186" s="72"/>
      <c r="H186" s="71"/>
      <c r="I186" s="62"/>
    </row>
    <row r="187" spans="1:9">
      <c r="A187" s="65"/>
      <c r="B187" s="71"/>
      <c r="C187" s="72"/>
      <c r="D187" s="71"/>
      <c r="E187" s="71"/>
      <c r="F187" s="71"/>
      <c r="G187" s="72"/>
      <c r="H187" s="71"/>
      <c r="I187" s="62"/>
    </row>
    <row r="188" spans="1:9">
      <c r="A188" s="65"/>
      <c r="B188" s="71"/>
      <c r="C188" s="72"/>
      <c r="D188" s="71"/>
      <c r="E188" s="71"/>
      <c r="F188" s="71"/>
      <c r="G188" s="72"/>
      <c r="H188" s="71"/>
      <c r="I188" s="62"/>
    </row>
    <row r="189" spans="1:9">
      <c r="A189" s="65"/>
      <c r="B189" s="71"/>
      <c r="C189" s="72"/>
      <c r="D189" s="71"/>
      <c r="E189" s="71"/>
      <c r="F189" s="71"/>
      <c r="G189" s="72"/>
      <c r="H189" s="71"/>
      <c r="I189" s="62"/>
    </row>
    <row r="190" spans="1:9">
      <c r="A190" s="65"/>
      <c r="B190" s="71"/>
      <c r="C190" s="71"/>
      <c r="D190" s="71"/>
      <c r="E190" s="71"/>
      <c r="F190" s="71"/>
      <c r="G190" s="72"/>
      <c r="H190" s="71"/>
      <c r="I190" s="62"/>
    </row>
    <row r="191" spans="1:9">
      <c r="A191" s="65"/>
      <c r="B191" s="71"/>
      <c r="C191" s="71"/>
      <c r="D191" s="71"/>
      <c r="E191" s="71"/>
      <c r="F191" s="71"/>
      <c r="G191" s="72"/>
      <c r="H191" s="71"/>
      <c r="I191" s="62"/>
    </row>
    <row r="192" spans="1:9">
      <c r="A192" s="65"/>
      <c r="B192" s="71"/>
      <c r="C192" s="71"/>
      <c r="D192" s="71"/>
      <c r="E192" s="71"/>
      <c r="F192" s="71"/>
      <c r="G192" s="73"/>
      <c r="H192" s="71"/>
      <c r="I192" s="62"/>
    </row>
    <row r="193" spans="1:9">
      <c r="A193" s="65"/>
      <c r="B193" s="62"/>
      <c r="C193" s="62"/>
      <c r="D193" s="62"/>
      <c r="E193" s="62"/>
      <c r="F193" s="62"/>
      <c r="G193" s="68"/>
      <c r="H193" s="62"/>
      <c r="I193" s="62"/>
    </row>
    <row r="194" spans="1:9">
      <c r="A194" s="65"/>
      <c r="B194" s="62"/>
      <c r="C194" s="62"/>
      <c r="D194" s="62"/>
      <c r="E194" s="62"/>
      <c r="F194" s="62"/>
      <c r="G194" s="68"/>
      <c r="H194" s="62"/>
      <c r="I194" s="62"/>
    </row>
    <row r="195" spans="1:9">
      <c r="A195" s="65"/>
      <c r="B195" s="62"/>
      <c r="C195" s="62"/>
      <c r="D195" s="62"/>
      <c r="E195" s="62"/>
      <c r="F195" s="62"/>
      <c r="G195" s="62"/>
      <c r="H195" s="62"/>
      <c r="I195" s="62"/>
    </row>
    <row r="196" spans="1:9">
      <c r="A196" s="62"/>
      <c r="B196" s="62"/>
      <c r="C196" s="62"/>
      <c r="D196" s="62"/>
      <c r="E196" s="62"/>
      <c r="F196" s="62"/>
      <c r="G196" s="62"/>
      <c r="H196" s="62"/>
      <c r="I196" s="62"/>
    </row>
    <row r="197" spans="1:9">
      <c r="A197" s="62"/>
      <c r="B197" s="62"/>
      <c r="C197" s="62"/>
      <c r="D197" s="62"/>
      <c r="E197" s="62"/>
      <c r="F197" s="62"/>
      <c r="G197" s="62"/>
      <c r="H197" s="62"/>
      <c r="I197" s="62"/>
    </row>
  </sheetData>
  <mergeCells count="12">
    <mergeCell ref="A104:I104"/>
    <mergeCell ref="A150:I150"/>
    <mergeCell ref="A154:I154"/>
    <mergeCell ref="A107:I107"/>
    <mergeCell ref="A157:I157"/>
    <mergeCell ref="A57:I57"/>
    <mergeCell ref="A100:I100"/>
    <mergeCell ref="A1:I1"/>
    <mergeCell ref="A5:I5"/>
    <mergeCell ref="A8:I8"/>
    <mergeCell ref="A50:I50"/>
    <mergeCell ref="A54:I5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156"/>
  <sheetViews>
    <sheetView workbookViewId="0">
      <selection activeCell="D15" sqref="D15"/>
    </sheetView>
  </sheetViews>
  <sheetFormatPr defaultRowHeight="15"/>
  <cols>
    <col min="1" max="1" width="5.85546875" customWidth="1"/>
    <col min="3" max="3" width="15.42578125" customWidth="1"/>
    <col min="4" max="4" width="12.85546875" bestFit="1" customWidth="1"/>
    <col min="5" max="5" width="16" customWidth="1"/>
    <col min="6" max="6" width="13.28515625" customWidth="1"/>
    <col min="7" max="7" width="11.140625" customWidth="1"/>
    <col min="8" max="8" width="12.85546875" bestFit="1" customWidth="1"/>
    <col min="9" max="9" width="14.42578125" bestFit="1" customWidth="1"/>
    <col min="10" max="10" width="12.85546875" bestFit="1" customWidth="1"/>
  </cols>
  <sheetData>
    <row r="1" spans="1:35">
      <c r="A1" s="34"/>
      <c r="B1" s="34"/>
      <c r="C1" s="34"/>
      <c r="D1" s="34"/>
      <c r="E1" s="38"/>
      <c r="F1" s="38"/>
      <c r="G1" s="34"/>
      <c r="H1" s="34"/>
      <c r="I1" s="35"/>
      <c r="J1" s="34"/>
      <c r="AF1" s="18"/>
      <c r="AG1" s="19"/>
    </row>
    <row r="2" spans="1:35">
      <c r="A2" s="44"/>
      <c r="B2" s="34"/>
      <c r="C2" s="34"/>
      <c r="D2" s="34"/>
      <c r="E2" s="34"/>
      <c r="F2" s="34"/>
      <c r="G2" s="34"/>
      <c r="H2" s="34"/>
      <c r="I2" s="34"/>
      <c r="J2" s="34"/>
      <c r="AF2" s="18"/>
      <c r="AG2" s="19"/>
    </row>
    <row r="3" spans="1:35">
      <c r="A3" s="34"/>
      <c r="B3" s="34"/>
      <c r="C3" s="34"/>
      <c r="D3" s="34"/>
      <c r="E3" s="38"/>
      <c r="F3" s="38"/>
      <c r="G3" s="34"/>
      <c r="H3" s="34"/>
      <c r="I3" s="35"/>
      <c r="J3" s="34"/>
      <c r="AF3" s="18"/>
      <c r="AG3" s="19"/>
    </row>
    <row r="4" spans="1:35">
      <c r="A4" s="45"/>
      <c r="B4" s="34"/>
      <c r="C4" s="34"/>
      <c r="D4" s="34"/>
      <c r="E4" s="38"/>
      <c r="F4" s="38"/>
      <c r="G4" s="34"/>
      <c r="H4" s="34"/>
      <c r="I4" s="35"/>
      <c r="J4" s="34"/>
      <c r="AF4" s="18"/>
      <c r="AG4" s="19"/>
    </row>
    <row r="5" spans="1:35">
      <c r="A5" s="34"/>
      <c r="B5" s="34"/>
      <c r="C5" s="34"/>
      <c r="D5" s="34"/>
      <c r="E5" s="38"/>
      <c r="F5" s="38"/>
      <c r="G5" s="34"/>
      <c r="H5" s="34"/>
      <c r="I5" s="35"/>
      <c r="J5" s="34"/>
      <c r="AF5" s="18"/>
      <c r="AG5" s="19"/>
      <c r="AH5" s="18"/>
      <c r="AI5" s="19"/>
    </row>
    <row r="6" spans="1:35">
      <c r="A6" s="34"/>
      <c r="B6" s="34"/>
      <c r="C6" s="38"/>
      <c r="D6" s="38"/>
      <c r="E6" s="34"/>
      <c r="F6" s="38"/>
      <c r="G6" s="34"/>
      <c r="H6" s="34"/>
      <c r="I6" s="34"/>
      <c r="J6" s="34"/>
      <c r="AF6" s="18"/>
      <c r="AG6" s="19"/>
      <c r="AH6" s="18"/>
      <c r="AI6" s="19"/>
    </row>
    <row r="7" spans="1:35">
      <c r="A7" s="34"/>
      <c r="B7" s="34"/>
      <c r="C7" s="38"/>
      <c r="D7" s="39"/>
      <c r="E7" s="38"/>
      <c r="F7" s="38"/>
      <c r="G7" s="34"/>
      <c r="H7" s="39"/>
      <c r="I7" s="39"/>
      <c r="J7" s="34"/>
      <c r="AF7" s="18"/>
      <c r="AG7" s="19"/>
      <c r="AH7" s="18"/>
      <c r="AI7" s="19"/>
    </row>
    <row r="8" spans="1:35">
      <c r="A8" s="34"/>
      <c r="B8" s="34"/>
      <c r="C8" s="34"/>
      <c r="D8" s="39"/>
      <c r="E8" s="34"/>
      <c r="F8" s="38"/>
      <c r="G8" s="38"/>
      <c r="H8" s="39"/>
      <c r="I8" s="46"/>
      <c r="J8" s="34"/>
      <c r="AF8" s="18"/>
      <c r="AG8" s="19"/>
    </row>
    <row r="9" spans="1:35">
      <c r="A9" s="44"/>
      <c r="B9" s="34"/>
      <c r="C9" s="34"/>
      <c r="D9" s="39"/>
      <c r="E9" s="34"/>
      <c r="F9" s="38"/>
      <c r="G9" s="38"/>
      <c r="H9" s="39"/>
      <c r="I9" s="34"/>
      <c r="J9" s="36"/>
      <c r="AF9" s="18"/>
      <c r="AG9" s="19"/>
    </row>
    <row r="10" spans="1:35">
      <c r="A10" s="34"/>
      <c r="B10" s="34"/>
      <c r="C10" s="34"/>
      <c r="D10" s="35"/>
      <c r="E10" s="34"/>
      <c r="F10" s="34"/>
      <c r="G10" s="34"/>
      <c r="H10" s="34"/>
      <c r="I10" s="34"/>
      <c r="J10" s="34"/>
      <c r="K10" s="34"/>
    </row>
    <row r="11" spans="1:35">
      <c r="A11" s="34"/>
      <c r="B11" s="34"/>
      <c r="C11" s="34"/>
      <c r="D11" s="35"/>
      <c r="E11" s="34"/>
      <c r="F11" s="34"/>
      <c r="G11" s="34"/>
      <c r="H11" s="34"/>
      <c r="I11" s="34"/>
      <c r="J11" s="34"/>
      <c r="K11" s="36"/>
      <c r="AF11" s="18"/>
      <c r="AG11" s="19"/>
    </row>
    <row r="12" spans="1:35">
      <c r="A12" s="34"/>
      <c r="B12" s="34"/>
      <c r="C12" s="34"/>
      <c r="D12" s="34"/>
      <c r="E12" s="37"/>
      <c r="F12" s="38"/>
      <c r="G12" s="38"/>
      <c r="H12" s="38"/>
      <c r="I12" s="39"/>
      <c r="J12" s="39"/>
      <c r="K12" s="39"/>
      <c r="AF12" s="18"/>
      <c r="AG12" s="19"/>
    </row>
    <row r="13" spans="1:35">
      <c r="A13" s="34"/>
      <c r="B13" s="34"/>
      <c r="C13" s="34"/>
      <c r="D13" s="38"/>
      <c r="E13" s="37"/>
      <c r="F13" s="40"/>
      <c r="G13" s="40"/>
      <c r="H13" s="38"/>
      <c r="I13" s="39"/>
      <c r="J13" s="39"/>
      <c r="K13" s="39"/>
      <c r="AF13" s="18"/>
      <c r="AG13" s="19"/>
    </row>
    <row r="14" spans="1:35">
      <c r="A14" s="34"/>
      <c r="B14" s="34"/>
      <c r="C14" s="34"/>
      <c r="D14" s="39"/>
      <c r="E14" s="37"/>
      <c r="F14" s="40"/>
      <c r="G14" s="40"/>
      <c r="H14" s="38"/>
      <c r="I14" s="39"/>
      <c r="J14" s="39"/>
      <c r="K14" s="39"/>
      <c r="AF14" s="18"/>
      <c r="AG14" s="19"/>
    </row>
    <row r="15" spans="1:3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AF15" s="18"/>
      <c r="AG15" s="19"/>
    </row>
    <row r="16" spans="1:35">
      <c r="A16" s="34"/>
      <c r="B16" s="34"/>
      <c r="C16" s="34"/>
      <c r="D16" s="34"/>
      <c r="E16" s="34"/>
      <c r="F16" s="34"/>
      <c r="G16" s="34"/>
      <c r="H16" s="34"/>
      <c r="I16" s="34"/>
      <c r="J16" s="41"/>
      <c r="K16" s="34"/>
    </row>
    <row r="17" spans="1:3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3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22" spans="1:33">
      <c r="E22" s="18"/>
      <c r="F22" s="18"/>
      <c r="I22" s="22"/>
      <c r="AF22" s="18"/>
      <c r="AG22" s="19"/>
    </row>
    <row r="23" spans="1:33">
      <c r="E23" s="18"/>
      <c r="F23" s="18"/>
      <c r="I23" s="22"/>
      <c r="AF23" s="18"/>
      <c r="AG23" s="19"/>
    </row>
    <row r="24" spans="1:33">
      <c r="E24" s="18"/>
      <c r="I24" s="22"/>
      <c r="AF24" s="18"/>
      <c r="AG24" s="19"/>
    </row>
    <row r="25" spans="1:33">
      <c r="E25" s="18"/>
      <c r="F25" s="18"/>
      <c r="I25" s="22"/>
      <c r="AF25" s="18"/>
      <c r="AG25" s="19"/>
    </row>
    <row r="26" spans="1:33">
      <c r="E26" s="18"/>
      <c r="F26" s="18"/>
      <c r="I26" s="22"/>
      <c r="AF26" s="18"/>
      <c r="AG26" s="19"/>
    </row>
    <row r="27" spans="1:33">
      <c r="E27" s="18"/>
      <c r="F27" s="18"/>
      <c r="I27" s="22"/>
      <c r="AF27" s="18"/>
      <c r="AG27" s="19"/>
    </row>
    <row r="28" spans="1:33">
      <c r="E28" s="18"/>
      <c r="I28" s="22"/>
      <c r="AF28" s="18"/>
      <c r="AG28" s="19"/>
    </row>
    <row r="29" spans="1:33">
      <c r="E29" s="18"/>
      <c r="F29" s="18"/>
      <c r="I29" s="22"/>
      <c r="AF29" s="18"/>
      <c r="AG29" s="19"/>
    </row>
    <row r="30" spans="1:33">
      <c r="E30" s="18"/>
      <c r="I30" s="22"/>
      <c r="AF30" s="18"/>
      <c r="AG30" s="19"/>
    </row>
    <row r="31" spans="1:33">
      <c r="E31" s="18"/>
      <c r="F31" s="18"/>
      <c r="I31" s="22"/>
      <c r="AF31" s="18"/>
      <c r="AG31" s="19"/>
    </row>
    <row r="32" spans="1:33">
      <c r="E32" s="18"/>
      <c r="I32" s="22"/>
      <c r="AF32" s="18"/>
      <c r="AG32" s="19"/>
    </row>
    <row r="33" spans="5:33">
      <c r="E33" s="18"/>
      <c r="I33" s="22"/>
      <c r="AF33" s="18"/>
      <c r="AG33" s="19"/>
    </row>
    <row r="34" spans="5:33">
      <c r="E34" s="18"/>
      <c r="I34" s="22"/>
      <c r="AF34" s="18"/>
      <c r="AG34" s="19"/>
    </row>
    <row r="35" spans="5:33">
      <c r="E35" s="18"/>
      <c r="I35" s="22"/>
      <c r="AF35" s="18"/>
      <c r="AG35" s="19"/>
    </row>
    <row r="36" spans="5:33">
      <c r="E36" s="18"/>
      <c r="I36" s="22"/>
      <c r="AF36" s="18"/>
      <c r="AG36" s="19"/>
    </row>
    <row r="37" spans="5:33">
      <c r="E37" s="18"/>
      <c r="I37" s="22"/>
      <c r="AF37" s="18"/>
      <c r="AG37" s="19"/>
    </row>
    <row r="38" spans="5:33">
      <c r="E38" s="18"/>
      <c r="I38" s="22"/>
      <c r="AF38" s="18"/>
      <c r="AG38" s="19"/>
    </row>
    <row r="39" spans="5:33">
      <c r="E39" s="18"/>
      <c r="I39" s="22"/>
      <c r="AF39" s="18"/>
      <c r="AG39" s="19"/>
    </row>
    <row r="40" spans="5:33">
      <c r="E40" s="18"/>
      <c r="I40" s="22"/>
      <c r="AF40" s="18"/>
      <c r="AG40" s="19"/>
    </row>
    <row r="41" spans="5:33">
      <c r="E41" s="18"/>
      <c r="I41" s="22"/>
      <c r="AF41" s="18"/>
      <c r="AG41" s="19"/>
    </row>
    <row r="42" spans="5:33">
      <c r="E42" s="18"/>
      <c r="I42" s="22"/>
      <c r="AF42" s="18"/>
      <c r="AG42" s="19"/>
    </row>
    <row r="43" spans="5:33">
      <c r="E43" s="18"/>
      <c r="I43" s="22"/>
      <c r="AF43" s="18"/>
      <c r="AG43" s="19"/>
    </row>
    <row r="44" spans="5:33">
      <c r="E44" s="18"/>
      <c r="I44" s="22"/>
      <c r="AF44" s="18"/>
      <c r="AG44" s="19"/>
    </row>
    <row r="45" spans="5:33">
      <c r="E45" s="18"/>
      <c r="I45" s="22"/>
      <c r="AF45" s="18"/>
      <c r="AG45" s="19"/>
    </row>
    <row r="46" spans="5:33">
      <c r="E46" s="18"/>
      <c r="I46" s="22"/>
      <c r="AF46" s="18"/>
      <c r="AG46" s="19"/>
    </row>
    <row r="47" spans="5:33">
      <c r="E47" s="18"/>
      <c r="I47" s="22"/>
      <c r="AF47" s="18"/>
      <c r="AG47" s="19"/>
    </row>
    <row r="48" spans="5:33">
      <c r="E48" s="18"/>
      <c r="I48" s="22"/>
      <c r="AF48" s="18"/>
      <c r="AG48" s="19"/>
    </row>
    <row r="49" spans="5:33">
      <c r="E49" s="18"/>
      <c r="I49" s="22"/>
      <c r="AF49" s="18"/>
      <c r="AG49" s="19"/>
    </row>
    <row r="50" spans="5:33">
      <c r="E50" s="18"/>
      <c r="I50" s="22"/>
      <c r="AF50" s="18"/>
      <c r="AG50" s="19"/>
    </row>
    <row r="51" spans="5:33">
      <c r="E51" s="18"/>
      <c r="I51" s="22"/>
      <c r="AF51" s="18"/>
      <c r="AG51" s="19"/>
    </row>
    <row r="52" spans="5:33">
      <c r="E52" s="18"/>
      <c r="I52" s="22"/>
      <c r="AF52" s="18"/>
      <c r="AG52" s="19"/>
    </row>
    <row r="53" spans="5:33">
      <c r="E53" s="18"/>
      <c r="I53" s="22"/>
      <c r="AF53" s="18"/>
      <c r="AG53" s="19"/>
    </row>
    <row r="54" spans="5:33">
      <c r="E54" s="18"/>
      <c r="I54" s="22"/>
      <c r="AF54" s="18"/>
      <c r="AG54" s="19"/>
    </row>
    <row r="55" spans="5:33">
      <c r="E55" s="18"/>
      <c r="I55" s="22"/>
      <c r="AF55" s="18"/>
      <c r="AG55" s="19"/>
    </row>
    <row r="56" spans="5:33">
      <c r="E56" s="18"/>
      <c r="I56" s="22"/>
      <c r="AF56" s="18"/>
      <c r="AG56" s="19"/>
    </row>
    <row r="57" spans="5:33">
      <c r="E57" s="18"/>
      <c r="I57" s="22"/>
      <c r="AF57" s="18"/>
      <c r="AG57" s="19"/>
    </row>
    <row r="58" spans="5:33">
      <c r="E58" s="18"/>
      <c r="I58" s="22"/>
      <c r="AF58" s="18"/>
      <c r="AG58" s="19"/>
    </row>
    <row r="59" spans="5:33">
      <c r="E59" s="18"/>
      <c r="I59" s="22"/>
      <c r="AF59" s="18"/>
      <c r="AG59" s="19"/>
    </row>
    <row r="60" spans="5:33">
      <c r="E60" s="18"/>
      <c r="I60" s="22"/>
      <c r="AF60" s="18"/>
      <c r="AG60" s="19"/>
    </row>
    <row r="61" spans="5:33">
      <c r="E61" s="18"/>
      <c r="I61" s="22"/>
      <c r="AF61" s="18"/>
      <c r="AG61" s="19"/>
    </row>
    <row r="62" spans="5:33">
      <c r="E62" s="18"/>
      <c r="I62" s="22"/>
      <c r="AF62" s="18"/>
      <c r="AG62" s="19"/>
    </row>
    <row r="63" spans="5:33">
      <c r="E63" s="18"/>
      <c r="I63" s="22"/>
      <c r="AF63" s="18"/>
      <c r="AG63" s="19"/>
    </row>
    <row r="64" spans="5:33">
      <c r="E64" s="18"/>
      <c r="I64" s="22"/>
      <c r="AF64" s="18"/>
      <c r="AG64" s="19"/>
    </row>
    <row r="65" spans="5:33">
      <c r="E65" s="18"/>
      <c r="I65" s="22"/>
      <c r="AF65" s="18"/>
      <c r="AG65" s="19"/>
    </row>
    <row r="66" spans="5:33">
      <c r="E66" s="18"/>
      <c r="I66" s="22"/>
      <c r="AF66" s="18"/>
      <c r="AG66" s="19"/>
    </row>
    <row r="67" spans="5:33">
      <c r="E67" s="18"/>
      <c r="I67" s="22"/>
      <c r="AF67" s="18"/>
      <c r="AG67" s="19"/>
    </row>
    <row r="68" spans="5:33">
      <c r="E68" s="18"/>
      <c r="I68" s="22"/>
      <c r="AF68" s="18"/>
      <c r="AG68" s="19"/>
    </row>
    <row r="69" spans="5:33">
      <c r="E69" s="18"/>
      <c r="I69" s="22"/>
      <c r="AF69" s="18"/>
      <c r="AG69" s="19"/>
    </row>
    <row r="70" spans="5:33">
      <c r="E70" s="18"/>
      <c r="I70" s="22"/>
      <c r="AF70" s="18"/>
      <c r="AG70" s="19"/>
    </row>
    <row r="71" spans="5:33">
      <c r="E71" s="18"/>
      <c r="I71" s="22"/>
      <c r="AF71" s="18"/>
      <c r="AG71" s="19"/>
    </row>
    <row r="72" spans="5:33">
      <c r="E72" s="18"/>
      <c r="I72" s="22"/>
      <c r="AF72" s="18"/>
      <c r="AG72" s="19"/>
    </row>
    <row r="73" spans="5:33">
      <c r="E73" s="18"/>
      <c r="I73" s="22"/>
      <c r="AF73" s="18"/>
      <c r="AG73" s="19"/>
    </row>
    <row r="74" spans="5:33">
      <c r="E74" s="18"/>
      <c r="I74" s="22"/>
      <c r="AF74" s="18"/>
      <c r="AG74" s="19"/>
    </row>
    <row r="75" spans="5:33">
      <c r="E75" s="18"/>
      <c r="I75" s="22"/>
      <c r="AF75" s="18"/>
      <c r="AG75" s="19"/>
    </row>
    <row r="76" spans="5:33">
      <c r="E76" s="18"/>
      <c r="I76" s="22"/>
      <c r="AF76" s="18"/>
      <c r="AG76" s="19"/>
    </row>
    <row r="77" spans="5:33">
      <c r="E77" s="18"/>
      <c r="I77" s="22"/>
      <c r="AF77" s="18"/>
      <c r="AG77" s="19"/>
    </row>
    <row r="78" spans="5:33">
      <c r="E78" s="18"/>
      <c r="I78" s="22"/>
      <c r="AF78" s="18"/>
      <c r="AG78" s="19"/>
    </row>
    <row r="79" spans="5:33">
      <c r="I79" s="22"/>
    </row>
    <row r="80" spans="5:33">
      <c r="I80" s="22"/>
    </row>
    <row r="81" spans="1:33">
      <c r="A81" s="21"/>
      <c r="I81" s="22"/>
    </row>
    <row r="82" spans="1:33">
      <c r="I82" s="22"/>
    </row>
    <row r="83" spans="1:33">
      <c r="I83" s="22"/>
    </row>
    <row r="84" spans="1:33">
      <c r="E84" s="18"/>
      <c r="I84" s="22"/>
      <c r="AF84" s="18"/>
      <c r="AG84" s="19"/>
    </row>
    <row r="85" spans="1:33">
      <c r="E85" s="18"/>
      <c r="F85" s="18"/>
      <c r="I85" s="22"/>
      <c r="AF85" s="18"/>
      <c r="AG85" s="19"/>
    </row>
    <row r="86" spans="1:33">
      <c r="E86" s="18"/>
      <c r="F86" s="18"/>
      <c r="I86" s="22"/>
      <c r="AF86" s="18"/>
      <c r="AG86" s="19"/>
    </row>
    <row r="87" spans="1:33">
      <c r="E87" s="18"/>
      <c r="F87" s="18"/>
      <c r="I87" s="22"/>
      <c r="AF87" s="18"/>
      <c r="AG87" s="19"/>
    </row>
    <row r="88" spans="1:33">
      <c r="E88" s="18"/>
      <c r="F88" s="18"/>
      <c r="I88" s="22"/>
      <c r="AF88" s="18"/>
      <c r="AG88" s="19"/>
    </row>
    <row r="89" spans="1:33">
      <c r="E89" s="18"/>
      <c r="I89" s="22"/>
      <c r="AF89" s="18"/>
      <c r="AG89" s="19"/>
    </row>
    <row r="90" spans="1:33">
      <c r="E90" s="18"/>
      <c r="I90" s="22"/>
      <c r="AF90" s="18"/>
      <c r="AG90" s="19"/>
    </row>
    <row r="91" spans="1:33">
      <c r="E91" s="18"/>
      <c r="F91" s="18"/>
      <c r="I91" s="22"/>
      <c r="AF91" s="18"/>
      <c r="AG91" s="19"/>
    </row>
    <row r="92" spans="1:33">
      <c r="E92" s="18"/>
      <c r="I92" s="22"/>
      <c r="AF92" s="18"/>
      <c r="AG92" s="19"/>
    </row>
    <row r="93" spans="1:33">
      <c r="E93" s="18"/>
      <c r="F93" s="18"/>
      <c r="I93" s="22"/>
      <c r="AF93" s="18"/>
      <c r="AG93" s="19"/>
    </row>
    <row r="94" spans="1:33">
      <c r="E94" s="18"/>
      <c r="F94" s="18"/>
      <c r="I94" s="22"/>
      <c r="AF94" s="18"/>
      <c r="AG94" s="19"/>
    </row>
    <row r="95" spans="1:33">
      <c r="E95" s="18"/>
      <c r="I95" s="22"/>
      <c r="AF95" s="18"/>
      <c r="AG95" s="19"/>
    </row>
    <row r="96" spans="1:33">
      <c r="E96" s="18"/>
      <c r="F96" s="18"/>
      <c r="I96" s="22"/>
      <c r="AF96" s="18"/>
      <c r="AG96" s="19"/>
    </row>
    <row r="97" spans="1:33">
      <c r="I97" s="22"/>
    </row>
    <row r="98" spans="1:33">
      <c r="I98" s="22"/>
    </row>
    <row r="99" spans="1:33">
      <c r="I99" s="22"/>
    </row>
    <row r="100" spans="1:33">
      <c r="A100" s="21"/>
      <c r="I100" s="22"/>
    </row>
    <row r="101" spans="1:33">
      <c r="I101" s="22"/>
    </row>
    <row r="102" spans="1:33">
      <c r="I102" s="22"/>
    </row>
    <row r="103" spans="1:33">
      <c r="E103" s="18"/>
      <c r="I103" s="23"/>
      <c r="AF103" s="18"/>
      <c r="AG103" s="19"/>
    </row>
    <row r="104" spans="1:33">
      <c r="E104" s="18"/>
      <c r="I104" s="23"/>
      <c r="AF104" s="18"/>
      <c r="AG104" s="19"/>
    </row>
    <row r="105" spans="1:33">
      <c r="E105" s="18"/>
      <c r="I105" s="23"/>
      <c r="AF105" s="18"/>
      <c r="AG105" s="19"/>
    </row>
    <row r="106" spans="1:33">
      <c r="E106" s="18"/>
      <c r="I106" s="23"/>
      <c r="AF106" s="18"/>
      <c r="AG106" s="19"/>
    </row>
    <row r="107" spans="1:33">
      <c r="E107" s="18"/>
      <c r="I107" s="23"/>
      <c r="AF107" s="18"/>
      <c r="AG107" s="19"/>
    </row>
    <row r="108" spans="1:33">
      <c r="E108" s="18"/>
      <c r="F108" s="18"/>
      <c r="I108" s="23"/>
      <c r="AF108" s="18"/>
      <c r="AG108" s="19"/>
    </row>
    <row r="109" spans="1:33">
      <c r="E109" s="18"/>
      <c r="F109" s="18"/>
      <c r="I109" s="23"/>
      <c r="AF109" s="18"/>
      <c r="AG109" s="19"/>
    </row>
    <row r="110" spans="1:33">
      <c r="E110" s="18"/>
      <c r="I110" s="23"/>
      <c r="AF110" s="18"/>
      <c r="AG110" s="19"/>
    </row>
    <row r="111" spans="1:33">
      <c r="E111" s="18"/>
      <c r="F111" s="18"/>
      <c r="I111" s="23"/>
      <c r="AF111" s="18"/>
      <c r="AG111" s="19"/>
    </row>
    <row r="112" spans="1:33">
      <c r="E112" s="18"/>
      <c r="F112" s="18"/>
      <c r="I112" s="23"/>
      <c r="AF112" s="18"/>
      <c r="AG112" s="19"/>
    </row>
    <row r="113" spans="1:33">
      <c r="I113" s="23"/>
    </row>
    <row r="114" spans="1:33">
      <c r="H114" s="21"/>
      <c r="I114" s="22"/>
    </row>
    <row r="115" spans="1:33">
      <c r="A115" s="21"/>
      <c r="I115" s="22"/>
    </row>
    <row r="116" spans="1:33">
      <c r="I116" s="22"/>
    </row>
    <row r="117" spans="1:33">
      <c r="I117" s="22"/>
    </row>
    <row r="118" spans="1:33">
      <c r="E118" s="18"/>
      <c r="F118" s="18"/>
      <c r="H118" s="20"/>
      <c r="K118" s="20"/>
      <c r="AF118" s="18"/>
      <c r="AG118" s="19"/>
    </row>
    <row r="119" spans="1:33">
      <c r="E119" s="18"/>
      <c r="H119" s="20"/>
      <c r="K119" s="20"/>
      <c r="AF119" s="18"/>
      <c r="AG119" s="19"/>
    </row>
    <row r="120" spans="1:33">
      <c r="E120" s="18"/>
      <c r="H120" s="20"/>
      <c r="K120" s="20"/>
      <c r="AF120" s="18"/>
      <c r="AG120" s="19"/>
    </row>
    <row r="121" spans="1:33">
      <c r="E121" s="18"/>
      <c r="H121" s="20"/>
      <c r="K121" s="20"/>
      <c r="AF121" s="18"/>
      <c r="AG121" s="19"/>
    </row>
    <row r="122" spans="1:33">
      <c r="E122" s="18"/>
      <c r="H122" s="20"/>
      <c r="K122" s="20"/>
      <c r="AF122" s="18"/>
      <c r="AG122" s="19"/>
    </row>
    <row r="123" spans="1:33">
      <c r="E123" s="18"/>
      <c r="H123" s="20"/>
      <c r="K123" s="20"/>
      <c r="AF123" s="18"/>
      <c r="AG123" s="19"/>
    </row>
    <row r="124" spans="1:33">
      <c r="E124" s="18"/>
      <c r="H124" s="20"/>
      <c r="K124" s="20"/>
      <c r="AF124" s="18"/>
      <c r="AG124" s="19"/>
    </row>
    <row r="125" spans="1:33">
      <c r="E125" s="18"/>
      <c r="F125" s="18"/>
      <c r="H125" s="20"/>
      <c r="K125" s="20"/>
      <c r="AF125" s="18"/>
      <c r="AG125" s="19"/>
    </row>
    <row r="126" spans="1:33">
      <c r="E126" s="18"/>
      <c r="H126" s="20"/>
      <c r="K126" s="20"/>
      <c r="AF126" s="18"/>
      <c r="AG126" s="19"/>
    </row>
    <row r="127" spans="1:33">
      <c r="E127" s="18"/>
      <c r="H127" s="20"/>
      <c r="K127" s="20"/>
      <c r="AF127" s="18"/>
      <c r="AG127" s="19"/>
    </row>
    <row r="128" spans="1:33">
      <c r="E128" s="18"/>
      <c r="H128" s="20"/>
      <c r="K128" s="20"/>
      <c r="AF128" s="18"/>
      <c r="AG128" s="19"/>
    </row>
    <row r="129" spans="1:33">
      <c r="K129" s="20"/>
    </row>
    <row r="130" spans="1:33">
      <c r="H130" s="22"/>
      <c r="I130" s="21"/>
      <c r="K130" s="20"/>
    </row>
    <row r="131" spans="1:33">
      <c r="A131" s="21"/>
    </row>
    <row r="134" spans="1:33">
      <c r="D134" s="18"/>
      <c r="E134" s="18"/>
      <c r="F134" s="18"/>
      <c r="AF134" s="18"/>
      <c r="AG134" s="19"/>
    </row>
    <row r="135" spans="1:33">
      <c r="D135" s="18"/>
      <c r="E135" s="18"/>
      <c r="F135" s="18"/>
      <c r="AF135" s="18"/>
      <c r="AG135" s="19"/>
    </row>
    <row r="136" spans="1:33">
      <c r="D136" s="18"/>
      <c r="E136" s="18"/>
      <c r="F136" s="18"/>
      <c r="AF136" s="18"/>
      <c r="AG136" s="19"/>
    </row>
    <row r="137" spans="1:33">
      <c r="E137" s="18"/>
      <c r="F137" s="18"/>
      <c r="AF137" s="18"/>
      <c r="AG137" s="19"/>
    </row>
    <row r="138" spans="1:33">
      <c r="E138" s="18"/>
      <c r="AF138" s="18"/>
      <c r="AG138" s="19"/>
    </row>
    <row r="139" spans="1:33">
      <c r="E139" s="18"/>
      <c r="AF139" s="18"/>
      <c r="AG139" s="19"/>
    </row>
    <row r="140" spans="1:33">
      <c r="E140" s="18"/>
      <c r="AF140" s="18"/>
      <c r="AG140" s="19"/>
    </row>
    <row r="141" spans="1:33">
      <c r="E141" s="18"/>
      <c r="AF141" s="18"/>
      <c r="AG141" s="19"/>
    </row>
    <row r="142" spans="1:33">
      <c r="E142" s="18"/>
      <c r="AF142" s="18"/>
      <c r="AG142" s="19"/>
    </row>
    <row r="143" spans="1:33">
      <c r="E143" s="18"/>
      <c r="AF143" s="18"/>
      <c r="AG143" s="19"/>
    </row>
    <row r="144" spans="1:33">
      <c r="E144" s="18"/>
      <c r="T144" t="s">
        <v>26</v>
      </c>
      <c r="AF144" s="18"/>
      <c r="AG144" s="19"/>
    </row>
    <row r="150" spans="1:33">
      <c r="A150" s="21"/>
    </row>
    <row r="153" spans="1:33">
      <c r="E153" s="18"/>
      <c r="H153" s="20"/>
      <c r="AF153" s="18"/>
      <c r="AG153" s="19"/>
    </row>
    <row r="154" spans="1:33">
      <c r="E154" s="18"/>
      <c r="H154" s="20"/>
      <c r="AF154" s="18"/>
      <c r="AG154" s="19"/>
    </row>
    <row r="155" spans="1:33">
      <c r="H155" s="20"/>
    </row>
    <row r="156" spans="1:33">
      <c r="H156" s="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47"/>
  <sheetViews>
    <sheetView workbookViewId="0">
      <selection sqref="A1:K12"/>
    </sheetView>
  </sheetViews>
  <sheetFormatPr defaultRowHeight="15"/>
  <cols>
    <col min="1" max="1" width="4.7109375" customWidth="1"/>
    <col min="2" max="2" width="6.140625" customWidth="1"/>
    <col min="3" max="3" width="11.5703125" customWidth="1"/>
    <col min="5" max="5" width="14" bestFit="1" customWidth="1"/>
    <col min="6" max="6" width="10.140625" bestFit="1" customWidth="1"/>
    <col min="7" max="7" width="13.28515625" customWidth="1"/>
    <col min="8" max="8" width="11.140625" bestFit="1" customWidth="1"/>
    <col min="9" max="9" width="13.85546875" customWidth="1"/>
    <col min="10" max="10" width="16" customWidth="1"/>
    <col min="11" max="11" width="12.7109375" customWidth="1"/>
    <col min="12" max="12" width="12.85546875" bestFit="1" customWidth="1"/>
  </cols>
  <sheetData>
    <row r="1" spans="1:38">
      <c r="A1" s="29" t="s">
        <v>32</v>
      </c>
      <c r="B1" s="30"/>
    </row>
    <row r="2" spans="1:38">
      <c r="A2" s="21"/>
    </row>
    <row r="3" spans="1:38">
      <c r="D3" s="20"/>
    </row>
    <row r="4" spans="1:38" ht="15.75" thickBot="1">
      <c r="A4" s="27" t="s">
        <v>19</v>
      </c>
      <c r="B4" s="27" t="s">
        <v>27</v>
      </c>
      <c r="C4" s="27" t="s">
        <v>28</v>
      </c>
      <c r="D4" s="27" t="s">
        <v>20</v>
      </c>
      <c r="E4" s="27" t="s">
        <v>21</v>
      </c>
      <c r="F4" s="27" t="s">
        <v>55</v>
      </c>
      <c r="G4" s="58" t="s">
        <v>22</v>
      </c>
      <c r="H4" s="27" t="s">
        <v>23</v>
      </c>
      <c r="I4" s="27" t="s">
        <v>24</v>
      </c>
      <c r="J4" s="27" t="s">
        <v>25</v>
      </c>
    </row>
    <row r="5" spans="1:38" ht="15.75" thickTop="1">
      <c r="A5" t="s">
        <v>56</v>
      </c>
      <c r="B5">
        <v>31701</v>
      </c>
      <c r="C5" t="s">
        <v>57</v>
      </c>
      <c r="D5" s="32" t="s">
        <v>58</v>
      </c>
      <c r="E5" s="28">
        <v>15500</v>
      </c>
      <c r="F5" s="31">
        <v>42853</v>
      </c>
      <c r="G5" s="31">
        <v>42853</v>
      </c>
      <c r="H5" t="s">
        <v>59</v>
      </c>
      <c r="I5">
        <v>0</v>
      </c>
      <c r="J5" s="28">
        <v>15500</v>
      </c>
      <c r="AK5" s="18"/>
      <c r="AL5" s="19"/>
    </row>
    <row r="6" spans="1:38">
      <c r="A6" t="s">
        <v>56</v>
      </c>
      <c r="B6">
        <v>31705</v>
      </c>
      <c r="C6">
        <v>1169231066</v>
      </c>
      <c r="D6" s="32" t="s">
        <v>60</v>
      </c>
      <c r="E6" s="57">
        <v>46.13</v>
      </c>
      <c r="F6" s="31">
        <v>42955</v>
      </c>
      <c r="G6" s="31">
        <v>42968</v>
      </c>
      <c r="H6" s="18">
        <v>42979</v>
      </c>
      <c r="I6">
        <v>36.130000000000003</v>
      </c>
      <c r="J6" s="28">
        <v>10</v>
      </c>
      <c r="AK6" s="18"/>
      <c r="AL6" s="19"/>
    </row>
    <row r="7" spans="1:38">
      <c r="A7" t="s">
        <v>56</v>
      </c>
      <c r="B7">
        <v>31710</v>
      </c>
      <c r="C7">
        <v>1179258995</v>
      </c>
      <c r="D7" t="s">
        <v>60</v>
      </c>
      <c r="E7" s="28">
        <v>61.64</v>
      </c>
      <c r="F7" s="18">
        <v>43077</v>
      </c>
      <c r="G7" s="18">
        <v>43089</v>
      </c>
      <c r="H7" t="s">
        <v>59</v>
      </c>
      <c r="I7">
        <v>0</v>
      </c>
      <c r="J7" s="28">
        <v>61.64</v>
      </c>
      <c r="AK7" s="18"/>
      <c r="AL7" s="19"/>
    </row>
    <row r="8" spans="1:38">
      <c r="A8" t="s">
        <v>56</v>
      </c>
      <c r="B8">
        <v>31711</v>
      </c>
      <c r="C8">
        <v>1181566629</v>
      </c>
      <c r="D8" t="s">
        <v>60</v>
      </c>
      <c r="E8" s="28">
        <v>50.24</v>
      </c>
      <c r="F8" s="59">
        <v>43100</v>
      </c>
      <c r="G8" s="18">
        <v>43122</v>
      </c>
      <c r="H8" t="s">
        <v>59</v>
      </c>
      <c r="I8">
        <v>0</v>
      </c>
      <c r="J8" s="28">
        <v>50.24</v>
      </c>
      <c r="AK8" s="18"/>
      <c r="AL8" s="19"/>
    </row>
    <row r="9" spans="1:38">
      <c r="J9" s="28"/>
    </row>
    <row r="10" spans="1:38">
      <c r="J10" s="60">
        <f>SUM(J5:J9)</f>
        <v>15621.88</v>
      </c>
    </row>
    <row r="26" spans="1:8">
      <c r="A26" t="s">
        <v>34</v>
      </c>
      <c r="G26" s="28"/>
      <c r="H26" s="20"/>
    </row>
    <row r="27" spans="1:8">
      <c r="G27" s="28"/>
      <c r="H27" s="20"/>
    </row>
    <row r="28" spans="1:8">
      <c r="A28" t="s">
        <v>35</v>
      </c>
      <c r="D28" s="33">
        <v>0.2</v>
      </c>
      <c r="G28" s="28"/>
      <c r="H28" s="20"/>
    </row>
    <row r="29" spans="1:8">
      <c r="B29" t="s">
        <v>36</v>
      </c>
      <c r="F29" s="20">
        <f>SUM(F8)</f>
        <v>43100</v>
      </c>
      <c r="G29" s="28"/>
      <c r="H29" s="20">
        <f>SUM(F29/100*20)</f>
        <v>8620</v>
      </c>
    </row>
    <row r="30" spans="1:8">
      <c r="F30" s="20"/>
      <c r="G30" s="28"/>
      <c r="H30" s="20"/>
    </row>
    <row r="31" spans="1:8">
      <c r="A31" t="s">
        <v>37</v>
      </c>
      <c r="D31" s="33">
        <v>0.3</v>
      </c>
      <c r="G31" s="28"/>
      <c r="H31" s="20"/>
    </row>
    <row r="32" spans="1:8">
      <c r="B32" t="s">
        <v>38</v>
      </c>
      <c r="F32" s="20">
        <f>SUM(F8)</f>
        <v>43100</v>
      </c>
      <c r="G32" s="28"/>
      <c r="H32" s="20">
        <f>SUM(F32/100*30)</f>
        <v>12930</v>
      </c>
    </row>
    <row r="33" spans="1:10">
      <c r="G33" s="28"/>
      <c r="H33" s="20"/>
    </row>
    <row r="34" spans="1:10">
      <c r="A34" t="s">
        <v>39</v>
      </c>
      <c r="D34" s="33">
        <v>0.5</v>
      </c>
      <c r="F34">
        <v>65062.55</v>
      </c>
      <c r="G34" s="28"/>
      <c r="H34" s="20">
        <f>SUM(F34/100*50)</f>
        <v>32531.274999999998</v>
      </c>
    </row>
    <row r="35" spans="1:10">
      <c r="G35" s="28"/>
      <c r="H35" s="20"/>
    </row>
    <row r="36" spans="1:10">
      <c r="G36" s="28"/>
      <c r="H36" s="22">
        <f>SUM(H29:H34)</f>
        <v>54081.274999999994</v>
      </c>
    </row>
    <row r="37" spans="1:10">
      <c r="G37" s="28"/>
    </row>
    <row r="38" spans="1:10">
      <c r="G38" s="28"/>
      <c r="H38" s="20">
        <v>-32531.279999999999</v>
      </c>
      <c r="I38" t="s">
        <v>42</v>
      </c>
    </row>
    <row r="39" spans="1:10">
      <c r="G39" s="28"/>
      <c r="H39" s="20"/>
    </row>
    <row r="40" spans="1:10">
      <c r="E40" s="18"/>
      <c r="F40" s="18"/>
      <c r="H40" s="20">
        <f>SUM(H36:H39)</f>
        <v>21549.994999999995</v>
      </c>
      <c r="I40" s="20" t="s">
        <v>43</v>
      </c>
    </row>
    <row r="41" spans="1:10">
      <c r="A41" s="21"/>
    </row>
    <row r="42" spans="1:10">
      <c r="E42" s="18"/>
      <c r="F42" s="18"/>
      <c r="I42" s="20"/>
    </row>
    <row r="43" spans="1:10">
      <c r="A43" s="45"/>
      <c r="B43" s="34"/>
      <c r="C43" s="34"/>
      <c r="D43" s="34"/>
      <c r="E43" s="38"/>
      <c r="F43" s="38"/>
      <c r="G43" s="34"/>
      <c r="H43" s="34"/>
      <c r="I43" s="35"/>
      <c r="J43" s="34"/>
    </row>
    <row r="44" spans="1:10">
      <c r="A44" s="34"/>
      <c r="B44" s="34"/>
      <c r="C44" s="34"/>
      <c r="D44" s="34"/>
      <c r="E44" s="38"/>
      <c r="F44" s="38"/>
      <c r="G44" s="34"/>
      <c r="H44" s="34"/>
      <c r="I44" s="35"/>
      <c r="J44" s="34"/>
    </row>
    <row r="45" spans="1:10">
      <c r="A45" s="34"/>
      <c r="B45" s="34"/>
      <c r="C45" s="38"/>
      <c r="D45" s="38"/>
      <c r="E45" s="34"/>
      <c r="F45" s="38"/>
      <c r="G45" s="34"/>
      <c r="H45" s="34"/>
      <c r="I45" s="34"/>
      <c r="J45" s="34"/>
    </row>
    <row r="46" spans="1:10">
      <c r="A46" s="34"/>
      <c r="B46" s="34"/>
      <c r="C46" s="38"/>
      <c r="D46" s="39"/>
      <c r="E46" s="38"/>
      <c r="F46" s="38"/>
      <c r="G46" s="34"/>
      <c r="H46" s="39"/>
      <c r="I46" s="39"/>
      <c r="J46" s="34"/>
    </row>
    <row r="47" spans="1:10">
      <c r="A47" s="34"/>
      <c r="B47" s="34"/>
      <c r="C47" s="34"/>
      <c r="D47" s="39"/>
      <c r="E47" s="34"/>
      <c r="F47" s="38"/>
      <c r="G47" s="38"/>
      <c r="H47" s="39"/>
      <c r="I47" s="46"/>
      <c r="J47" s="34"/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G17" sqref="G17"/>
    </sheetView>
  </sheetViews>
  <sheetFormatPr defaultRowHeight="15"/>
  <sheetData>
    <row r="1" spans="1:12">
      <c r="A1" s="44"/>
      <c r="B1" s="34"/>
      <c r="C1" s="34"/>
      <c r="D1" s="34"/>
      <c r="E1" s="34"/>
      <c r="F1" s="34"/>
    </row>
    <row r="2" spans="1:12">
      <c r="A2" s="34"/>
      <c r="B2" s="34"/>
      <c r="C2" s="34"/>
      <c r="D2" s="34"/>
      <c r="E2" s="34"/>
      <c r="F2" s="34"/>
    </row>
    <row r="3" spans="1:12">
      <c r="A3" s="34"/>
      <c r="B3" s="34"/>
      <c r="C3" s="34"/>
      <c r="D3" s="34"/>
      <c r="E3" s="34"/>
      <c r="F3" s="34"/>
    </row>
    <row r="4" spans="1:12">
      <c r="A4" s="34"/>
      <c r="B4" s="34"/>
      <c r="C4" s="34"/>
      <c r="D4" s="34"/>
      <c r="E4" s="34"/>
      <c r="F4" s="34"/>
      <c r="L4" s="18"/>
    </row>
    <row r="5" spans="1:12">
      <c r="A5" s="34"/>
      <c r="B5" s="34"/>
      <c r="C5" s="34"/>
      <c r="D5" s="34"/>
      <c r="E5" s="34"/>
      <c r="F5" s="34"/>
      <c r="L5" s="18"/>
    </row>
    <row r="6" spans="1:12">
      <c r="A6" s="34"/>
      <c r="B6" s="34"/>
      <c r="C6" s="34"/>
      <c r="D6" s="34"/>
      <c r="E6" s="34"/>
      <c r="F6" s="34"/>
      <c r="L6" s="18"/>
    </row>
    <row r="7" spans="1:12">
      <c r="A7" s="34"/>
      <c r="B7" s="34"/>
      <c r="C7" s="34"/>
      <c r="D7" s="34"/>
      <c r="E7" s="34"/>
      <c r="F7" s="34"/>
    </row>
    <row r="8" spans="1:12">
      <c r="A8" s="34"/>
      <c r="B8" s="34"/>
      <c r="C8" s="34"/>
      <c r="D8" s="34"/>
      <c r="E8" s="34"/>
      <c r="F8" s="34"/>
    </row>
    <row r="9" spans="1:12">
      <c r="A9" s="34"/>
      <c r="B9" s="34"/>
      <c r="C9" s="34"/>
      <c r="D9" s="34"/>
      <c r="E9" s="34"/>
      <c r="F9" s="34"/>
    </row>
    <row r="10" spans="1:12">
      <c r="A10" s="34"/>
      <c r="B10" s="34"/>
      <c r="C10" s="34"/>
      <c r="D10" s="34"/>
      <c r="E10" s="34"/>
      <c r="F10" s="34"/>
    </row>
    <row r="11" spans="1:12">
      <c r="A11" s="34"/>
      <c r="B11" s="34"/>
      <c r="C11" s="34"/>
      <c r="D11" s="34"/>
      <c r="E11" s="34"/>
      <c r="F11" s="3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18"/>
  <sheetViews>
    <sheetView tabSelected="1" workbookViewId="0">
      <selection activeCell="D10" sqref="D10"/>
    </sheetView>
  </sheetViews>
  <sheetFormatPr defaultRowHeight="15"/>
  <sheetData>
    <row r="2" spans="1:8">
      <c r="A2" s="29" t="s">
        <v>74</v>
      </c>
    </row>
    <row r="4" spans="1:8">
      <c r="A4" s="21" t="s">
        <v>75</v>
      </c>
    </row>
    <row r="5" spans="1:8">
      <c r="A5" t="s">
        <v>76</v>
      </c>
      <c r="B5" s="61">
        <v>513100</v>
      </c>
      <c r="F5">
        <v>395.79</v>
      </c>
      <c r="G5">
        <v>395.79</v>
      </c>
    </row>
    <row r="6" spans="1:8">
      <c r="A6" t="s">
        <v>77</v>
      </c>
      <c r="B6" s="61">
        <v>501100</v>
      </c>
      <c r="C6" s="33">
        <v>-0.2</v>
      </c>
      <c r="D6">
        <v>1074.1600000000001</v>
      </c>
      <c r="F6">
        <f>SUM(D6*0.2)</f>
        <v>214.83200000000002</v>
      </c>
    </row>
    <row r="7" spans="1:8">
      <c r="B7" s="61">
        <v>518200</v>
      </c>
      <c r="C7" s="33">
        <v>-0.2</v>
      </c>
      <c r="D7">
        <v>260.95</v>
      </c>
      <c r="F7">
        <f>SUM(D7*0.2)</f>
        <v>52.19</v>
      </c>
      <c r="G7" s="28">
        <f>SUM(F6:F7)</f>
        <v>267.02200000000005</v>
      </c>
    </row>
    <row r="8" spans="1:8">
      <c r="A8" t="s">
        <v>81</v>
      </c>
      <c r="B8" s="61">
        <v>512300</v>
      </c>
      <c r="F8">
        <v>7.8</v>
      </c>
    </row>
    <row r="9" spans="1:8">
      <c r="B9" s="61">
        <v>518110</v>
      </c>
      <c r="F9">
        <v>52.2</v>
      </c>
    </row>
    <row r="10" spans="1:8">
      <c r="B10" s="61">
        <v>548900</v>
      </c>
      <c r="F10">
        <v>96.86</v>
      </c>
      <c r="G10">
        <f>SUM(F8:F10)</f>
        <v>156.86000000000001</v>
      </c>
    </row>
    <row r="12" spans="1:8">
      <c r="H12">
        <f>SUM(G5:G11)</f>
        <v>819.67200000000014</v>
      </c>
    </row>
    <row r="16" spans="1:8">
      <c r="A16" t="s">
        <v>78</v>
      </c>
      <c r="B16">
        <v>518300</v>
      </c>
      <c r="C16" t="s">
        <v>79</v>
      </c>
      <c r="F16">
        <v>480</v>
      </c>
    </row>
    <row r="17" spans="2:7">
      <c r="B17">
        <v>518300</v>
      </c>
      <c r="C17" t="s">
        <v>80</v>
      </c>
      <c r="F17">
        <v>150</v>
      </c>
    </row>
    <row r="18" spans="2:7">
      <c r="G18">
        <f>SUM(F16:F17)</f>
        <v>630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inventarizacia</vt:lpstr>
      <vt:lpstr>pokladna</vt:lpstr>
      <vt:lpstr>Odberatelia</vt:lpstr>
      <vt:lpstr>Dodavatelia</vt:lpstr>
      <vt:lpstr>ucty</vt:lpstr>
      <vt:lpstr>DP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lubka</dc:creator>
  <cp:lastModifiedBy>Benkovská Ľubica</cp:lastModifiedBy>
  <cp:lastPrinted>2018-03-21T08:33:08Z</cp:lastPrinted>
  <dcterms:created xsi:type="dcterms:W3CDTF">2009-03-24T20:07:01Z</dcterms:created>
  <dcterms:modified xsi:type="dcterms:W3CDTF">2018-03-21T09:14:42Z</dcterms:modified>
</cp:coreProperties>
</file>