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romanova\Desktop\DIG\Jobs\Taylor-Wharton\Audit 2017\2. Final 2017\FS 2017\"/>
    </mc:Choice>
  </mc:AlternateContent>
  <bookViews>
    <workbookView xWindow="0" yWindow="0" windowWidth="18852" windowHeight="5952" activeTab="1"/>
  </bookViews>
  <sheets>
    <sheet name="FA Continuity schedule 2017" sheetId="1" r:id="rId1"/>
    <sheet name="FA Continuity schedule 2016" sheetId="2" r:id="rId2"/>
  </sheets>
  <externalReferences>
    <externalReference r:id="rId3"/>
    <externalReference r:id="rId4"/>
  </externalReferences>
  <definedNames>
    <definedName name="BS_date">'[1]Trial Balance'!$C$2</definedName>
    <definedName name="Client" localSheetId="0">#REF!</definedName>
    <definedName name="Client">#REF!</definedName>
    <definedName name="Company_name">'[1]Trial Balance'!$C$1</definedName>
    <definedName name="_xlnm.Criteria" localSheetId="0">#REF!</definedName>
    <definedName name="_xlnm.Criteria">#REF!</definedName>
    <definedName name="ExactAddinConnection" hidden="1">"080"</definedName>
    <definedName name="ExactAddinConnection.080" hidden="1">"sebraex1;080;j.canon;0"</definedName>
    <definedName name="ExactAddinConnection.200" hidden="1">"reha109428-2;080;dusan;1"</definedName>
    <definedName name="ExactAddinReports" hidden="1">2</definedName>
    <definedName name="houses">[2]avg.rates!$M$27,[2]avg.rates!$M$18:$M$25,[2]avg.rates!$M$15:$M$16,[2]avg.rates!$M$12:$M$13,[2]avg.rates!$M$3:$M$9</definedName>
    <definedName name="ICT" localSheetId="0">#REF!</definedName>
    <definedName name="ICT">#REF!</definedName>
    <definedName name="INT.DOKLAD1" localSheetId="0">#REF!</definedName>
    <definedName name="INT.DOKLAD1">#REF!</definedName>
    <definedName name="INT.DOKLAD2" localSheetId="0">#REF!</definedName>
    <definedName name="INT.DOKLAD2">#REF!</definedName>
    <definedName name="interim" localSheetId="0">Main.SAPF4Help()</definedName>
    <definedName name="interim">Main.SAPF4Help()</definedName>
    <definedName name="MPP" localSheetId="0">#REF!</definedName>
    <definedName name="MPP">#REF!</definedName>
    <definedName name="nový" localSheetId="0">Main.SAPF4Help()</definedName>
    <definedName name="nový">Main.SAPF4Help()</definedName>
    <definedName name="PM_List_1">'[1]Planning Matrix - hidden'!$P$7:$P$8</definedName>
    <definedName name="_xlnm.Print_Area" localSheetId="1">'FA Continuity schedule 2016'!$A$1:$T$44</definedName>
    <definedName name="_xlnm.Print_Area" localSheetId="0">'FA Continuity schedule 2017'!$A$1:$T$44</definedName>
    <definedName name="ProfitBeforeTax" localSheetId="0">#REF!</definedName>
    <definedName name="ProfitBeforeTax">#REF!</definedName>
    <definedName name="SAPFuncF4Help" localSheetId="0">Main.SAPF4Help()</definedName>
    <definedName name="SAPFuncF4Help">Main.SAPF4Help()</definedName>
    <definedName name="SMT" localSheetId="0">#REF!</definedName>
    <definedName name="SMT">#REF!</definedName>
    <definedName name="TECH.ODPISY" localSheetId="0">#REF!</definedName>
    <definedName name="TECH.ODPISY">#REF!</definedName>
    <definedName name="TotalAssets" localSheetId="0">#REF!</definedName>
    <definedName name="TotalAssets">#REF!</definedName>
    <definedName name="TotalRevenue" localSheetId="0">#REF!</definedName>
    <definedName name="TotalRevenue">#REF!</definedName>
    <definedName name="UCT.ODPISY" localSheetId="0">#REF!</definedName>
    <definedName name="UCT.ODPISY">#REF!</definedName>
    <definedName name="Untitled" localSheetId="0">#REF!</definedName>
    <definedName name="Untitled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2" l="1"/>
  <c r="K39" i="2"/>
  <c r="J39" i="2"/>
  <c r="I39" i="2"/>
  <c r="F39" i="2"/>
  <c r="E39" i="2"/>
  <c r="D39" i="2"/>
  <c r="C39" i="2"/>
  <c r="O38" i="2"/>
  <c r="M38" i="2"/>
  <c r="G38" i="2"/>
  <c r="P38" i="2" s="1"/>
  <c r="O37" i="2"/>
  <c r="M37" i="2"/>
  <c r="G37" i="2"/>
  <c r="P37" i="2" s="1"/>
  <c r="O36" i="2"/>
  <c r="M36" i="2"/>
  <c r="G36" i="2"/>
  <c r="P36" i="2" s="1"/>
  <c r="O35" i="2"/>
  <c r="M35" i="2"/>
  <c r="G35" i="2"/>
  <c r="P35" i="2" s="1"/>
  <c r="O34" i="2"/>
  <c r="M34" i="2"/>
  <c r="G34" i="2"/>
  <c r="P34" i="2" s="1"/>
  <c r="O33" i="2"/>
  <c r="M33" i="2"/>
  <c r="G33" i="2"/>
  <c r="P33" i="2" s="1"/>
  <c r="O32" i="2"/>
  <c r="M32" i="2"/>
  <c r="G32" i="2"/>
  <c r="P32" i="2" s="1"/>
  <c r="O31" i="2"/>
  <c r="M31" i="2"/>
  <c r="G31" i="2"/>
  <c r="P31" i="2" s="1"/>
  <c r="O30" i="2"/>
  <c r="M30" i="2"/>
  <c r="G30" i="2"/>
  <c r="P30" i="2" s="1"/>
  <c r="O29" i="2"/>
  <c r="M29" i="2"/>
  <c r="G29" i="2"/>
  <c r="P29" i="2" s="1"/>
  <c r="O28" i="2"/>
  <c r="O39" i="2" s="1"/>
  <c r="M28" i="2"/>
  <c r="M39" i="2" s="1"/>
  <c r="G28" i="2"/>
  <c r="P28" i="2" s="1"/>
  <c r="L26" i="2"/>
  <c r="K26" i="2"/>
  <c r="J26" i="2"/>
  <c r="I26" i="2"/>
  <c r="F26" i="2"/>
  <c r="E26" i="2"/>
  <c r="D26" i="2"/>
  <c r="C26" i="2"/>
  <c r="O25" i="2"/>
  <c r="M25" i="2"/>
  <c r="G25" i="2"/>
  <c r="P25" i="2" s="1"/>
  <c r="O24" i="2"/>
  <c r="M24" i="2"/>
  <c r="G24" i="2"/>
  <c r="P24" i="2" s="1"/>
  <c r="O23" i="2"/>
  <c r="M23" i="2"/>
  <c r="G23" i="2"/>
  <c r="P23" i="2" s="1"/>
  <c r="O22" i="2"/>
  <c r="M22" i="2"/>
  <c r="G22" i="2"/>
  <c r="P22" i="2" s="1"/>
  <c r="O21" i="2"/>
  <c r="M21" i="2"/>
  <c r="G21" i="2"/>
  <c r="P21" i="2" s="1"/>
  <c r="O20" i="2"/>
  <c r="M20" i="2"/>
  <c r="G20" i="2"/>
  <c r="P20" i="2" s="1"/>
  <c r="O19" i="2"/>
  <c r="M19" i="2"/>
  <c r="G19" i="2"/>
  <c r="P19" i="2" s="1"/>
  <c r="O18" i="2"/>
  <c r="O26" i="2" s="1"/>
  <c r="M18" i="2"/>
  <c r="M26" i="2" s="1"/>
  <c r="G18" i="2"/>
  <c r="P18" i="2" s="1"/>
  <c r="L16" i="2"/>
  <c r="L41" i="2" s="1"/>
  <c r="K16" i="2"/>
  <c r="K41" i="2" s="1"/>
  <c r="J16" i="2"/>
  <c r="J41" i="2" s="1"/>
  <c r="I16" i="2"/>
  <c r="I41" i="2" s="1"/>
  <c r="F16" i="2"/>
  <c r="F41" i="2" s="1"/>
  <c r="E16" i="2"/>
  <c r="E41" i="2" s="1"/>
  <c r="D16" i="2"/>
  <c r="D41" i="2" s="1"/>
  <c r="C16" i="2"/>
  <c r="C41" i="2" s="1"/>
  <c r="O15" i="2"/>
  <c r="M15" i="2"/>
  <c r="G15" i="2"/>
  <c r="P15" i="2" s="1"/>
  <c r="O14" i="2"/>
  <c r="M14" i="2"/>
  <c r="G14" i="2"/>
  <c r="P14" i="2" s="1"/>
  <c r="O13" i="2"/>
  <c r="M13" i="2"/>
  <c r="G13" i="2"/>
  <c r="P13" i="2" s="1"/>
  <c r="O12" i="2"/>
  <c r="M12" i="2"/>
  <c r="G12" i="2"/>
  <c r="P12" i="2" s="1"/>
  <c r="O11" i="2"/>
  <c r="M11" i="2"/>
  <c r="G11" i="2"/>
  <c r="P11" i="2" s="1"/>
  <c r="O10" i="2"/>
  <c r="M10" i="2"/>
  <c r="G10" i="2"/>
  <c r="P10" i="2" s="1"/>
  <c r="O9" i="2"/>
  <c r="O16" i="2" s="1"/>
  <c r="O41" i="2" s="1"/>
  <c r="M9" i="2"/>
  <c r="M16" i="2" s="1"/>
  <c r="M41" i="2" s="1"/>
  <c r="G9" i="2"/>
  <c r="P9" i="2" s="1"/>
  <c r="P16" i="2" s="1"/>
  <c r="I6" i="2"/>
  <c r="G6" i="2"/>
  <c r="M6" i="2" s="1"/>
  <c r="P6" i="2" s="1"/>
  <c r="B1" i="2"/>
  <c r="L39" i="1"/>
  <c r="K39" i="1"/>
  <c r="J39" i="1"/>
  <c r="I39" i="1"/>
  <c r="F39" i="1"/>
  <c r="E39" i="1"/>
  <c r="D39" i="1"/>
  <c r="C39" i="1"/>
  <c r="O38" i="1"/>
  <c r="M38" i="1"/>
  <c r="G38" i="1"/>
  <c r="P38" i="1" s="1"/>
  <c r="O37" i="1"/>
  <c r="M37" i="1"/>
  <c r="G37" i="1"/>
  <c r="P37" i="1" s="1"/>
  <c r="O36" i="1"/>
  <c r="M36" i="1"/>
  <c r="G36" i="1"/>
  <c r="P36" i="1" s="1"/>
  <c r="O35" i="1"/>
  <c r="M35" i="1"/>
  <c r="G35" i="1"/>
  <c r="P35" i="1" s="1"/>
  <c r="O34" i="1"/>
  <c r="M34" i="1"/>
  <c r="G34" i="1"/>
  <c r="P34" i="1" s="1"/>
  <c r="O33" i="1"/>
  <c r="M33" i="1"/>
  <c r="G33" i="1"/>
  <c r="P33" i="1" s="1"/>
  <c r="O32" i="1"/>
  <c r="M32" i="1"/>
  <c r="G32" i="1"/>
  <c r="P32" i="1" s="1"/>
  <c r="O31" i="1"/>
  <c r="M31" i="1"/>
  <c r="G31" i="1"/>
  <c r="P31" i="1" s="1"/>
  <c r="O30" i="1"/>
  <c r="M30" i="1"/>
  <c r="G30" i="1"/>
  <c r="P30" i="1" s="1"/>
  <c r="O29" i="1"/>
  <c r="M29" i="1"/>
  <c r="G29" i="1"/>
  <c r="P29" i="1" s="1"/>
  <c r="O28" i="1"/>
  <c r="O39" i="1" s="1"/>
  <c r="M28" i="1"/>
  <c r="M39" i="1" s="1"/>
  <c r="G28" i="1"/>
  <c r="G39" i="1" s="1"/>
  <c r="L26" i="1"/>
  <c r="K26" i="1"/>
  <c r="J26" i="1"/>
  <c r="I26" i="1"/>
  <c r="F26" i="1"/>
  <c r="E26" i="1"/>
  <c r="D26" i="1"/>
  <c r="C26" i="1"/>
  <c r="O25" i="1"/>
  <c r="M25" i="1"/>
  <c r="G25" i="1"/>
  <c r="P25" i="1" s="1"/>
  <c r="O24" i="1"/>
  <c r="M24" i="1"/>
  <c r="G24" i="1"/>
  <c r="P24" i="1" s="1"/>
  <c r="O23" i="1"/>
  <c r="M23" i="1"/>
  <c r="G23" i="1"/>
  <c r="P23" i="1" s="1"/>
  <c r="O22" i="1"/>
  <c r="M22" i="1"/>
  <c r="G22" i="1"/>
  <c r="P22" i="1" s="1"/>
  <c r="O21" i="1"/>
  <c r="M21" i="1"/>
  <c r="G21" i="1"/>
  <c r="P21" i="1" s="1"/>
  <c r="O20" i="1"/>
  <c r="M20" i="1"/>
  <c r="G20" i="1"/>
  <c r="P20" i="1" s="1"/>
  <c r="O19" i="1"/>
  <c r="M19" i="1"/>
  <c r="G19" i="1"/>
  <c r="P19" i="1" s="1"/>
  <c r="O18" i="1"/>
  <c r="O26" i="1" s="1"/>
  <c r="M18" i="1"/>
  <c r="M26" i="1" s="1"/>
  <c r="G18" i="1"/>
  <c r="G26" i="1" s="1"/>
  <c r="L16" i="1"/>
  <c r="L41" i="1" s="1"/>
  <c r="J16" i="1"/>
  <c r="J41" i="1" s="1"/>
  <c r="I16" i="1"/>
  <c r="I41" i="1" s="1"/>
  <c r="F16" i="1"/>
  <c r="F41" i="1" s="1"/>
  <c r="E16" i="1"/>
  <c r="E41" i="1" s="1"/>
  <c r="D16" i="1"/>
  <c r="D41" i="1" s="1"/>
  <c r="C16" i="1"/>
  <c r="C41" i="1" s="1"/>
  <c r="O15" i="1"/>
  <c r="M15" i="1"/>
  <c r="G15" i="1"/>
  <c r="P15" i="1" s="1"/>
  <c r="O14" i="1"/>
  <c r="M14" i="1"/>
  <c r="G14" i="1"/>
  <c r="P14" i="1" s="1"/>
  <c r="O13" i="1"/>
  <c r="M13" i="1"/>
  <c r="G13" i="1"/>
  <c r="P13" i="1" s="1"/>
  <c r="O12" i="1"/>
  <c r="M12" i="1"/>
  <c r="G12" i="1"/>
  <c r="P12" i="1" s="1"/>
  <c r="O11" i="1"/>
  <c r="M11" i="1"/>
  <c r="G11" i="1"/>
  <c r="G16" i="1" s="1"/>
  <c r="G41" i="1" s="1"/>
  <c r="O10" i="1"/>
  <c r="M10" i="1"/>
  <c r="M16" i="1" s="1"/>
  <c r="M41" i="1" s="1"/>
  <c r="K10" i="1"/>
  <c r="K16" i="1" s="1"/>
  <c r="K41" i="1" s="1"/>
  <c r="G10" i="1"/>
  <c r="P10" i="1" s="1"/>
  <c r="P9" i="1"/>
  <c r="O9" i="1"/>
  <c r="O16" i="1" s="1"/>
  <c r="O41" i="1" s="1"/>
  <c r="M9" i="1"/>
  <c r="G9" i="1"/>
  <c r="M6" i="1"/>
  <c r="P6" i="1" s="1"/>
  <c r="I6" i="1"/>
  <c r="G6" i="1"/>
  <c r="P26" i="2" l="1"/>
  <c r="P41" i="2" s="1"/>
  <c r="P39" i="2"/>
  <c r="G16" i="2"/>
  <c r="G26" i="2"/>
  <c r="G39" i="2"/>
  <c r="P11" i="1"/>
  <c r="P16" i="1" s="1"/>
  <c r="P41" i="1" s="1"/>
  <c r="P18" i="1"/>
  <c r="P26" i="1" s="1"/>
  <c r="P28" i="1"/>
  <c r="P39" i="1" s="1"/>
  <c r="G41" i="2" l="1"/>
</calcChain>
</file>

<file path=xl/sharedStrings.xml><?xml version="1.0" encoding="utf-8"?>
<sst xmlns="http://schemas.openxmlformats.org/spreadsheetml/2006/main" count="119" uniqueCount="46">
  <si>
    <t>TAYLOR-WHARTON SLOVAKIA s.r.o.</t>
  </si>
  <si>
    <t>Poznámky Úč PODV 3 - 01</t>
  </si>
  <si>
    <t>Prehľad o pohybe neobežného majetku</t>
  </si>
  <si>
    <t xml:space="preserve"> 31.12.2017</t>
  </si>
  <si>
    <t>Prvotné ocenenie (Obstarávacia cena/Vlastné náklady)</t>
  </si>
  <si>
    <t>Oprávky/Opravné položky</t>
  </si>
  <si>
    <t>Zostatková cena</t>
  </si>
  <si>
    <t>Názov</t>
  </si>
  <si>
    <t>Prírastky</t>
  </si>
  <si>
    <t>Úbytky</t>
  </si>
  <si>
    <t>Presuny</t>
  </si>
  <si>
    <t xml:space="preserve"> </t>
  </si>
  <si>
    <t>EUR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</si>
  <si>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</si>
  <si>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</si>
  <si>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</si>
  <si>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</si>
  <si>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</si>
  <si>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</si>
  <si>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</si>
  <si>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Dlhodobý nehmotný majetok spolu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</si>
  <si>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</si>
  <si>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</si>
  <si>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</si>
  <si>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</si>
  <si>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</si>
  <si>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</si>
  <si>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DIČ</t>
  </si>
  <si>
    <t>IČO</t>
  </si>
  <si>
    <t>Obstarávaný dlhodobý hmotný majetok</t>
  </si>
  <si>
    <t>Poskytnuté preddavky na dlhodobý hmotný majetok</t>
  </si>
  <si>
    <t>Dlhodobý hmotný majetok spolu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</si>
  <si>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</si>
  <si>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</si>
  <si>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</si>
  <si>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</si>
  <si>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</si>
  <si>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</si>
  <si>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</si>
  <si>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</si>
  <si>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</si>
  <si>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Obstarávaný dlhodobý finančný majetok</t>
  </si>
  <si>
    <t>Poskytnuté preddavky na dlhodobý finančný majetok</t>
  </si>
  <si>
    <t>Dlhodobý finančný majetok spolu</t>
  </si>
  <si>
    <t>Neobežný majetok spolu</t>
  </si>
  <si>
    <t xml:space="preserve">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</si>
</sst>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"/>
    <numFmt numFmtId="165" formatCode="#,##0.0000"/>
    <numFmt numFmtId="166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</font>
    <font>
      <i/>
      <sz val="11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b/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/>
    <xf numFmtId="0" fontId="1" fillId="0" borderId="0" xfId="1"/>
    <xf numFmtId="0" fontId="2" fillId="3" borderId="0" xfId="1" applyFont="1" applyFill="1"/>
    <xf numFmtId="0" fontId="6" fillId="0" borderId="0" xfId="1" applyFont="1" applyBorder="1" applyProtection="1"/>
    <xf numFmtId="3" fontId="6" fillId="0" borderId="0" xfId="1" applyNumberFormat="1" applyFont="1" applyBorder="1" applyProtection="1"/>
    <xf numFmtId="49" fontId="6" fillId="0" borderId="0" xfId="1" applyNumberFormat="1" applyFont="1" applyBorder="1" applyAlignment="1" applyProtection="1">
      <alignment horizontal="right"/>
    </xf>
    <xf numFmtId="0" fontId="6" fillId="0" borderId="0" xfId="1" applyFont="1"/>
    <xf numFmtId="0" fontId="6" fillId="3" borderId="0" xfId="1" applyFont="1" applyFill="1"/>
    <xf numFmtId="0" fontId="6" fillId="0" borderId="0" xfId="1" applyFont="1" applyBorder="1" applyAlignment="1" applyProtection="1">
      <alignment horizontal="center"/>
    </xf>
    <xf numFmtId="3" fontId="6" fillId="0" borderId="0" xfId="1" applyNumberFormat="1" applyFont="1" applyBorder="1" applyAlignment="1" applyProtection="1">
      <alignment horizontal="center"/>
    </xf>
    <xf numFmtId="0" fontId="6" fillId="0" borderId="1" xfId="1" applyFont="1" applyBorder="1" applyAlignment="1" applyProtection="1">
      <alignment horizontal="left"/>
    </xf>
    <xf numFmtId="14" fontId="6" fillId="0" borderId="1" xfId="1" applyNumberFormat="1" applyFont="1" applyBorder="1" applyAlignment="1" applyProtection="1">
      <alignment horizontal="center"/>
      <protection locked="0"/>
    </xf>
    <xf numFmtId="3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 applyProtection="1">
      <alignment horizontal="center"/>
      <protection locked="0"/>
    </xf>
    <xf numFmtId="0" fontId="5" fillId="0" borderId="0" xfId="1" applyFont="1"/>
    <xf numFmtId="3" fontId="6" fillId="0" borderId="0" xfId="1" applyNumberFormat="1" applyFont="1" applyBorder="1" applyAlignment="1">
      <alignment horizontal="center"/>
    </xf>
    <xf numFmtId="0" fontId="6" fillId="0" borderId="0" xfId="1" applyFont="1" applyBorder="1" applyAlignment="1" applyProtection="1">
      <alignment horizontal="left"/>
    </xf>
    <xf numFmtId="3" fontId="6" fillId="0" borderId="0" xfId="1" applyNumberFormat="1" applyFont="1" applyBorder="1" applyAlignment="1" applyProtection="1">
      <alignment horizontal="right"/>
    </xf>
    <xf numFmtId="165" fontId="6" fillId="0" borderId="0" xfId="1" applyNumberFormat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3" fontId="6" fillId="0" borderId="1" xfId="1" applyNumberFormat="1" applyFont="1" applyBorder="1" applyAlignment="1" applyProtection="1">
      <alignment horizontal="right"/>
    </xf>
    <xf numFmtId="3" fontId="6" fillId="0" borderId="1" xfId="1" applyNumberFormat="1" applyFont="1" applyBorder="1" applyProtection="1"/>
    <xf numFmtId="166" fontId="5" fillId="0" borderId="0" xfId="1" applyNumberFormat="1" applyFont="1"/>
    <xf numFmtId="0" fontId="7" fillId="0" borderId="0" xfId="1" applyFont="1" applyBorder="1" applyAlignment="1" applyProtection="1">
      <alignment horizontal="left"/>
    </xf>
    <xf numFmtId="3" fontId="7" fillId="0" borderId="0" xfId="1" applyNumberFormat="1" applyFont="1" applyBorder="1" applyAlignment="1" applyProtection="1">
      <alignment horizontal="right"/>
    </xf>
    <xf numFmtId="3" fontId="7" fillId="0" borderId="0" xfId="1" applyNumberFormat="1" applyFont="1" applyFill="1" applyBorder="1" applyAlignment="1" applyProtection="1">
      <alignment horizontal="right"/>
    </xf>
    <xf numFmtId="3" fontId="8" fillId="0" borderId="0" xfId="1" applyNumberFormat="1" applyFont="1" applyBorder="1" applyAlignment="1" applyProtection="1">
      <alignment horizontal="right"/>
    </xf>
    <xf numFmtId="3" fontId="6" fillId="0" borderId="0" xfId="1" applyNumberFormat="1" applyFont="1" applyFill="1" applyBorder="1" applyAlignment="1" applyProtection="1">
      <alignment horizontal="right"/>
    </xf>
    <xf numFmtId="0" fontId="6" fillId="0" borderId="0" xfId="1" applyFont="1" applyBorder="1" applyAlignment="1" applyProtection="1">
      <alignment vertical="center" wrapText="1"/>
    </xf>
    <xf numFmtId="3" fontId="6" fillId="0" borderId="0" xfId="1" applyNumberFormat="1" applyFont="1" applyBorder="1" applyAlignment="1" applyProtection="1">
      <alignment horizontal="right" vertical="center"/>
    </xf>
    <xf numFmtId="3" fontId="6" fillId="0" borderId="0" xfId="1" applyNumberFormat="1" applyFont="1" applyBorder="1" applyAlignment="1" applyProtection="1">
      <alignment vertical="center"/>
    </xf>
    <xf numFmtId="3" fontId="6" fillId="0" borderId="0" xfId="1" applyNumberFormat="1" applyFont="1" applyAlignment="1">
      <alignment vertical="center"/>
    </xf>
    <xf numFmtId="0" fontId="6" fillId="3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top" textRotation="180"/>
    </xf>
    <xf numFmtId="3" fontId="7" fillId="0" borderId="0" xfId="1" applyNumberFormat="1" applyFont="1" applyBorder="1" applyProtection="1"/>
    <xf numFmtId="0" fontId="6" fillId="3" borderId="0" xfId="1" applyFont="1" applyFill="1" applyBorder="1" applyAlignment="1" applyProtection="1">
      <alignment vertical="center" wrapText="1"/>
    </xf>
    <xf numFmtId="3" fontId="6" fillId="3" borderId="0" xfId="1" applyNumberFormat="1" applyFont="1" applyFill="1" applyBorder="1" applyAlignment="1" applyProtection="1">
      <alignment horizontal="right" vertical="center"/>
      <protection locked="0"/>
    </xf>
    <xf numFmtId="3" fontId="6" fillId="3" borderId="0" xfId="1" applyNumberFormat="1" applyFont="1" applyFill="1" applyBorder="1" applyAlignment="1" applyProtection="1">
      <alignment horizontal="right" vertical="center"/>
    </xf>
    <xf numFmtId="3" fontId="6" fillId="0" borderId="0" xfId="1" applyNumberFormat="1" applyFont="1" applyBorder="1" applyAlignment="1" applyProtection="1">
      <alignment horizontal="right" vertical="center"/>
      <protection locked="0"/>
    </xf>
    <xf numFmtId="0" fontId="4" fillId="0" borderId="4" xfId="1" applyFont="1" applyBorder="1" applyAlignment="1" applyProtection="1">
      <alignment horizontal="center" vertical="center" textRotation="180"/>
      <protection locked="0"/>
    </xf>
    <xf numFmtId="0" fontId="4" fillId="0" borderId="2" xfId="1" applyFont="1" applyBorder="1" applyAlignment="1" applyProtection="1">
      <alignment vertical="center" textRotation="180"/>
      <protection locked="0"/>
    </xf>
    <xf numFmtId="0" fontId="6" fillId="3" borderId="0" xfId="1" applyFont="1" applyFill="1" applyBorder="1" applyAlignment="1" applyProtection="1">
      <alignment wrapText="1"/>
    </xf>
    <xf numFmtId="3" fontId="6" fillId="3" borderId="0" xfId="1" applyNumberFormat="1" applyFont="1" applyFill="1" applyBorder="1" applyProtection="1">
      <protection locked="0"/>
    </xf>
    <xf numFmtId="3" fontId="6" fillId="0" borderId="0" xfId="1" applyNumberFormat="1" applyFont="1" applyBorder="1" applyProtection="1">
      <protection locked="0"/>
    </xf>
    <xf numFmtId="3" fontId="6" fillId="0" borderId="0" xfId="1" applyNumberFormat="1" applyFont="1" applyBorder="1" applyAlignment="1" applyProtection="1">
      <alignment horizontal="right"/>
      <protection locked="0"/>
    </xf>
    <xf numFmtId="0" fontId="1" fillId="0" borderId="0" xfId="1" applyAlignment="1">
      <alignment horizontal="center" vertical="center"/>
    </xf>
    <xf numFmtId="0" fontId="6" fillId="0" borderId="0" xfId="1" applyFont="1" applyBorder="1" applyAlignment="1" applyProtection="1">
      <alignment wrapText="1"/>
    </xf>
    <xf numFmtId="3" fontId="6" fillId="3" borderId="0" xfId="1" applyNumberFormat="1" applyFont="1" applyFill="1" applyBorder="1" applyAlignment="1" applyProtection="1">
      <alignment horizontal="right"/>
      <protection locked="0"/>
    </xf>
    <xf numFmtId="3" fontId="6" fillId="3" borderId="0" xfId="1" applyNumberFormat="1" applyFont="1" applyFill="1" applyBorder="1" applyAlignment="1" applyProtection="1">
      <alignment horizontal="right"/>
    </xf>
    <xf numFmtId="3" fontId="6" fillId="0" borderId="1" xfId="1" applyNumberFormat="1" applyFont="1" applyBorder="1" applyProtection="1">
      <protection locked="0"/>
    </xf>
    <xf numFmtId="3" fontId="6" fillId="0" borderId="1" xfId="1" applyNumberFormat="1" applyFont="1" applyBorder="1" applyAlignment="1" applyProtection="1">
      <alignment horizontal="right"/>
      <protection locked="0"/>
    </xf>
    <xf numFmtId="0" fontId="7" fillId="0" borderId="0" xfId="1" applyFont="1" applyBorder="1" applyProtection="1"/>
    <xf numFmtId="3" fontId="7" fillId="0" borderId="5" xfId="1" applyNumberFormat="1" applyFont="1" applyBorder="1" applyProtection="1"/>
    <xf numFmtId="0" fontId="7" fillId="0" borderId="0" xfId="1" applyFont="1"/>
    <xf numFmtId="0" fontId="7" fillId="3" borderId="0" xfId="1" applyFont="1" applyFill="1"/>
    <xf numFmtId="0" fontId="6" fillId="0" borderId="0" xfId="1" applyFont="1" applyBorder="1"/>
    <xf numFmtId="3" fontId="6" fillId="0" borderId="0" xfId="1" applyNumberFormat="1" applyFont="1" applyBorder="1"/>
    <xf numFmtId="3" fontId="9" fillId="0" borderId="0" xfId="1" applyNumberFormat="1" applyFont="1" applyBorder="1" applyAlignment="1">
      <alignment horizontal="right"/>
    </xf>
    <xf numFmtId="3" fontId="10" fillId="0" borderId="0" xfId="1" applyNumberFormat="1" applyFont="1" applyBorder="1"/>
    <xf numFmtId="3" fontId="6" fillId="0" borderId="0" xfId="1" applyNumberFormat="1" applyFont="1" applyBorder="1" applyAlignment="1">
      <alignment horizontal="right"/>
    </xf>
    <xf numFmtId="0" fontId="9" fillId="0" borderId="0" xfId="1" applyFont="1" applyBorder="1"/>
    <xf numFmtId="3" fontId="7" fillId="0" borderId="6" xfId="1" applyNumberFormat="1" applyFont="1" applyBorder="1" applyAlignment="1" applyProtection="1">
      <alignment horizontal="right"/>
    </xf>
    <xf numFmtId="0" fontId="11" fillId="0" borderId="0" xfId="1" applyFont="1" applyBorder="1"/>
    <xf numFmtId="0" fontId="4" fillId="0" borderId="2" xfId="1" applyFont="1" applyBorder="1" applyAlignment="1" applyProtection="1">
      <alignment horizontal="center" vertical="center" textRotation="180"/>
      <protection locked="0"/>
    </xf>
    <xf numFmtId="0" fontId="4" fillId="0" borderId="3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Border="1" applyAlignment="1" applyProtection="1">
      <alignment horizontal="center" textRotation="180"/>
      <protection locked="0"/>
    </xf>
    <xf numFmtId="3" fontId="3" fillId="2" borderId="0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Alignment="1">
      <alignment vertical="top" textRotation="180"/>
    </xf>
    <xf numFmtId="0" fontId="5" fillId="0" borderId="0" xfId="1" applyFont="1" applyAlignment="1">
      <alignment vertical="top"/>
    </xf>
    <xf numFmtId="0" fontId="4" fillId="0" borderId="0" xfId="1" applyFont="1" applyAlignment="1">
      <alignment horizontal="center" vertical="top" textRotation="180"/>
    </xf>
    <xf numFmtId="3" fontId="3" fillId="0" borderId="0" xfId="1" applyNumberFormat="1" applyFont="1" applyBorder="1" applyAlignment="1" applyProtection="1">
      <alignment horizontal="center"/>
    </xf>
    <xf numFmtId="49" fontId="3" fillId="2" borderId="0" xfId="1" applyNumberFormat="1" applyFont="1" applyFill="1" applyBorder="1" applyAlignment="1" applyProtection="1">
      <alignment horizontal="center"/>
      <protection locked="0"/>
    </xf>
    <xf numFmtId="3" fontId="6" fillId="0" borderId="0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gromanova/Desktop/Jobs/Studio%20Moderna%20SK/Audit%202016/Final%202016/LS_Treves%20StudioModerna_31%2012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Reports&amp;Forecast\R2006\SLKP_Stavy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SAD"/>
      <sheetName val="Planning Matrix"/>
      <sheetName val="Sum BS"/>
      <sheetName val="Sum PL"/>
      <sheetName val="Planning Matrix - hidden"/>
      <sheetName val="CF"/>
      <sheetName val="G"/>
      <sheetName val="H"/>
      <sheetName val="J"/>
      <sheetName val="K"/>
      <sheetName val="L"/>
      <sheetName val="M"/>
      <sheetName val="N"/>
      <sheetName val="O"/>
      <sheetName val="P"/>
      <sheetName val="Q"/>
      <sheetName val="S"/>
      <sheetName val="T"/>
      <sheetName val="U"/>
      <sheetName val="V"/>
      <sheetName val="X,R"/>
      <sheetName val="W1"/>
      <sheetName val="W2"/>
      <sheetName val="W3"/>
      <sheetName val="W4"/>
      <sheetName val="W5"/>
      <sheetName val="W6"/>
      <sheetName val="W7"/>
      <sheetName val="CovFS sk"/>
      <sheetName val="Assets sk"/>
      <sheetName val="E+L sk"/>
      <sheetName val="IS sk"/>
      <sheetName val="CovFS en"/>
      <sheetName val="Assets en"/>
      <sheetName val="E+L en"/>
      <sheetName val="IS en"/>
      <sheetName val="CovFS de"/>
      <sheetName val="Assets de"/>
      <sheetName val="E+L de"/>
      <sheetName val="IS de"/>
      <sheetName val="Hidden support"/>
    </sheetNames>
    <sheetDataSet>
      <sheetData sheetId="0">
        <row r="1">
          <cell r="C1" t="str">
            <v>Studio Moderna s.r.o.</v>
          </cell>
        </row>
        <row r="2">
          <cell r="C2">
            <v>42735</v>
          </cell>
        </row>
      </sheetData>
      <sheetData sheetId="1">
        <row r="2">
          <cell r="E2">
            <v>420</v>
          </cell>
        </row>
      </sheetData>
      <sheetData sheetId="2"/>
      <sheetData sheetId="3">
        <row r="3">
          <cell r="A3" t="str">
            <v>(In TEUR)</v>
          </cell>
        </row>
      </sheetData>
      <sheetData sheetId="4"/>
      <sheetData sheetId="5">
        <row r="7">
          <cell r="P7" t="str">
            <v>Y</v>
          </cell>
        </row>
        <row r="8">
          <cell r="P8" t="str">
            <v>N</v>
          </cell>
        </row>
      </sheetData>
      <sheetData sheetId="6"/>
      <sheetData sheetId="7">
        <row r="6">
          <cell r="A6" t="str">
            <v>(In TEUR)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">
          <cell r="G6" t="str">
            <v>Change  
TEUR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SLKP Odhad"/>
      <sheetName val="Rez"/>
      <sheetName val="Stavy"/>
      <sheetName val="Hotels"/>
      <sheetName val="kontrola"/>
      <sheetName val="avg.rates"/>
    </sheetNames>
    <sheetDataSet>
      <sheetData sheetId="0">
        <row r="9">
          <cell r="AM9" t="str">
            <v>Januar</v>
          </cell>
        </row>
      </sheetData>
      <sheetData sheetId="1"/>
      <sheetData sheetId="2"/>
      <sheetData sheetId="3"/>
      <sheetData sheetId="4"/>
      <sheetData sheetId="5"/>
      <sheetData sheetId="6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2">
          <cell r="M12">
            <v>0</v>
          </cell>
        </row>
        <row r="13">
          <cell r="M13">
            <v>0</v>
          </cell>
        </row>
        <row r="15">
          <cell r="M15">
            <v>0</v>
          </cell>
        </row>
        <row r="16">
          <cell r="M16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4">
          <cell r="M24">
            <v>0</v>
          </cell>
        </row>
        <row r="25">
          <cell r="M25">
            <v>0</v>
          </cell>
        </row>
        <row r="27">
          <cell r="M2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U46"/>
  <sheetViews>
    <sheetView showGridLines="0" topLeftCell="A9" zoomScale="80" zoomScaleNormal="80" zoomScaleSheetLayoutView="100" workbookViewId="0">
      <selection activeCell="A45" sqref="A45"/>
    </sheetView>
  </sheetViews>
  <sheetFormatPr defaultColWidth="9.109375" defaultRowHeight="12" x14ac:dyDescent="0.25"/>
  <cols>
    <col min="1" max="1" width="3.44140625" style="58" bestFit="1" customWidth="1"/>
    <col min="2" max="2" width="43.5546875" style="58" customWidth="1"/>
    <col min="3" max="3" width="9.6640625" style="59" customWidth="1"/>
    <col min="4" max="4" width="8.6640625" style="59" bestFit="1" customWidth="1"/>
    <col min="5" max="5" width="7.33203125" style="59" bestFit="1" customWidth="1"/>
    <col min="6" max="6" width="9.33203125" style="59" customWidth="1"/>
    <col min="7" max="7" width="9.6640625" style="59" bestFit="1" customWidth="1"/>
    <col min="8" max="8" width="2.44140625" style="59" customWidth="1"/>
    <col min="9" max="9" width="9.6640625" style="59" bestFit="1" customWidth="1"/>
    <col min="10" max="10" width="7.88671875" style="59" bestFit="1" customWidth="1"/>
    <col min="11" max="11" width="7.33203125" style="59" bestFit="1" customWidth="1"/>
    <col min="12" max="12" width="7" style="59" bestFit="1" customWidth="1"/>
    <col min="13" max="13" width="9.6640625" style="59" bestFit="1" customWidth="1"/>
    <col min="14" max="14" width="1.88671875" style="59" customWidth="1"/>
    <col min="15" max="16" width="9.6640625" style="59" bestFit="1" customWidth="1"/>
    <col min="17" max="17" width="9.109375" style="7"/>
    <col min="18" max="18" width="3.5546875" style="7" customWidth="1"/>
    <col min="19" max="19" width="2.88671875" style="7" customWidth="1"/>
    <col min="20" max="20" width="3.5546875" style="7" customWidth="1"/>
    <col min="21" max="16384" width="9.109375" style="7"/>
  </cols>
  <sheetData>
    <row r="1" spans="1:21" s="1" customFormat="1" ht="13.5" customHeight="1" x14ac:dyDescent="0.25">
      <c r="A1" s="68">
        <v>20</v>
      </c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R1" s="70"/>
      <c r="S1" s="2"/>
      <c r="T1" s="72" t="s">
        <v>1</v>
      </c>
      <c r="U1" s="3"/>
    </row>
    <row r="2" spans="1:21" s="1" customFormat="1" ht="13.5" customHeight="1" x14ac:dyDescent="0.25">
      <c r="A2" s="68"/>
      <c r="B2" s="73" t="s">
        <v>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1"/>
      <c r="S2" s="2"/>
      <c r="T2" s="72"/>
      <c r="U2" s="3"/>
    </row>
    <row r="3" spans="1:21" s="1" customFormat="1" ht="13.5" customHeight="1" x14ac:dyDescent="0.25">
      <c r="A3" s="68"/>
      <c r="B3" s="74" t="s">
        <v>3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R3" s="71"/>
      <c r="S3" s="2"/>
      <c r="T3" s="72"/>
      <c r="U3" s="3"/>
    </row>
    <row r="4" spans="1:21" ht="12.75" customHeight="1" x14ac:dyDescent="0.25">
      <c r="A4" s="68"/>
      <c r="B4" s="4"/>
      <c r="C4" s="5"/>
      <c r="D4" s="5"/>
      <c r="E4" s="5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R4" s="71"/>
      <c r="S4" s="2"/>
      <c r="T4" s="72"/>
      <c r="U4" s="8"/>
    </row>
    <row r="5" spans="1:21" ht="12.75" customHeight="1" x14ac:dyDescent="0.25">
      <c r="A5" s="68"/>
      <c r="B5" s="9"/>
      <c r="C5" s="75" t="s">
        <v>4</v>
      </c>
      <c r="D5" s="76"/>
      <c r="E5" s="76"/>
      <c r="F5" s="76"/>
      <c r="G5" s="76"/>
      <c r="H5" s="10"/>
      <c r="I5" s="75" t="s">
        <v>5</v>
      </c>
      <c r="J5" s="75"/>
      <c r="K5" s="75"/>
      <c r="L5" s="75"/>
      <c r="M5" s="75"/>
      <c r="N5" s="10"/>
      <c r="O5" s="75" t="s">
        <v>6</v>
      </c>
      <c r="P5" s="76"/>
      <c r="R5" s="71"/>
      <c r="S5" s="2"/>
      <c r="T5" s="72"/>
      <c r="U5" s="8"/>
    </row>
    <row r="6" spans="1:21" ht="12.75" customHeight="1" x14ac:dyDescent="0.25">
      <c r="A6" s="68"/>
      <c r="B6" s="11" t="s">
        <v>7</v>
      </c>
      <c r="C6" s="12">
        <v>42736</v>
      </c>
      <c r="D6" s="13" t="s">
        <v>8</v>
      </c>
      <c r="E6" s="13" t="s">
        <v>9</v>
      </c>
      <c r="F6" s="13" t="s">
        <v>10</v>
      </c>
      <c r="G6" s="14" t="str">
        <f>B3</f>
        <v xml:space="preserve"> 31.12.2017</v>
      </c>
      <c r="H6" s="10"/>
      <c r="I6" s="12">
        <f>C6</f>
        <v>42736</v>
      </c>
      <c r="J6" s="13" t="s">
        <v>8</v>
      </c>
      <c r="K6" s="13" t="s">
        <v>9</v>
      </c>
      <c r="L6" s="13" t="s">
        <v>10</v>
      </c>
      <c r="M6" s="14" t="str">
        <f>G6</f>
        <v xml:space="preserve"> 31.12.2017</v>
      </c>
      <c r="N6" s="10"/>
      <c r="O6" s="14">
        <v>42735</v>
      </c>
      <c r="P6" s="14" t="str">
        <f>M6</f>
        <v xml:space="preserve"> 31.12.2017</v>
      </c>
      <c r="R6" s="71"/>
      <c r="S6" s="2"/>
      <c r="T6" s="72"/>
      <c r="U6" s="8"/>
    </row>
    <row r="7" spans="1:21" ht="12.75" customHeight="1" x14ac:dyDescent="0.25">
      <c r="A7" s="68"/>
      <c r="B7" s="9"/>
      <c r="C7" s="10"/>
      <c r="D7" s="10"/>
      <c r="E7" s="10"/>
      <c r="F7" s="10"/>
      <c r="G7" s="10"/>
      <c r="H7" s="10"/>
      <c r="I7" s="10"/>
      <c r="J7" s="10" t="s">
        <v>11</v>
      </c>
      <c r="K7" s="10"/>
      <c r="L7" s="10" t="s">
        <v>11</v>
      </c>
      <c r="M7" s="10"/>
      <c r="N7" s="10"/>
      <c r="O7" s="10"/>
      <c r="P7" s="10"/>
      <c r="R7" s="15"/>
      <c r="S7" s="2"/>
      <c r="T7" s="72"/>
      <c r="U7" s="8"/>
    </row>
    <row r="8" spans="1:21" ht="12.75" customHeight="1" x14ac:dyDescent="0.25">
      <c r="A8" s="68"/>
      <c r="B8" s="9"/>
      <c r="C8" s="16" t="s">
        <v>12</v>
      </c>
      <c r="D8" s="16" t="s">
        <v>12</v>
      </c>
      <c r="E8" s="16" t="s">
        <v>12</v>
      </c>
      <c r="F8" s="16" t="s">
        <v>12</v>
      </c>
      <c r="G8" s="16" t="s">
        <v>12</v>
      </c>
      <c r="H8" s="10"/>
      <c r="I8" s="16" t="s">
        <v>12</v>
      </c>
      <c r="J8" s="16" t="s">
        <v>12</v>
      </c>
      <c r="K8" s="16" t="s">
        <v>12</v>
      </c>
      <c r="L8" s="16" t="s">
        <v>12</v>
      </c>
      <c r="M8" s="16" t="s">
        <v>12</v>
      </c>
      <c r="N8" s="10"/>
      <c r="O8" s="16" t="s">
        <v>12</v>
      </c>
      <c r="P8" s="16" t="s">
        <v>12</v>
      </c>
      <c r="R8" s="15"/>
      <c r="S8" s="2"/>
      <c r="T8" s="72"/>
      <c r="U8" s="8"/>
    </row>
    <row r="9" spans="1:21" ht="12.75" customHeight="1" x14ac:dyDescent="0.25">
      <c r="A9" s="68"/>
      <c r="B9" s="17" t="s">
        <v>13</v>
      </c>
      <c r="C9" s="18">
        <v>0</v>
      </c>
      <c r="D9" s="18">
        <v>0</v>
      </c>
      <c r="E9" s="18">
        <v>0</v>
      </c>
      <c r="F9" s="18">
        <v>0</v>
      </c>
      <c r="G9" s="18">
        <f>C9+D9-E9+F9</f>
        <v>0</v>
      </c>
      <c r="H9" s="18"/>
      <c r="I9" s="18">
        <v>0</v>
      </c>
      <c r="J9" s="18">
        <v>0</v>
      </c>
      <c r="K9" s="18">
        <v>0</v>
      </c>
      <c r="L9" s="18">
        <v>0</v>
      </c>
      <c r="M9" s="18">
        <f t="shared" ref="M9:M15" si="0">SUM(I9+J9-K9+L9)</f>
        <v>0</v>
      </c>
      <c r="N9" s="18"/>
      <c r="O9" s="18">
        <f t="shared" ref="O9:O15" si="1">SUM(C9-I9)</f>
        <v>0</v>
      </c>
      <c r="P9" s="5">
        <f t="shared" ref="P9:P15" si="2">SUM(G9-M9)</f>
        <v>0</v>
      </c>
      <c r="R9" s="15"/>
      <c r="S9" s="2"/>
      <c r="T9" s="72"/>
      <c r="U9" s="8"/>
    </row>
    <row r="10" spans="1:21" ht="15" customHeight="1" x14ac:dyDescent="0.25">
      <c r="A10" s="68"/>
      <c r="B10" s="17" t="s">
        <v>14</v>
      </c>
      <c r="C10" s="18">
        <v>1415132</v>
      </c>
      <c r="D10" s="18">
        <v>7962</v>
      </c>
      <c r="E10" s="18">
        <v>179449</v>
      </c>
      <c r="F10" s="18">
        <v>0</v>
      </c>
      <c r="G10" s="18">
        <f>C10+D10-E10+F10</f>
        <v>1243645</v>
      </c>
      <c r="H10" s="18"/>
      <c r="I10" s="18">
        <v>1290142</v>
      </c>
      <c r="J10" s="18">
        <v>36789</v>
      </c>
      <c r="K10" s="18">
        <f>E10</f>
        <v>179449</v>
      </c>
      <c r="L10" s="18">
        <v>0</v>
      </c>
      <c r="M10" s="18">
        <f t="shared" si="0"/>
        <v>1147482</v>
      </c>
      <c r="N10" s="18"/>
      <c r="O10" s="18">
        <f t="shared" si="1"/>
        <v>124990</v>
      </c>
      <c r="P10" s="5">
        <f t="shared" si="2"/>
        <v>96163</v>
      </c>
      <c r="Q10" s="19"/>
      <c r="R10" s="15"/>
      <c r="S10" s="2"/>
      <c r="T10" s="72"/>
      <c r="U10" s="8"/>
    </row>
    <row r="11" spans="1:21" ht="12.75" customHeight="1" x14ac:dyDescent="0.25">
      <c r="A11" s="68"/>
      <c r="B11" s="17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f t="shared" ref="G11:G15" si="3">C11+D11-E11+F11</f>
        <v>0</v>
      </c>
      <c r="H11" s="18"/>
      <c r="I11" s="18">
        <v>0</v>
      </c>
      <c r="J11" s="18">
        <v>0</v>
      </c>
      <c r="K11" s="18">
        <v>0</v>
      </c>
      <c r="L11" s="18">
        <v>0</v>
      </c>
      <c r="M11" s="18">
        <f t="shared" si="0"/>
        <v>0</v>
      </c>
      <c r="N11" s="18"/>
      <c r="O11" s="18">
        <f t="shared" si="1"/>
        <v>0</v>
      </c>
      <c r="P11" s="5">
        <f t="shared" si="2"/>
        <v>0</v>
      </c>
      <c r="Q11" s="19"/>
      <c r="R11" s="15"/>
      <c r="S11" s="2"/>
      <c r="T11" s="72"/>
      <c r="U11" s="8"/>
    </row>
    <row r="12" spans="1:21" ht="12.75" customHeight="1" x14ac:dyDescent="0.25">
      <c r="A12" s="68"/>
      <c r="B12" s="17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f t="shared" si="3"/>
        <v>0</v>
      </c>
      <c r="H12" s="18"/>
      <c r="I12" s="18">
        <v>0</v>
      </c>
      <c r="J12" s="18">
        <v>0</v>
      </c>
      <c r="K12" s="18">
        <v>0</v>
      </c>
      <c r="L12" s="18">
        <v>0</v>
      </c>
      <c r="M12" s="18">
        <f t="shared" si="0"/>
        <v>0</v>
      </c>
      <c r="N12" s="18"/>
      <c r="O12" s="18">
        <f t="shared" si="1"/>
        <v>0</v>
      </c>
      <c r="P12" s="5">
        <f t="shared" si="2"/>
        <v>0</v>
      </c>
      <c r="R12" s="15"/>
      <c r="S12" s="2"/>
      <c r="T12" s="72"/>
      <c r="U12" s="8"/>
    </row>
    <row r="13" spans="1:21" ht="12.75" customHeight="1" x14ac:dyDescent="0.25">
      <c r="A13" s="68"/>
      <c r="B13" s="17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f t="shared" si="3"/>
        <v>0</v>
      </c>
      <c r="H13" s="18"/>
      <c r="I13" s="18">
        <v>0</v>
      </c>
      <c r="J13" s="18">
        <v>0</v>
      </c>
      <c r="K13" s="18">
        <v>0</v>
      </c>
      <c r="L13" s="18">
        <v>0</v>
      </c>
      <c r="M13" s="18">
        <f t="shared" si="0"/>
        <v>0</v>
      </c>
      <c r="N13" s="18"/>
      <c r="O13" s="18">
        <f t="shared" si="1"/>
        <v>0</v>
      </c>
      <c r="P13" s="5">
        <f t="shared" si="2"/>
        <v>0</v>
      </c>
      <c r="R13" s="20"/>
      <c r="S13" s="21"/>
      <c r="T13" s="72"/>
      <c r="U13" s="8"/>
    </row>
    <row r="14" spans="1:21" ht="12.75" customHeight="1" x14ac:dyDescent="0.25">
      <c r="A14" s="68"/>
      <c r="B14" s="4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f t="shared" si="3"/>
        <v>0</v>
      </c>
      <c r="H14" s="18"/>
      <c r="I14" s="18">
        <v>0</v>
      </c>
      <c r="J14" s="18">
        <v>0</v>
      </c>
      <c r="K14" s="18">
        <v>0</v>
      </c>
      <c r="L14" s="18">
        <v>0</v>
      </c>
      <c r="M14" s="18">
        <f t="shared" si="0"/>
        <v>0</v>
      </c>
      <c r="N14" s="4"/>
      <c r="O14" s="5">
        <f t="shared" si="1"/>
        <v>0</v>
      </c>
      <c r="P14" s="5">
        <f t="shared" si="2"/>
        <v>0</v>
      </c>
      <c r="R14" s="15"/>
      <c r="S14" s="2"/>
      <c r="T14" s="72"/>
      <c r="U14" s="8"/>
    </row>
    <row r="15" spans="1:21" ht="12.75" customHeight="1" x14ac:dyDescent="0.25">
      <c r="A15" s="68"/>
      <c r="B15" s="4" t="s">
        <v>19</v>
      </c>
      <c r="C15" s="22">
        <v>0</v>
      </c>
      <c r="D15" s="22">
        <v>0</v>
      </c>
      <c r="E15" s="22">
        <v>0</v>
      </c>
      <c r="F15" s="22">
        <v>0</v>
      </c>
      <c r="G15" s="22">
        <f t="shared" si="3"/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f t="shared" si="0"/>
        <v>0</v>
      </c>
      <c r="N15" s="4"/>
      <c r="O15" s="23">
        <f t="shared" si="1"/>
        <v>0</v>
      </c>
      <c r="P15" s="23">
        <f t="shared" si="2"/>
        <v>0</v>
      </c>
      <c r="R15" s="24"/>
      <c r="S15" s="2"/>
      <c r="T15" s="72"/>
      <c r="U15" s="8"/>
    </row>
    <row r="16" spans="1:21" ht="15" customHeight="1" x14ac:dyDescent="0.25">
      <c r="A16" s="68"/>
      <c r="B16" s="25" t="s">
        <v>20</v>
      </c>
      <c r="C16" s="26">
        <f>SUM(C9:C15)</f>
        <v>1415132</v>
      </c>
      <c r="D16" s="26">
        <f>SUM(D9:D15)</f>
        <v>7962</v>
      </c>
      <c r="E16" s="27">
        <f>SUM(E9:E15)</f>
        <v>179449</v>
      </c>
      <c r="F16" s="26">
        <f>SUM(F9:F15)</f>
        <v>0</v>
      </c>
      <c r="G16" s="26">
        <f>SUM(G9:G15)</f>
        <v>1243645</v>
      </c>
      <c r="H16" s="26"/>
      <c r="I16" s="26">
        <f>SUM(I9:I15)</f>
        <v>1290142</v>
      </c>
      <c r="J16" s="26">
        <f>SUM(J9:J15)</f>
        <v>36789</v>
      </c>
      <c r="K16" s="27">
        <f>SUM(K9:K15)</f>
        <v>179449</v>
      </c>
      <c r="L16" s="26">
        <f>SUM(L9:L15)</f>
        <v>0</v>
      </c>
      <c r="M16" s="26">
        <f>SUM(M9:M15)</f>
        <v>1147482</v>
      </c>
      <c r="N16" s="26"/>
      <c r="O16" s="26">
        <f>SUM(O9:O15)</f>
        <v>124990</v>
      </c>
      <c r="P16" s="26">
        <f>SUM(P9:P15)</f>
        <v>96163</v>
      </c>
      <c r="R16" s="15"/>
      <c r="S16" s="2"/>
      <c r="T16" s="72"/>
      <c r="U16" s="8"/>
    </row>
    <row r="17" spans="1:21" ht="12.75" customHeight="1" x14ac:dyDescent="0.25">
      <c r="A17" s="68"/>
      <c r="B17" s="17"/>
      <c r="C17" s="28"/>
      <c r="D17" s="18"/>
      <c r="E17" s="29"/>
      <c r="F17" s="18"/>
      <c r="G17" s="28"/>
      <c r="H17" s="18"/>
      <c r="I17" s="28"/>
      <c r="J17" s="18"/>
      <c r="K17" s="29"/>
      <c r="L17" s="18"/>
      <c r="M17" s="28"/>
      <c r="N17" s="18"/>
      <c r="O17" s="28"/>
      <c r="P17" s="28"/>
      <c r="R17" s="15"/>
      <c r="S17" s="2"/>
      <c r="T17" s="72"/>
      <c r="U17" s="8"/>
    </row>
    <row r="18" spans="1:21" ht="12.75" customHeight="1" x14ac:dyDescent="0.25">
      <c r="A18" s="68"/>
      <c r="B18" s="17" t="s">
        <v>21</v>
      </c>
      <c r="C18" s="18">
        <v>354311</v>
      </c>
      <c r="D18" s="18">
        <v>200000</v>
      </c>
      <c r="E18" s="18">
        <v>0</v>
      </c>
      <c r="F18" s="18">
        <v>0</v>
      </c>
      <c r="G18" s="18">
        <f t="shared" ref="G18:G25" si="4">C18+D18-E18+F18</f>
        <v>554311</v>
      </c>
      <c r="H18" s="18"/>
      <c r="I18" s="18">
        <v>0</v>
      </c>
      <c r="J18" s="18">
        <v>0</v>
      </c>
      <c r="K18" s="18">
        <v>0</v>
      </c>
      <c r="L18" s="18">
        <v>0</v>
      </c>
      <c r="M18" s="18">
        <f t="shared" ref="M18:M25" si="5">SUM(I18+J18-K18+L18)</f>
        <v>0</v>
      </c>
      <c r="N18" s="18"/>
      <c r="O18" s="5">
        <f t="shared" ref="O18:O25" si="6">SUM(C18-I18)</f>
        <v>354311</v>
      </c>
      <c r="P18" s="5">
        <f t="shared" ref="P18:P25" si="7">SUM(G18-M18)</f>
        <v>554311</v>
      </c>
      <c r="R18" s="15"/>
      <c r="S18" s="2"/>
      <c r="T18" s="72"/>
      <c r="U18" s="8"/>
    </row>
    <row r="19" spans="1:21" ht="12.75" customHeight="1" x14ac:dyDescent="0.25">
      <c r="A19" s="68"/>
      <c r="B19" s="4" t="s">
        <v>22</v>
      </c>
      <c r="C19" s="18">
        <v>4713595</v>
      </c>
      <c r="D19" s="18">
        <v>4579</v>
      </c>
      <c r="E19" s="18">
        <v>0</v>
      </c>
      <c r="F19" s="18">
        <v>0</v>
      </c>
      <c r="G19" s="18">
        <f t="shared" si="4"/>
        <v>4718174</v>
      </c>
      <c r="H19" s="18"/>
      <c r="I19" s="18">
        <v>1775941</v>
      </c>
      <c r="J19" s="18">
        <v>118264</v>
      </c>
      <c r="K19" s="18">
        <v>0</v>
      </c>
      <c r="L19" s="18">
        <v>0</v>
      </c>
      <c r="M19" s="18">
        <f t="shared" si="5"/>
        <v>1894205</v>
      </c>
      <c r="N19" s="5"/>
      <c r="O19" s="5">
        <f t="shared" si="6"/>
        <v>2937654</v>
      </c>
      <c r="P19" s="5">
        <f t="shared" si="7"/>
        <v>2823969</v>
      </c>
      <c r="R19" s="20"/>
      <c r="S19" s="21"/>
      <c r="T19" s="20"/>
      <c r="U19" s="8"/>
    </row>
    <row r="20" spans="1:21" s="35" customFormat="1" ht="12" customHeight="1" x14ac:dyDescent="0.3">
      <c r="A20" s="68"/>
      <c r="B20" s="30" t="s">
        <v>23</v>
      </c>
      <c r="C20" s="31">
        <v>5789493</v>
      </c>
      <c r="D20" s="31">
        <v>16208</v>
      </c>
      <c r="E20" s="31">
        <v>0</v>
      </c>
      <c r="F20" s="31">
        <v>14580</v>
      </c>
      <c r="G20" s="31">
        <f t="shared" si="4"/>
        <v>5820281</v>
      </c>
      <c r="H20" s="31"/>
      <c r="I20" s="31">
        <v>4787595</v>
      </c>
      <c r="J20" s="31">
        <v>238106</v>
      </c>
      <c r="K20" s="31">
        <v>0</v>
      </c>
      <c r="L20" s="31">
        <v>0</v>
      </c>
      <c r="M20" s="31">
        <f t="shared" si="5"/>
        <v>5025701</v>
      </c>
      <c r="N20" s="32"/>
      <c r="O20" s="32">
        <f t="shared" si="6"/>
        <v>1001898</v>
      </c>
      <c r="P20" s="32">
        <f t="shared" si="7"/>
        <v>794580</v>
      </c>
      <c r="Q20" s="33"/>
      <c r="R20" s="34"/>
      <c r="S20" s="34"/>
      <c r="T20" s="34"/>
      <c r="U20" s="34"/>
    </row>
    <row r="21" spans="1:21" s="35" customFormat="1" ht="12" customHeight="1" x14ac:dyDescent="0.25">
      <c r="A21" s="68"/>
      <c r="B21" s="30" t="s">
        <v>24</v>
      </c>
      <c r="C21" s="18">
        <v>0</v>
      </c>
      <c r="D21" s="18">
        <v>0</v>
      </c>
      <c r="E21" s="18">
        <v>0</v>
      </c>
      <c r="F21" s="18">
        <v>0</v>
      </c>
      <c r="G21" s="18">
        <f t="shared" si="4"/>
        <v>0</v>
      </c>
      <c r="H21" s="18"/>
      <c r="I21" s="18">
        <v>0</v>
      </c>
      <c r="J21" s="18">
        <v>0</v>
      </c>
      <c r="K21" s="18">
        <v>0</v>
      </c>
      <c r="L21" s="18">
        <v>0</v>
      </c>
      <c r="M21" s="18">
        <f t="shared" si="5"/>
        <v>0</v>
      </c>
      <c r="N21" s="4"/>
      <c r="O21" s="5">
        <f t="shared" si="6"/>
        <v>0</v>
      </c>
      <c r="P21" s="5">
        <f t="shared" si="7"/>
        <v>0</v>
      </c>
      <c r="R21" s="34"/>
      <c r="S21" s="34"/>
      <c r="T21" s="34"/>
      <c r="U21" s="34"/>
    </row>
    <row r="22" spans="1:21" s="35" customFormat="1" ht="12" customHeight="1" x14ac:dyDescent="0.25">
      <c r="A22" s="68"/>
      <c r="B22" s="30" t="s">
        <v>25</v>
      </c>
      <c r="C22" s="18">
        <v>0</v>
      </c>
      <c r="D22" s="18">
        <v>0</v>
      </c>
      <c r="E22" s="18">
        <v>0</v>
      </c>
      <c r="F22" s="18">
        <v>0</v>
      </c>
      <c r="G22" s="18">
        <f t="shared" si="4"/>
        <v>0</v>
      </c>
      <c r="H22" s="18"/>
      <c r="I22" s="18">
        <v>0</v>
      </c>
      <c r="J22" s="18">
        <v>0</v>
      </c>
      <c r="K22" s="18">
        <v>0</v>
      </c>
      <c r="L22" s="18">
        <v>0</v>
      </c>
      <c r="M22" s="18">
        <f t="shared" si="5"/>
        <v>0</v>
      </c>
      <c r="N22" s="4"/>
      <c r="O22" s="5">
        <f t="shared" si="6"/>
        <v>0</v>
      </c>
      <c r="P22" s="5">
        <f t="shared" si="7"/>
        <v>0</v>
      </c>
      <c r="R22" s="34"/>
      <c r="S22" s="34"/>
      <c r="T22" s="34"/>
      <c r="U22" s="34"/>
    </row>
    <row r="23" spans="1:21" ht="19.8" x14ac:dyDescent="0.25">
      <c r="A23" s="68"/>
      <c r="B23" s="4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f t="shared" si="4"/>
        <v>0</v>
      </c>
      <c r="H23" s="18"/>
      <c r="I23" s="18">
        <v>0</v>
      </c>
      <c r="J23" s="18">
        <v>0</v>
      </c>
      <c r="K23" s="18">
        <v>0</v>
      </c>
      <c r="L23" s="18">
        <v>0</v>
      </c>
      <c r="M23" s="18">
        <f t="shared" si="5"/>
        <v>0</v>
      </c>
      <c r="N23" s="4"/>
      <c r="O23" s="5">
        <f t="shared" si="6"/>
        <v>0</v>
      </c>
      <c r="P23" s="5">
        <f t="shared" si="7"/>
        <v>0</v>
      </c>
      <c r="R23" s="36" t="s">
        <v>27</v>
      </c>
      <c r="S23" s="8"/>
      <c r="T23" s="36" t="s">
        <v>28</v>
      </c>
      <c r="U23" s="8"/>
    </row>
    <row r="24" spans="1:21" ht="12" customHeight="1" x14ac:dyDescent="0.25">
      <c r="A24" s="68"/>
      <c r="B24" s="4" t="s">
        <v>29</v>
      </c>
      <c r="C24" s="18">
        <v>14579.999999999998</v>
      </c>
      <c r="D24" s="18">
        <v>18229.759999999998</v>
      </c>
      <c r="E24" s="18">
        <v>0</v>
      </c>
      <c r="F24" s="18">
        <v>-14580</v>
      </c>
      <c r="G24" s="18">
        <f t="shared" si="4"/>
        <v>18229.759999999995</v>
      </c>
      <c r="H24" s="18"/>
      <c r="I24" s="18">
        <v>0</v>
      </c>
      <c r="J24" s="18">
        <v>0</v>
      </c>
      <c r="K24" s="18">
        <v>0</v>
      </c>
      <c r="L24" s="18">
        <v>0</v>
      </c>
      <c r="M24" s="18">
        <f t="shared" si="5"/>
        <v>0</v>
      </c>
      <c r="N24" s="4"/>
      <c r="O24" s="5">
        <f t="shared" si="6"/>
        <v>14579.999999999998</v>
      </c>
      <c r="P24" s="5">
        <f t="shared" si="7"/>
        <v>18229.759999999995</v>
      </c>
      <c r="R24" s="8"/>
      <c r="S24" s="8"/>
      <c r="T24" s="8"/>
      <c r="U24" s="8"/>
    </row>
    <row r="25" spans="1:21" ht="12" customHeight="1" x14ac:dyDescent="0.25">
      <c r="A25" s="68"/>
      <c r="B25" s="4" t="s">
        <v>30</v>
      </c>
      <c r="C25" s="22">
        <v>0</v>
      </c>
      <c r="D25" s="22">
        <v>0</v>
      </c>
      <c r="E25" s="22">
        <v>0</v>
      </c>
      <c r="F25" s="22">
        <v>0</v>
      </c>
      <c r="G25" s="22">
        <f t="shared" si="4"/>
        <v>0</v>
      </c>
      <c r="H25" s="22"/>
      <c r="I25" s="22">
        <v>0</v>
      </c>
      <c r="J25" s="22">
        <v>0</v>
      </c>
      <c r="K25" s="22">
        <v>0</v>
      </c>
      <c r="L25" s="22">
        <v>0</v>
      </c>
      <c r="M25" s="22">
        <f t="shared" si="5"/>
        <v>0</v>
      </c>
      <c r="N25" s="4"/>
      <c r="O25" s="23">
        <f t="shared" si="6"/>
        <v>0</v>
      </c>
      <c r="P25" s="23">
        <f t="shared" si="7"/>
        <v>0</v>
      </c>
      <c r="R25" s="8"/>
      <c r="S25" s="8"/>
      <c r="T25" s="8"/>
      <c r="U25" s="8"/>
    </row>
    <row r="26" spans="1:21" ht="15" customHeight="1" x14ac:dyDescent="0.25">
      <c r="A26" s="68"/>
      <c r="B26" s="25" t="s">
        <v>31</v>
      </c>
      <c r="C26" s="37">
        <f>SUM(C18:C25)</f>
        <v>10871979</v>
      </c>
      <c r="D26" s="37">
        <f>SUM(D18:D25)</f>
        <v>239016.76</v>
      </c>
      <c r="E26" s="37">
        <f>SUM(E18:E25)</f>
        <v>0</v>
      </c>
      <c r="F26" s="37">
        <f>SUM(F18:F25)</f>
        <v>0</v>
      </c>
      <c r="G26" s="37">
        <f>SUM(G18:G25)</f>
        <v>11110995.76</v>
      </c>
      <c r="H26" s="37"/>
      <c r="I26" s="37">
        <f>SUM(I18:I25)</f>
        <v>6563536</v>
      </c>
      <c r="J26" s="37">
        <f>SUM(J18:J25)</f>
        <v>356370</v>
      </c>
      <c r="K26" s="37">
        <f>SUM(K18:K25)</f>
        <v>0</v>
      </c>
      <c r="L26" s="37">
        <f>SUM(L18:L25)</f>
        <v>0</v>
      </c>
      <c r="M26" s="37">
        <f>SUM(M18:M25)</f>
        <v>6919906</v>
      </c>
      <c r="N26" s="37"/>
      <c r="O26" s="37">
        <f>SUM(O18:O25)</f>
        <v>4308443</v>
      </c>
      <c r="P26" s="37">
        <f>SUM(P18:P25)</f>
        <v>4191089.76</v>
      </c>
      <c r="R26" s="66">
        <v>2</v>
      </c>
      <c r="S26" s="8"/>
      <c r="T26" s="8"/>
      <c r="U26" s="8"/>
    </row>
    <row r="27" spans="1:21" x14ac:dyDescent="0.25">
      <c r="A27" s="68"/>
      <c r="B27" s="25"/>
      <c r="C27" s="28"/>
      <c r="D27" s="37"/>
      <c r="E27" s="37"/>
      <c r="F27" s="37"/>
      <c r="G27" s="28"/>
      <c r="H27" s="37"/>
      <c r="I27" s="28"/>
      <c r="J27" s="37"/>
      <c r="K27" s="37"/>
      <c r="L27" s="37"/>
      <c r="M27" s="28"/>
      <c r="N27" s="37"/>
      <c r="O27" s="28"/>
      <c r="P27" s="28"/>
      <c r="R27" s="67"/>
      <c r="S27" s="8"/>
      <c r="T27" s="8"/>
      <c r="U27" s="8"/>
    </row>
    <row r="28" spans="1:21" s="35" customFormat="1" ht="24" x14ac:dyDescent="0.25">
      <c r="A28" s="68"/>
      <c r="B28" s="38" t="s">
        <v>32</v>
      </c>
      <c r="C28" s="39">
        <v>0</v>
      </c>
      <c r="D28" s="39">
        <v>0</v>
      </c>
      <c r="E28" s="39">
        <v>0</v>
      </c>
      <c r="F28" s="39">
        <v>0</v>
      </c>
      <c r="G28" s="40">
        <f>C28+D28-E28+F28</f>
        <v>0</v>
      </c>
      <c r="H28" s="31"/>
      <c r="I28" s="41">
        <v>0</v>
      </c>
      <c r="J28" s="41">
        <v>0</v>
      </c>
      <c r="K28" s="41">
        <v>0</v>
      </c>
      <c r="L28" s="41">
        <v>0</v>
      </c>
      <c r="M28" s="31">
        <f t="shared" ref="M28:M38" si="8">SUM(I28+J28-K28+L28)</f>
        <v>0</v>
      </c>
      <c r="N28" s="31"/>
      <c r="O28" s="32">
        <f t="shared" ref="O28:O38" si="9">SUM(C28-I28)</f>
        <v>0</v>
      </c>
      <c r="P28" s="32">
        <f t="shared" ref="P28:P38" si="10">SUM(G28-M28)</f>
        <v>0</v>
      </c>
      <c r="R28" s="42">
        <v>0</v>
      </c>
      <c r="S28" s="34"/>
      <c r="T28" s="8"/>
      <c r="U28" s="34"/>
    </row>
    <row r="29" spans="1:21" s="35" customFormat="1" ht="24" x14ac:dyDescent="0.3">
      <c r="A29" s="68"/>
      <c r="B29" s="38" t="s">
        <v>33</v>
      </c>
      <c r="C29" s="39">
        <v>0</v>
      </c>
      <c r="D29" s="39">
        <v>0</v>
      </c>
      <c r="E29" s="39">
        <v>0</v>
      </c>
      <c r="F29" s="39">
        <v>0</v>
      </c>
      <c r="G29" s="40">
        <f>C29+D29-E29+F29</f>
        <v>0</v>
      </c>
      <c r="H29" s="31"/>
      <c r="I29" s="41">
        <v>0</v>
      </c>
      <c r="J29" s="41">
        <v>0</v>
      </c>
      <c r="K29" s="41">
        <v>0</v>
      </c>
      <c r="L29" s="41">
        <v>0</v>
      </c>
      <c r="M29" s="31">
        <f t="shared" si="8"/>
        <v>0</v>
      </c>
      <c r="N29" s="31"/>
      <c r="O29" s="32">
        <f t="shared" si="9"/>
        <v>0</v>
      </c>
      <c r="P29" s="32">
        <f t="shared" si="10"/>
        <v>0</v>
      </c>
      <c r="R29" s="42">
        <v>2</v>
      </c>
      <c r="S29" s="34"/>
      <c r="T29" s="43">
        <v>3</v>
      </c>
      <c r="U29" s="34"/>
    </row>
    <row r="30" spans="1:21" ht="12.75" customHeight="1" x14ac:dyDescent="0.25">
      <c r="A30" s="68"/>
      <c r="B30" s="44" t="s">
        <v>34</v>
      </c>
      <c r="C30" s="45">
        <v>0</v>
      </c>
      <c r="D30" s="45">
        <v>0</v>
      </c>
      <c r="E30" s="45">
        <v>0</v>
      </c>
      <c r="F30" s="45">
        <v>0</v>
      </c>
      <c r="G30" s="40">
        <f>C30+D30-E30+F30</f>
        <v>0</v>
      </c>
      <c r="H30" s="5"/>
      <c r="I30" s="46">
        <v>0</v>
      </c>
      <c r="J30" s="47">
        <v>0</v>
      </c>
      <c r="K30" s="47">
        <v>0</v>
      </c>
      <c r="L30" s="47">
        <v>0</v>
      </c>
      <c r="M30" s="31">
        <f t="shared" si="8"/>
        <v>0</v>
      </c>
      <c r="N30" s="4"/>
      <c r="O30" s="32">
        <f t="shared" si="9"/>
        <v>0</v>
      </c>
      <c r="P30" s="32">
        <f t="shared" si="10"/>
        <v>0</v>
      </c>
      <c r="R30" s="66">
        <v>2</v>
      </c>
      <c r="S30" s="48"/>
      <c r="T30" s="66">
        <v>6</v>
      </c>
      <c r="U30" s="8"/>
    </row>
    <row r="31" spans="1:21" ht="12.75" customHeight="1" x14ac:dyDescent="0.25">
      <c r="A31" s="68"/>
      <c r="B31" s="49" t="s">
        <v>35</v>
      </c>
      <c r="C31" s="50">
        <v>0</v>
      </c>
      <c r="D31" s="50">
        <v>0</v>
      </c>
      <c r="E31" s="50">
        <v>0</v>
      </c>
      <c r="F31" s="50">
        <v>0</v>
      </c>
      <c r="G31" s="51">
        <f>C31+D31-E31+F31</f>
        <v>0</v>
      </c>
      <c r="H31" s="5"/>
      <c r="I31" s="46">
        <v>0</v>
      </c>
      <c r="J31" s="47">
        <v>0</v>
      </c>
      <c r="K31" s="47">
        <v>0</v>
      </c>
      <c r="L31" s="47">
        <v>0</v>
      </c>
      <c r="M31" s="18">
        <f t="shared" si="8"/>
        <v>0</v>
      </c>
      <c r="N31" s="4"/>
      <c r="O31" s="5">
        <f t="shared" si="9"/>
        <v>0</v>
      </c>
      <c r="P31" s="5">
        <f t="shared" si="10"/>
        <v>0</v>
      </c>
      <c r="R31" s="67"/>
      <c r="S31" s="48"/>
      <c r="T31" s="67"/>
      <c r="U31" s="8"/>
    </row>
    <row r="32" spans="1:21" ht="24" customHeight="1" x14ac:dyDescent="0.25">
      <c r="A32" s="68"/>
      <c r="B32" s="49" t="s">
        <v>36</v>
      </c>
      <c r="C32" s="46">
        <v>0</v>
      </c>
      <c r="D32" s="46">
        <v>0</v>
      </c>
      <c r="E32" s="46">
        <v>0</v>
      </c>
      <c r="F32" s="46">
        <v>0</v>
      </c>
      <c r="G32" s="18">
        <f t="shared" ref="G32:G38" si="11">C32+D32-E32+F32</f>
        <v>0</v>
      </c>
      <c r="H32" s="5"/>
      <c r="I32" s="46">
        <v>0</v>
      </c>
      <c r="J32" s="47">
        <v>0</v>
      </c>
      <c r="K32" s="47">
        <v>0</v>
      </c>
      <c r="L32" s="47">
        <v>0</v>
      </c>
      <c r="M32" s="18">
        <f t="shared" si="8"/>
        <v>0</v>
      </c>
      <c r="N32" s="4"/>
      <c r="O32" s="5">
        <f t="shared" si="9"/>
        <v>0</v>
      </c>
      <c r="P32" s="5">
        <f t="shared" si="10"/>
        <v>0</v>
      </c>
      <c r="R32" s="42">
        <v>5</v>
      </c>
      <c r="S32" s="48"/>
      <c r="T32" s="42">
        <v>8</v>
      </c>
      <c r="U32" s="8"/>
    </row>
    <row r="33" spans="1:21" ht="12.75" customHeight="1" x14ac:dyDescent="0.25">
      <c r="A33" s="68"/>
      <c r="B33" s="49" t="s">
        <v>37</v>
      </c>
      <c r="C33" s="46">
        <v>0</v>
      </c>
      <c r="D33" s="46">
        <v>0</v>
      </c>
      <c r="E33" s="46">
        <v>0</v>
      </c>
      <c r="F33" s="46">
        <v>0</v>
      </c>
      <c r="G33" s="18">
        <f t="shared" si="11"/>
        <v>0</v>
      </c>
      <c r="H33" s="5"/>
      <c r="I33" s="46">
        <v>0</v>
      </c>
      <c r="J33" s="47">
        <v>0</v>
      </c>
      <c r="K33" s="47">
        <v>0</v>
      </c>
      <c r="L33" s="47">
        <v>0</v>
      </c>
      <c r="M33" s="18">
        <f t="shared" si="8"/>
        <v>0</v>
      </c>
      <c r="N33" s="4"/>
      <c r="O33" s="5">
        <f t="shared" si="9"/>
        <v>0</v>
      </c>
      <c r="P33" s="5">
        <f t="shared" si="10"/>
        <v>0</v>
      </c>
      <c r="R33" s="66">
        <v>1</v>
      </c>
      <c r="S33" s="48"/>
      <c r="T33" s="66">
        <v>5</v>
      </c>
      <c r="U33" s="8"/>
    </row>
    <row r="34" spans="1:21" ht="12.75" customHeight="1" x14ac:dyDescent="0.25">
      <c r="A34" s="68"/>
      <c r="B34" s="49" t="s">
        <v>38</v>
      </c>
      <c r="C34" s="46">
        <v>0</v>
      </c>
      <c r="D34" s="46">
        <v>0</v>
      </c>
      <c r="E34" s="46">
        <v>0</v>
      </c>
      <c r="F34" s="46">
        <v>0</v>
      </c>
      <c r="G34" s="18">
        <f t="shared" si="11"/>
        <v>0</v>
      </c>
      <c r="H34" s="5"/>
      <c r="I34" s="46">
        <v>0</v>
      </c>
      <c r="J34" s="47">
        <v>0</v>
      </c>
      <c r="K34" s="47">
        <v>0</v>
      </c>
      <c r="L34" s="47">
        <v>0</v>
      </c>
      <c r="M34" s="18">
        <f>SUM(I34+J34-K34+L34)</f>
        <v>0</v>
      </c>
      <c r="N34" s="4"/>
      <c r="O34" s="5">
        <f t="shared" si="9"/>
        <v>0</v>
      </c>
      <c r="P34" s="5">
        <f t="shared" si="10"/>
        <v>0</v>
      </c>
      <c r="R34" s="67"/>
      <c r="S34" s="48"/>
      <c r="T34" s="67"/>
      <c r="U34" s="8"/>
    </row>
    <row r="35" spans="1:21" ht="24" customHeight="1" x14ac:dyDescent="0.25">
      <c r="A35" s="68"/>
      <c r="B35" s="49" t="s">
        <v>39</v>
      </c>
      <c r="C35" s="46">
        <v>0</v>
      </c>
      <c r="D35" s="46">
        <v>0</v>
      </c>
      <c r="E35" s="46">
        <v>0</v>
      </c>
      <c r="F35" s="46">
        <v>0</v>
      </c>
      <c r="G35" s="18">
        <f t="shared" si="11"/>
        <v>0</v>
      </c>
      <c r="H35" s="5"/>
      <c r="I35" s="46">
        <v>0</v>
      </c>
      <c r="J35" s="47">
        <v>0</v>
      </c>
      <c r="K35" s="47">
        <v>0</v>
      </c>
      <c r="L35" s="47">
        <v>0</v>
      </c>
      <c r="M35" s="18">
        <f>SUM(I35+J35-K35+L35)</f>
        <v>0</v>
      </c>
      <c r="N35" s="4"/>
      <c r="O35" s="5">
        <f t="shared" si="9"/>
        <v>0</v>
      </c>
      <c r="P35" s="5">
        <f t="shared" si="10"/>
        <v>0</v>
      </c>
      <c r="R35" s="42">
        <v>2</v>
      </c>
      <c r="S35" s="48"/>
      <c r="T35" s="42">
        <v>4</v>
      </c>
      <c r="U35" s="8"/>
    </row>
    <row r="36" spans="1:21" ht="12.75" customHeight="1" x14ac:dyDescent="0.25">
      <c r="A36" s="68"/>
      <c r="B36" s="49" t="s">
        <v>40</v>
      </c>
      <c r="C36" s="46">
        <v>0</v>
      </c>
      <c r="D36" s="46">
        <v>0</v>
      </c>
      <c r="E36" s="46">
        <v>0</v>
      </c>
      <c r="F36" s="46">
        <v>0</v>
      </c>
      <c r="G36" s="18">
        <f t="shared" si="11"/>
        <v>0</v>
      </c>
      <c r="H36" s="5"/>
      <c r="I36" s="46">
        <v>0</v>
      </c>
      <c r="J36" s="47">
        <v>0</v>
      </c>
      <c r="K36" s="47">
        <v>0</v>
      </c>
      <c r="L36" s="47">
        <v>0</v>
      </c>
      <c r="M36" s="18">
        <f>SUM(I36+J36-K36+L36)</f>
        <v>0</v>
      </c>
      <c r="N36" s="4"/>
      <c r="O36" s="5">
        <f t="shared" si="9"/>
        <v>0</v>
      </c>
      <c r="P36" s="5">
        <f t="shared" si="10"/>
        <v>0</v>
      </c>
      <c r="R36" s="66">
        <v>2</v>
      </c>
      <c r="S36" s="48"/>
      <c r="T36" s="66">
        <v>4</v>
      </c>
      <c r="U36" s="8"/>
    </row>
    <row r="37" spans="1:21" ht="12.75" customHeight="1" x14ac:dyDescent="0.25">
      <c r="A37" s="68"/>
      <c r="B37" s="49" t="s">
        <v>41</v>
      </c>
      <c r="C37" s="46">
        <v>0</v>
      </c>
      <c r="D37" s="46">
        <v>0</v>
      </c>
      <c r="E37" s="46">
        <v>0</v>
      </c>
      <c r="F37" s="46">
        <v>0</v>
      </c>
      <c r="G37" s="18">
        <f t="shared" si="11"/>
        <v>0</v>
      </c>
      <c r="H37" s="5"/>
      <c r="I37" s="46">
        <v>0</v>
      </c>
      <c r="J37" s="47">
        <v>0</v>
      </c>
      <c r="K37" s="47">
        <v>0</v>
      </c>
      <c r="L37" s="47">
        <v>0</v>
      </c>
      <c r="M37" s="18">
        <f t="shared" si="8"/>
        <v>0</v>
      </c>
      <c r="N37" s="4"/>
      <c r="O37" s="5">
        <f t="shared" si="9"/>
        <v>0</v>
      </c>
      <c r="P37" s="5">
        <f t="shared" si="10"/>
        <v>0</v>
      </c>
      <c r="R37" s="67"/>
      <c r="S37" s="48"/>
      <c r="T37" s="67"/>
      <c r="U37" s="8"/>
    </row>
    <row r="38" spans="1:21" ht="12.75" customHeight="1" x14ac:dyDescent="0.25">
      <c r="A38" s="68"/>
      <c r="B38" s="49" t="s">
        <v>42</v>
      </c>
      <c r="C38" s="52">
        <v>0</v>
      </c>
      <c r="D38" s="52">
        <v>0</v>
      </c>
      <c r="E38" s="52">
        <v>0</v>
      </c>
      <c r="F38" s="52">
        <v>0</v>
      </c>
      <c r="G38" s="22">
        <f t="shared" si="11"/>
        <v>0</v>
      </c>
      <c r="H38" s="5"/>
      <c r="I38" s="52">
        <v>0</v>
      </c>
      <c r="J38" s="53">
        <v>0</v>
      </c>
      <c r="K38" s="53">
        <v>0</v>
      </c>
      <c r="L38" s="53">
        <v>0</v>
      </c>
      <c r="M38" s="22">
        <f t="shared" si="8"/>
        <v>0</v>
      </c>
      <c r="N38" s="4"/>
      <c r="O38" s="23">
        <f t="shared" si="9"/>
        <v>0</v>
      </c>
      <c r="P38" s="23">
        <f t="shared" si="10"/>
        <v>0</v>
      </c>
      <c r="R38" s="66">
        <v>5</v>
      </c>
      <c r="S38" s="48"/>
      <c r="T38" s="66">
        <v>3</v>
      </c>
      <c r="U38" s="8"/>
    </row>
    <row r="39" spans="1:21" ht="15" customHeight="1" x14ac:dyDescent="0.25">
      <c r="A39" s="68"/>
      <c r="B39" s="25" t="s">
        <v>43</v>
      </c>
      <c r="C39" s="37">
        <f>SUM(C28:C38)</f>
        <v>0</v>
      </c>
      <c r="D39" s="37">
        <f>SUM(D28:D38)</f>
        <v>0</v>
      </c>
      <c r="E39" s="37">
        <f>SUM(E28:E38)</f>
        <v>0</v>
      </c>
      <c r="F39" s="37">
        <f>SUM(F28:F38)</f>
        <v>0</v>
      </c>
      <c r="G39" s="37">
        <f>SUM(G28:G38)</f>
        <v>0</v>
      </c>
      <c r="H39" s="37"/>
      <c r="I39" s="37">
        <f>SUM(I28:I38)</f>
        <v>0</v>
      </c>
      <c r="J39" s="37">
        <f>SUM(J28:J38)</f>
        <v>0</v>
      </c>
      <c r="K39" s="37">
        <f>SUM(K28:K38)</f>
        <v>0</v>
      </c>
      <c r="L39" s="37">
        <f>SUM(L28:L38)</f>
        <v>0</v>
      </c>
      <c r="M39" s="37">
        <f>SUM(M28:M38)</f>
        <v>0</v>
      </c>
      <c r="N39" s="37"/>
      <c r="O39" s="37">
        <f>SUM(O28:O38)</f>
        <v>0</v>
      </c>
      <c r="P39" s="37">
        <f>SUM(P28:P38)</f>
        <v>0</v>
      </c>
      <c r="R39" s="67"/>
      <c r="S39" s="48"/>
      <c r="T39" s="67"/>
      <c r="U39" s="8"/>
    </row>
    <row r="40" spans="1:21" ht="12.75" customHeight="1" x14ac:dyDescent="0.25">
      <c r="A40" s="68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R40" s="66">
        <v>0</v>
      </c>
      <c r="S40" s="48"/>
      <c r="T40" s="66">
        <v>3</v>
      </c>
      <c r="U40" s="8"/>
    </row>
    <row r="41" spans="1:21" s="56" customFormat="1" ht="13.5" customHeight="1" thickBot="1" x14ac:dyDescent="0.25">
      <c r="A41" s="68"/>
      <c r="B41" s="54" t="s">
        <v>44</v>
      </c>
      <c r="C41" s="55">
        <f>C16+C26+C39</f>
        <v>12287111</v>
      </c>
      <c r="D41" s="55">
        <f>D16+D26+D39</f>
        <v>246978.76</v>
      </c>
      <c r="E41" s="55">
        <f>E16+E26+E39</f>
        <v>179449</v>
      </c>
      <c r="F41" s="55">
        <f>F16+F26+F39</f>
        <v>0</v>
      </c>
      <c r="G41" s="55">
        <f>G16+G26+G39</f>
        <v>12354640.76</v>
      </c>
      <c r="H41" s="37"/>
      <c r="I41" s="55">
        <f>I16+I26+I39</f>
        <v>7853678</v>
      </c>
      <c r="J41" s="55">
        <f>J16+J26+J39</f>
        <v>393159</v>
      </c>
      <c r="K41" s="55">
        <f>K16+K26+K39</f>
        <v>179449</v>
      </c>
      <c r="L41" s="55">
        <f>L16+L26+L39</f>
        <v>0</v>
      </c>
      <c r="M41" s="55">
        <f>M16+M26+M39</f>
        <v>8067388</v>
      </c>
      <c r="N41" s="37"/>
      <c r="O41" s="55">
        <f>O16+O26+O39</f>
        <v>4433433</v>
      </c>
      <c r="P41" s="55">
        <f>P16+P26+P39</f>
        <v>4287252.76</v>
      </c>
      <c r="R41" s="67"/>
      <c r="S41" s="48"/>
      <c r="T41" s="67"/>
      <c r="U41" s="57"/>
    </row>
    <row r="42" spans="1:21" ht="12.75" customHeight="1" thickTop="1" x14ac:dyDescent="0.25">
      <c r="A42" s="68"/>
      <c r="D42" s="60"/>
      <c r="J42" s="61"/>
      <c r="N42" s="5"/>
    </row>
    <row r="43" spans="1:21" ht="12" customHeight="1" x14ac:dyDescent="0.25">
      <c r="A43" s="68"/>
      <c r="D43" s="62"/>
      <c r="E43" s="62"/>
      <c r="F43" s="62"/>
      <c r="G43" s="62"/>
      <c r="M43" s="16"/>
      <c r="N43" s="62"/>
    </row>
    <row r="44" spans="1:21" ht="12" customHeight="1" x14ac:dyDescent="0.25">
      <c r="A44" s="68"/>
    </row>
    <row r="46" spans="1:21" x14ac:dyDescent="0.25">
      <c r="B46" s="63"/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U46"/>
  <sheetViews>
    <sheetView showGridLines="0" tabSelected="1" topLeftCell="A9" zoomScale="80" zoomScaleNormal="80" zoomScaleSheetLayoutView="100" workbookViewId="0">
      <selection activeCell="A45" sqref="A45"/>
    </sheetView>
  </sheetViews>
  <sheetFormatPr defaultColWidth="9.109375" defaultRowHeight="12" x14ac:dyDescent="0.25"/>
  <cols>
    <col min="1" max="1" width="3.44140625" style="58" bestFit="1" customWidth="1"/>
    <col min="2" max="2" width="43.5546875" style="58" customWidth="1"/>
    <col min="3" max="3" width="9.6640625" style="59" customWidth="1"/>
    <col min="4" max="4" width="10.88671875" style="59" bestFit="1" customWidth="1"/>
    <col min="5" max="5" width="7.44140625" style="59" bestFit="1" customWidth="1"/>
    <col min="6" max="6" width="13" style="59" bestFit="1" customWidth="1"/>
    <col min="7" max="7" width="9.6640625" style="59" bestFit="1" customWidth="1"/>
    <col min="8" max="8" width="2.44140625" style="59" customWidth="1"/>
    <col min="9" max="9" width="12.109375" style="59" bestFit="1" customWidth="1"/>
    <col min="10" max="10" width="10" style="59" bestFit="1" customWidth="1"/>
    <col min="11" max="11" width="7.44140625" style="59" bestFit="1" customWidth="1"/>
    <col min="12" max="12" width="7.109375" style="59" bestFit="1" customWidth="1"/>
    <col min="13" max="13" width="9.6640625" style="59" bestFit="1" customWidth="1"/>
    <col min="14" max="14" width="1.88671875" style="59" customWidth="1"/>
    <col min="15" max="16" width="9.6640625" style="59" bestFit="1" customWidth="1"/>
    <col min="17" max="17" width="9.109375" style="7"/>
    <col min="18" max="18" width="3.5546875" style="7" customWidth="1"/>
    <col min="19" max="19" width="2.88671875" style="7" customWidth="1"/>
    <col min="20" max="20" width="3.5546875" style="7" customWidth="1"/>
    <col min="21" max="16384" width="9.109375" style="7"/>
  </cols>
  <sheetData>
    <row r="1" spans="1:21" s="1" customFormat="1" ht="13.5" customHeight="1" x14ac:dyDescent="0.25">
      <c r="A1" s="68">
        <v>21</v>
      </c>
      <c r="B1" s="69" t="str">
        <f>'FA Continuity schedule 2017'!B1:P1</f>
        <v>TAYLOR-WHARTON SLOVAKIA s.r.o.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R1" s="70"/>
      <c r="S1" s="2"/>
      <c r="T1" s="72" t="s">
        <v>1</v>
      </c>
      <c r="U1" s="3"/>
    </row>
    <row r="2" spans="1:21" s="1" customFormat="1" ht="13.5" customHeight="1" x14ac:dyDescent="0.25">
      <c r="A2" s="68"/>
      <c r="B2" s="73" t="s">
        <v>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1"/>
      <c r="S2" s="2"/>
      <c r="T2" s="72"/>
      <c r="U2" s="3"/>
    </row>
    <row r="3" spans="1:21" s="1" customFormat="1" ht="13.5" customHeight="1" x14ac:dyDescent="0.25">
      <c r="A3" s="68"/>
      <c r="B3" s="74" t="s">
        <v>45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R3" s="71"/>
      <c r="S3" s="2"/>
      <c r="T3" s="72"/>
      <c r="U3" s="3"/>
    </row>
    <row r="4" spans="1:21" ht="12.75" customHeight="1" x14ac:dyDescent="0.25">
      <c r="A4" s="68"/>
      <c r="B4" s="4"/>
      <c r="C4" s="5"/>
      <c r="D4" s="5"/>
      <c r="E4" s="5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R4" s="71"/>
      <c r="S4" s="2"/>
      <c r="T4" s="72"/>
      <c r="U4" s="8"/>
    </row>
    <row r="5" spans="1:21" ht="12.75" customHeight="1" x14ac:dyDescent="0.25">
      <c r="A5" s="68"/>
      <c r="B5" s="9"/>
      <c r="C5" s="75" t="s">
        <v>4</v>
      </c>
      <c r="D5" s="76"/>
      <c r="E5" s="76"/>
      <c r="F5" s="76"/>
      <c r="G5" s="76"/>
      <c r="H5" s="10"/>
      <c r="I5" s="75" t="s">
        <v>5</v>
      </c>
      <c r="J5" s="75"/>
      <c r="K5" s="75"/>
      <c r="L5" s="75"/>
      <c r="M5" s="75"/>
      <c r="N5" s="10"/>
      <c r="O5" s="75" t="s">
        <v>6</v>
      </c>
      <c r="P5" s="76"/>
      <c r="R5" s="71"/>
      <c r="S5" s="2"/>
      <c r="T5" s="72"/>
      <c r="U5" s="8"/>
    </row>
    <row r="6" spans="1:21" ht="12.75" customHeight="1" x14ac:dyDescent="0.25">
      <c r="A6" s="68"/>
      <c r="B6" s="11" t="s">
        <v>7</v>
      </c>
      <c r="C6" s="12">
        <v>42370</v>
      </c>
      <c r="D6" s="13" t="s">
        <v>8</v>
      </c>
      <c r="E6" s="13" t="s">
        <v>9</v>
      </c>
      <c r="F6" s="13" t="s">
        <v>10</v>
      </c>
      <c r="G6" s="14" t="str">
        <f>B3</f>
        <v xml:space="preserve"> 31.12.2016</v>
      </c>
      <c r="H6" s="10"/>
      <c r="I6" s="12">
        <f>C6</f>
        <v>42370</v>
      </c>
      <c r="J6" s="13" t="s">
        <v>8</v>
      </c>
      <c r="K6" s="13" t="s">
        <v>9</v>
      </c>
      <c r="L6" s="13" t="s">
        <v>10</v>
      </c>
      <c r="M6" s="14" t="str">
        <f>G6</f>
        <v xml:space="preserve"> 31.12.2016</v>
      </c>
      <c r="N6" s="10"/>
      <c r="O6" s="14">
        <v>42369</v>
      </c>
      <c r="P6" s="14" t="str">
        <f>M6</f>
        <v xml:space="preserve"> 31.12.2016</v>
      </c>
      <c r="R6" s="71"/>
      <c r="S6" s="2"/>
      <c r="T6" s="72"/>
      <c r="U6" s="8"/>
    </row>
    <row r="7" spans="1:21" ht="12.75" customHeight="1" x14ac:dyDescent="0.25">
      <c r="A7" s="68"/>
      <c r="B7" s="9"/>
      <c r="C7" s="10"/>
      <c r="D7" s="10"/>
      <c r="E7" s="10"/>
      <c r="F7" s="10"/>
      <c r="G7" s="10"/>
      <c r="H7" s="10"/>
      <c r="I7" s="10"/>
      <c r="J7" s="10" t="s">
        <v>11</v>
      </c>
      <c r="K7" s="10"/>
      <c r="L7" s="10" t="s">
        <v>11</v>
      </c>
      <c r="M7" s="10"/>
      <c r="N7" s="10"/>
      <c r="O7" s="10"/>
      <c r="P7" s="10"/>
      <c r="R7" s="15"/>
      <c r="S7" s="2"/>
      <c r="T7" s="72"/>
      <c r="U7" s="8"/>
    </row>
    <row r="8" spans="1:21" ht="12.75" customHeight="1" x14ac:dyDescent="0.25">
      <c r="A8" s="68"/>
      <c r="B8" s="9"/>
      <c r="C8" s="16" t="s">
        <v>12</v>
      </c>
      <c r="D8" s="16" t="s">
        <v>12</v>
      </c>
      <c r="E8" s="16" t="s">
        <v>12</v>
      </c>
      <c r="F8" s="16" t="s">
        <v>12</v>
      </c>
      <c r="G8" s="16" t="s">
        <v>12</v>
      </c>
      <c r="H8" s="10"/>
      <c r="I8" s="16" t="s">
        <v>12</v>
      </c>
      <c r="J8" s="16" t="s">
        <v>12</v>
      </c>
      <c r="K8" s="16" t="s">
        <v>12</v>
      </c>
      <c r="L8" s="16" t="s">
        <v>12</v>
      </c>
      <c r="M8" s="16" t="s">
        <v>12</v>
      </c>
      <c r="N8" s="10"/>
      <c r="O8" s="16" t="s">
        <v>12</v>
      </c>
      <c r="P8" s="16" t="s">
        <v>12</v>
      </c>
      <c r="R8" s="15"/>
      <c r="S8" s="2"/>
      <c r="T8" s="72"/>
      <c r="U8" s="8"/>
    </row>
    <row r="9" spans="1:21" ht="12.75" customHeight="1" x14ac:dyDescent="0.25">
      <c r="A9" s="68"/>
      <c r="B9" s="17" t="s">
        <v>13</v>
      </c>
      <c r="C9" s="47">
        <v>0</v>
      </c>
      <c r="D9" s="47">
        <v>0</v>
      </c>
      <c r="E9" s="47">
        <v>0</v>
      </c>
      <c r="F9" s="47">
        <v>0</v>
      </c>
      <c r="G9" s="18">
        <f>C9+D9-E9+F9</f>
        <v>0</v>
      </c>
      <c r="H9" s="10"/>
      <c r="I9" s="18">
        <v>0</v>
      </c>
      <c r="J9" s="18">
        <v>0</v>
      </c>
      <c r="K9" s="18">
        <v>0</v>
      </c>
      <c r="L9" s="18">
        <v>0</v>
      </c>
      <c r="M9" s="18">
        <f t="shared" ref="M9:M15" si="0">SUM(I9+J9-K9+L9)</f>
        <v>0</v>
      </c>
      <c r="N9" s="18"/>
      <c r="O9" s="18">
        <f t="shared" ref="O9:O15" si="1">SUM(C9-I9)</f>
        <v>0</v>
      </c>
      <c r="P9" s="5">
        <f t="shared" ref="P9:P15" si="2">SUM(G9-M9)</f>
        <v>0</v>
      </c>
      <c r="R9" s="15"/>
      <c r="S9" s="2"/>
      <c r="T9" s="72"/>
      <c r="U9" s="8"/>
    </row>
    <row r="10" spans="1:21" ht="15" customHeight="1" x14ac:dyDescent="0.25">
      <c r="A10" s="68"/>
      <c r="B10" s="17" t="s">
        <v>14</v>
      </c>
      <c r="C10" s="47">
        <v>1284847.1499999999</v>
      </c>
      <c r="D10" s="47">
        <v>130285</v>
      </c>
      <c r="E10" s="47">
        <v>0</v>
      </c>
      <c r="F10" s="47">
        <v>0</v>
      </c>
      <c r="G10" s="18">
        <f t="shared" ref="G10:G15" si="3">C10+D10-E10+F10</f>
        <v>1415132.15</v>
      </c>
      <c r="H10" s="10"/>
      <c r="I10" s="18">
        <v>1275881.99</v>
      </c>
      <c r="J10" s="18">
        <v>14259.70125</v>
      </c>
      <c r="K10" s="18">
        <v>0</v>
      </c>
      <c r="L10" s="18">
        <v>0</v>
      </c>
      <c r="M10" s="18">
        <f t="shared" si="0"/>
        <v>1290141.6912499999</v>
      </c>
      <c r="N10" s="18"/>
      <c r="O10" s="18">
        <f t="shared" si="1"/>
        <v>8965.1599999999162</v>
      </c>
      <c r="P10" s="5">
        <f t="shared" si="2"/>
        <v>124990.45874999999</v>
      </c>
      <c r="R10" s="15"/>
      <c r="S10" s="2"/>
      <c r="T10" s="72"/>
      <c r="U10" s="8"/>
    </row>
    <row r="11" spans="1:21" ht="12.75" customHeight="1" x14ac:dyDescent="0.25">
      <c r="A11" s="68"/>
      <c r="B11" s="17" t="s">
        <v>15</v>
      </c>
      <c r="C11" s="47">
        <v>0</v>
      </c>
      <c r="D11" s="47">
        <v>0</v>
      </c>
      <c r="E11" s="47">
        <v>0</v>
      </c>
      <c r="F11" s="47">
        <v>0</v>
      </c>
      <c r="G11" s="18">
        <f t="shared" si="3"/>
        <v>0</v>
      </c>
      <c r="H11" s="10"/>
      <c r="I11" s="18">
        <v>0</v>
      </c>
      <c r="J11" s="18">
        <v>0</v>
      </c>
      <c r="K11" s="18">
        <v>0</v>
      </c>
      <c r="L11" s="18">
        <v>0</v>
      </c>
      <c r="M11" s="18">
        <f t="shared" si="0"/>
        <v>0</v>
      </c>
      <c r="N11" s="18"/>
      <c r="O11" s="18">
        <f t="shared" si="1"/>
        <v>0</v>
      </c>
      <c r="P11" s="5">
        <f t="shared" si="2"/>
        <v>0</v>
      </c>
      <c r="R11" s="15"/>
      <c r="S11" s="2"/>
      <c r="T11" s="72"/>
      <c r="U11" s="8"/>
    </row>
    <row r="12" spans="1:21" ht="12.75" customHeight="1" x14ac:dyDescent="0.25">
      <c r="A12" s="68"/>
      <c r="B12" s="17" t="s">
        <v>16</v>
      </c>
      <c r="C12" s="47">
        <v>0</v>
      </c>
      <c r="D12" s="47">
        <v>0</v>
      </c>
      <c r="E12" s="47">
        <v>0</v>
      </c>
      <c r="F12" s="47">
        <v>0</v>
      </c>
      <c r="G12" s="18">
        <f t="shared" si="3"/>
        <v>0</v>
      </c>
      <c r="H12" s="10"/>
      <c r="I12" s="18">
        <v>0</v>
      </c>
      <c r="J12" s="18">
        <v>0</v>
      </c>
      <c r="K12" s="18">
        <v>0</v>
      </c>
      <c r="L12" s="18">
        <v>0</v>
      </c>
      <c r="M12" s="18">
        <f t="shared" si="0"/>
        <v>0</v>
      </c>
      <c r="N12" s="18"/>
      <c r="O12" s="18">
        <f t="shared" si="1"/>
        <v>0</v>
      </c>
      <c r="P12" s="5">
        <f t="shared" si="2"/>
        <v>0</v>
      </c>
      <c r="R12" s="15"/>
      <c r="S12" s="2"/>
      <c r="T12" s="72"/>
      <c r="U12" s="8"/>
    </row>
    <row r="13" spans="1:21" ht="12.75" customHeight="1" x14ac:dyDescent="0.25">
      <c r="A13" s="68"/>
      <c r="B13" s="17" t="s">
        <v>17</v>
      </c>
      <c r="C13" s="47">
        <v>0</v>
      </c>
      <c r="D13" s="47">
        <v>0</v>
      </c>
      <c r="E13" s="47">
        <v>0</v>
      </c>
      <c r="F13" s="47">
        <v>0</v>
      </c>
      <c r="G13" s="18">
        <f t="shared" si="3"/>
        <v>0</v>
      </c>
      <c r="H13" s="10"/>
      <c r="I13" s="18">
        <v>0</v>
      </c>
      <c r="J13" s="18">
        <v>0</v>
      </c>
      <c r="K13" s="18">
        <v>0</v>
      </c>
      <c r="L13" s="18">
        <v>0</v>
      </c>
      <c r="M13" s="18">
        <f t="shared" si="0"/>
        <v>0</v>
      </c>
      <c r="N13" s="18"/>
      <c r="O13" s="18">
        <f t="shared" si="1"/>
        <v>0</v>
      </c>
      <c r="P13" s="5">
        <f t="shared" si="2"/>
        <v>0</v>
      </c>
      <c r="R13" s="20"/>
      <c r="S13" s="21"/>
      <c r="T13" s="72"/>
      <c r="U13" s="8"/>
    </row>
    <row r="14" spans="1:21" ht="12.75" customHeight="1" x14ac:dyDescent="0.25">
      <c r="A14" s="68"/>
      <c r="B14" s="4" t="s">
        <v>18</v>
      </c>
      <c r="C14" s="46">
        <v>0</v>
      </c>
      <c r="D14" s="46">
        <v>0</v>
      </c>
      <c r="E14" s="46">
        <v>0</v>
      </c>
      <c r="F14" s="46">
        <v>0</v>
      </c>
      <c r="G14" s="18">
        <f t="shared" si="3"/>
        <v>0</v>
      </c>
      <c r="H14" s="5"/>
      <c r="I14" s="18">
        <v>0</v>
      </c>
      <c r="J14" s="18">
        <v>0</v>
      </c>
      <c r="K14" s="18">
        <v>0</v>
      </c>
      <c r="L14" s="18">
        <v>0</v>
      </c>
      <c r="M14" s="18">
        <f t="shared" si="0"/>
        <v>0</v>
      </c>
      <c r="N14" s="4"/>
      <c r="O14" s="5">
        <f t="shared" si="1"/>
        <v>0</v>
      </c>
      <c r="P14" s="5">
        <f t="shared" si="2"/>
        <v>0</v>
      </c>
      <c r="R14" s="15"/>
      <c r="S14" s="2"/>
      <c r="T14" s="72"/>
      <c r="U14" s="8"/>
    </row>
    <row r="15" spans="1:21" ht="12.75" customHeight="1" x14ac:dyDescent="0.25">
      <c r="A15" s="68"/>
      <c r="B15" s="4" t="s">
        <v>19</v>
      </c>
      <c r="C15" s="52">
        <v>0</v>
      </c>
      <c r="D15" s="52">
        <v>0</v>
      </c>
      <c r="E15" s="52">
        <v>0</v>
      </c>
      <c r="F15" s="52">
        <v>0</v>
      </c>
      <c r="G15" s="22">
        <f t="shared" si="3"/>
        <v>0</v>
      </c>
      <c r="H15" s="5"/>
      <c r="I15" s="18">
        <v>0</v>
      </c>
      <c r="J15" s="18">
        <v>0</v>
      </c>
      <c r="K15" s="18">
        <v>0</v>
      </c>
      <c r="L15" s="18">
        <v>0</v>
      </c>
      <c r="M15" s="22">
        <f t="shared" si="0"/>
        <v>0</v>
      </c>
      <c r="N15" s="4"/>
      <c r="O15" s="23">
        <f t="shared" si="1"/>
        <v>0</v>
      </c>
      <c r="P15" s="23">
        <f t="shared" si="2"/>
        <v>0</v>
      </c>
      <c r="R15" s="24"/>
      <c r="S15" s="2"/>
      <c r="T15" s="72"/>
      <c r="U15" s="8"/>
    </row>
    <row r="16" spans="1:21" ht="15" customHeight="1" x14ac:dyDescent="0.25">
      <c r="A16" s="68"/>
      <c r="B16" s="25" t="s">
        <v>20</v>
      </c>
      <c r="C16" s="26">
        <f>SUM(C9:C15)</f>
        <v>1284847.1499999999</v>
      </c>
      <c r="D16" s="26">
        <f>SUM(D9:D15)</f>
        <v>130285</v>
      </c>
      <c r="E16" s="26">
        <f>SUM(E9:E15)</f>
        <v>0</v>
      </c>
      <c r="F16" s="26">
        <f>SUM(F9:F15)</f>
        <v>0</v>
      </c>
      <c r="G16" s="26">
        <f>SUM(G9:G15)</f>
        <v>1415132.15</v>
      </c>
      <c r="H16" s="26"/>
      <c r="I16" s="64">
        <f>SUM(I9:I15)</f>
        <v>1275881.99</v>
      </c>
      <c r="J16" s="64">
        <f>SUM(J9:J15)</f>
        <v>14259.70125</v>
      </c>
      <c r="K16" s="64">
        <f>SUM(K9:K15)</f>
        <v>0</v>
      </c>
      <c r="L16" s="64">
        <f>SUM(L9:L15)</f>
        <v>0</v>
      </c>
      <c r="M16" s="26">
        <f>SUM(M9:M15)</f>
        <v>1290141.6912499999</v>
      </c>
      <c r="N16" s="26"/>
      <c r="O16" s="26">
        <f>SUM(O9:O15)</f>
        <v>8965.1599999999162</v>
      </c>
      <c r="P16" s="26">
        <f>SUM(P9:P15)</f>
        <v>124990.45874999999</v>
      </c>
      <c r="R16" s="15"/>
      <c r="S16" s="2"/>
      <c r="T16" s="72"/>
      <c r="U16" s="8"/>
    </row>
    <row r="17" spans="1:21" ht="12.75" customHeight="1" x14ac:dyDescent="0.25">
      <c r="A17" s="68"/>
      <c r="B17" s="17"/>
      <c r="C17" s="28"/>
      <c r="D17" s="18"/>
      <c r="E17" s="18"/>
      <c r="F17" s="18"/>
      <c r="G17" s="28"/>
      <c r="H17" s="18"/>
      <c r="I17" s="28"/>
      <c r="J17" s="18"/>
      <c r="K17" s="18"/>
      <c r="L17" s="18"/>
      <c r="M17" s="28"/>
      <c r="N17" s="18"/>
      <c r="O17" s="28"/>
      <c r="P17" s="28"/>
      <c r="R17" s="15"/>
      <c r="S17" s="2"/>
      <c r="T17" s="72"/>
      <c r="U17" s="8"/>
    </row>
    <row r="18" spans="1:21" ht="12.75" customHeight="1" x14ac:dyDescent="0.25">
      <c r="A18" s="68"/>
      <c r="B18" s="17" t="s">
        <v>21</v>
      </c>
      <c r="C18" s="18">
        <v>354311.46</v>
      </c>
      <c r="D18" s="18">
        <v>0</v>
      </c>
      <c r="E18" s="18">
        <v>0</v>
      </c>
      <c r="F18" s="18">
        <v>0</v>
      </c>
      <c r="G18" s="18">
        <f t="shared" ref="G18:G25" si="4">C18+D18-E18+F18</f>
        <v>354311.46</v>
      </c>
      <c r="H18" s="18"/>
      <c r="I18" s="18">
        <v>0</v>
      </c>
      <c r="J18" s="18">
        <v>0</v>
      </c>
      <c r="K18" s="18">
        <v>0</v>
      </c>
      <c r="L18" s="18">
        <v>0</v>
      </c>
      <c r="M18" s="18">
        <f t="shared" ref="M18:M25" si="5">SUM(I18+J18-K18+L18)</f>
        <v>0</v>
      </c>
      <c r="N18" s="18"/>
      <c r="O18" s="5">
        <f t="shared" ref="O18:O25" si="6">SUM(C18-I18)</f>
        <v>354311.46</v>
      </c>
      <c r="P18" s="5">
        <f t="shared" ref="P18:P25" si="7">SUM(G18-M18)</f>
        <v>354311.46</v>
      </c>
      <c r="R18" s="15"/>
      <c r="S18" s="2"/>
      <c r="T18" s="72"/>
      <c r="U18" s="8"/>
    </row>
    <row r="19" spans="1:21" ht="12.75" customHeight="1" x14ac:dyDescent="0.25">
      <c r="A19" s="68"/>
      <c r="B19" s="4" t="s">
        <v>22</v>
      </c>
      <c r="C19" s="18">
        <v>4698094.8</v>
      </c>
      <c r="D19" s="18">
        <v>0</v>
      </c>
      <c r="E19" s="18">
        <v>0</v>
      </c>
      <c r="F19" s="18">
        <v>15500</v>
      </c>
      <c r="G19" s="18">
        <f t="shared" si="4"/>
        <v>4713594.8</v>
      </c>
      <c r="H19" s="5"/>
      <c r="I19" s="18">
        <v>1574316.07</v>
      </c>
      <c r="J19" s="18">
        <v>201624.51752632976</v>
      </c>
      <c r="K19" s="18">
        <v>0</v>
      </c>
      <c r="L19" s="18">
        <v>0</v>
      </c>
      <c r="M19" s="18">
        <f t="shared" si="5"/>
        <v>1775940.5875263298</v>
      </c>
      <c r="N19" s="5"/>
      <c r="O19" s="5">
        <f t="shared" si="6"/>
        <v>3123778.7299999995</v>
      </c>
      <c r="P19" s="5">
        <f t="shared" si="7"/>
        <v>2937654.21247367</v>
      </c>
      <c r="R19" s="20"/>
      <c r="S19" s="21"/>
      <c r="T19" s="20"/>
      <c r="U19" s="8"/>
    </row>
    <row r="20" spans="1:21" s="35" customFormat="1" ht="12" customHeight="1" x14ac:dyDescent="0.3">
      <c r="A20" s="68"/>
      <c r="B20" s="30" t="s">
        <v>23</v>
      </c>
      <c r="C20" s="31">
        <v>5785213.29</v>
      </c>
      <c r="D20" s="31"/>
      <c r="E20" s="31">
        <v>0</v>
      </c>
      <c r="F20" s="31">
        <v>0</v>
      </c>
      <c r="G20" s="31">
        <f t="shared" si="4"/>
        <v>5785213.29</v>
      </c>
      <c r="H20" s="32"/>
      <c r="I20" s="31">
        <v>4455532.7299999995</v>
      </c>
      <c r="J20" s="31">
        <v>332062.56806079042</v>
      </c>
      <c r="K20" s="31">
        <v>0</v>
      </c>
      <c r="L20" s="31">
        <v>0</v>
      </c>
      <c r="M20" s="31">
        <f t="shared" si="5"/>
        <v>4787595.2980607897</v>
      </c>
      <c r="N20" s="32"/>
      <c r="O20" s="32">
        <f t="shared" si="6"/>
        <v>1329680.5600000005</v>
      </c>
      <c r="P20" s="32">
        <f t="shared" si="7"/>
        <v>997617.99193921033</v>
      </c>
      <c r="R20" s="34"/>
      <c r="S20" s="34"/>
      <c r="T20" s="34"/>
      <c r="U20" s="34"/>
    </row>
    <row r="21" spans="1:21" s="35" customFormat="1" ht="12" customHeight="1" x14ac:dyDescent="0.25">
      <c r="A21" s="68"/>
      <c r="B21" s="30" t="s">
        <v>24</v>
      </c>
      <c r="C21" s="18">
        <v>0</v>
      </c>
      <c r="D21" s="18">
        <v>0</v>
      </c>
      <c r="E21" s="18">
        <v>0</v>
      </c>
      <c r="F21" s="18">
        <v>0</v>
      </c>
      <c r="G21" s="18">
        <f t="shared" si="4"/>
        <v>0</v>
      </c>
      <c r="H21" s="5"/>
      <c r="I21" s="18">
        <v>0</v>
      </c>
      <c r="J21" s="18">
        <v>0</v>
      </c>
      <c r="K21" s="18">
        <v>0</v>
      </c>
      <c r="L21" s="18">
        <v>0</v>
      </c>
      <c r="M21" s="18">
        <f t="shared" si="5"/>
        <v>0</v>
      </c>
      <c r="N21" s="4"/>
      <c r="O21" s="5">
        <f t="shared" si="6"/>
        <v>0</v>
      </c>
      <c r="P21" s="5">
        <f t="shared" si="7"/>
        <v>0</v>
      </c>
      <c r="R21" s="34"/>
      <c r="S21" s="34"/>
      <c r="T21" s="34"/>
      <c r="U21" s="34"/>
    </row>
    <row r="22" spans="1:21" s="35" customFormat="1" ht="12" customHeight="1" x14ac:dyDescent="0.25">
      <c r="A22" s="68"/>
      <c r="B22" s="30" t="s">
        <v>25</v>
      </c>
      <c r="C22" s="18">
        <v>0</v>
      </c>
      <c r="D22" s="18">
        <v>0</v>
      </c>
      <c r="E22" s="18">
        <v>0</v>
      </c>
      <c r="F22" s="18">
        <v>0</v>
      </c>
      <c r="G22" s="18">
        <f t="shared" si="4"/>
        <v>0</v>
      </c>
      <c r="H22" s="5"/>
      <c r="I22" s="18">
        <v>0</v>
      </c>
      <c r="J22" s="18">
        <v>0</v>
      </c>
      <c r="K22" s="18">
        <v>0</v>
      </c>
      <c r="L22" s="18">
        <v>0</v>
      </c>
      <c r="M22" s="18">
        <f t="shared" si="5"/>
        <v>0</v>
      </c>
      <c r="N22" s="4"/>
      <c r="O22" s="5">
        <f t="shared" si="6"/>
        <v>0</v>
      </c>
      <c r="P22" s="5">
        <f t="shared" si="7"/>
        <v>0</v>
      </c>
      <c r="R22" s="34"/>
      <c r="S22" s="34"/>
      <c r="T22" s="34"/>
      <c r="U22" s="34"/>
    </row>
    <row r="23" spans="1:21" ht="19.8" x14ac:dyDescent="0.25">
      <c r="A23" s="68"/>
      <c r="B23" s="4" t="s">
        <v>26</v>
      </c>
      <c r="C23" s="18">
        <v>0</v>
      </c>
      <c r="D23" s="18">
        <v>0</v>
      </c>
      <c r="E23" s="18">
        <v>0</v>
      </c>
      <c r="F23" s="18">
        <v>0</v>
      </c>
      <c r="G23" s="18">
        <f t="shared" si="4"/>
        <v>0</v>
      </c>
      <c r="H23" s="5"/>
      <c r="I23" s="18">
        <v>0</v>
      </c>
      <c r="J23" s="18">
        <v>0</v>
      </c>
      <c r="K23" s="18">
        <v>0</v>
      </c>
      <c r="L23" s="18">
        <v>0</v>
      </c>
      <c r="M23" s="18">
        <f t="shared" si="5"/>
        <v>0</v>
      </c>
      <c r="N23" s="4"/>
      <c r="O23" s="5">
        <f t="shared" si="6"/>
        <v>0</v>
      </c>
      <c r="P23" s="5">
        <f t="shared" si="7"/>
        <v>0</v>
      </c>
      <c r="R23" s="36" t="s">
        <v>27</v>
      </c>
      <c r="S23" s="8"/>
      <c r="T23" s="36" t="s">
        <v>28</v>
      </c>
      <c r="U23" s="8"/>
    </row>
    <row r="24" spans="1:21" ht="12" customHeight="1" x14ac:dyDescent="0.25">
      <c r="A24" s="68"/>
      <c r="B24" s="4" t="s">
        <v>29</v>
      </c>
      <c r="C24" s="18">
        <v>30080</v>
      </c>
      <c r="D24" s="18">
        <v>0</v>
      </c>
      <c r="E24" s="18">
        <v>0</v>
      </c>
      <c r="F24" s="18">
        <v>-15500</v>
      </c>
      <c r="G24" s="18">
        <f t="shared" si="4"/>
        <v>14580</v>
      </c>
      <c r="H24" s="5"/>
      <c r="I24" s="18">
        <v>0</v>
      </c>
      <c r="J24" s="18">
        <v>0</v>
      </c>
      <c r="K24" s="18">
        <v>0</v>
      </c>
      <c r="L24" s="18">
        <v>0</v>
      </c>
      <c r="M24" s="18">
        <f t="shared" si="5"/>
        <v>0</v>
      </c>
      <c r="N24" s="4"/>
      <c r="O24" s="5">
        <f t="shared" si="6"/>
        <v>30080</v>
      </c>
      <c r="P24" s="5">
        <f t="shared" si="7"/>
        <v>14580</v>
      </c>
      <c r="R24" s="8"/>
      <c r="S24" s="8"/>
      <c r="T24" s="8"/>
      <c r="U24" s="8"/>
    </row>
    <row r="25" spans="1:21" ht="12" customHeight="1" x14ac:dyDescent="0.25">
      <c r="A25" s="68"/>
      <c r="B25" s="4" t="s">
        <v>30</v>
      </c>
      <c r="C25" s="22">
        <v>0</v>
      </c>
      <c r="D25" s="22">
        <v>0</v>
      </c>
      <c r="E25" s="22">
        <v>0</v>
      </c>
      <c r="F25" s="22">
        <v>0</v>
      </c>
      <c r="G25" s="22">
        <f t="shared" si="4"/>
        <v>0</v>
      </c>
      <c r="H25" s="5"/>
      <c r="I25" s="22">
        <v>0</v>
      </c>
      <c r="J25" s="22">
        <v>0</v>
      </c>
      <c r="K25" s="22">
        <v>0</v>
      </c>
      <c r="L25" s="22">
        <v>0</v>
      </c>
      <c r="M25" s="22">
        <f t="shared" si="5"/>
        <v>0</v>
      </c>
      <c r="N25" s="4"/>
      <c r="O25" s="23">
        <f t="shared" si="6"/>
        <v>0</v>
      </c>
      <c r="P25" s="23">
        <f t="shared" si="7"/>
        <v>0</v>
      </c>
      <c r="R25" s="8"/>
      <c r="S25" s="8"/>
      <c r="T25" s="8"/>
      <c r="U25" s="8"/>
    </row>
    <row r="26" spans="1:21" ht="15" customHeight="1" x14ac:dyDescent="0.25">
      <c r="A26" s="68"/>
      <c r="B26" s="25" t="s">
        <v>31</v>
      </c>
      <c r="C26" s="37">
        <f>SUM(C18:C25)</f>
        <v>10867699.550000001</v>
      </c>
      <c r="D26" s="37">
        <f>SUM(D18:D25)</f>
        <v>0</v>
      </c>
      <c r="E26" s="37">
        <f>SUM(E18:E25)</f>
        <v>0</v>
      </c>
      <c r="F26" s="37">
        <f>SUM(F18:F25)</f>
        <v>0</v>
      </c>
      <c r="G26" s="37">
        <f>SUM(G18:G25)</f>
        <v>10867699.550000001</v>
      </c>
      <c r="H26" s="37"/>
      <c r="I26" s="37">
        <f>SUM(I18:I25)</f>
        <v>6029848.7999999998</v>
      </c>
      <c r="J26" s="37">
        <f>SUM(J18:J25)</f>
        <v>533687.08558712015</v>
      </c>
      <c r="K26" s="37">
        <f>SUM(K18:K25)</f>
        <v>0</v>
      </c>
      <c r="L26" s="37">
        <f>SUM(L18:L25)</f>
        <v>0</v>
      </c>
      <c r="M26" s="37">
        <f>SUM(M18:M25)</f>
        <v>6563535.8855871195</v>
      </c>
      <c r="N26" s="37"/>
      <c r="O26" s="37">
        <f>SUM(O18:O25)</f>
        <v>4837850.75</v>
      </c>
      <c r="P26" s="37">
        <f>SUM(P18:P25)</f>
        <v>4304163.6644128803</v>
      </c>
      <c r="R26" s="66">
        <v>2</v>
      </c>
      <c r="S26" s="8"/>
      <c r="T26" s="8"/>
      <c r="U26" s="8"/>
    </row>
    <row r="27" spans="1:21" x14ac:dyDescent="0.25">
      <c r="A27" s="68"/>
      <c r="B27" s="25"/>
      <c r="C27" s="28"/>
      <c r="D27" s="37"/>
      <c r="E27" s="37"/>
      <c r="F27" s="37"/>
      <c r="G27" s="28"/>
      <c r="H27" s="37"/>
      <c r="I27" s="28"/>
      <c r="J27" s="37"/>
      <c r="K27" s="37"/>
      <c r="L27" s="37"/>
      <c r="M27" s="28"/>
      <c r="N27" s="37"/>
      <c r="O27" s="28"/>
      <c r="P27" s="28"/>
      <c r="R27" s="67"/>
      <c r="S27" s="8"/>
      <c r="T27" s="8"/>
      <c r="U27" s="8"/>
    </row>
    <row r="28" spans="1:21" s="35" customFormat="1" ht="24" x14ac:dyDescent="0.25">
      <c r="A28" s="68"/>
      <c r="B28" s="38" t="s">
        <v>32</v>
      </c>
      <c r="C28" s="39">
        <v>0</v>
      </c>
      <c r="D28" s="39">
        <v>0</v>
      </c>
      <c r="E28" s="39">
        <v>0</v>
      </c>
      <c r="F28" s="39">
        <v>0</v>
      </c>
      <c r="G28" s="40">
        <f>C28+D28-E28+F28</f>
        <v>0</v>
      </c>
      <c r="H28" s="31"/>
      <c r="I28" s="41">
        <v>0</v>
      </c>
      <c r="J28" s="41">
        <v>0</v>
      </c>
      <c r="K28" s="41">
        <v>0</v>
      </c>
      <c r="L28" s="41">
        <v>0</v>
      </c>
      <c r="M28" s="31">
        <f t="shared" ref="M28:M38" si="8">SUM(I28+J28-K28+L28)</f>
        <v>0</v>
      </c>
      <c r="N28" s="31"/>
      <c r="O28" s="32">
        <f t="shared" ref="O28:O38" si="9">SUM(C28-I28)</f>
        <v>0</v>
      </c>
      <c r="P28" s="32">
        <f t="shared" ref="P28:P38" si="10">SUM(G28-M28)</f>
        <v>0</v>
      </c>
      <c r="R28" s="42">
        <v>0</v>
      </c>
      <c r="S28" s="34"/>
      <c r="T28" s="8"/>
      <c r="U28" s="34"/>
    </row>
    <row r="29" spans="1:21" s="35" customFormat="1" ht="24" x14ac:dyDescent="0.3">
      <c r="A29" s="68"/>
      <c r="B29" s="38" t="s">
        <v>33</v>
      </c>
      <c r="C29" s="39">
        <v>0</v>
      </c>
      <c r="D29" s="39">
        <v>0</v>
      </c>
      <c r="E29" s="39">
        <v>0</v>
      </c>
      <c r="F29" s="39">
        <v>0</v>
      </c>
      <c r="G29" s="40">
        <f>C29+D29-E29+F29</f>
        <v>0</v>
      </c>
      <c r="H29" s="31"/>
      <c r="I29" s="41">
        <v>0</v>
      </c>
      <c r="J29" s="41">
        <v>0</v>
      </c>
      <c r="K29" s="41">
        <v>0</v>
      </c>
      <c r="L29" s="41">
        <v>0</v>
      </c>
      <c r="M29" s="31">
        <f t="shared" si="8"/>
        <v>0</v>
      </c>
      <c r="N29" s="31"/>
      <c r="O29" s="32">
        <f t="shared" si="9"/>
        <v>0</v>
      </c>
      <c r="P29" s="32">
        <f t="shared" si="10"/>
        <v>0</v>
      </c>
      <c r="R29" s="42">
        <v>2</v>
      </c>
      <c r="S29" s="34"/>
      <c r="T29" s="43">
        <v>3</v>
      </c>
      <c r="U29" s="34"/>
    </row>
    <row r="30" spans="1:21" ht="12.75" customHeight="1" x14ac:dyDescent="0.25">
      <c r="A30" s="68"/>
      <c r="B30" s="44" t="s">
        <v>34</v>
      </c>
      <c r="C30" s="45">
        <v>0</v>
      </c>
      <c r="D30" s="45">
        <v>0</v>
      </c>
      <c r="E30" s="45">
        <v>0</v>
      </c>
      <c r="F30" s="45">
        <v>0</v>
      </c>
      <c r="G30" s="40">
        <f>C30+D30-E30+F30</f>
        <v>0</v>
      </c>
      <c r="H30" s="5"/>
      <c r="I30" s="46">
        <v>0</v>
      </c>
      <c r="J30" s="47">
        <v>0</v>
      </c>
      <c r="K30" s="47">
        <v>0</v>
      </c>
      <c r="L30" s="47">
        <v>0</v>
      </c>
      <c r="M30" s="31">
        <f t="shared" si="8"/>
        <v>0</v>
      </c>
      <c r="N30" s="4"/>
      <c r="O30" s="32">
        <f t="shared" si="9"/>
        <v>0</v>
      </c>
      <c r="P30" s="32">
        <f t="shared" si="10"/>
        <v>0</v>
      </c>
      <c r="R30" s="66">
        <v>2</v>
      </c>
      <c r="S30" s="48"/>
      <c r="T30" s="66">
        <v>6</v>
      </c>
      <c r="U30" s="8"/>
    </row>
    <row r="31" spans="1:21" ht="12.75" customHeight="1" x14ac:dyDescent="0.25">
      <c r="A31" s="68"/>
      <c r="B31" s="49" t="s">
        <v>35</v>
      </c>
      <c r="C31" s="50">
        <v>0</v>
      </c>
      <c r="D31" s="50">
        <v>0</v>
      </c>
      <c r="E31" s="50">
        <v>0</v>
      </c>
      <c r="F31" s="50">
        <v>0</v>
      </c>
      <c r="G31" s="51">
        <f>C31+D31-E31+F31</f>
        <v>0</v>
      </c>
      <c r="H31" s="5"/>
      <c r="I31" s="46">
        <v>0</v>
      </c>
      <c r="J31" s="47">
        <v>0</v>
      </c>
      <c r="K31" s="47">
        <v>0</v>
      </c>
      <c r="L31" s="47">
        <v>0</v>
      </c>
      <c r="M31" s="18">
        <f t="shared" si="8"/>
        <v>0</v>
      </c>
      <c r="N31" s="4"/>
      <c r="O31" s="5">
        <f t="shared" si="9"/>
        <v>0</v>
      </c>
      <c r="P31" s="5">
        <f t="shared" si="10"/>
        <v>0</v>
      </c>
      <c r="R31" s="67"/>
      <c r="S31" s="48"/>
      <c r="T31" s="67"/>
      <c r="U31" s="8"/>
    </row>
    <row r="32" spans="1:21" ht="24" customHeight="1" x14ac:dyDescent="0.25">
      <c r="A32" s="68"/>
      <c r="B32" s="49" t="s">
        <v>36</v>
      </c>
      <c r="C32" s="46">
        <v>0</v>
      </c>
      <c r="D32" s="46">
        <v>0</v>
      </c>
      <c r="E32" s="46">
        <v>0</v>
      </c>
      <c r="F32" s="46">
        <v>0</v>
      </c>
      <c r="G32" s="18">
        <f t="shared" ref="G32:G38" si="11">C32+D32-E32+F32</f>
        <v>0</v>
      </c>
      <c r="H32" s="5"/>
      <c r="I32" s="46">
        <v>0</v>
      </c>
      <c r="J32" s="47">
        <v>0</v>
      </c>
      <c r="K32" s="47">
        <v>0</v>
      </c>
      <c r="L32" s="47">
        <v>0</v>
      </c>
      <c r="M32" s="18">
        <f t="shared" si="8"/>
        <v>0</v>
      </c>
      <c r="N32" s="4"/>
      <c r="O32" s="5">
        <f t="shared" si="9"/>
        <v>0</v>
      </c>
      <c r="P32" s="5">
        <f t="shared" si="10"/>
        <v>0</v>
      </c>
      <c r="R32" s="42">
        <v>5</v>
      </c>
      <c r="S32" s="48"/>
      <c r="T32" s="42">
        <v>8</v>
      </c>
      <c r="U32" s="8"/>
    </row>
    <row r="33" spans="1:21" ht="12.75" customHeight="1" x14ac:dyDescent="0.25">
      <c r="A33" s="68"/>
      <c r="B33" s="49" t="s">
        <v>37</v>
      </c>
      <c r="C33" s="46">
        <v>0</v>
      </c>
      <c r="D33" s="46">
        <v>0</v>
      </c>
      <c r="E33" s="46">
        <v>0</v>
      </c>
      <c r="F33" s="46">
        <v>0</v>
      </c>
      <c r="G33" s="18">
        <f t="shared" si="11"/>
        <v>0</v>
      </c>
      <c r="H33" s="5"/>
      <c r="I33" s="46">
        <v>0</v>
      </c>
      <c r="J33" s="47">
        <v>0</v>
      </c>
      <c r="K33" s="47">
        <v>0</v>
      </c>
      <c r="L33" s="47">
        <v>0</v>
      </c>
      <c r="M33" s="18">
        <f t="shared" si="8"/>
        <v>0</v>
      </c>
      <c r="N33" s="4"/>
      <c r="O33" s="5">
        <f t="shared" si="9"/>
        <v>0</v>
      </c>
      <c r="P33" s="5">
        <f t="shared" si="10"/>
        <v>0</v>
      </c>
      <c r="R33" s="66">
        <v>1</v>
      </c>
      <c r="S33" s="48"/>
      <c r="T33" s="66">
        <v>5</v>
      </c>
      <c r="U33" s="8"/>
    </row>
    <row r="34" spans="1:21" ht="12.75" customHeight="1" x14ac:dyDescent="0.25">
      <c r="A34" s="68"/>
      <c r="B34" s="49" t="s">
        <v>38</v>
      </c>
      <c r="C34" s="46">
        <v>0</v>
      </c>
      <c r="D34" s="46">
        <v>0</v>
      </c>
      <c r="E34" s="46">
        <v>0</v>
      </c>
      <c r="F34" s="46">
        <v>0</v>
      </c>
      <c r="G34" s="18">
        <f t="shared" si="11"/>
        <v>0</v>
      </c>
      <c r="H34" s="5"/>
      <c r="I34" s="46">
        <v>0</v>
      </c>
      <c r="J34" s="47">
        <v>0</v>
      </c>
      <c r="K34" s="47">
        <v>0</v>
      </c>
      <c r="L34" s="47">
        <v>0</v>
      </c>
      <c r="M34" s="18">
        <f>SUM(I34+J34-K34+L34)</f>
        <v>0</v>
      </c>
      <c r="N34" s="4"/>
      <c r="O34" s="5">
        <f t="shared" si="9"/>
        <v>0</v>
      </c>
      <c r="P34" s="5">
        <f t="shared" si="10"/>
        <v>0</v>
      </c>
      <c r="R34" s="67"/>
      <c r="S34" s="48"/>
      <c r="T34" s="67"/>
      <c r="U34" s="8"/>
    </row>
    <row r="35" spans="1:21" ht="24" customHeight="1" x14ac:dyDescent="0.25">
      <c r="A35" s="68"/>
      <c r="B35" s="49" t="s">
        <v>39</v>
      </c>
      <c r="C35" s="46">
        <v>0</v>
      </c>
      <c r="D35" s="46">
        <v>0</v>
      </c>
      <c r="E35" s="46">
        <v>0</v>
      </c>
      <c r="F35" s="46">
        <v>0</v>
      </c>
      <c r="G35" s="18">
        <f t="shared" si="11"/>
        <v>0</v>
      </c>
      <c r="H35" s="5"/>
      <c r="I35" s="46">
        <v>0</v>
      </c>
      <c r="J35" s="47">
        <v>0</v>
      </c>
      <c r="K35" s="47">
        <v>0</v>
      </c>
      <c r="L35" s="47">
        <v>0</v>
      </c>
      <c r="M35" s="18">
        <f>SUM(I35+J35-K35+L35)</f>
        <v>0</v>
      </c>
      <c r="N35" s="4"/>
      <c r="O35" s="5">
        <f t="shared" si="9"/>
        <v>0</v>
      </c>
      <c r="P35" s="5">
        <f t="shared" si="10"/>
        <v>0</v>
      </c>
      <c r="R35" s="42">
        <v>2</v>
      </c>
      <c r="S35" s="48"/>
      <c r="T35" s="42">
        <v>4</v>
      </c>
      <c r="U35" s="8"/>
    </row>
    <row r="36" spans="1:21" ht="12.75" customHeight="1" x14ac:dyDescent="0.25">
      <c r="A36" s="68"/>
      <c r="B36" s="49" t="s">
        <v>40</v>
      </c>
      <c r="C36" s="46">
        <v>0</v>
      </c>
      <c r="D36" s="46">
        <v>0</v>
      </c>
      <c r="E36" s="46">
        <v>0</v>
      </c>
      <c r="F36" s="46">
        <v>0</v>
      </c>
      <c r="G36" s="18">
        <f t="shared" si="11"/>
        <v>0</v>
      </c>
      <c r="H36" s="5"/>
      <c r="I36" s="46">
        <v>0</v>
      </c>
      <c r="J36" s="47">
        <v>0</v>
      </c>
      <c r="K36" s="47">
        <v>0</v>
      </c>
      <c r="L36" s="47">
        <v>0</v>
      </c>
      <c r="M36" s="18">
        <f>SUM(I36+J36-K36+L36)</f>
        <v>0</v>
      </c>
      <c r="N36" s="4"/>
      <c r="O36" s="5">
        <f t="shared" si="9"/>
        <v>0</v>
      </c>
      <c r="P36" s="5">
        <f t="shared" si="10"/>
        <v>0</v>
      </c>
      <c r="R36" s="66">
        <v>2</v>
      </c>
      <c r="S36" s="48"/>
      <c r="T36" s="66">
        <v>4</v>
      </c>
      <c r="U36" s="8"/>
    </row>
    <row r="37" spans="1:21" ht="12.75" customHeight="1" x14ac:dyDescent="0.25">
      <c r="A37" s="68"/>
      <c r="B37" s="49" t="s">
        <v>41</v>
      </c>
      <c r="C37" s="46">
        <v>0</v>
      </c>
      <c r="D37" s="46">
        <v>0</v>
      </c>
      <c r="E37" s="46">
        <v>0</v>
      </c>
      <c r="F37" s="46">
        <v>0</v>
      </c>
      <c r="G37" s="18">
        <f t="shared" si="11"/>
        <v>0</v>
      </c>
      <c r="H37" s="5"/>
      <c r="I37" s="46">
        <v>0</v>
      </c>
      <c r="J37" s="47">
        <v>0</v>
      </c>
      <c r="K37" s="47">
        <v>0</v>
      </c>
      <c r="L37" s="47">
        <v>0</v>
      </c>
      <c r="M37" s="18">
        <f t="shared" si="8"/>
        <v>0</v>
      </c>
      <c r="N37" s="4"/>
      <c r="O37" s="5">
        <f t="shared" si="9"/>
        <v>0</v>
      </c>
      <c r="P37" s="5">
        <f t="shared" si="10"/>
        <v>0</v>
      </c>
      <c r="R37" s="67"/>
      <c r="S37" s="48"/>
      <c r="T37" s="67"/>
      <c r="U37" s="8"/>
    </row>
    <row r="38" spans="1:21" ht="12.75" customHeight="1" x14ac:dyDescent="0.25">
      <c r="A38" s="68"/>
      <c r="B38" s="49" t="s">
        <v>42</v>
      </c>
      <c r="C38" s="52">
        <v>0</v>
      </c>
      <c r="D38" s="52">
        <v>0</v>
      </c>
      <c r="E38" s="52">
        <v>0</v>
      </c>
      <c r="F38" s="52">
        <v>0</v>
      </c>
      <c r="G38" s="22">
        <f t="shared" si="11"/>
        <v>0</v>
      </c>
      <c r="H38" s="5"/>
      <c r="I38" s="52">
        <v>0</v>
      </c>
      <c r="J38" s="53">
        <v>0</v>
      </c>
      <c r="K38" s="53">
        <v>0</v>
      </c>
      <c r="L38" s="53">
        <v>0</v>
      </c>
      <c r="M38" s="22">
        <f t="shared" si="8"/>
        <v>0</v>
      </c>
      <c r="N38" s="4"/>
      <c r="O38" s="23">
        <f t="shared" si="9"/>
        <v>0</v>
      </c>
      <c r="P38" s="23">
        <f t="shared" si="10"/>
        <v>0</v>
      </c>
      <c r="R38" s="66">
        <v>5</v>
      </c>
      <c r="S38" s="48"/>
      <c r="T38" s="66">
        <v>3</v>
      </c>
      <c r="U38" s="8"/>
    </row>
    <row r="39" spans="1:21" ht="15" customHeight="1" x14ac:dyDescent="0.25">
      <c r="A39" s="68"/>
      <c r="B39" s="25" t="s">
        <v>43</v>
      </c>
      <c r="C39" s="37">
        <f>SUM(C28:C38)</f>
        <v>0</v>
      </c>
      <c r="D39" s="37">
        <f>SUM(D28:D38)</f>
        <v>0</v>
      </c>
      <c r="E39" s="37">
        <f>SUM(E28:E38)</f>
        <v>0</v>
      </c>
      <c r="F39" s="37">
        <f>SUM(F28:F38)</f>
        <v>0</v>
      </c>
      <c r="G39" s="37">
        <f>SUM(G28:G38)</f>
        <v>0</v>
      </c>
      <c r="H39" s="37"/>
      <c r="I39" s="37">
        <f>SUM(I28:I38)</f>
        <v>0</v>
      </c>
      <c r="J39" s="37">
        <f>SUM(J28:J38)</f>
        <v>0</v>
      </c>
      <c r="K39" s="37">
        <f>SUM(K28:K38)</f>
        <v>0</v>
      </c>
      <c r="L39" s="37">
        <f>SUM(L28:L38)</f>
        <v>0</v>
      </c>
      <c r="M39" s="37">
        <f>SUM(M28:M38)</f>
        <v>0</v>
      </c>
      <c r="N39" s="37"/>
      <c r="O39" s="37">
        <f>SUM(O28:O38)</f>
        <v>0</v>
      </c>
      <c r="P39" s="37">
        <f>SUM(P28:P38)</f>
        <v>0</v>
      </c>
      <c r="R39" s="67"/>
      <c r="S39" s="48"/>
      <c r="T39" s="67"/>
      <c r="U39" s="8"/>
    </row>
    <row r="40" spans="1:21" ht="12.75" customHeight="1" x14ac:dyDescent="0.25">
      <c r="A40" s="68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R40" s="66">
        <v>0</v>
      </c>
      <c r="S40" s="48"/>
      <c r="T40" s="66">
        <v>3</v>
      </c>
      <c r="U40" s="8"/>
    </row>
    <row r="41" spans="1:21" s="56" customFormat="1" ht="13.5" customHeight="1" thickBot="1" x14ac:dyDescent="0.25">
      <c r="A41" s="68"/>
      <c r="B41" s="54" t="s">
        <v>44</v>
      </c>
      <c r="C41" s="55">
        <f>C16+C26+C39</f>
        <v>12152546.700000001</v>
      </c>
      <c r="D41" s="55">
        <f>D16+D26+D39</f>
        <v>130285</v>
      </c>
      <c r="E41" s="55">
        <f>E16+E26+E39</f>
        <v>0</v>
      </c>
      <c r="F41" s="55">
        <f>F16+F26+F39</f>
        <v>0</v>
      </c>
      <c r="G41" s="55">
        <f>G16+G26+G39</f>
        <v>12282831.700000001</v>
      </c>
      <c r="H41" s="37"/>
      <c r="I41" s="55">
        <f>I16+I26+I39</f>
        <v>7305730.79</v>
      </c>
      <c r="J41" s="55">
        <f>J16+J26+J39</f>
        <v>547946.78683712019</v>
      </c>
      <c r="K41" s="55">
        <f>K16+K26+K39</f>
        <v>0</v>
      </c>
      <c r="L41" s="55">
        <f>L16+L26+L39</f>
        <v>0</v>
      </c>
      <c r="M41" s="55">
        <f>M16+M26+M39</f>
        <v>7853677.5768371196</v>
      </c>
      <c r="N41" s="37"/>
      <c r="O41" s="55">
        <f>O16+O26+O39</f>
        <v>4846815.91</v>
      </c>
      <c r="P41" s="55">
        <f>P16+P26+P39</f>
        <v>4429154.1231628805</v>
      </c>
      <c r="R41" s="67"/>
      <c r="S41" s="48"/>
      <c r="T41" s="67"/>
      <c r="U41" s="57"/>
    </row>
    <row r="42" spans="1:21" ht="12.75" customHeight="1" thickTop="1" x14ac:dyDescent="0.25">
      <c r="A42" s="68"/>
      <c r="D42" s="60"/>
      <c r="J42" s="61"/>
      <c r="N42" s="5"/>
    </row>
    <row r="43" spans="1:21" ht="12" customHeight="1" x14ac:dyDescent="0.25">
      <c r="A43" s="68"/>
    </row>
    <row r="44" spans="1:21" ht="12" customHeight="1" x14ac:dyDescent="0.25">
      <c r="A44" s="68"/>
    </row>
    <row r="46" spans="1:21" x14ac:dyDescent="0.25">
      <c r="B46" s="65"/>
    </row>
  </sheetData>
  <sheetProtection formatColumns="0"/>
  <mergeCells count="20"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</mergeCells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 Continuity schedule 2017</vt:lpstr>
      <vt:lpstr>FA Continuity schedule 2016</vt:lpstr>
      <vt:lpstr>'FA Continuity schedule 2016'!Print_Area</vt:lpstr>
      <vt:lpstr>'FA Continuity schedule 2017'!Print_Area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Gromanova, Diana</dc:creator>
  <cp:lastModifiedBy>Gromanova, Diana</cp:lastModifiedBy>
  <dcterms:created xsi:type="dcterms:W3CDTF">2018-06-25T20:57:25Z</dcterms:created>
  <dcterms:modified xsi:type="dcterms:W3CDTF">2018-06-26T22:56:44Z</dcterms:modified>
</cp:coreProperties>
</file>