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15" yWindow="-15" windowWidth="25230" windowHeight="12690" tabRatio="948" activeTab="53"/>
  </bookViews>
  <sheets>
    <sheet name="Úvod" sheetId="78" r:id="rId1"/>
    <sheet name="VYSVETLIVKY" sheetId="51" r:id="rId2"/>
    <sheet name="1" sheetId="1" r:id="rId3"/>
    <sheet name="2" sheetId="5" r:id="rId4"/>
    <sheet name="3" sheetId="6" state="hidden" r:id="rId5"/>
    <sheet name="4" sheetId="7" r:id="rId6"/>
    <sheet name="5" sheetId="8" state="hidden" r:id="rId7"/>
    <sheet name="6" sheetId="9" state="hidden" r:id="rId8"/>
    <sheet name="7" sheetId="10" state="hidden" r:id="rId9"/>
    <sheet name="8" sheetId="11" state="hidden" r:id="rId10"/>
    <sheet name="9" sheetId="12" state="hidden" r:id="rId11"/>
    <sheet name="10" sheetId="13" state="hidden" r:id="rId12"/>
    <sheet name="11" sheetId="14" state="hidden" r:id="rId13"/>
    <sheet name="11_tabulka c.2" sheetId="53" state="hidden" r:id="rId14"/>
    <sheet name="12" sheetId="15" state="hidden" r:id="rId15"/>
    <sheet name="13_tabulka 1 a 3" sheetId="56" state="hidden" r:id="rId16"/>
    <sheet name="13_tabulka 2 a 4" sheetId="57" state="hidden" r:id="rId17"/>
    <sheet name="14" sheetId="17" state="hidden" r:id="rId18"/>
    <sheet name="15" sheetId="77" r:id="rId19"/>
    <sheet name="16" sheetId="18" state="hidden" r:id="rId20"/>
    <sheet name="17" sheetId="19" r:id="rId21"/>
    <sheet name="17_tabulka c.2" sheetId="55" state="hidden" r:id="rId22"/>
    <sheet name="18" sheetId="21" state="hidden" r:id="rId23"/>
    <sheet name="19" sheetId="22" state="hidden" r:id="rId24"/>
    <sheet name="20" sheetId="23" state="hidden" r:id="rId25"/>
    <sheet name="21" sheetId="24" state="hidden" r:id="rId26"/>
    <sheet name="22" sheetId="25" state="hidden" r:id="rId27"/>
    <sheet name="23" sheetId="27" r:id="rId28"/>
    <sheet name="24" sheetId="28" state="hidden" r:id="rId29"/>
    <sheet name="25" sheetId="29" state="hidden" r:id="rId30"/>
    <sheet name="26" sheetId="30" r:id="rId31"/>
    <sheet name="27" sheetId="31" state="hidden" r:id="rId32"/>
    <sheet name="28" sheetId="32" r:id="rId33"/>
    <sheet name="29" sheetId="33" state="hidden" r:id="rId34"/>
    <sheet name="29_tabulka2" sheetId="76" state="hidden" r:id="rId35"/>
    <sheet name="30" sheetId="35" state="hidden" r:id="rId36"/>
    <sheet name="31" sheetId="36" state="hidden" r:id="rId37"/>
    <sheet name="32" sheetId="38" state="hidden" r:id="rId38"/>
    <sheet name="33" sheetId="40" r:id="rId39"/>
    <sheet name="34" sheetId="41" state="hidden" r:id="rId40"/>
    <sheet name="35" sheetId="42" state="hidden" r:id="rId41"/>
    <sheet name="36" sheetId="43" r:id="rId42"/>
    <sheet name="Hárok1" sheetId="60" state="hidden" r:id="rId43"/>
    <sheet name="HK" sheetId="64" state="hidden" r:id="rId44"/>
    <sheet name="HKSU" sheetId="73" state="hidden" r:id="rId45"/>
    <sheet name="HKM" sheetId="65" state="hidden" r:id="rId46"/>
    <sheet name="HKSUM" sheetId="74" state="hidden" r:id="rId47"/>
    <sheet name="VZaS" sheetId="66" state="hidden" r:id="rId48"/>
    <sheet name="VZaSM" sheetId="67" state="hidden" r:id="rId49"/>
    <sheet name="SUA" sheetId="68" state="hidden" r:id="rId50"/>
    <sheet name="SUP" sheetId="69" state="hidden" r:id="rId51"/>
    <sheet name="SUAM" sheetId="70" state="hidden" r:id="rId52"/>
    <sheet name="SUPM" sheetId="71" state="hidden" r:id="rId53"/>
    <sheet name="Info" sheetId="72" r:id="rId54"/>
  </sheets>
  <calcPr calcId="125725"/>
</workbook>
</file>

<file path=xl/calcChain.xml><?xml version="1.0" encoding="utf-8"?>
<calcChain xmlns="http://schemas.openxmlformats.org/spreadsheetml/2006/main">
  <c r="I36" i="9"/>
  <c r="I16"/>
  <c r="I12"/>
  <c r="F12" i="43" l="1"/>
  <c r="C12"/>
  <c r="F11"/>
  <c r="C11"/>
  <c r="E4"/>
  <c r="B4"/>
  <c r="F25" i="32"/>
  <c r="E25"/>
  <c r="F11"/>
  <c r="E11"/>
  <c r="F7"/>
  <c r="E7"/>
  <c r="C16" i="29"/>
  <c r="B16"/>
  <c r="C12"/>
  <c r="B12"/>
  <c r="B18" i="25"/>
  <c r="B4"/>
  <c r="F3" i="21"/>
  <c r="B3"/>
  <c r="F4"/>
  <c r="B4"/>
  <c r="C6" i="19"/>
  <c r="B6"/>
  <c r="B5"/>
  <c r="B4"/>
  <c r="D18" i="77"/>
  <c r="D17"/>
  <c r="D16"/>
  <c r="D15"/>
  <c r="D14"/>
  <c r="D13"/>
  <c r="D12"/>
  <c r="D9"/>
  <c r="D8"/>
  <c r="D7"/>
  <c r="D6"/>
  <c r="D5"/>
  <c r="F8" i="17"/>
  <c r="B8"/>
  <c r="F7"/>
  <c r="B7"/>
  <c r="F6"/>
  <c r="B6"/>
  <c r="F5"/>
  <c r="B5"/>
  <c r="F4"/>
  <c r="B4"/>
  <c r="C19" i="77" l="1"/>
  <c r="B19"/>
  <c r="C10"/>
  <c r="B10"/>
  <c r="D19" l="1"/>
  <c r="D10"/>
  <c r="G7" i="36"/>
  <c r="F7"/>
  <c r="E7"/>
  <c r="D7"/>
  <c r="C7"/>
  <c r="B7"/>
  <c r="B7" i="30"/>
  <c r="B26" i="25"/>
  <c r="B14"/>
  <c r="G7" i="24"/>
  <c r="F7"/>
  <c r="E7"/>
  <c r="D7"/>
  <c r="C7"/>
  <c r="B7"/>
  <c r="C7" i="19"/>
  <c r="B7"/>
  <c r="C8" l="1"/>
  <c r="B8"/>
  <c r="J33" i="9" l="1"/>
  <c r="J34"/>
  <c r="J32"/>
  <c r="J27"/>
  <c r="J28"/>
  <c r="J29"/>
  <c r="J14"/>
  <c r="J13"/>
  <c r="J7"/>
  <c r="J8"/>
  <c r="J9"/>
  <c r="J45" i="7"/>
  <c r="J46"/>
  <c r="J39"/>
  <c r="J40"/>
  <c r="J33"/>
  <c r="J34"/>
  <c r="J35"/>
  <c r="J19"/>
  <c r="J20"/>
  <c r="J13"/>
  <c r="J14"/>
  <c r="J7"/>
  <c r="J8"/>
  <c r="J9"/>
  <c r="F5" i="38" l="1"/>
  <c r="E5"/>
  <c r="C5"/>
  <c r="E9" i="55" l="1"/>
  <c r="B10"/>
  <c r="B9"/>
  <c r="B7"/>
  <c r="B6"/>
  <c r="D6" i="56"/>
  <c r="B30" i="9"/>
  <c r="H10"/>
  <c r="H22" i="7"/>
  <c r="I18"/>
  <c r="I22"/>
  <c r="G33" i="5"/>
  <c r="C33"/>
  <c r="E12"/>
  <c r="E10"/>
  <c r="C10"/>
  <c r="E6"/>
  <c r="B9" i="17" l="1"/>
  <c r="B12" i="5"/>
  <c r="F12" i="38" l="1"/>
  <c r="E12"/>
  <c r="J12" i="9"/>
  <c r="I48" i="7"/>
  <c r="H49" i="5"/>
  <c r="H18"/>
  <c r="H22"/>
  <c r="F9" i="17" l="1"/>
  <c r="C6" i="40"/>
  <c r="C3"/>
  <c r="B6"/>
  <c r="B5"/>
  <c r="B4"/>
  <c r="B3"/>
  <c r="F10" i="38"/>
  <c r="F9"/>
  <c r="F8"/>
  <c r="E10"/>
  <c r="E9"/>
  <c r="E8"/>
  <c r="F6"/>
  <c r="E6"/>
  <c r="D6"/>
  <c r="C6"/>
  <c r="B6"/>
  <c r="B5"/>
  <c r="F4"/>
  <c r="E4"/>
  <c r="D4"/>
  <c r="C4"/>
  <c r="B4"/>
  <c r="B9" i="30"/>
  <c r="B3"/>
  <c r="F23" i="27"/>
  <c r="B23"/>
  <c r="F11"/>
  <c r="B11"/>
  <c r="F5"/>
  <c r="B5"/>
  <c r="E11" i="55"/>
  <c r="E10"/>
  <c r="E7"/>
  <c r="E6"/>
  <c r="B11"/>
  <c r="C4" i="56"/>
  <c r="B4"/>
  <c r="F9" i="14"/>
  <c r="F8"/>
  <c r="F7"/>
  <c r="F6"/>
  <c r="F5"/>
  <c r="B9"/>
  <c r="B8"/>
  <c r="B7"/>
  <c r="B6"/>
  <c r="B5"/>
  <c r="G7" i="12"/>
  <c r="F18" i="11"/>
  <c r="F15"/>
  <c r="F11"/>
  <c r="F7"/>
  <c r="I30" i="9"/>
  <c r="H30"/>
  <c r="F30"/>
  <c r="E30"/>
  <c r="D30"/>
  <c r="C30"/>
  <c r="I26"/>
  <c r="H26"/>
  <c r="F26"/>
  <c r="E26"/>
  <c r="D26"/>
  <c r="C26"/>
  <c r="B26"/>
  <c r="I10"/>
  <c r="F10"/>
  <c r="E10"/>
  <c r="D10"/>
  <c r="C10"/>
  <c r="B10"/>
  <c r="I6"/>
  <c r="H6"/>
  <c r="F6"/>
  <c r="E6"/>
  <c r="D6"/>
  <c r="C6"/>
  <c r="B6"/>
  <c r="H48" i="7"/>
  <c r="H44"/>
  <c r="J44" s="1"/>
  <c r="G42"/>
  <c r="F42"/>
  <c r="E42"/>
  <c r="D42"/>
  <c r="C42"/>
  <c r="G38"/>
  <c r="F38"/>
  <c r="E38"/>
  <c r="D38"/>
  <c r="C38"/>
  <c r="I36"/>
  <c r="H36"/>
  <c r="G36"/>
  <c r="F36"/>
  <c r="E36"/>
  <c r="B36"/>
  <c r="I32"/>
  <c r="H32"/>
  <c r="G32"/>
  <c r="F32"/>
  <c r="E32"/>
  <c r="B32"/>
  <c r="H18"/>
  <c r="J18" s="1"/>
  <c r="J22" s="1"/>
  <c r="G16"/>
  <c r="F16"/>
  <c r="E16"/>
  <c r="D16"/>
  <c r="C16"/>
  <c r="G12"/>
  <c r="F12"/>
  <c r="E12"/>
  <c r="D12"/>
  <c r="C12"/>
  <c r="I10"/>
  <c r="H10"/>
  <c r="G10"/>
  <c r="F10"/>
  <c r="E10"/>
  <c r="D10"/>
  <c r="C10"/>
  <c r="B10"/>
  <c r="I6"/>
  <c r="H6"/>
  <c r="G6"/>
  <c r="F6"/>
  <c r="E6"/>
  <c r="D6"/>
  <c r="C6"/>
  <c r="B6"/>
  <c r="F19" i="11" l="1"/>
  <c r="J6" i="9"/>
  <c r="J26"/>
  <c r="J32" i="7"/>
  <c r="J38"/>
  <c r="J6"/>
  <c r="J12"/>
  <c r="J16" s="1"/>
  <c r="G49" i="5"/>
  <c r="G45"/>
  <c r="F43"/>
  <c r="E43"/>
  <c r="D43"/>
  <c r="C43"/>
  <c r="B43"/>
  <c r="F39"/>
  <c r="E39"/>
  <c r="D39"/>
  <c r="C39"/>
  <c r="B39"/>
  <c r="H37"/>
  <c r="G37"/>
  <c r="F37"/>
  <c r="E37"/>
  <c r="D37"/>
  <c r="C37"/>
  <c r="B37"/>
  <c r="H33"/>
  <c r="F33"/>
  <c r="E33"/>
  <c r="D33"/>
  <c r="B33"/>
  <c r="B6"/>
  <c r="G22"/>
  <c r="G18"/>
  <c r="F16"/>
  <c r="E16"/>
  <c r="D16"/>
  <c r="C16"/>
  <c r="B16"/>
  <c r="F12"/>
  <c r="D12"/>
  <c r="C12"/>
  <c r="H10"/>
  <c r="G10"/>
  <c r="F10"/>
  <c r="D10"/>
  <c r="B10"/>
  <c r="H6"/>
  <c r="G6"/>
  <c r="F6"/>
  <c r="D6"/>
  <c r="C6"/>
  <c r="J24" i="7" l="1"/>
  <c r="J10"/>
  <c r="J25" s="1"/>
  <c r="D5" i="38"/>
  <c r="J16" i="9" l="1"/>
  <c r="J36"/>
  <c r="J10"/>
  <c r="J30"/>
  <c r="E23" i="27" l="1"/>
  <c r="D23"/>
  <c r="C23"/>
  <c r="E11"/>
  <c r="D11"/>
  <c r="I47" i="5"/>
  <c r="I46"/>
  <c r="I45"/>
  <c r="I41"/>
  <c r="I40"/>
  <c r="I39"/>
  <c r="I36"/>
  <c r="I35"/>
  <c r="I34"/>
  <c r="I33"/>
  <c r="I49" l="1"/>
  <c r="I37"/>
  <c r="I43"/>
  <c r="I50" i="7" l="1"/>
  <c r="H50"/>
  <c r="G50"/>
  <c r="F50"/>
  <c r="E50"/>
  <c r="D50"/>
  <c r="C50"/>
  <c r="B50"/>
  <c r="I20" i="5"/>
  <c r="I19"/>
  <c r="I18"/>
  <c r="I14"/>
  <c r="I13"/>
  <c r="I12"/>
  <c r="I9"/>
  <c r="I8"/>
  <c r="I7"/>
  <c r="I6"/>
  <c r="F35" i="27"/>
  <c r="F34"/>
  <c r="F33"/>
  <c r="F32"/>
  <c r="F28"/>
  <c r="F27"/>
  <c r="F26"/>
  <c r="F25"/>
  <c r="F24"/>
  <c r="F17"/>
  <c r="F16"/>
  <c r="F15"/>
  <c r="F14"/>
  <c r="F10"/>
  <c r="F9"/>
  <c r="F8"/>
  <c r="F7"/>
  <c r="F6"/>
  <c r="E5"/>
  <c r="D5"/>
  <c r="C5"/>
  <c r="D13" i="56"/>
  <c r="C13"/>
  <c r="B13"/>
  <c r="D12" i="55"/>
  <c r="C12"/>
  <c r="B12"/>
  <c r="I22" i="5" l="1"/>
  <c r="J42" i="7"/>
  <c r="I16" i="5"/>
  <c r="I10"/>
  <c r="C51" i="7"/>
  <c r="G51"/>
  <c r="I24" i="5"/>
  <c r="B51" i="7"/>
  <c r="F51"/>
  <c r="J36"/>
  <c r="J48"/>
  <c r="E51"/>
  <c r="I51"/>
  <c r="D51"/>
  <c r="H51"/>
  <c r="J50"/>
  <c r="I51" i="5"/>
  <c r="E12" i="55"/>
  <c r="I52" i="5" l="1"/>
  <c r="I25"/>
  <c r="J51" i="7"/>
  <c r="C9" i="40"/>
  <c r="B9"/>
  <c r="C8" i="35"/>
  <c r="B8"/>
  <c r="E5" i="21"/>
  <c r="D5"/>
  <c r="C5"/>
  <c r="B5"/>
  <c r="F10" i="14"/>
  <c r="F11"/>
  <c r="C12"/>
  <c r="D12"/>
  <c r="E12"/>
  <c r="B12"/>
  <c r="E7" i="13"/>
  <c r="D7"/>
  <c r="C7"/>
  <c r="B7"/>
  <c r="F6"/>
  <c r="F5"/>
  <c r="F4"/>
  <c r="F3"/>
  <c r="G6" i="12"/>
  <c r="G5"/>
  <c r="G4"/>
  <c r="G3"/>
  <c r="F5" i="21" l="1"/>
  <c r="F12" i="14"/>
  <c r="F7" i="13"/>
</calcChain>
</file>

<file path=xl/sharedStrings.xml><?xml version="1.0" encoding="utf-8"?>
<sst xmlns="http://schemas.openxmlformats.org/spreadsheetml/2006/main" count="2426" uniqueCount="1377">
  <si>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</si>
  <si>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</si>
  <si>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</si>
  <si>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</si>
  <si>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</si>
  <si>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</si>
  <si>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</si>
  <si>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</si>
  <si>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</si>
  <si>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</si>
  <si>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</si>
  <si>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</si>
  <si>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</si>
  <si>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</si>
  <si>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</si>
  <si>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</si>
  <si>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</si>
  <si>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</si>
  <si>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</si>
  <si>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</si>
  <si>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</si>
  <si>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</si>
  <si>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</si>
  <si>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</si>
  <si>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</si>
  <si>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</si>
  <si>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</si>
  <si>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</si>
  <si>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</si>
  <si>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</si>
  <si>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</si>
  <si>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</si>
  <si>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</si>
  <si>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</si>
  <si>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</si>
  <si>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</si>
  <si>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</si>
  <si>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</si>
  <si>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</si>
  <si>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</si>
  <si>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</si>
  <si>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</si>
  <si>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</si>
  <si>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</si>
  <si>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</si>
  <si>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</si>
  <si>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</si>
  <si>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</si>
  <si>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</si>
  <si>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</si>
  <si>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</si>
  <si>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</si>
  <si>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</si>
  <si>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</si>
  <si>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</si>
  <si>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</si>
  <si>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</si>
  <si>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</si>
  <si>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</si>
  <si>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</si>
  <si>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</si>
  <si>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</si>
  <si>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</si>
  <si>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</si>
  <si>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</si>
  <si>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</si>
  <si>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</si>
  <si>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</si>
  <si>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</si>
  <si>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</si>
  <si>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</si>
  <si>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</si>
  <si>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</si>
  <si>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</si>
  <si>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</si>
  <si>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</si>
  <si>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</si>
  <si>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</si>
  <si>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</si>
  <si>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</si>
  <si>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</si>
  <si>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</si>
  <si>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</si>
  <si>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</si>
  <si>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</si>
  <si>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</si>
  <si>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</si>
  <si>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</si>
  <si>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</si>
  <si>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</si>
  <si>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</si>
  <si>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</si>
  <si>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</si>
  <si>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</si>
  <si>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</si>
  <si>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</si>
  <si>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</si>
  <si>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</si>
  <si>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</si>
  <si>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</si>
  <si>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</si>
  <si>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</si>
  <si>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</si>
  <si>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</si>
  <si>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</si>
  <si>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</si>
  <si>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</si>
  <si>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</si>
  <si>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</si>
  <si>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</si>
  <si>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</si>
  <si>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</si>
  <si>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</si>
  <si>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</si>
  <si>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</si>
  <si>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</si>
  <si>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</si>
  <si>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</si>
  <si>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</si>
  <si>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</si>
  <si>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</si>
  <si>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</si>
  <si>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</si>
  <si>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</si>
  <si>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</si>
  <si>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</si>
  <si>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</si>
  <si>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</si>
  <si>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</si>
  <si>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</si>
  <si>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</si>
  <si>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</si>
  <si>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</si>
  <si>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</si>
  <si>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</si>
  <si>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</si>
  <si>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</si>
  <si>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</si>
  <si>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</si>
  <si>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</si>
  <si>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</si>
  <si>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</si>
  <si>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</si>
  <si>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</si>
  <si>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</si>
  <si>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</si>
  <si>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</si>
  <si>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</si>
  <si>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</si>
  <si>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</si>
  <si>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</si>
  <si>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</si>
  <si>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</si>
  <si>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</si>
  <si>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</si>
  <si>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</si>
  <si>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</si>
  <si>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</si>
  <si>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</si>
  <si>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</si>
  <si>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</si>
  <si>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</si>
  <si>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</si>
  <si>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</si>
  <si>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</si>
  <si>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</si>
  <si>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</si>
  <si>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</si>
  <si>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</si>
  <si>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</si>
  <si>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</si>
  <si>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</si>
  <si>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</si>
  <si>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</si>
  <si>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</si>
  <si>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</si>
  <si>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</si>
  <si>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</si>
  <si>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</si>
  <si>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</si>
  <si>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</si>
  <si>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</si>
  <si>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</si>
  <si>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</si>
  <si>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</si>
  <si>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</si>
  <si>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</si>
  <si>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</si>
  <si>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</si>
  <si>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</si>
  <si>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</si>
  <si>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</si>
  <si>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</si>
  <si>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</si>
  <si>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</si>
  <si>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</si>
  <si>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</si>
  <si>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</si>
  <si>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</si>
  <si>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</si>
  <si>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</si>
  <si>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</si>
  <si>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</si>
  <si>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</si>
  <si>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</si>
  <si>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</si>
  <si>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</si>
  <si>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</si>
  <si>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</si>
  <si>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</si>
  <si>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</si>
  <si>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</si>
  <si>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</si>
  <si>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</si>
  <si>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</si>
  <si>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</si>
  <si>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</si>
  <si>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</si>
  <si>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</si>
  <si>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</si>
  <si>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</si>
  <si>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</si>
  <si>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</si>
  <si>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</si>
  <si>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</si>
  <si>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</si>
  <si>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</si>
  <si>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</si>
  <si>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</si>
  <si>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</si>
  <si>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</si>
  <si>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</si>
  <si>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</si>
  <si>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</si>
  <si>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</si>
  <si>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</si>
  <si>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</si>
  <si>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</si>
  <si>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</si>
  <si>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</si>
  <si>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</si>
  <si>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</si>
  <si>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</si>
  <si>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</si>
  <si>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</si>
  <si>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</si>
  <si>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</si>
  <si>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</si>
  <si>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</si>
  <si>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</si>
  <si>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</si>
  <si>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</si>
  <si>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</si>
  <si>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</si>
  <si>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</si>
  <si>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</si>
  <si>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</si>
  <si>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</si>
  <si>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</si>
  <si>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</si>
  <si>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</si>
  <si>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</si>
  <si>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</si>
  <si>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</si>
  <si>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</si>
  <si>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</si>
  <si>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</si>
  <si>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</si>
  <si>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</si>
  <si>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</si>
  <si>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</si>
  <si>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</si>
  <si>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</si>
  <si>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</si>
  <si>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</si>
  <si>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</si>
  <si>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</si>
  <si>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</si>
  <si>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</si>
  <si>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</si>
  <si>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</si>
  <si>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</si>
  <si>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</si>
  <si>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</si>
  <si>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</si>
  <si>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</si>
  <si>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</si>
  <si>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</si>
  <si>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</si>
  <si>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</si>
  <si>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</si>
  <si>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</si>
  <si>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</si>
  <si>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</si>
  <si>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</si>
  <si>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</si>
  <si>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</si>
  <si>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</si>
  <si>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</si>
  <si>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</si>
  <si>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</si>
  <si>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</si>
  <si>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</si>
  <si>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</si>
  <si>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</si>
  <si>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</si>
  <si>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</si>
  <si>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</si>
  <si>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</si>
  <si>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</si>
  <si>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</si>
  <si>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</si>
  <si>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</si>
  <si>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</si>
  <si>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</si>
  <si>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</si>
  <si>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</si>
  <si>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</si>
  <si>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</si>
  <si>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</si>
  <si>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</si>
  <si>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</si>
  <si>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</si>
  <si>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</si>
  <si>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</si>
  <si>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</si>
  <si>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</si>
  <si>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</si>
  <si>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</si>
  <si>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</si>
  <si>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</si>
  <si>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</si>
  <si>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</si>
  <si>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</si>
  <si>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</si>
  <si>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</si>
  <si>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</si>
  <si>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</si>
  <si>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</si>
  <si>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</si>
  <si>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</si>
  <si>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</si>
  <si>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</si>
  <si>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</si>
  <si>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</si>
  <si>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</si>
  <si>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</si>
  <si>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</si>
  <si>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</si>
  <si>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</si>
  <si>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</si>
  <si>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</si>
  <si>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</si>
  <si>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</si>
  <si>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</si>
  <si>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</si>
  <si>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</si>
  <si>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</si>
  <si>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</si>
  <si>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</si>
  <si>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</si>
  <si>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</si>
  <si>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</si>
  <si>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</si>
  <si>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</si>
  <si>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</si>
  <si>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</si>
  <si>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</si>
  <si>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</si>
  <si>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</si>
  <si>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</si>
  <si>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</si>
  <si>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</si>
  <si>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</si>
  <si>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</si>
  <si>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</si>
  <si>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</si>
  <si>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</si>
  <si>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</si>
  <si>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</si>
  <si>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</si>
  <si>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</si>
  <si>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</si>
  <si>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</si>
  <si>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</si>
  <si>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</si>
  <si>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</si>
  <si>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</si>
  <si>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</si>
  <si>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</si>
  <si>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</si>
  <si>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</si>
  <si>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</si>
  <si>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</si>
  <si>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</si>
  <si>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</si>
  <si>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</si>
  <si>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</si>
  <si>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</si>
  <si>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</si>
  <si>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</si>
  <si>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</si>
  <si>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</si>
  <si>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</si>
  <si>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</si>
  <si>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</si>
  <si>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</si>
  <si>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</si>
  <si>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013000</t>
  </si>
  <si>
    <t>Software</t>
  </si>
  <si>
    <t>021000</t>
  </si>
  <si>
    <t>022010</t>
  </si>
  <si>
    <t>Dopravné prostriedky</t>
  </si>
  <si>
    <t>022020</t>
  </si>
  <si>
    <t>Počítače, kamerový systém</t>
  </si>
  <si>
    <t>029000</t>
  </si>
  <si>
    <t>Ostatný dlhodobý hmotný m. - včelí domček</t>
  </si>
  <si>
    <t>041000</t>
  </si>
  <si>
    <t>Obstaranie dlhodobého nehmotného majetku</t>
  </si>
  <si>
    <t>042000</t>
  </si>
  <si>
    <t>Obstaranie dlhodobého hmotného majetku</t>
  </si>
  <si>
    <t>073000</t>
  </si>
  <si>
    <t>Oprávky k software</t>
  </si>
  <si>
    <t>081010</t>
  </si>
  <si>
    <t>Oprávky k stavbám</t>
  </si>
  <si>
    <t>082010</t>
  </si>
  <si>
    <t>Oprávky k dopravným prostriedkom</t>
  </si>
  <si>
    <t>082020</t>
  </si>
  <si>
    <t>Oprávky - počítač, kamerový systém</t>
  </si>
  <si>
    <t>089000</t>
  </si>
  <si>
    <t>Oprávky k ostatnému DHM včelý domček</t>
  </si>
  <si>
    <t>112010</t>
  </si>
  <si>
    <t>PHM na sklade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</si>
  <si>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</si>
  <si>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</si>
  <si>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</si>
  <si>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</si>
  <si>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</si>
  <si>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</si>
  <si>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</si>
  <si>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Kežmarok mesto</t>
  </si>
  <si>
    <t>211000</t>
  </si>
  <si>
    <t>Pokladnica EUR</t>
  </si>
  <si>
    <t>213010</t>
  </si>
  <si>
    <t>Stravné lístky Kežmarok</t>
  </si>
  <si>
    <t>213011</t>
  </si>
  <si>
    <t>Stravné lístky Bardejov</t>
  </si>
  <si>
    <t>221000</t>
  </si>
  <si>
    <t>Bankové účty</t>
  </si>
  <si>
    <t>261000</t>
  </si>
  <si>
    <t>Peniaze na ceste - vklad z pokladne</t>
  </si>
  <si>
    <t>311010</t>
  </si>
  <si>
    <t>Odberatelia  tuzemskí</t>
  </si>
  <si>
    <t>311016</t>
  </si>
  <si>
    <t>Odberatelia r. 2016</t>
  </si>
  <si>
    <t>311100</t>
  </si>
  <si>
    <t>Odberatelia zahraniční</t>
  </si>
  <si>
    <t>314000</t>
  </si>
  <si>
    <t>Poskytnuté preddavky</t>
  </si>
  <si>
    <t>314010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</si>
  <si>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</si>
  <si>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</si>
  <si>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</si>
  <si>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</si>
  <si>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</si>
  <si>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</si>
  <si>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315010</t>
  </si>
  <si>
    <t>Chybná platba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</si>
  <si>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</si>
  <si>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</si>
  <si>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</si>
  <si>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</si>
  <si>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</si>
  <si>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</si>
  <si>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</si>
  <si>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</si>
  <si>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</si>
  <si>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</si>
  <si>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</si>
  <si>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</si>
  <si>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</si>
  <si>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</si>
  <si>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</si>
  <si>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</si>
  <si>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</si>
  <si>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</t>
  </si>
  <si>
    <t>342000</t>
  </si>
  <si>
    <t>Ostatné priame dane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</si>
  <si>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</si>
  <si>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</si>
  <si>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</si>
  <si>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</si>
  <si>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</si>
  <si>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</si>
  <si>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</si>
  <si>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</si>
  <si>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</si>
  <si>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</si>
  <si>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</si>
  <si>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</si>
  <si>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</si>
  <si>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</si>
  <si>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</si>
  <si>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Zúčtovanie s DÚ</t>
  </si>
  <si>
    <t>345000</t>
  </si>
  <si>
    <t>Ostatné dane a poplatky</t>
  </si>
  <si>
    <t>346000</t>
  </si>
  <si>
    <t>Dotácie zo štátneho rozpočtu</t>
  </si>
  <si>
    <t>346001</t>
  </si>
  <si>
    <t>Dotácie zo štátneho rozpočtu S.</t>
  </si>
  <si>
    <t>364000</t>
  </si>
  <si>
    <t>Záväzky voči spoločníkom a člen. pri rozdeľ. zisku</t>
  </si>
  <si>
    <t>365010</t>
  </si>
  <si>
    <t>Ostatné záv. voči spol. a člen.</t>
  </si>
  <si>
    <t>374000</t>
  </si>
  <si>
    <t>Pohľadávky z prenájmu</t>
  </si>
  <si>
    <t>378000</t>
  </si>
  <si>
    <t>379000</t>
  </si>
  <si>
    <t>Iné záväzky</t>
  </si>
  <si>
    <t>381000</t>
  </si>
  <si>
    <t>Náklady budúcich období</t>
  </si>
  <si>
    <t>385000</t>
  </si>
  <si>
    <t>Príjmy budúcich období</t>
  </si>
  <si>
    <t>395000</t>
  </si>
  <si>
    <t>Vnútorné zúčtovanie</t>
  </si>
  <si>
    <t>411000</t>
  </si>
  <si>
    <t>Základné imanie</t>
  </si>
  <si>
    <t>421000</t>
  </si>
  <si>
    <t>Zákonný rezervný fond</t>
  </si>
  <si>
    <t>428010</t>
  </si>
  <si>
    <t>Nerozdelený zisk r.2009</t>
  </si>
  <si>
    <t>428011</t>
  </si>
  <si>
    <t>Nerozdelený zisk r.2010</t>
  </si>
  <si>
    <t>428012</t>
  </si>
  <si>
    <t>Nerozdelený zisk r.2011</t>
  </si>
  <si>
    <t>428013</t>
  </si>
  <si>
    <t>Nerozdelený zisk r.2012</t>
  </si>
  <si>
    <t>428014</t>
  </si>
  <si>
    <t>Nerozdelený zisk r.2013</t>
  </si>
  <si>
    <t>428015</t>
  </si>
  <si>
    <t>Nerozdelený zisk r.2014</t>
  </si>
  <si>
    <t>428016</t>
  </si>
  <si>
    <t>Nerozdelený zisk r.2015</t>
  </si>
  <si>
    <t>428017</t>
  </si>
  <si>
    <t>Nerozdelený zisk r.2016</t>
  </si>
  <si>
    <t>428018</t>
  </si>
  <si>
    <t>Nerozdelený zisk r.2017</t>
  </si>
  <si>
    <t>431000</t>
  </si>
  <si>
    <t>Výsledok hospodárenia v schvaľovaní</t>
  </si>
  <si>
    <t>472000</t>
  </si>
  <si>
    <t>Záväzky zo sociálneho fondu</t>
  </si>
  <si>
    <t>474010</t>
  </si>
  <si>
    <t>Leasing stroj</t>
  </si>
  <si>
    <t>479040</t>
  </si>
  <si>
    <t>Finančný úver Toyota</t>
  </si>
  <si>
    <t>501010</t>
  </si>
  <si>
    <t>Kancelárske potreby</t>
  </si>
  <si>
    <t>501011</t>
  </si>
  <si>
    <t>Reklamné predmety</t>
  </si>
  <si>
    <t>501020</t>
  </si>
  <si>
    <t>DHM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</si>
  <si>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</si>
  <si>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</si>
  <si>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</si>
  <si>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</si>
  <si>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</si>
  <si>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</si>
  <si>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</si>
  <si>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</si>
  <si>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</si>
  <si>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</si>
  <si>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501037</t>
  </si>
  <si>
    <t>ND stroj, spotrebný materiál stroj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</si>
  <si>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</si>
  <si>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</si>
  <si>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</si>
  <si>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</si>
  <si>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</si>
  <si>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</si>
  <si>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</si>
  <si>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</t>
  </si>
  <si>
    <t>501045</t>
  </si>
  <si>
    <t>Spotreba materiálu - PC</t>
  </si>
  <si>
    <t>501051</t>
  </si>
  <si>
    <t>Náradie</t>
  </si>
  <si>
    <t>501100</t>
  </si>
  <si>
    <t>Spotreba materiálu - Haligovce</t>
  </si>
  <si>
    <t>502010</t>
  </si>
  <si>
    <t>Spotreba energie</t>
  </si>
  <si>
    <t>504000</t>
  </si>
  <si>
    <t>Predaný tovar</t>
  </si>
  <si>
    <t>511000</t>
  </si>
  <si>
    <t>Opravy a udržiavanie</t>
  </si>
  <si>
    <t>518000</t>
  </si>
  <si>
    <t>Ostatné služby</t>
  </si>
  <si>
    <t>518001</t>
  </si>
  <si>
    <t>Inžinierska činnosť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</si>
  <si>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</si>
  <si>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</si>
  <si>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</si>
  <si>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</si>
  <si>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</si>
  <si>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</si>
  <si>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518030</t>
  </si>
  <si>
    <t>Inštalácia, upgrade</t>
  </si>
  <si>
    <t>518040</t>
  </si>
  <si>
    <t>518043</t>
  </si>
  <si>
    <t>Preprava tovaru</t>
  </si>
  <si>
    <t>518047</t>
  </si>
  <si>
    <t>RTVS - konces. poplatky</t>
  </si>
  <si>
    <t>518052</t>
  </si>
  <si>
    <t>Paušálny poplatok, aktualizácie</t>
  </si>
  <si>
    <t>518070</t>
  </si>
  <si>
    <t>Nájom</t>
  </si>
  <si>
    <t>518071</t>
  </si>
  <si>
    <t>Nájom Bardejov</t>
  </si>
  <si>
    <t>518072</t>
  </si>
  <si>
    <t>Servisné práce</t>
  </si>
  <si>
    <t>518074</t>
  </si>
  <si>
    <t>Vodné, stočné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</si>
  <si>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</si>
  <si>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</si>
  <si>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</si>
  <si>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</si>
  <si>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</si>
  <si>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</si>
  <si>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</si>
  <si>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</si>
  <si>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</si>
  <si>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</si>
  <si>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</si>
  <si>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532000</t>
  </si>
  <si>
    <t>Daň z nehnuteľností</t>
  </si>
  <si>
    <t>544000</t>
  </si>
  <si>
    <t>Zmluvné pokuty, penále a úroky z omeškania</t>
  </si>
  <si>
    <t>545000</t>
  </si>
  <si>
    <t>Ostatné pokuty, penále a úroky z omeškania</t>
  </si>
  <si>
    <t>548000</t>
  </si>
  <si>
    <t>Ostatné náklady na hospodársku činnosť</t>
  </si>
  <si>
    <t>548011</t>
  </si>
  <si>
    <t>Havarijné poistenie</t>
  </si>
  <si>
    <t>548012</t>
  </si>
  <si>
    <t>PZP Volvo</t>
  </si>
  <si>
    <t>548013</t>
  </si>
  <si>
    <t>PZP Crafter</t>
  </si>
  <si>
    <t>548014</t>
  </si>
  <si>
    <t>Poistenie MOJE AUTO</t>
  </si>
  <si>
    <t>548015</t>
  </si>
  <si>
    <t>Poistenie majetku - Haligovce</t>
  </si>
  <si>
    <t>548016</t>
  </si>
  <si>
    <t>Poistenie prac. stroj</t>
  </si>
  <si>
    <t>548017</t>
  </si>
  <si>
    <t>PZP Hillux</t>
  </si>
  <si>
    <t>551010</t>
  </si>
  <si>
    <t>Odpisy DNM a DHM</t>
  </si>
  <si>
    <t>562030</t>
  </si>
  <si>
    <t>Úroky PPU</t>
  </si>
  <si>
    <t>562031</t>
  </si>
  <si>
    <t>Úroky leasing prac. stroj</t>
  </si>
  <si>
    <t>562032</t>
  </si>
  <si>
    <t>Úroky leasing Toyota</t>
  </si>
  <si>
    <t>563000</t>
  </si>
  <si>
    <t>Kurzové straty</t>
  </si>
  <si>
    <t>568000</t>
  </si>
  <si>
    <t>Ostatné finančné náklady</t>
  </si>
  <si>
    <t>568010</t>
  </si>
  <si>
    <t>Poplatky banke</t>
  </si>
  <si>
    <t>568030</t>
  </si>
  <si>
    <t>Poplatok za správu úveru</t>
  </si>
  <si>
    <t>591000</t>
  </si>
  <si>
    <t>Splatná daň z príjmov z bežnej činnosti</t>
  </si>
  <si>
    <t>601000</t>
  </si>
  <si>
    <t>Tržby za vlastné výrobky</t>
  </si>
  <si>
    <t>602010</t>
  </si>
  <si>
    <t>Tržba za dopravu</t>
  </si>
  <si>
    <t>602020</t>
  </si>
  <si>
    <t>Tržby z predaja služieb - výroba dverí</t>
  </si>
  <si>
    <t>602040</t>
  </si>
  <si>
    <t>Internet</t>
  </si>
  <si>
    <t>604000</t>
  </si>
  <si>
    <t>Tržby za tovar</t>
  </si>
  <si>
    <t>604010</t>
  </si>
  <si>
    <t>648000</t>
  </si>
  <si>
    <t>Ostatné výnosy z hospodárskej činnosti</t>
  </si>
  <si>
    <t>663000</t>
  </si>
  <si>
    <t>Kurzové zisky</t>
  </si>
  <si>
    <t>013</t>
  </si>
  <si>
    <t>021</t>
  </si>
  <si>
    <t>022</t>
  </si>
  <si>
    <t>Samost. hnuteľné veci a súbory hnuteľných vecí</t>
  </si>
  <si>
    <t>029</t>
  </si>
  <si>
    <t>Ostatný dlhodobý hmotný majetok</t>
  </si>
  <si>
    <t>041</t>
  </si>
  <si>
    <t>042</t>
  </si>
  <si>
    <t>073</t>
  </si>
  <si>
    <t>081</t>
  </si>
  <si>
    <t>082</t>
  </si>
  <si>
    <t>Oprávky k samost. hnut. veciam a k súboru hn. vecí</t>
  </si>
  <si>
    <t>089</t>
  </si>
  <si>
    <t>Oprávky k ostatnému dlhodobému hmotnému majetku</t>
  </si>
  <si>
    <t>112</t>
  </si>
  <si>
    <t>Materiál na sklade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</si>
  <si>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</si>
  <si>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</si>
  <si>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</si>
  <si>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</si>
  <si>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</si>
  <si>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</si>
  <si>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</si>
  <si>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</si>
  <si>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</si>
  <si>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</si>
  <si>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</si>
  <si>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</si>
  <si>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</si>
  <si>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</si>
  <si>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</si>
  <si>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</si>
  <si>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</si>
  <si>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</si>
  <si>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</si>
  <si>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</si>
  <si>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</si>
  <si>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</si>
  <si>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</si>
  <si>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</si>
  <si>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</si>
  <si>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342</t>
  </si>
  <si>
    <t>343</t>
  </si>
  <si>
    <t>Daň z pridanej hodnoty</t>
  </si>
  <si>
    <t>345</t>
  </si>
  <si>
    <t>346</t>
  </si>
  <si>
    <t>364</t>
  </si>
  <si>
    <t>365</t>
  </si>
  <si>
    <t>Ostatné záväzky voči spoločníkom a členom</t>
  </si>
  <si>
    <t>374</t>
  </si>
  <si>
    <t>Pohľadávky z nájmu</t>
  </si>
  <si>
    <t>378</t>
  </si>
  <si>
    <t>379</t>
  </si>
  <si>
    <t>381</t>
  </si>
  <si>
    <t>385</t>
  </si>
  <si>
    <t>395</t>
  </si>
  <si>
    <t>411</t>
  </si>
  <si>
    <t>421</t>
  </si>
  <si>
    <t>428</t>
  </si>
  <si>
    <t>Nerozdelený zisk minulých rokov</t>
  </si>
  <si>
    <t>431</t>
  </si>
  <si>
    <t>472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</si>
  <si>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</si>
  <si>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</si>
  <si>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</si>
  <si>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</si>
  <si>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</si>
  <si>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</si>
  <si>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</si>
  <si>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504</t>
  </si>
  <si>
    <t>511</t>
  </si>
  <si>
    <t>518</t>
  </si>
  <si>
    <t>521</t>
  </si>
  <si>
    <t>524</t>
  </si>
  <si>
    <t>527</t>
  </si>
  <si>
    <t>532</t>
  </si>
  <si>
    <t>544</t>
  </si>
  <si>
    <t>545</t>
  </si>
  <si>
    <t>548</t>
  </si>
  <si>
    <t>551</t>
  </si>
  <si>
    <t>Odpisy dlhodobého nehmotného a hmotného majetku</t>
  </si>
  <si>
    <t>562</t>
  </si>
  <si>
    <t>Úroky</t>
  </si>
  <si>
    <t>563</t>
  </si>
  <si>
    <t>568</t>
  </si>
  <si>
    <t>591</t>
  </si>
  <si>
    <t>601</t>
  </si>
  <si>
    <t>602</t>
  </si>
  <si>
    <t>Tržby z predaja služieb</t>
  </si>
  <si>
    <t>604</t>
  </si>
  <si>
    <t>648</t>
  </si>
  <si>
    <t>663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</si>
  <si>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</si>
  <si>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</si>
  <si>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</si>
  <si>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</si>
  <si>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</si>
  <si>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</si>
  <si>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</si>
  <si>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</si>
  <si>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</si>
  <si>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</si>
  <si>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</si>
  <si>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</si>
  <si>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</si>
  <si>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</si>
  <si>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</si>
  <si>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</si>
  <si>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</si>
  <si>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</si>
  <si>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</si>
  <si>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</si>
  <si>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</si>
  <si>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</si>
  <si>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</si>
  <si>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</si>
  <si>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</si>
  <si>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</si>
  <si>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</si>
  <si>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</si>
  <si>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</si>
  <si>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</si>
  <si>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</si>
  <si>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</si>
  <si>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</si>
  <si>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</si>
  <si>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</si>
  <si>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</si>
  <si>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</si>
  <si>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</si>
  <si>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</si>
  <si>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</si>
  <si>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</si>
  <si>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</si>
  <si>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</si>
  <si>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</si>
  <si>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</si>
  <si>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</si>
  <si>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</si>
  <si>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</si>
  <si>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</si>
  <si>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</si>
  <si>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</si>
  <si>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</si>
  <si>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</si>
  <si>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</si>
  <si>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</si>
  <si>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</si>
  <si>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</si>
  <si>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</si>
  <si>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</si>
  <si>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</si>
  <si>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</si>
  <si>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</si>
  <si>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</si>
  <si>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</si>
  <si>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</si>
  <si>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</si>
  <si>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</si>
  <si>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</si>
  <si>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</si>
  <si>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</si>
  <si>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</si>
  <si>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</si>
  <si>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</si>
  <si>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</si>
  <si>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</si>
  <si>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</si>
  <si>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</si>
  <si>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</si>
  <si>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</si>
  <si>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</si>
  <si>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</si>
  <si>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</si>
  <si>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</si>
  <si>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</si>
  <si>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</si>
  <si>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</si>
  <si>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</si>
  <si>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</si>
  <si>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</si>
  <si>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</si>
  <si>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</si>
  <si>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</si>
  <si>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</si>
  <si>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</si>
  <si>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</si>
  <si>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</si>
  <si>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</si>
  <si>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</si>
  <si>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</si>
  <si>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</si>
  <si>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</si>
  <si>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</si>
  <si>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</si>
  <si>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</si>
  <si>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</si>
  <si>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</si>
  <si>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</si>
  <si>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</si>
  <si>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</si>
  <si>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</si>
  <si>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</si>
  <si>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</si>
  <si>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</si>
  <si>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</si>
  <si>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</si>
  <si>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</si>
  <si>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</si>
  <si>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</si>
  <si>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</si>
  <si>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</si>
  <si>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</si>
  <si>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</si>
  <si>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</si>
  <si>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</si>
  <si>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</si>
  <si>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</si>
  <si>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</si>
  <si>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</si>
  <si>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</si>
  <si>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</si>
  <si>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</si>
  <si>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</si>
  <si>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</si>
  <si>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</si>
  <si>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</si>
  <si>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</si>
  <si>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</si>
  <si>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</si>
  <si>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</si>
  <si>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</si>
  <si>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</si>
  <si>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</si>
  <si>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</si>
  <si>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</si>
  <si>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</si>
  <si>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</si>
  <si>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</si>
  <si>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</si>
  <si>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</si>
  <si>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</si>
  <si>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</si>
  <si>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</si>
  <si>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</si>
  <si>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</si>
  <si>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</si>
  <si>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</si>
  <si>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</si>
  <si>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</si>
  <si>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</si>
  <si>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</si>
  <si>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</si>
  <si>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</si>
  <si>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</si>
  <si>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</si>
  <si>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</si>
  <si>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</si>
  <si>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</si>
  <si>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</si>
  <si>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</si>
  <si>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</si>
  <si>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</si>
  <si>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</si>
  <si>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</si>
  <si>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</si>
  <si>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</si>
  <si>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</si>
  <si>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</si>
  <si>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</si>
  <si>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</si>
  <si>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</si>
  <si>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</si>
  <si>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</si>
  <si>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</si>
  <si>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</si>
  <si>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</si>
  <si>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</si>
  <si>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</si>
  <si>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</si>
  <si>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</si>
  <si>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</si>
  <si>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</si>
  <si>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</si>
  <si>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</si>
  <si>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</si>
  <si>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</si>
  <si>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</si>
  <si>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</si>
  <si>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</si>
  <si>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</si>
  <si>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</si>
  <si>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</si>
  <si>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</si>
  <si>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</si>
  <si>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</si>
  <si>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</si>
  <si>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</si>
  <si>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</si>
  <si>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</si>
  <si>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</si>
  <si>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</si>
  <si>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</si>
  <si>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</si>
  <si>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</si>
  <si>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</si>
  <si>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</si>
  <si>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</si>
  <si>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</si>
  <si>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</si>
  <si>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</si>
  <si>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</si>
  <si>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</si>
  <si>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</si>
  <si>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</si>
  <si>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</si>
  <si>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</si>
  <si>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</si>
  <si>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</si>
  <si>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</si>
  <si>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</si>
  <si>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</si>
  <si>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</si>
  <si>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</si>
  <si>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</si>
  <si>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</si>
  <si>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</si>
  <si>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</si>
  <si>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</si>
  <si>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</si>
  <si>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</si>
  <si>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</si>
  <si>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</si>
  <si>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</si>
  <si>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</si>
  <si>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</si>
  <si>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</si>
  <si>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</si>
  <si>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</si>
  <si>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</si>
  <si>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</si>
  <si>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</si>
  <si>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</si>
  <si>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</si>
  <si>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</si>
  <si>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</si>
  <si>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</si>
  <si>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</si>
  <si>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</si>
  <si>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</si>
  <si>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</si>
  <si>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</si>
  <si>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</si>
  <si>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</si>
  <si>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</si>
  <si>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</si>
  <si>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</si>
  <si>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</si>
  <si>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</si>
  <si>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</si>
  <si>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</si>
  <si>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</si>
  <si>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</si>
  <si>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</si>
  <si>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</si>
  <si>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</si>
  <si>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</si>
  <si>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</si>
  <si>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</si>
  <si>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</si>
  <si>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</si>
  <si>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</si>
  <si>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</si>
  <si>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</si>
  <si>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</si>
  <si>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</si>
  <si>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</si>
  <si>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</si>
  <si>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</si>
  <si>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</si>
  <si>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</si>
  <si>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</si>
  <si>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</si>
  <si>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</si>
  <si>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</si>
  <si>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</si>
  <si>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</si>
  <si>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</si>
  <si>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</si>
  <si>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</si>
  <si>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</si>
  <si>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</si>
  <si>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</si>
  <si>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</si>
  <si>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</si>
  <si>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</si>
  <si>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</si>
  <si>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</si>
  <si>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</si>
  <si>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</si>
  <si>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</si>
  <si>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</si>
  <si>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</si>
  <si>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</si>
  <si>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</si>
  <si>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</si>
  <si>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</si>
  <si>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</si>
  <si>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</si>
  <si>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</si>
  <si>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</si>
  <si>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</si>
  <si>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</si>
  <si>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</si>
  <si>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</si>
  <si>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</si>
  <si>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</si>
  <si>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</si>
  <si>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</si>
  <si>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</si>
  <si>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</si>
  <si>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</si>
  <si>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</si>
  <si>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</si>
  <si>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</si>
  <si>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</si>
  <si>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</si>
  <si>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</si>
  <si>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</si>
  <si>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</si>
  <si>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</si>
  <si>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</si>
  <si>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</si>
  <si>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</si>
  <si>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</si>
  <si>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</si>
  <si>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</si>
  <si>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</si>
  <si>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</si>
  <si>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</si>
  <si>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</si>
  <si>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</si>
  <si>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</si>
  <si>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</si>
  <si>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</si>
  <si>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</si>
  <si>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</si>
  <si>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</si>
  <si>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</si>
  <si>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</si>
  <si>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</si>
  <si>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</si>
  <si>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</si>
  <si>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</si>
  <si>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</si>
  <si>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</si>
  <si>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</si>
  <si>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</si>
  <si>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</si>
  <si>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</si>
  <si>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</si>
  <si>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</si>
  <si>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</si>
  <si>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</si>
  <si>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</si>
  <si>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</si>
  <si>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</si>
  <si>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</si>
  <si>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</si>
  <si>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</si>
  <si>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</si>
  <si>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</si>
  <si>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</si>
  <si>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</si>
  <si>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</si>
  <si>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</si>
  <si>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</si>
  <si>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</si>
  <si>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</si>
  <si>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</si>
  <si>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</si>
  <si>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</si>
  <si>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</si>
  <si>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</si>
  <si>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</si>
  <si>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</si>
  <si>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</si>
  <si>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</si>
  <si>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</si>
  <si>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</si>
  <si>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</si>
  <si>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</si>
  <si>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</si>
  <si>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</si>
  <si>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</si>
  <si>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</si>
  <si>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</si>
  <si>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</si>
  <si>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</si>
  <si>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</si>
  <si>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</si>
  <si>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</si>
  <si>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</si>
  <si>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</si>
  <si>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</si>
  <si>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</si>
  <si>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</si>
  <si>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</si>
  <si>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</si>
  <si>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</si>
  <si>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</si>
  <si>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</si>
  <si>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</si>
  <si>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</si>
  <si>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</si>
  <si>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</si>
  <si>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</si>
  <si>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</si>
  <si>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</si>
  <si>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</si>
  <si>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</si>
  <si>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</si>
  <si>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</si>
  <si>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</si>
  <si>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</si>
  <si>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</si>
  <si>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</si>
  <si>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</si>
  <si>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</si>
  <si>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</si>
  <si>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</si>
  <si>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</si>
  <si>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</si>
  <si>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</si>
  <si>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</si>
  <si>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</si>
  <si>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</si>
  <si>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</si>
  <si>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</si>
  <si>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</si>
  <si>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</si>
  <si>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</si>
  <si>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</si>
  <si>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</si>
  <si>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</si>
  <si>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</si>
  <si>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</si>
  <si>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</si>
  <si>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</si>
  <si>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</si>
  <si>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</si>
  <si>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</si>
  <si>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</si>
  <si>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</si>
  <si>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</si>
  <si>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</si>
  <si>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</si>
  <si>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</si>
  <si>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</si>
  <si>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</si>
  <si>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</si>
  <si>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</si>
  <si>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</si>
  <si>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</si>
  <si>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</si>
  <si>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11.03.2019</t>
  </si>
  <si>
    <t>Obdobie od</t>
  </si>
  <si>
    <t>01.01.2018</t>
  </si>
  <si>
    <t>Obdobie do</t>
  </si>
  <si>
    <t>31.12.2018</t>
  </si>
  <si>
    <t>Bezprostredne predchádzajúce obdobie od</t>
  </si>
  <si>
    <t>01.01.2017</t>
  </si>
  <si>
    <t>Bezprostredne predchádzajúce obdobie do</t>
  </si>
  <si>
    <t>31.12.2017</t>
  </si>
  <si>
    <t>IČO</t>
  </si>
  <si>
    <t>DIČ</t>
  </si>
  <si>
    <t>Kód SK NACE</t>
  </si>
  <si>
    <t>Názov1</t>
  </si>
  <si>
    <t>Kanty s.r.o.</t>
  </si>
  <si>
    <t>Názov2</t>
  </si>
  <si>
    <t>Ulica</t>
  </si>
  <si>
    <t>Jesenského</t>
  </si>
  <si>
    <t>Číslo</t>
  </si>
  <si>
    <t>PSČ</t>
  </si>
  <si>
    <t>061 01</t>
  </si>
  <si>
    <t>Názov obce</t>
  </si>
  <si>
    <t>Spišská Stará ves</t>
  </si>
  <si>
    <t>Číslo telefónu</t>
  </si>
  <si>
    <t>Číslo faxu</t>
  </si>
  <si>
    <t>E-mail</t>
  </si>
  <si>
    <t>kucova@kanty.sk</t>
  </si>
  <si>
    <t>rezervy na nevyčerpanú dovol.</t>
  </si>
  <si>
    <t>rezervy na účtovnícke p.</t>
  </si>
  <si>
    <t>rezerva na účtovnícke p.</t>
  </si>
  <si>
    <t>Poznámka Úč MÚJ 3-01</t>
  </si>
  <si>
    <t xml:space="preserve">IČO </t>
  </si>
  <si>
    <t>Poznámka k účtovnej závierke za rok 2018</t>
  </si>
  <si>
    <t>Obchodné meno :</t>
  </si>
  <si>
    <t>KANTY</t>
  </si>
  <si>
    <t>Sídlo :</t>
  </si>
  <si>
    <t>Jesenského 352, 061 01 Spišská Stará Ves</t>
  </si>
  <si>
    <t>Právna forma :</t>
  </si>
  <si>
    <t>s.r.o.</t>
  </si>
  <si>
    <t>Dátum vzniku :</t>
  </si>
  <si>
    <t>27.05.2008</t>
  </si>
  <si>
    <t xml:space="preserve">Hlavný predmet </t>
  </si>
  <si>
    <t>Ostatný maloobchod s novým tovarom v špecializovaných predajňach i.n.</t>
  </si>
  <si>
    <t>podnikania :</t>
  </si>
  <si>
    <t>Štatutárny orgán :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</si>
  <si>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</si>
  <si>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</si>
  <si>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</si>
  <si>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</si>
  <si>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</si>
  <si>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´Kanty s.r.o., Jesenského 352, 061 01 Spišská Stará Ves</t>
  </si>
  <si>
    <t>Deň vzniku účtovnej jednotky: deň zápisu 27.05.2008 do OR, oddiel Sro, vložka 20181/P.</t>
  </si>
  <si>
    <t>Opis hospodárskej činnosti: kúpa tovaru na účely jeho predaja konečnému spotrebiteľovi.´</t>
  </si>
  <si>
    <t>ČI. I -(3)</t>
  </si>
  <si>
    <t xml:space="preserve">Dátum schválenia účtovnej závierky za bezprostredne predchádzajúce účtovne obdobie príslušným orgánom </t>
  </si>
  <si>
    <t>účtovnej jednotky.</t>
  </si>
  <si>
    <t>ČI. I -(6)</t>
  </si>
  <si>
    <t xml:space="preserve">Priemerný prepočítaný počet zamestnancov účtovnej jednotky počas účtovného obdobia, počet </t>
  </si>
  <si>
    <t>zamestnancovúčtovnej jednotky ku dňu, ku ktorému sa zostavuje úćtovná závierka, z toho počet vedúcich</t>
  </si>
  <si>
    <t>zamestnancov, ktorými sa rozumejú členovia štatutárneho orgánu účtovnej jednotky a vedúci zamestnanci</t>
  </si>
  <si>
    <t>v priamej pôsobnosti štatutárneho orgánu alebo člena štatutárneho orgánu.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</si>
  <si>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</si>
  <si>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</si>
  <si>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</si>
  <si>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</si>
  <si>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</si>
  <si>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</si>
  <si>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´Účtovná závierka spoločnosti k 31.12.2018 je zostavená ako riadna účtovná závierka podľa § 17 odst. 6 zákona</t>
  </si>
  <si>
    <t>č.431/2002 Z.z. o účtovníctve v znení neskorších predpisov a to za účtovné obdobie od 01.01.2018-31.12.2018.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</si>
  <si>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</si>
  <si>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</si>
  <si>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</si>
  <si>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</si>
  <si>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</si>
  <si>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</si>
  <si>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</si>
  <si>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</si>
  <si>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</si>
  <si>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</si>
  <si>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</si>
  <si>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Spôsob a určenie ocenenia majetku a záväzkov vrátane určenia rozhodujúcich účtovných odhadov</t>
  </si>
  <si>
    <t>a predpokladov, pričom sa zohľadňuje zásada významnosti. Uvádza sa najmä</t>
  </si>
  <si>
    <t>a)  obstarávacia cena, vlastné náklady, menovitá hodnota, reálna hodnota, hodnot a zistená metódou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</si>
  <si>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</si>
  <si>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</si>
  <si>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c)   určenie ocenenia záväzkov, stanovenie odhadu ocenenia rezerv,</t>
  </si>
  <si>
    <t>d)  určenie ocenenia finančných nástrojov alebo majetku, ktorý nie je finančným nástrojom pri oceňovaní</t>
  </si>
  <si>
    <t xml:space="preserve">      hodnotou, a to:</t>
  </si>
  <si>
    <t xml:space="preserve">      1. určenie ocenenia reálnou hodnotou, pričom sa uvádza aplikácia reálnej hodnoty podľa zákona; pri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</si>
  <si>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</si>
  <si>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</si>
  <si>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2. pre každú kategóriu finančných nástrojov alebo majetku, ktorý nie je finančným nástrojom sa uvádza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</si>
  <si>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</si>
  <si>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</si>
  <si>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3. pre každý druh derivátových finančných nástrojov informácie o rozsahu a podstate týchto nástrojov</t>
  </si>
  <si>
    <t xml:space="preserve">          vrátane hlavných podmienok a okolností, ktoré môžu ovplyvniť sumu, časový priebeh a mieru istoty </t>
  </si>
  <si>
    <t xml:space="preserve">         budúcich peňažných tokov, </t>
  </si>
  <si>
    <t>e) určenie ocenenia finančných nástrojov pri oceňovaní obstarávacou cenou alebo vlastnými nákladmi a to:</t>
  </si>
  <si>
    <t xml:space="preserve">     1. pre každý druh derivátových finančných nástrojov sa uvádza reálna hodnota týchto finančných nástrojov,</t>
  </si>
  <si>
    <t xml:space="preserve">         ak sa môže spoľahlivo určiť ak o trhová cena a informácia o rozsahu a charaktere týchto nástrojov,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</si>
  <si>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</si>
  <si>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</si>
  <si>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2a. účtovná hodnota a reálna hodnota za jednotlivé položky majetku alebo skupiny týchto jednotlivých</t>
  </si>
  <si>
    <t xml:space="preserve">                položiek majetku,</t>
  </si>
  <si>
    <t xml:space="preserve">         2b. dôvod pre nezníženie účtovnej hodnoty vrátane povahy dôkazov pre predpoklad, že sa účtovná</t>
  </si>
  <si>
    <t xml:space="preserve">                hodnota opätovne dosiahne,</t>
  </si>
  <si>
    <t xml:space="preserve">f) tvorba odpisového plánu pre dlhodobý majetok, pričom sa uvádza doba odpisovania, sadzby odpisov 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</si>
  <si>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</si>
  <si>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</si>
  <si>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</si>
  <si>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</si>
  <si>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</si>
  <si>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</si>
  <si>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</si>
  <si>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-Krátkodobý finančný majetok: Obstaravacia cena</t>
  </si>
  <si>
    <t>-Záväzky vrátane rezerv: Menovitá hodnota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</si>
  <si>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</si>
  <si>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</si>
  <si>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</si>
  <si>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metódy pri určení odpisov:</t>
  </si>
  <si>
    <t>Odpisové sadzby pre účtovné a daňové odpisy sa rovnajú.</t>
  </si>
  <si>
    <t>Doba odpisovania podľa zaradenia do odpisových skupín, odpisová metóda je lineárna.</t>
  </si>
  <si>
    <t xml:space="preserve">V mikro účtovných jednotkách nieje potrebné účtovať na účtoch časového rozlíšenia, ak ide o nevýznamné </t>
  </si>
  <si>
    <t>sumy a účtovné prípady, ktoré sa pravidelne ročne opakujú.""</t>
  </si>
  <si>
    <t>Tabuľka číslo 1 v prílohe</t>
  </si>
  <si>
    <t>Účtovná závierka za rok 2017 bola schválená valným zhromaždením 23.03.2018</t>
  </si>
  <si>
    <t>47.78.9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</si>
</sst>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2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  <xf numFmtId="0" fontId="0" fillId="0" borderId="49" xfId="0" applyBorder="1"/>
    <xf numFmtId="0" fontId="0" fillId="0" borderId="50" xfId="0" applyBorder="1"/>
    <xf numFmtId="0" fontId="21" fillId="0" borderId="0" xfId="0" applyFont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49" fontId="0" fillId="0" borderId="49" xfId="0" applyNumberFormat="1" applyBorder="1"/>
    <xf numFmtId="0" fontId="0" fillId="0" borderId="0" xfId="0" applyAlignment="1">
      <alignment horizontal="right"/>
    </xf>
    <xf numFmtId="0" fontId="0" fillId="0" borderId="58" xfId="0" applyBorder="1"/>
    <xf numFmtId="0" fontId="0" fillId="0" borderId="59" xfId="0" applyBorder="1"/>
    <xf numFmtId="49" fontId="0" fillId="0" borderId="58" xfId="0" applyNumberFormat="1" applyBorder="1"/>
    <xf numFmtId="49" fontId="0" fillId="0" borderId="54" xfId="0" applyNumberFormat="1" applyBorder="1"/>
    <xf numFmtId="0" fontId="22" fillId="0" borderId="0" xfId="0" applyFont="1" applyBorder="1"/>
    <xf numFmtId="49" fontId="14" fillId="0" borderId="0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wrapText="1"/>
    </xf>
    <xf numFmtId="49" fontId="16" fillId="0" borderId="0" xfId="0" applyNumberFormat="1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7"/>
  <sheetViews>
    <sheetView topLeftCell="A49" workbookViewId="0">
      <selection activeCell="A64" sqref="A64"/>
    </sheetView>
  </sheetViews>
  <sheetFormatPr defaultRowHeight="15"/>
  <cols>
    <col min="2" max="2" width="12" customWidth="1"/>
    <col min="5" max="12" width="2.28515625" customWidth="1"/>
    <col min="13" max="13" width="6.5703125" customWidth="1"/>
    <col min="14" max="14" width="3.42578125" customWidth="1"/>
    <col min="15" max="15" width="4.85546875" customWidth="1"/>
    <col min="16" max="24" width="2.28515625" customWidth="1"/>
    <col min="25" max="25" width="6.42578125" customWidth="1"/>
  </cols>
  <sheetData>
    <row r="1" spans="1:24">
      <c r="A1" s="307" t="s">
        <v>1280</v>
      </c>
      <c r="B1" s="308"/>
      <c r="D1" t="s">
        <v>1281</v>
      </c>
      <c r="E1" s="7">
        <v>4</v>
      </c>
      <c r="F1" s="7">
        <v>4</v>
      </c>
      <c r="G1" s="7">
        <v>1</v>
      </c>
      <c r="H1" s="7">
        <v>9</v>
      </c>
      <c r="I1" s="7">
        <v>9</v>
      </c>
      <c r="J1" s="7">
        <v>7</v>
      </c>
      <c r="K1" s="7">
        <v>3</v>
      </c>
      <c r="L1" s="7">
        <v>2</v>
      </c>
      <c r="O1" t="s">
        <v>1261</v>
      </c>
      <c r="P1" s="7">
        <v>2</v>
      </c>
      <c r="Q1" s="7">
        <v>0</v>
      </c>
      <c r="R1" s="7">
        <v>2</v>
      </c>
      <c r="S1" s="7">
        <v>2</v>
      </c>
      <c r="T1" s="7">
        <v>1</v>
      </c>
      <c r="U1" s="7">
        <v>4</v>
      </c>
      <c r="V1" s="7">
        <v>2</v>
      </c>
      <c r="W1" s="7">
        <v>4</v>
      </c>
      <c r="X1" s="7">
        <v>2</v>
      </c>
    </row>
    <row r="36" spans="1:25" ht="18.75">
      <c r="A36" s="309" t="s">
        <v>1282</v>
      </c>
    </row>
    <row r="37" spans="1:25">
      <c r="A37" s="310" t="s">
        <v>1283</v>
      </c>
      <c r="B37" s="311"/>
      <c r="C37" s="310" t="s">
        <v>1284</v>
      </c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11"/>
      <c r="X37" s="311"/>
      <c r="Y37" s="312"/>
    </row>
    <row r="38" spans="1:25">
      <c r="A38" s="313"/>
      <c r="B38" s="314"/>
      <c r="C38" s="313"/>
      <c r="D38" s="314"/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5"/>
    </row>
    <row r="39" spans="1:25">
      <c r="A39" s="310" t="s">
        <v>1285</v>
      </c>
      <c r="B39" s="311"/>
      <c r="C39" s="310" t="s">
        <v>1286</v>
      </c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2"/>
    </row>
    <row r="40" spans="1:25">
      <c r="A40" s="313"/>
      <c r="B40" s="314"/>
      <c r="C40" s="313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5"/>
    </row>
    <row r="41" spans="1:25">
      <c r="A41" s="310" t="s">
        <v>1287</v>
      </c>
      <c r="B41" s="311"/>
      <c r="C41" s="310" t="s">
        <v>1288</v>
      </c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2"/>
    </row>
    <row r="42" spans="1:25">
      <c r="A42" s="313"/>
      <c r="B42" s="314"/>
      <c r="C42" s="313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5"/>
    </row>
    <row r="43" spans="1:25">
      <c r="A43" s="307" t="s">
        <v>1289</v>
      </c>
      <c r="B43" s="316"/>
      <c r="C43" s="317" t="s">
        <v>1290</v>
      </c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08"/>
    </row>
    <row r="44" spans="1:25">
      <c r="A44" s="310" t="s">
        <v>1291</v>
      </c>
      <c r="B44" s="311"/>
      <c r="C44" s="310" t="s">
        <v>1292</v>
      </c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2"/>
    </row>
    <row r="45" spans="1:25">
      <c r="A45" s="313" t="s">
        <v>1293</v>
      </c>
      <c r="B45" s="314"/>
      <c r="C45" s="313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5"/>
    </row>
    <row r="46" spans="1:25">
      <c r="A46" s="310" t="s">
        <v>1294</v>
      </c>
      <c r="B46" s="311"/>
      <c r="C46" s="310" t="s">
        <v>1295</v>
      </c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X46" s="311"/>
      <c r="Y46" s="312"/>
    </row>
    <row r="47" spans="1:25">
      <c r="A47" s="313"/>
      <c r="B47" s="314"/>
      <c r="C47" s="313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5"/>
    </row>
    <row r="51" spans="1:25">
      <c r="A51" s="307" t="s">
        <v>1280</v>
      </c>
      <c r="B51" s="308"/>
      <c r="D51" t="s">
        <v>1281</v>
      </c>
      <c r="E51" s="7">
        <v>4</v>
      </c>
      <c r="F51" s="7">
        <v>4</v>
      </c>
      <c r="G51" s="7">
        <v>1</v>
      </c>
      <c r="H51" s="7">
        <v>9</v>
      </c>
      <c r="I51" s="7">
        <v>9</v>
      </c>
      <c r="J51" s="7">
        <v>7</v>
      </c>
      <c r="K51" s="7">
        <v>3</v>
      </c>
      <c r="L51" s="7">
        <v>2</v>
      </c>
      <c r="O51" t="s">
        <v>1261</v>
      </c>
      <c r="P51" s="7">
        <v>2</v>
      </c>
      <c r="Q51" s="7">
        <v>0</v>
      </c>
      <c r="R51" s="7">
        <v>2</v>
      </c>
      <c r="S51" s="7">
        <v>2</v>
      </c>
      <c r="T51" s="7">
        <v>1</v>
      </c>
      <c r="U51" s="7">
        <v>4</v>
      </c>
      <c r="V51" s="7">
        <v>2</v>
      </c>
      <c r="W51" s="7">
        <v>4</v>
      </c>
      <c r="X51" s="7">
        <v>2</v>
      </c>
      <c r="Y51" s="318" t="s">
        <v>1296</v>
      </c>
    </row>
    <row r="53" spans="1:25">
      <c r="A53" s="8" t="s">
        <v>1297</v>
      </c>
    </row>
    <row r="54" spans="1:25">
      <c r="A54" t="s">
        <v>1298</v>
      </c>
    </row>
    <row r="55" spans="1:25">
      <c r="A55" t="s">
        <v>1299</v>
      </c>
    </row>
    <row r="56" spans="1:25">
      <c r="A56" s="310" t="s">
        <v>1300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1"/>
      <c r="W56" s="311"/>
      <c r="X56" s="311"/>
      <c r="Y56" s="312"/>
    </row>
    <row r="57" spans="1:25">
      <c r="A57" s="319" t="s">
        <v>1301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320"/>
    </row>
    <row r="58" spans="1:25">
      <c r="A58" s="313" t="s">
        <v>1302</v>
      </c>
      <c r="B58" s="314"/>
      <c r="C58" s="314"/>
      <c r="D58" s="314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5"/>
    </row>
    <row r="60" spans="1:25">
      <c r="A60" s="8" t="s">
        <v>1303</v>
      </c>
    </row>
    <row r="61" spans="1:25">
      <c r="A61" t="s">
        <v>1304</v>
      </c>
    </row>
    <row r="62" spans="1:25">
      <c r="A62" t="s">
        <v>1305</v>
      </c>
    </row>
    <row r="63" spans="1:25">
      <c r="A63" s="307" t="s">
        <v>1375</v>
      </c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08"/>
    </row>
    <row r="65" spans="1:6">
      <c r="A65" s="8" t="s">
        <v>1306</v>
      </c>
    </row>
    <row r="66" spans="1:6">
      <c r="A66" t="s">
        <v>1307</v>
      </c>
    </row>
    <row r="67" spans="1:6">
      <c r="A67" t="s">
        <v>1308</v>
      </c>
    </row>
    <row r="68" spans="1:6">
      <c r="A68" t="s">
        <v>1309</v>
      </c>
    </row>
    <row r="69" spans="1:6">
      <c r="A69" t="s">
        <v>1310</v>
      </c>
    </row>
    <row r="71" spans="1:6">
      <c r="A71" t="s">
        <v>1374</v>
      </c>
    </row>
    <row r="73" spans="1:6">
      <c r="F73" s="8" t="s">
        <v>1311</v>
      </c>
    </row>
    <row r="74" spans="1:6">
      <c r="D74" t="s">
        <v>1312</v>
      </c>
    </row>
    <row r="76" spans="1:6">
      <c r="A76" t="s">
        <v>1313</v>
      </c>
    </row>
    <row r="77" spans="1:6">
      <c r="A77" t="s">
        <v>1314</v>
      </c>
    </row>
    <row r="78" spans="1:6">
      <c r="A78" t="s">
        <v>1315</v>
      </c>
    </row>
    <row r="79" spans="1:6">
      <c r="A79" t="s">
        <v>1316</v>
      </c>
    </row>
    <row r="81" spans="1:25">
      <c r="A81" s="310" t="s">
        <v>1317</v>
      </c>
      <c r="B81" s="311"/>
      <c r="C81" s="311"/>
      <c r="D81" s="311"/>
      <c r="E81" s="311"/>
      <c r="F81" s="311"/>
      <c r="G81" s="311"/>
      <c r="H81" s="311"/>
      <c r="I81" s="311"/>
      <c r="J81" s="311"/>
      <c r="K81" s="311"/>
      <c r="L81" s="311"/>
      <c r="M81" s="311"/>
      <c r="N81" s="311"/>
      <c r="O81" s="311"/>
      <c r="P81" s="311"/>
      <c r="Q81" s="311"/>
      <c r="R81" s="311"/>
      <c r="S81" s="311"/>
      <c r="T81" s="311"/>
      <c r="U81" s="311"/>
      <c r="V81" s="311"/>
      <c r="W81" s="311"/>
      <c r="X81" s="311"/>
      <c r="Y81" s="312"/>
    </row>
    <row r="82" spans="1:25">
      <c r="A82" s="319" t="s">
        <v>1318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320"/>
    </row>
    <row r="83" spans="1:25">
      <c r="A83" s="313" t="s">
        <v>1319</v>
      </c>
      <c r="B83" s="314"/>
      <c r="C83" s="314"/>
      <c r="D83" s="314"/>
      <c r="E83" s="314"/>
      <c r="F83" s="314"/>
      <c r="G83" s="314"/>
      <c r="H83" s="314"/>
      <c r="I83" s="314"/>
      <c r="J83" s="314"/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5"/>
    </row>
    <row r="85" spans="1:25">
      <c r="A85" s="8" t="s">
        <v>1320</v>
      </c>
    </row>
    <row r="86" spans="1:25">
      <c r="A86" t="s">
        <v>1321</v>
      </c>
    </row>
    <row r="87" spans="1:25">
      <c r="A87" t="s">
        <v>1322</v>
      </c>
    </row>
    <row r="88" spans="1:25">
      <c r="A88" t="s">
        <v>1323</v>
      </c>
    </row>
    <row r="89" spans="1:25">
      <c r="A89" t="s">
        <v>1324</v>
      </c>
    </row>
    <row r="90" spans="1:25">
      <c r="A90" t="s">
        <v>1325</v>
      </c>
    </row>
    <row r="91" spans="1:25">
      <c r="A91" t="s">
        <v>1326</v>
      </c>
    </row>
    <row r="92" spans="1:25">
      <c r="A92" s="307" t="s">
        <v>1327</v>
      </c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  <c r="X92" s="316"/>
      <c r="Y92" s="308"/>
    </row>
    <row r="101" spans="1:25">
      <c r="A101" s="307" t="s">
        <v>1280</v>
      </c>
      <c r="B101" s="308"/>
      <c r="D101" t="s">
        <v>1281</v>
      </c>
      <c r="E101" s="7">
        <v>4</v>
      </c>
      <c r="F101" s="7">
        <v>4</v>
      </c>
      <c r="G101" s="7">
        <v>1</v>
      </c>
      <c r="H101" s="7">
        <v>9</v>
      </c>
      <c r="I101" s="7">
        <v>9</v>
      </c>
      <c r="J101" s="7">
        <v>7</v>
      </c>
      <c r="K101" s="7">
        <v>3</v>
      </c>
      <c r="L101" s="7">
        <v>2</v>
      </c>
      <c r="O101" t="s">
        <v>1261</v>
      </c>
      <c r="P101" s="7">
        <v>2</v>
      </c>
      <c r="Q101" s="7">
        <v>0</v>
      </c>
      <c r="R101" s="7">
        <v>2</v>
      </c>
      <c r="S101" s="7">
        <v>2</v>
      </c>
      <c r="T101" s="7">
        <v>1</v>
      </c>
      <c r="U101" s="7">
        <v>4</v>
      </c>
      <c r="V101" s="7">
        <v>2</v>
      </c>
      <c r="W101" s="7">
        <v>4</v>
      </c>
      <c r="X101" s="7">
        <v>2</v>
      </c>
      <c r="Y101" s="318" t="s">
        <v>1328</v>
      </c>
    </row>
    <row r="103" spans="1:25">
      <c r="A103" s="8" t="s">
        <v>1329</v>
      </c>
    </row>
    <row r="104" spans="1:25">
      <c r="A104" t="s">
        <v>1330</v>
      </c>
    </row>
    <row r="105" spans="1:25">
      <c r="A105" t="s">
        <v>1331</v>
      </c>
    </row>
    <row r="106" spans="1:25">
      <c r="A106" t="s">
        <v>1332</v>
      </c>
    </row>
    <row r="107" spans="1:25">
      <c r="A107" t="s">
        <v>1333</v>
      </c>
    </row>
    <row r="108" spans="1:25">
      <c r="A108" t="s">
        <v>1334</v>
      </c>
    </row>
    <row r="109" spans="1:25">
      <c r="A109" t="s">
        <v>1335</v>
      </c>
    </row>
    <row r="110" spans="1:25">
      <c r="A110" t="s">
        <v>1336</v>
      </c>
    </row>
    <row r="111" spans="1:25">
      <c r="A111" t="s">
        <v>1337</v>
      </c>
    </row>
    <row r="112" spans="1:25">
      <c r="A112" t="s">
        <v>1338</v>
      </c>
    </row>
    <row r="113" spans="1:1">
      <c r="A113" t="s">
        <v>1339</v>
      </c>
    </row>
    <row r="114" spans="1:1">
      <c r="A114" t="s">
        <v>1340</v>
      </c>
    </row>
    <row r="115" spans="1:1">
      <c r="A115" t="s">
        <v>1341</v>
      </c>
    </row>
    <row r="116" spans="1:1">
      <c r="A116" t="s">
        <v>1342</v>
      </c>
    </row>
    <row r="117" spans="1:1">
      <c r="A117" t="s">
        <v>1343</v>
      </c>
    </row>
    <row r="118" spans="1:1">
      <c r="A118" t="s">
        <v>1344</v>
      </c>
    </row>
    <row r="119" spans="1:1">
      <c r="A119" t="s">
        <v>1345</v>
      </c>
    </row>
    <row r="120" spans="1:1">
      <c r="A120" t="s">
        <v>1346</v>
      </c>
    </row>
    <row r="121" spans="1:1">
      <c r="A121" t="s">
        <v>1347</v>
      </c>
    </row>
    <row r="122" spans="1:1">
      <c r="A122" t="s">
        <v>1348</v>
      </c>
    </row>
    <row r="123" spans="1:1">
      <c r="A123" t="s">
        <v>1349</v>
      </c>
    </row>
    <row r="124" spans="1:1">
      <c r="A124" t="s">
        <v>1350</v>
      </c>
    </row>
    <row r="125" spans="1:1">
      <c r="A125" t="s">
        <v>1351</v>
      </c>
    </row>
    <row r="126" spans="1:1">
      <c r="A126" t="s">
        <v>1352</v>
      </c>
    </row>
    <row r="127" spans="1:1">
      <c r="A127" t="s">
        <v>1353</v>
      </c>
    </row>
    <row r="128" spans="1:1">
      <c r="A128" t="s">
        <v>1354</v>
      </c>
    </row>
    <row r="129" spans="1:25">
      <c r="A129" t="s">
        <v>1355</v>
      </c>
    </row>
    <row r="130" spans="1:25">
      <c r="A130" t="s">
        <v>1356</v>
      </c>
    </row>
    <row r="131" spans="1:25">
      <c r="A131" t="s">
        <v>1357</v>
      </c>
    </row>
    <row r="132" spans="1:25">
      <c r="A132" t="s">
        <v>1358</v>
      </c>
    </row>
    <row r="133" spans="1:25">
      <c r="A133" t="s">
        <v>1359</v>
      </c>
    </row>
    <row r="134" spans="1:25">
      <c r="A134" s="310" t="s">
        <v>1360</v>
      </c>
      <c r="B134" s="311"/>
      <c r="C134" s="311"/>
      <c r="D134" s="311"/>
      <c r="E134" s="311"/>
      <c r="F134" s="311"/>
      <c r="G134" s="311"/>
      <c r="H134" s="311"/>
      <c r="I134" s="311"/>
      <c r="J134" s="311"/>
      <c r="K134" s="311"/>
      <c r="L134" s="311"/>
      <c r="M134" s="311"/>
      <c r="N134" s="311"/>
      <c r="O134" s="311"/>
      <c r="P134" s="311"/>
      <c r="Q134" s="311"/>
      <c r="R134" s="311"/>
      <c r="S134" s="311"/>
      <c r="T134" s="311"/>
      <c r="U134" s="311"/>
      <c r="V134" s="311"/>
      <c r="W134" s="311"/>
      <c r="X134" s="311"/>
      <c r="Y134" s="312"/>
    </row>
    <row r="135" spans="1:25">
      <c r="A135" s="321" t="s">
        <v>1361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320"/>
    </row>
    <row r="136" spans="1:25">
      <c r="A136" s="321" t="s">
        <v>1362</v>
      </c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320"/>
    </row>
    <row r="137" spans="1:25">
      <c r="A137" s="321" t="s">
        <v>1363</v>
      </c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320"/>
    </row>
    <row r="138" spans="1:25">
      <c r="A138" s="321" t="s">
        <v>1364</v>
      </c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320"/>
    </row>
    <row r="139" spans="1:25">
      <c r="A139" s="321" t="s">
        <v>1365</v>
      </c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W139" s="139"/>
      <c r="X139" s="139"/>
      <c r="Y139" s="320"/>
    </row>
    <row r="140" spans="1:25">
      <c r="A140" s="321" t="s">
        <v>1366</v>
      </c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  <c r="O140" s="139"/>
      <c r="P140" s="139"/>
      <c r="Q140" s="139"/>
      <c r="R140" s="139"/>
      <c r="S140" s="139"/>
      <c r="T140" s="139"/>
      <c r="U140" s="139"/>
      <c r="V140" s="139"/>
      <c r="W140" s="139"/>
      <c r="X140" s="139"/>
      <c r="Y140" s="320"/>
    </row>
    <row r="141" spans="1:25">
      <c r="A141" s="321" t="s">
        <v>1367</v>
      </c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320"/>
    </row>
    <row r="142" spans="1:25">
      <c r="A142" s="321" t="s">
        <v>1368</v>
      </c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139"/>
      <c r="T142" s="139"/>
      <c r="U142" s="139"/>
      <c r="V142" s="139"/>
      <c r="W142" s="139"/>
      <c r="X142" s="139"/>
      <c r="Y142" s="320"/>
    </row>
    <row r="143" spans="1:25">
      <c r="A143" s="321" t="s">
        <v>1369</v>
      </c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39"/>
      <c r="X143" s="139"/>
      <c r="Y143" s="320"/>
    </row>
    <row r="144" spans="1:25">
      <c r="A144" s="321" t="s">
        <v>1370</v>
      </c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W144" s="139"/>
      <c r="X144" s="139"/>
      <c r="Y144" s="320"/>
    </row>
    <row r="145" spans="1:25">
      <c r="A145" s="321" t="s">
        <v>1371</v>
      </c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320"/>
    </row>
    <row r="146" spans="1:25">
      <c r="A146" s="321" t="s">
        <v>1372</v>
      </c>
      <c r="B146" s="139"/>
      <c r="C146" s="139"/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W146" s="139"/>
      <c r="X146" s="139"/>
      <c r="Y146" s="320"/>
    </row>
    <row r="147" spans="1:25">
      <c r="A147" s="322" t="s">
        <v>1373</v>
      </c>
      <c r="B147" s="314"/>
      <c r="C147" s="314"/>
      <c r="D147" s="314"/>
      <c r="E147" s="314"/>
      <c r="F147" s="314"/>
      <c r="G147" s="314"/>
      <c r="H147" s="314"/>
      <c r="I147" s="314"/>
      <c r="J147" s="314"/>
      <c r="K147" s="314"/>
      <c r="L147" s="314"/>
      <c r="M147" s="314"/>
      <c r="N147" s="314"/>
      <c r="O147" s="314"/>
      <c r="P147" s="314"/>
      <c r="Q147" s="314"/>
      <c r="R147" s="314"/>
      <c r="S147" s="314"/>
      <c r="T147" s="314"/>
      <c r="U147" s="314"/>
      <c r="V147" s="314"/>
      <c r="W147" s="314"/>
      <c r="X147" s="314"/>
      <c r="Y147" s="315"/>
    </row>
  </sheetData>
  <pageMargins left="0.17" right="0.18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269" t="s">
        <v>396</v>
      </c>
    </row>
    <row r="2" spans="1:6" ht="16.5" customHeight="1" thickTop="1" thickBot="1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>
      <c r="A4" s="92" t="s">
        <v>47</v>
      </c>
      <c r="B4" s="38"/>
      <c r="C4" s="38"/>
      <c r="D4" s="38"/>
      <c r="E4" s="38"/>
      <c r="F4" s="39"/>
    </row>
    <row r="5" spans="1:6" ht="16.5" thickTop="1" thickBot="1">
      <c r="A5" s="93"/>
      <c r="B5" s="40"/>
      <c r="C5" s="40"/>
      <c r="D5" s="21"/>
      <c r="E5" s="21"/>
      <c r="F5" s="14"/>
    </row>
    <row r="6" spans="1:6" ht="15.75" thickBot="1">
      <c r="A6" s="93"/>
      <c r="B6" s="40"/>
      <c r="C6" s="40"/>
      <c r="D6" s="21"/>
      <c r="E6" s="21"/>
      <c r="F6" s="14"/>
    </row>
    <row r="7" spans="1:6" ht="15.75" thickBot="1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>
      <c r="A8" s="92" t="s">
        <v>48</v>
      </c>
      <c r="B8" s="38"/>
      <c r="C8" s="38"/>
      <c r="D8" s="38"/>
      <c r="E8" s="38"/>
      <c r="F8" s="192"/>
    </row>
    <row r="9" spans="1:6" ht="16.5" thickTop="1" thickBot="1">
      <c r="A9" s="93"/>
      <c r="B9" s="40"/>
      <c r="C9" s="40"/>
      <c r="D9" s="21"/>
      <c r="E9" s="21"/>
      <c r="F9" s="186"/>
    </row>
    <row r="10" spans="1:6" ht="15.75" thickBot="1">
      <c r="A10" s="93"/>
      <c r="B10" s="40"/>
      <c r="C10" s="40"/>
      <c r="D10" s="21"/>
      <c r="E10" s="21"/>
      <c r="F10" s="186"/>
    </row>
    <row r="11" spans="1:6" ht="15.75" thickBot="1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>
      <c r="A12" s="92" t="s">
        <v>49</v>
      </c>
      <c r="B12" s="38"/>
      <c r="C12" s="38"/>
      <c r="D12" s="38"/>
      <c r="E12" s="38"/>
      <c r="F12" s="192"/>
    </row>
    <row r="13" spans="1:6" ht="16.5" thickTop="1" thickBot="1">
      <c r="A13" s="93"/>
      <c r="B13" s="40"/>
      <c r="C13" s="40"/>
      <c r="D13" s="21"/>
      <c r="E13" s="21"/>
      <c r="F13" s="186"/>
    </row>
    <row r="14" spans="1:6" ht="15.75" thickBot="1">
      <c r="A14" s="93"/>
      <c r="B14" s="40"/>
      <c r="C14" s="40"/>
      <c r="D14" s="21"/>
      <c r="E14" s="21"/>
      <c r="F14" s="186"/>
    </row>
    <row r="15" spans="1:6" ht="15.75" thickBot="1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>
      <c r="A16" s="92" t="s">
        <v>50</v>
      </c>
      <c r="B16" s="38"/>
      <c r="C16" s="38"/>
      <c r="D16" s="38"/>
      <c r="E16" s="38"/>
      <c r="F16" s="192"/>
    </row>
    <row r="17" spans="1:6" ht="16.5" thickTop="1" thickBot="1">
      <c r="A17" s="95"/>
      <c r="B17" s="40"/>
      <c r="C17" s="40"/>
      <c r="D17" s="21"/>
      <c r="E17" s="21"/>
      <c r="F17" s="186"/>
    </row>
    <row r="18" spans="1:6" ht="15.75" thickBot="1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1" t="s">
        <v>397</v>
      </c>
    </row>
    <row r="2" spans="1:10" ht="74.25" customHeight="1" thickTop="1" thickBot="1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1" t="s">
        <v>398</v>
      </c>
    </row>
    <row r="2" spans="1:6" ht="58.5" customHeight="1" thickTop="1" thickBot="1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1" t="s">
        <v>369</v>
      </c>
    </row>
    <row r="2" spans="1:8" ht="17.25" thickBot="1">
      <c r="A2" s="2" t="s">
        <v>7</v>
      </c>
    </row>
    <row r="3" spans="1:8" ht="16.5" thickTop="1" thickBot="1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>
      <c r="A13" s="2"/>
    </row>
  </sheetData>
  <mergeCells count="2">
    <mergeCell ref="B3:F3"/>
    <mergeCell ref="A3:A4"/>
  </mergeCells>
  <pageMargins left="0.7" right="0.34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1" t="s">
        <v>369</v>
      </c>
    </row>
    <row r="2" spans="1:2" ht="16.5">
      <c r="A2" s="2"/>
    </row>
    <row r="3" spans="1:2" ht="17.25" thickBot="1">
      <c r="A3" s="2" t="s">
        <v>9</v>
      </c>
    </row>
    <row r="4" spans="1:2" ht="24" customHeight="1" thickTop="1" thickBot="1">
      <c r="A4" s="9" t="s">
        <v>73</v>
      </c>
      <c r="B4" s="10" t="s">
        <v>45</v>
      </c>
    </row>
    <row r="5" spans="1:2" ht="24" thickTop="1" thickBot="1">
      <c r="A5" s="11" t="s">
        <v>75</v>
      </c>
      <c r="B5" s="12"/>
    </row>
    <row r="6" spans="1:2" ht="24.75" customHeight="1" thickBot="1">
      <c r="A6" s="15" t="s">
        <v>76</v>
      </c>
      <c r="B6" s="16"/>
    </row>
    <row r="7" spans="1:2" ht="15.75" thickTop="1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1" t="s">
        <v>376</v>
      </c>
    </row>
    <row r="2" spans="1:2" ht="16.5" thickTop="1" thickBot="1">
      <c r="A2" s="9" t="s">
        <v>65</v>
      </c>
      <c r="B2" s="10" t="s">
        <v>26</v>
      </c>
    </row>
    <row r="3" spans="1:2" ht="24" customHeight="1" thickTop="1" thickBot="1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/>
  <cols>
    <col min="1" max="1" width="22.140625" customWidth="1"/>
    <col min="2" max="4" width="21.42578125" customWidth="1"/>
  </cols>
  <sheetData>
    <row r="1" spans="1:7" ht="16.5">
      <c r="A1" s="1" t="s">
        <v>377</v>
      </c>
    </row>
    <row r="2" spans="1:7" ht="17.25" thickBot="1">
      <c r="A2" s="2" t="s">
        <v>7</v>
      </c>
    </row>
    <row r="3" spans="1:7" ht="45" customHeight="1" thickTop="1" thickBot="1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>
      <c r="A5" s="13" t="s">
        <v>83</v>
      </c>
      <c r="B5" s="14"/>
      <c r="C5" s="14"/>
      <c r="D5" s="14"/>
    </row>
    <row r="6" spans="1:7" ht="20.25" customHeight="1" thickBot="1">
      <c r="A6" s="15" t="s">
        <v>84</v>
      </c>
      <c r="B6" s="16"/>
      <c r="C6" s="16"/>
      <c r="D6" s="16">
        <f>D4+D5</f>
        <v>0</v>
      </c>
    </row>
    <row r="7" spans="1:7" ht="15.75" thickTop="1">
      <c r="A7" s="34"/>
      <c r="B7" s="19"/>
      <c r="C7" s="19"/>
      <c r="D7" s="19"/>
    </row>
    <row r="8" spans="1:7">
      <c r="A8" s="34"/>
      <c r="B8" s="19"/>
      <c r="C8" s="19"/>
      <c r="D8" s="19"/>
    </row>
    <row r="9" spans="1:7" ht="15.75" thickBot="1">
      <c r="A9" s="34" t="s">
        <v>90</v>
      </c>
      <c r="B9" s="19"/>
      <c r="C9" s="19"/>
      <c r="D9" s="19"/>
    </row>
    <row r="10" spans="1:7" ht="45" customHeight="1" thickTop="1" thickBot="1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>
      <c r="A11" s="13" t="s">
        <v>91</v>
      </c>
      <c r="B11" s="14"/>
      <c r="C11" s="14"/>
      <c r="D11" s="14"/>
    </row>
    <row r="12" spans="1:7" ht="34.5" thickBot="1">
      <c r="A12" s="13" t="s">
        <v>92</v>
      </c>
      <c r="B12" s="14"/>
      <c r="C12" s="14"/>
      <c r="D12" s="14"/>
    </row>
    <row r="13" spans="1:7" ht="15.75" thickBot="1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1" t="s">
        <v>377</v>
      </c>
    </row>
    <row r="2" spans="1:3" ht="16.5">
      <c r="A2" s="2"/>
    </row>
    <row r="3" spans="1:3" ht="15.75" thickBot="1">
      <c r="A3" s="19" t="s">
        <v>9</v>
      </c>
      <c r="B3" s="19"/>
      <c r="C3" s="19"/>
    </row>
    <row r="4" spans="1:3" ht="45" customHeight="1" thickTop="1" thickBot="1">
      <c r="A4" s="44" t="s">
        <v>85</v>
      </c>
      <c r="B4" s="49" t="s">
        <v>79</v>
      </c>
      <c r="C4" s="49" t="s">
        <v>81</v>
      </c>
    </row>
    <row r="5" spans="1:3" ht="24" thickTop="1" thickBot="1">
      <c r="A5" s="13" t="s">
        <v>86</v>
      </c>
      <c r="B5" s="14"/>
      <c r="C5" s="14"/>
    </row>
    <row r="6" spans="1:3" ht="34.5" thickBot="1">
      <c r="A6" s="13" t="s">
        <v>87</v>
      </c>
      <c r="B6" s="14"/>
      <c r="C6" s="14"/>
    </row>
    <row r="7" spans="1:3" ht="20.25" customHeight="1" thickBot="1">
      <c r="A7" s="13" t="s">
        <v>88</v>
      </c>
      <c r="B7" s="14"/>
      <c r="C7" s="14"/>
    </row>
    <row r="8" spans="1:3" ht="20.25" customHeight="1" thickBot="1">
      <c r="A8" s="15" t="s">
        <v>89</v>
      </c>
      <c r="B8" s="16"/>
      <c r="C8" s="16"/>
    </row>
    <row r="9" spans="1:3" ht="15.75" thickTop="1">
      <c r="A9" s="19"/>
      <c r="B9" s="19"/>
      <c r="C9" s="19"/>
    </row>
    <row r="10" spans="1:3">
      <c r="A10" s="35"/>
      <c r="B10" s="19"/>
      <c r="C10" s="19"/>
    </row>
    <row r="11" spans="1:3" ht="15.75" thickBot="1">
      <c r="A11" s="35" t="s">
        <v>93</v>
      </c>
      <c r="B11" s="19"/>
      <c r="C11" s="19"/>
    </row>
    <row r="12" spans="1:3" ht="45" customHeight="1" thickTop="1" thickBot="1">
      <c r="A12" s="44" t="s">
        <v>94</v>
      </c>
      <c r="B12" s="49" t="s">
        <v>79</v>
      </c>
      <c r="C12" s="49" t="s">
        <v>323</v>
      </c>
    </row>
    <row r="13" spans="1:3" ht="35.25" thickTop="1" thickBot="1">
      <c r="A13" s="13" t="s">
        <v>95</v>
      </c>
      <c r="B13" s="14"/>
      <c r="C13" s="14"/>
    </row>
    <row r="14" spans="1:3" ht="34.5" thickBot="1">
      <c r="A14" s="13" t="s">
        <v>87</v>
      </c>
      <c r="B14" s="14"/>
      <c r="C14" s="14"/>
    </row>
    <row r="15" spans="1:3" ht="20.25" customHeight="1" thickBot="1">
      <c r="A15" s="13" t="s">
        <v>96</v>
      </c>
      <c r="B15" s="14"/>
      <c r="C15" s="14"/>
    </row>
    <row r="16" spans="1:3" ht="20.25" customHeight="1" thickBot="1">
      <c r="A16" s="15" t="s">
        <v>89</v>
      </c>
      <c r="B16" s="16"/>
      <c r="C16" s="16"/>
    </row>
    <row r="1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1" t="s">
        <v>378</v>
      </c>
    </row>
    <row r="2" spans="1:11" ht="16.5" thickTop="1" thickBot="1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>
      <c r="A4" s="114" t="s">
        <v>100</v>
      </c>
      <c r="B4" s="196">
        <f>SUMIF(SUAM!C:C,"042",SUAM!E:E)+SUMIF(SUAM!C:C,"054",SUAM!E:E)</f>
        <v>0</v>
      </c>
      <c r="C4" s="133"/>
      <c r="D4" s="133"/>
      <c r="E4" s="133"/>
      <c r="F4" s="197">
        <f>SUMIF(SUA!C:C,"042",SUA!E:E)+SUMIF(SUA!C:C,"054",SUA!E:E)</f>
        <v>0</v>
      </c>
      <c r="G4" s="198"/>
      <c r="H4" s="198"/>
      <c r="I4" s="199"/>
      <c r="K4" s="112"/>
    </row>
    <row r="5" spans="1:11" s="3" customFormat="1" ht="33" customHeight="1" thickBot="1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0</v>
      </c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Normal="100" workbookViewId="0">
      <selection activeCell="C19" sqref="C19"/>
    </sheetView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1" t="s">
        <v>379</v>
      </c>
    </row>
    <row r="2" spans="1:6" ht="17.25" thickBot="1">
      <c r="A2" s="2" t="s">
        <v>7</v>
      </c>
    </row>
    <row r="3" spans="1:6" ht="22.5" customHeight="1" thickTop="1" thickBot="1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>
      <c r="A4" s="48" t="s">
        <v>108</v>
      </c>
      <c r="B4" s="38"/>
      <c r="C4" s="38"/>
      <c r="D4" s="39"/>
    </row>
    <row r="5" spans="1:6" ht="22.5" customHeight="1" thickTop="1" thickBot="1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>
      <c r="A12" s="13" t="s">
        <v>113</v>
      </c>
      <c r="B12" s="21">
        <v>12061</v>
      </c>
      <c r="C12" s="21">
        <v>0</v>
      </c>
      <c r="D12" s="202">
        <f>SUMIF(SUA!C:C,"054",SUA!F:F)</f>
        <v>12061.04</v>
      </c>
      <c r="E12" s="203"/>
      <c r="F12" s="199"/>
    </row>
    <row r="13" spans="1:6" ht="22.5" customHeight="1" thickBot="1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>
      <c r="A17" s="13" t="s">
        <v>115</v>
      </c>
      <c r="B17" s="21">
        <v>9548</v>
      </c>
      <c r="C17" s="21">
        <v>0</v>
      </c>
      <c r="D17" s="202">
        <f>SUMIF(SUA!C:C,"063",SUA!F:F)</f>
        <v>9547.86</v>
      </c>
      <c r="E17" s="203"/>
      <c r="F17" s="199"/>
    </row>
    <row r="18" spans="1:6" ht="22.5" customHeight="1" thickBot="1">
      <c r="A18" s="13" t="s">
        <v>103</v>
      </c>
      <c r="B18" s="21">
        <v>109</v>
      </c>
      <c r="C18" s="21">
        <v>0</v>
      </c>
      <c r="D18" s="202">
        <f>SUMIF(SUA!C:C,"065",SUA!F:F)</f>
        <v>108.54</v>
      </c>
      <c r="E18" s="203"/>
      <c r="F18" s="199"/>
    </row>
    <row r="19" spans="1:6" ht="22.5" customHeight="1" thickBot="1">
      <c r="A19" s="22" t="s">
        <v>116</v>
      </c>
      <c r="B19" s="43">
        <f>SUM(B12:B18)</f>
        <v>21718</v>
      </c>
      <c r="C19" s="43">
        <f>SUM(C12:C18)</f>
        <v>0</v>
      </c>
      <c r="D19" s="45">
        <f>SUM(D12:D18)</f>
        <v>21717.440000000002</v>
      </c>
    </row>
    <row r="20" spans="1:6" ht="17.25" thickTop="1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7"/>
  <sheetViews>
    <sheetView showGridLines="0" workbookViewId="0">
      <selection activeCell="C32" sqref="C32"/>
    </sheetView>
  </sheetViews>
  <sheetFormatPr defaultRowHeight="15"/>
  <cols>
    <col min="1" max="1" width="22" customWidth="1"/>
    <col min="2" max="2" width="21.5703125" customWidth="1"/>
  </cols>
  <sheetData>
    <row r="1" spans="1:2">
      <c r="A1" t="s">
        <v>259</v>
      </c>
    </row>
    <row r="2" spans="1:2">
      <c r="A2" t="s">
        <v>260</v>
      </c>
    </row>
    <row r="3" spans="1:2">
      <c r="A3" t="s">
        <v>261</v>
      </c>
    </row>
    <row r="4" spans="1:2">
      <c r="A4" t="s">
        <v>262</v>
      </c>
    </row>
    <row r="5" spans="1:2">
      <c r="A5" t="s">
        <v>263</v>
      </c>
    </row>
    <row r="6" spans="1:2">
      <c r="A6" t="s">
        <v>264</v>
      </c>
    </row>
    <row r="7" spans="1:2">
      <c r="A7" t="s">
        <v>265</v>
      </c>
    </row>
    <row r="8" spans="1:2">
      <c r="A8" t="s">
        <v>266</v>
      </c>
    </row>
    <row r="9" spans="1:2">
      <c r="A9" t="s">
        <v>267</v>
      </c>
    </row>
    <row r="10" spans="1:2">
      <c r="A10" t="s">
        <v>268</v>
      </c>
    </row>
    <row r="11" spans="1:2">
      <c r="A11" s="8" t="s">
        <v>258</v>
      </c>
      <c r="B11" s="8" t="s">
        <v>269</v>
      </c>
    </row>
    <row r="12" spans="1:2">
      <c r="A12" s="6">
        <v>1</v>
      </c>
      <c r="B12" s="7" t="s">
        <v>270</v>
      </c>
    </row>
    <row r="13" spans="1:2">
      <c r="A13" s="6">
        <v>2</v>
      </c>
      <c r="B13" s="7" t="s">
        <v>271</v>
      </c>
    </row>
    <row r="14" spans="1:2">
      <c r="A14" s="6">
        <v>3</v>
      </c>
      <c r="B14" s="7" t="s">
        <v>272</v>
      </c>
    </row>
    <row r="15" spans="1:2">
      <c r="A15" s="6">
        <v>4</v>
      </c>
      <c r="B15" s="7" t="s">
        <v>273</v>
      </c>
    </row>
    <row r="16" spans="1:2">
      <c r="A16" s="6">
        <v>5</v>
      </c>
      <c r="B16" s="7" t="s">
        <v>274</v>
      </c>
    </row>
    <row r="17" spans="1:2">
      <c r="A17" s="6">
        <v>6</v>
      </c>
      <c r="B17" s="7" t="s">
        <v>275</v>
      </c>
    </row>
    <row r="18" spans="1:2">
      <c r="A18" s="6">
        <v>7</v>
      </c>
      <c r="B18" s="7" t="s">
        <v>276</v>
      </c>
    </row>
    <row r="19" spans="1:2">
      <c r="A19" s="6">
        <v>8</v>
      </c>
      <c r="B19" s="7" t="s">
        <v>277</v>
      </c>
    </row>
    <row r="20" spans="1:2">
      <c r="A20" s="6">
        <v>9</v>
      </c>
      <c r="B20" s="7" t="s">
        <v>278</v>
      </c>
    </row>
    <row r="21" spans="1:2">
      <c r="A21" s="6">
        <v>10</v>
      </c>
      <c r="B21" s="7" t="s">
        <v>279</v>
      </c>
    </row>
    <row r="22" spans="1:2">
      <c r="A22" s="6">
        <v>11</v>
      </c>
      <c r="B22" s="7" t="s">
        <v>280</v>
      </c>
    </row>
    <row r="24" spans="1:2">
      <c r="A24" t="s">
        <v>281</v>
      </c>
    </row>
    <row r="25" spans="1:2">
      <c r="A25" t="s">
        <v>282</v>
      </c>
    </row>
    <row r="26" spans="1:2">
      <c r="A26" t="s">
        <v>283</v>
      </c>
    </row>
    <row r="27" spans="1:2">
      <c r="A27" t="s">
        <v>284</v>
      </c>
    </row>
    <row r="28" spans="1:2">
      <c r="A28" t="s">
        <v>285</v>
      </c>
    </row>
    <row r="29" spans="1:2">
      <c r="A29" t="s">
        <v>286</v>
      </c>
    </row>
    <row r="30" spans="1:2">
      <c r="A30" t="s">
        <v>287</v>
      </c>
    </row>
    <row r="31" spans="1:2">
      <c r="A31" t="s">
        <v>288</v>
      </c>
    </row>
    <row r="32" spans="1:2">
      <c r="A32" t="s">
        <v>289</v>
      </c>
    </row>
    <row r="33" spans="1:1">
      <c r="A33" t="s">
        <v>290</v>
      </c>
    </row>
    <row r="34" spans="1:1">
      <c r="A34" t="s">
        <v>291</v>
      </c>
    </row>
    <row r="35" spans="1:1">
      <c r="A35" t="s">
        <v>292</v>
      </c>
    </row>
    <row r="36" spans="1:1">
      <c r="A36" t="s">
        <v>293</v>
      </c>
    </row>
    <row r="37" spans="1:1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>
      <c r="A1" s="294" t="s">
        <v>380</v>
      </c>
      <c r="B1" s="294"/>
      <c r="C1" s="294"/>
    </row>
    <row r="2" spans="1:3" ht="16.5" thickTop="1" thickBot="1">
      <c r="A2" s="275" t="s">
        <v>117</v>
      </c>
      <c r="B2" s="295" t="s">
        <v>2</v>
      </c>
      <c r="C2" s="296"/>
    </row>
    <row r="3" spans="1:3" ht="16.5" thickTop="1" thickBot="1">
      <c r="A3" s="290"/>
      <c r="B3" s="253" t="s">
        <v>118</v>
      </c>
      <c r="C3" s="44" t="s">
        <v>119</v>
      </c>
    </row>
    <row r="4" spans="1:3" ht="24" thickTop="1" thickBot="1">
      <c r="A4" s="11" t="s">
        <v>120</v>
      </c>
      <c r="B4" s="32"/>
      <c r="C4" s="12"/>
    </row>
    <row r="5" spans="1:3" ht="23.25" thickBot="1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C9"/>
  <sheetViews>
    <sheetView showGridLines="0" zoomScaleNormal="100" workbookViewId="0">
      <selection activeCell="C6" sqref="C6"/>
    </sheetView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6.5">
      <c r="A1" s="1" t="s">
        <v>381</v>
      </c>
    </row>
    <row r="2" spans="1:3" ht="17.25" thickBot="1">
      <c r="A2" s="4" t="s">
        <v>122</v>
      </c>
    </row>
    <row r="3" spans="1:3" ht="24" thickTop="1" thickBot="1">
      <c r="A3" s="245" t="s">
        <v>105</v>
      </c>
      <c r="B3" s="249" t="s">
        <v>2</v>
      </c>
      <c r="C3" s="249" t="s">
        <v>3</v>
      </c>
    </row>
    <row r="4" spans="1:3" ht="16.5" thickTop="1" thickBot="1">
      <c r="A4" s="113" t="s">
        <v>123</v>
      </c>
      <c r="B4" s="204">
        <f>SUMIF(SUA!C:C,"072",SUA!F:F)</f>
        <v>6390.77</v>
      </c>
      <c r="C4" s="205">
        <v>9615</v>
      </c>
    </row>
    <row r="5" spans="1:3" ht="15.75" thickBot="1">
      <c r="A5" s="114" t="s">
        <v>124</v>
      </c>
      <c r="B5" s="206">
        <f>SUMIF(SUA!C:C,"073",SUA!F:F)-(SUMIF(HK!A:A,"261*",HK!K:K)+SUMIF(HK!A:A,"261*",HK!L:L))</f>
        <v>-24729.51</v>
      </c>
      <c r="C5" s="207">
        <v>-9919</v>
      </c>
    </row>
    <row r="6" spans="1:3" ht="15.75" thickBot="1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>
      <c r="A8" s="115" t="s">
        <v>8</v>
      </c>
      <c r="B8" s="116">
        <f>SUM(B4:B7)</f>
        <v>-18338.739999999998</v>
      </c>
      <c r="C8" s="45">
        <f>SUM(C4:C7)</f>
        <v>-304</v>
      </c>
    </row>
    <row r="9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1" t="s">
        <v>381</v>
      </c>
    </row>
    <row r="2" spans="1:7" ht="17.25" thickBot="1">
      <c r="A2" s="4" t="s">
        <v>9</v>
      </c>
    </row>
    <row r="3" spans="1:7" ht="16.5" thickTop="1" thickBot="1">
      <c r="A3" s="275" t="s">
        <v>127</v>
      </c>
      <c r="B3" s="280" t="s">
        <v>2</v>
      </c>
      <c r="C3" s="281"/>
      <c r="D3" s="281"/>
      <c r="E3" s="282"/>
    </row>
    <row r="4" spans="1:7" ht="18" customHeight="1" thickTop="1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>
      <c r="A5" s="290"/>
      <c r="B5" s="290"/>
      <c r="C5" s="290"/>
      <c r="D5" s="290"/>
      <c r="E5" s="290"/>
    </row>
    <row r="6" spans="1:7" ht="21.75" customHeight="1" thickTop="1" thickBot="1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/>
  <cols>
    <col min="1" max="1" width="21.42578125" customWidth="1"/>
    <col min="2" max="6" width="13" customWidth="1"/>
  </cols>
  <sheetData>
    <row r="1" spans="1:10" ht="33.75" customHeight="1" thickBot="1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/>
    <row r="10" spans="1:10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/>
  <cols>
    <col min="1" max="2" width="43.28515625" customWidth="1"/>
    <col min="3" max="3" width="19.140625" customWidth="1"/>
  </cols>
  <sheetData>
    <row r="1" spans="1:3" ht="31.5" customHeight="1" thickBot="1">
      <c r="A1" s="294" t="s">
        <v>383</v>
      </c>
      <c r="B1" s="294"/>
      <c r="C1" s="3"/>
    </row>
    <row r="2" spans="1:3" ht="16.5" thickTop="1" thickBot="1">
      <c r="A2" s="53" t="s">
        <v>105</v>
      </c>
      <c r="B2" s="54" t="s">
        <v>26</v>
      </c>
    </row>
    <row r="3" spans="1:3" ht="24" thickTop="1" thickBot="1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/>
  <cols>
    <col min="1" max="1" width="26.140625" customWidth="1"/>
    <col min="2" max="4" width="20.140625" customWidth="1"/>
  </cols>
  <sheetData>
    <row r="1" spans="1:4" s="3" customFormat="1" ht="36.75" customHeight="1" thickBot="1">
      <c r="A1" s="294" t="s">
        <v>384</v>
      </c>
      <c r="B1" s="294"/>
      <c r="C1" s="294"/>
      <c r="D1" s="294"/>
    </row>
    <row r="2" spans="1:4" ht="44.25" customHeight="1" thickTop="1" thickBot="1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>
      <c r="A3" s="50" t="s">
        <v>128</v>
      </c>
      <c r="B3" s="57"/>
      <c r="C3" s="57"/>
      <c r="D3" s="58"/>
    </row>
    <row r="4" spans="1:4" ht="15.75" thickBot="1">
      <c r="A4" s="50" t="s">
        <v>129</v>
      </c>
      <c r="B4" s="57"/>
      <c r="C4" s="57"/>
      <c r="D4" s="58"/>
    </row>
    <row r="5" spans="1:4" ht="15.75" thickBot="1">
      <c r="A5" s="50" t="s">
        <v>140</v>
      </c>
      <c r="B5" s="57"/>
      <c r="C5" s="57"/>
      <c r="D5" s="58"/>
    </row>
    <row r="6" spans="1:4" ht="15.75" thickBot="1">
      <c r="A6" s="50" t="s">
        <v>132</v>
      </c>
      <c r="B6" s="57"/>
      <c r="C6" s="57"/>
      <c r="D6" s="58"/>
    </row>
    <row r="7" spans="1:4" ht="26.25" customHeight="1" thickBot="1">
      <c r="A7" s="64" t="s">
        <v>134</v>
      </c>
      <c r="B7" s="63"/>
      <c r="C7" s="63"/>
      <c r="D7" s="56"/>
    </row>
    <row r="8" spans="1:4" ht="15.75" thickTop="1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1" t="s">
        <v>385</v>
      </c>
    </row>
    <row r="2" spans="1:7" ht="36.75" customHeight="1" thickTop="1" thickBot="1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>
      <c r="A5" s="251" t="s">
        <v>145</v>
      </c>
      <c r="B5" s="57"/>
      <c r="C5" s="57"/>
      <c r="D5" s="57"/>
      <c r="E5" s="57"/>
      <c r="F5" s="57"/>
      <c r="G5" s="58"/>
    </row>
    <row r="6" spans="1:7" ht="15.75" thickBot="1">
      <c r="A6" s="251" t="s">
        <v>146</v>
      </c>
      <c r="B6" s="57"/>
      <c r="C6" s="57"/>
      <c r="D6" s="57"/>
      <c r="E6" s="57"/>
      <c r="F6" s="57"/>
      <c r="G6" s="58"/>
    </row>
    <row r="7" spans="1:7" ht="15.75" thickBot="1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50"/>
  </sheetPr>
  <dimension ref="A1:B27"/>
  <sheetViews>
    <sheetView showGridLines="0" topLeftCell="F1" zoomScaleNormal="100" workbookViewId="0">
      <selection activeCell="B26" sqref="B26"/>
    </sheetView>
  </sheetViews>
  <sheetFormatPr defaultRowHeight="15"/>
  <cols>
    <col min="1" max="1" width="41" customWidth="1"/>
    <col min="2" max="2" width="45.42578125" customWidth="1"/>
    <col min="3" max="7" width="12" customWidth="1"/>
  </cols>
  <sheetData>
    <row r="1" spans="1:2" ht="16.5" customHeight="1">
      <c r="A1" s="303" t="s">
        <v>386</v>
      </c>
      <c r="B1" s="303"/>
    </row>
    <row r="2" spans="1:2" ht="15.75" thickBot="1">
      <c r="A2" s="19" t="s">
        <v>7</v>
      </c>
      <c r="B2" s="19"/>
    </row>
    <row r="3" spans="1:2" ht="16.5" thickTop="1" thickBot="1">
      <c r="A3" s="62" t="s">
        <v>105</v>
      </c>
      <c r="B3" s="250" t="s">
        <v>3</v>
      </c>
    </row>
    <row r="4" spans="1:2" ht="16.5" thickTop="1" thickBot="1">
      <c r="A4" s="51" t="s">
        <v>147</v>
      </c>
      <c r="B4" s="216">
        <f>IF(SUMIF(SUP!C:C,"100",SUP!E:E)&gt; 0,SUMIF(SUP!C:C,"100",SUP!E:E), 0)</f>
        <v>66160</v>
      </c>
    </row>
    <row r="5" spans="1:2" ht="16.5" thickTop="1" thickBot="1">
      <c r="A5" s="51" t="s">
        <v>148</v>
      </c>
      <c r="B5" s="213" t="s">
        <v>2</v>
      </c>
    </row>
    <row r="6" spans="1:2" ht="16.5" thickTop="1" thickBot="1">
      <c r="A6" s="251" t="s">
        <v>149</v>
      </c>
      <c r="B6" s="214"/>
    </row>
    <row r="7" spans="1:2" ht="15.75" thickBot="1">
      <c r="A7" s="251" t="s">
        <v>150</v>
      </c>
      <c r="B7" s="214"/>
    </row>
    <row r="8" spans="1:2" ht="15.75" thickBot="1">
      <c r="A8" s="251" t="s">
        <v>151</v>
      </c>
      <c r="B8" s="214"/>
    </row>
    <row r="9" spans="1:2" ht="15.75" thickBot="1">
      <c r="A9" s="251" t="s">
        <v>152</v>
      </c>
      <c r="B9" s="214"/>
    </row>
    <row r="10" spans="1:2" ht="15.75" thickBot="1">
      <c r="A10" s="251" t="s">
        <v>153</v>
      </c>
      <c r="B10" s="214"/>
    </row>
    <row r="11" spans="1:2" ht="15.75" thickBot="1">
      <c r="A11" s="251" t="s">
        <v>154</v>
      </c>
      <c r="B11" s="214"/>
    </row>
    <row r="12" spans="1:2" ht="15.75" thickBot="1">
      <c r="A12" s="251" t="s">
        <v>155</v>
      </c>
      <c r="B12" s="214"/>
    </row>
    <row r="13" spans="1:2" ht="15.75" thickBot="1">
      <c r="A13" s="251" t="s">
        <v>156</v>
      </c>
      <c r="B13" s="214"/>
    </row>
    <row r="14" spans="1:2" ht="15.75" thickBot="1">
      <c r="A14" s="51" t="s">
        <v>8</v>
      </c>
      <c r="B14" s="215">
        <f>SUM(B6:B13)</f>
        <v>0</v>
      </c>
    </row>
    <row r="15" spans="1:2" ht="15.75" thickTop="1">
      <c r="A15" s="19"/>
      <c r="B15" s="181"/>
    </row>
    <row r="16" spans="1:2" ht="15.75" thickBot="1">
      <c r="A16" s="19" t="s">
        <v>9</v>
      </c>
      <c r="B16" s="181"/>
    </row>
    <row r="17" spans="1:2" ht="16.5" thickTop="1" thickBot="1">
      <c r="A17" s="62" t="s">
        <v>105</v>
      </c>
      <c r="B17" s="248" t="s">
        <v>3</v>
      </c>
    </row>
    <row r="18" spans="1:2" ht="16.5" thickTop="1" thickBot="1">
      <c r="A18" s="51" t="s">
        <v>157</v>
      </c>
      <c r="B18" s="216">
        <f>IF(SUMIF(SUP!C:C,"100",SUP!E:E)&gt; 0,0,SUMIF(SUP!C:C,"100",SUP!E:E))</f>
        <v>0</v>
      </c>
    </row>
    <row r="19" spans="1:2" ht="16.5" thickTop="1" thickBot="1">
      <c r="A19" s="51" t="s">
        <v>158</v>
      </c>
      <c r="B19" s="213" t="s">
        <v>2</v>
      </c>
    </row>
    <row r="20" spans="1:2" ht="16.5" thickTop="1" thickBot="1">
      <c r="A20" s="251" t="s">
        <v>159</v>
      </c>
      <c r="B20" s="214"/>
    </row>
    <row r="21" spans="1:2" ht="15.75" thickBot="1">
      <c r="A21" s="251" t="s">
        <v>160</v>
      </c>
      <c r="B21" s="58"/>
    </row>
    <row r="22" spans="1:2" ht="15.75" thickBot="1">
      <c r="A22" s="251" t="s">
        <v>161</v>
      </c>
      <c r="B22" s="58"/>
    </row>
    <row r="23" spans="1:2" ht="15.75" thickBot="1">
      <c r="A23" s="251" t="s">
        <v>162</v>
      </c>
      <c r="B23" s="58"/>
    </row>
    <row r="24" spans="1:2" ht="15.75" thickBot="1">
      <c r="A24" s="251" t="s">
        <v>163</v>
      </c>
      <c r="B24" s="58"/>
    </row>
    <row r="25" spans="1:2" ht="15.75" thickBot="1">
      <c r="A25" s="251" t="s">
        <v>156</v>
      </c>
      <c r="B25" s="58"/>
    </row>
    <row r="26" spans="1:2" ht="15.75" thickBot="1">
      <c r="A26" s="51" t="s">
        <v>164</v>
      </c>
      <c r="B26" s="56">
        <f>SUM(B20:B25)</f>
        <v>0</v>
      </c>
    </row>
    <row r="27" spans="1:2" ht="15.75" thickTop="1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B050"/>
  </sheetPr>
  <dimension ref="A1:I36"/>
  <sheetViews>
    <sheetView showGridLines="0" topLeftCell="A19" zoomScaleNormal="100" workbookViewId="0">
      <selection activeCell="E32" sqref="E32"/>
    </sheetView>
  </sheetViews>
  <sheetFormatPr defaultRowHeight="1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>
      <c r="A1" s="274" t="s">
        <v>406</v>
      </c>
      <c r="B1" s="19"/>
      <c r="C1" s="19"/>
      <c r="D1" s="19"/>
      <c r="E1" s="19"/>
      <c r="F1" s="19"/>
    </row>
    <row r="2" spans="1:9" ht="15.75" thickBot="1">
      <c r="A2" s="19" t="s">
        <v>7</v>
      </c>
      <c r="B2" s="19"/>
      <c r="C2" s="19"/>
      <c r="D2" s="19"/>
      <c r="E2" s="19"/>
      <c r="F2" s="19"/>
    </row>
    <row r="3" spans="1:9" ht="16.5" thickTop="1" thickBot="1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>
      <c r="A11" s="64" t="s">
        <v>168</v>
      </c>
      <c r="B11" s="226">
        <f>SUMIF(HK!A:A,"323*",HK!D:D)-SUMIF(HK!A:A,"323*",HK!C:C)</f>
        <v>1508.02</v>
      </c>
      <c r="C11" s="222">
        <v>1089</v>
      </c>
      <c r="D11" s="222">
        <f t="shared" ref="D11:E11" si="2">SUM(D12:D16)</f>
        <v>405</v>
      </c>
      <c r="E11" s="222">
        <f t="shared" si="2"/>
        <v>1103</v>
      </c>
      <c r="F11" s="227">
        <f>SUMIF(HK!A:A,"323*",HK!L:L)-SUMIF(HK!A:A,"323*",HK!K:K)</f>
        <v>1089.1500000000001</v>
      </c>
      <c r="G11" s="203"/>
      <c r="H11" s="199"/>
      <c r="I11" s="203"/>
    </row>
    <row r="12" spans="1:9" ht="21" customHeight="1" thickTop="1" thickBot="1">
      <c r="A12" s="76" t="s">
        <v>1277</v>
      </c>
      <c r="B12" s="210">
        <v>1103</v>
      </c>
      <c r="C12" s="208">
        <v>1089</v>
      </c>
      <c r="D12" s="219">
        <v>0</v>
      </c>
      <c r="E12" s="219">
        <v>1103</v>
      </c>
      <c r="F12" s="220">
        <v>1089</v>
      </c>
      <c r="G12" s="203"/>
      <c r="H12" s="203"/>
      <c r="I12" s="203"/>
    </row>
    <row r="13" spans="1:9" ht="21" customHeight="1" thickBot="1">
      <c r="A13" s="76" t="s">
        <v>1279</v>
      </c>
      <c r="B13" s="109">
        <v>405</v>
      </c>
      <c r="C13" s="57">
        <v>0</v>
      </c>
      <c r="D13" s="87">
        <v>405</v>
      </c>
      <c r="E13" s="87">
        <v>0</v>
      </c>
      <c r="F13" s="97">
        <v>0</v>
      </c>
    </row>
    <row r="14" spans="1:9" ht="21" customHeight="1" thickBot="1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>
      <c r="A18" s="3"/>
      <c r="B18" s="3"/>
      <c r="C18" s="3"/>
      <c r="D18" s="3"/>
      <c r="E18" s="3"/>
      <c r="F18" s="3"/>
    </row>
    <row r="19" spans="1:9" ht="16.5">
      <c r="A19" s="2"/>
    </row>
    <row r="20" spans="1:9" ht="15.75" thickBot="1">
      <c r="A20" s="19" t="s">
        <v>9</v>
      </c>
      <c r="B20" s="19"/>
      <c r="C20" s="19"/>
      <c r="D20" s="19"/>
      <c r="E20" s="19"/>
      <c r="F20" s="19"/>
    </row>
    <row r="21" spans="1:9" ht="16.5" thickTop="1" thickBot="1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>
      <c r="A29" s="100" t="s">
        <v>168</v>
      </c>
      <c r="B29" s="226">
        <v>2042</v>
      </c>
      <c r="C29" s="222">
        <v>1508</v>
      </c>
      <c r="D29" s="222">
        <v>340</v>
      </c>
      <c r="E29" s="222">
        <v>1702</v>
      </c>
      <c r="F29" s="227">
        <v>1508</v>
      </c>
      <c r="G29" s="203"/>
      <c r="H29" s="199"/>
      <c r="I29" s="203"/>
    </row>
    <row r="30" spans="1:9" ht="21" customHeight="1" thickTop="1" thickBot="1">
      <c r="A30" s="76" t="s">
        <v>1277</v>
      </c>
      <c r="B30" s="210">
        <v>1702</v>
      </c>
      <c r="C30" s="208">
        <v>1103</v>
      </c>
      <c r="D30" s="219">
        <v>0</v>
      </c>
      <c r="E30" s="219">
        <v>1702</v>
      </c>
      <c r="F30" s="220">
        <v>1103</v>
      </c>
      <c r="G30" s="203"/>
      <c r="H30" s="203"/>
      <c r="I30" s="203"/>
    </row>
    <row r="31" spans="1:9" ht="21" customHeight="1" thickBot="1">
      <c r="A31" s="76" t="s">
        <v>1278</v>
      </c>
      <c r="B31" s="109">
        <v>340</v>
      </c>
      <c r="C31" s="57">
        <v>405</v>
      </c>
      <c r="D31" s="87">
        <v>340</v>
      </c>
      <c r="E31" s="87">
        <v>0</v>
      </c>
      <c r="F31" s="97">
        <v>405</v>
      </c>
    </row>
    <row r="32" spans="1:9" ht="21" customHeight="1" thickBot="1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/>
  </sheetData>
  <mergeCells count="4">
    <mergeCell ref="B21:F21"/>
    <mergeCell ref="A21:A22"/>
    <mergeCell ref="A3:A4"/>
    <mergeCell ref="B3:F3"/>
  </mergeCells>
  <pageMargins left="0.45" right="0.18" top="0.75" bottom="0.75" header="0.3" footer="0.3"/>
  <pageSetup paperSize="9" orientation="portrait" horizontalDpi="300" verticalDpi="300" r:id="rId1"/>
  <ignoredErrors>
    <ignoredError sqref="F1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1" t="s">
        <v>401</v>
      </c>
    </row>
    <row r="2" spans="1:3" ht="26.25" customHeight="1" thickTop="1" thickBot="1">
      <c r="A2" s="62" t="s">
        <v>105</v>
      </c>
      <c r="B2" s="26" t="s">
        <v>2</v>
      </c>
      <c r="C2" s="26" t="s">
        <v>3</v>
      </c>
    </row>
    <row r="3" spans="1:3" ht="26.25" customHeight="1" thickTop="1" thickBot="1">
      <c r="A3" s="22" t="s">
        <v>172</v>
      </c>
      <c r="B3" s="121"/>
      <c r="C3" s="101"/>
    </row>
    <row r="4" spans="1:3" ht="26.25" customHeight="1" thickTop="1" thickBot="1">
      <c r="A4" s="13" t="s">
        <v>171</v>
      </c>
      <c r="B4" s="119"/>
      <c r="C4" s="120"/>
    </row>
    <row r="5" spans="1:3" ht="31.5" customHeight="1" thickBot="1">
      <c r="A5" s="13" t="s">
        <v>399</v>
      </c>
      <c r="B5" s="121"/>
      <c r="C5" s="101"/>
    </row>
    <row r="6" spans="1:3" ht="20.25" customHeight="1" thickBot="1">
      <c r="A6" s="31" t="s">
        <v>170</v>
      </c>
      <c r="B6" s="121"/>
      <c r="C6" s="101"/>
    </row>
    <row r="7" spans="1:3" ht="26.25" customHeight="1" thickBot="1">
      <c r="A7" s="13" t="s">
        <v>400</v>
      </c>
      <c r="B7" s="109"/>
      <c r="C7" s="58"/>
    </row>
    <row r="8" spans="1:3" ht="27.75" customHeight="1" thickBot="1">
      <c r="A8" s="13" t="s">
        <v>169</v>
      </c>
      <c r="B8" s="109"/>
      <c r="C8" s="58"/>
    </row>
    <row r="9" spans="1:3" ht="20.25" customHeight="1"/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C6"/>
  <sheetViews>
    <sheetView showGridLines="0" zoomScaleNormal="100" workbookViewId="0">
      <selection activeCell="A16" sqref="A16"/>
    </sheetView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1" t="s">
        <v>0</v>
      </c>
    </row>
    <row r="2" spans="1:3" ht="21.75" customHeight="1" thickTop="1" thickBot="1">
      <c r="A2" s="9" t="s">
        <v>1</v>
      </c>
      <c r="B2" s="10" t="s">
        <v>2</v>
      </c>
      <c r="C2" s="10" t="s">
        <v>3</v>
      </c>
    </row>
    <row r="3" spans="1:3" ht="22.5" customHeight="1" thickTop="1" thickBot="1">
      <c r="A3" s="11" t="s">
        <v>4</v>
      </c>
      <c r="B3" s="12">
        <v>7</v>
      </c>
      <c r="C3" s="12">
        <v>5</v>
      </c>
    </row>
    <row r="4" spans="1:3" ht="22.5" customHeight="1" thickBot="1">
      <c r="A4" s="13" t="s">
        <v>5</v>
      </c>
      <c r="B4" s="14">
        <v>7</v>
      </c>
      <c r="C4" s="14">
        <v>5</v>
      </c>
    </row>
    <row r="5" spans="1:3" ht="22.5" customHeight="1" thickBot="1">
      <c r="A5" s="15" t="s">
        <v>6</v>
      </c>
      <c r="B5" s="16">
        <v>2</v>
      </c>
      <c r="C5" s="16">
        <v>2</v>
      </c>
    </row>
    <row r="6" spans="1:3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>
      <c r="A1" s="294" t="s">
        <v>387</v>
      </c>
      <c r="B1" s="294"/>
      <c r="C1" s="294"/>
    </row>
    <row r="2" spans="1:5" ht="24" thickTop="1" thickBot="1">
      <c r="A2" s="62" t="s">
        <v>105</v>
      </c>
      <c r="B2" s="26" t="s">
        <v>2</v>
      </c>
      <c r="C2" s="26" t="s">
        <v>3</v>
      </c>
    </row>
    <row r="3" spans="1:5" ht="35.25" thickTop="1" thickBot="1">
      <c r="A3" s="31" t="s">
        <v>173</v>
      </c>
      <c r="B3" s="57"/>
      <c r="C3" s="58"/>
    </row>
    <row r="4" spans="1:5" ht="23.25" customHeight="1" thickBot="1">
      <c r="A4" s="13" t="s">
        <v>174</v>
      </c>
      <c r="B4" s="57"/>
      <c r="C4" s="58"/>
    </row>
    <row r="5" spans="1:5" ht="23.25" customHeight="1" thickBot="1">
      <c r="A5" s="13" t="s">
        <v>175</v>
      </c>
      <c r="B5" s="57"/>
      <c r="C5" s="58"/>
    </row>
    <row r="6" spans="1:5" ht="45.75" thickBot="1">
      <c r="A6" s="31" t="s">
        <v>176</v>
      </c>
      <c r="B6" s="57"/>
      <c r="C6" s="58"/>
    </row>
    <row r="7" spans="1:5" ht="23.25" customHeight="1" thickBot="1">
      <c r="A7" s="13" t="s">
        <v>174</v>
      </c>
      <c r="B7" s="57"/>
      <c r="C7" s="58"/>
    </row>
    <row r="8" spans="1:5" ht="23.25" customHeight="1" thickBot="1">
      <c r="A8" s="13" t="s">
        <v>175</v>
      </c>
      <c r="B8" s="57"/>
      <c r="C8" s="58"/>
    </row>
    <row r="9" spans="1:5" ht="23.25" customHeight="1" thickBot="1">
      <c r="A9" s="31" t="s">
        <v>177</v>
      </c>
      <c r="B9" s="57"/>
      <c r="C9" s="58"/>
    </row>
    <row r="10" spans="1:5" ht="23.25" customHeight="1" thickBot="1">
      <c r="A10" s="31" t="s">
        <v>178</v>
      </c>
      <c r="B10" s="57"/>
      <c r="C10" s="58"/>
    </row>
    <row r="11" spans="1:5" ht="23.25" customHeight="1" thickBot="1">
      <c r="A11" s="31" t="s">
        <v>179</v>
      </c>
      <c r="B11" s="81">
        <v>0.22</v>
      </c>
      <c r="C11" s="85">
        <v>0.23</v>
      </c>
    </row>
    <row r="12" spans="1:5" ht="23.25" customHeight="1" thickBot="1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>
      <c r="A13" s="31" t="s">
        <v>181</v>
      </c>
      <c r="B13" s="208"/>
      <c r="C13" s="214"/>
      <c r="D13" s="203"/>
      <c r="E13" s="203"/>
    </row>
    <row r="14" spans="1:5" ht="23.25" customHeight="1" thickBot="1">
      <c r="A14" s="13" t="s">
        <v>402</v>
      </c>
      <c r="B14" s="208"/>
      <c r="C14" s="214"/>
      <c r="D14" s="203"/>
      <c r="E14" s="203"/>
    </row>
    <row r="15" spans="1:5" ht="23.25" customHeight="1" thickBot="1">
      <c r="A15" s="13" t="s">
        <v>182</v>
      </c>
      <c r="B15" s="208"/>
      <c r="C15" s="214"/>
      <c r="D15" s="203"/>
      <c r="E15" s="203"/>
    </row>
    <row r="16" spans="1:5" ht="23.25" customHeight="1" thickBot="1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>
      <c r="A17" s="73" t="s">
        <v>184</v>
      </c>
      <c r="B17" s="57"/>
      <c r="C17" s="58"/>
    </row>
    <row r="18" spans="1:3" ht="23.25" customHeight="1" thickBot="1">
      <c r="A18" s="13" t="s">
        <v>185</v>
      </c>
      <c r="B18" s="57"/>
      <c r="C18" s="58"/>
    </row>
    <row r="19" spans="1:3" ht="23.25" customHeight="1" thickBot="1">
      <c r="A19" s="88" t="s">
        <v>182</v>
      </c>
      <c r="B19" s="102"/>
      <c r="C19" s="271"/>
    </row>
    <row r="20" spans="1:3" ht="18.75" customHeight="1" thickBot="1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Normal="100" workbookViewId="0">
      <selection activeCell="A14" sqref="A14"/>
    </sheetView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1" t="s">
        <v>388</v>
      </c>
    </row>
    <row r="2" spans="1:6" ht="21.75" customHeight="1" thickTop="1" thickBot="1">
      <c r="A2" s="44" t="s">
        <v>105</v>
      </c>
      <c r="B2" s="26" t="s">
        <v>2</v>
      </c>
      <c r="C2" s="26" t="s">
        <v>3</v>
      </c>
    </row>
    <row r="3" spans="1:6" ht="21.75" customHeight="1" thickTop="1" thickBot="1">
      <c r="A3" s="71" t="s">
        <v>186</v>
      </c>
      <c r="B3" s="229">
        <f>SUMIF(HK!A:A,"472*",HK!D:D)-SUMIF(HK!A:A,"472*",HK!C:C)</f>
        <v>1082.3599999999999</v>
      </c>
      <c r="C3" s="209">
        <v>872</v>
      </c>
      <c r="D3" s="203"/>
      <c r="E3" s="230"/>
      <c r="F3" s="203"/>
    </row>
    <row r="4" spans="1:6" ht="21.75" customHeight="1" thickBot="1">
      <c r="A4" s="50" t="s">
        <v>187</v>
      </c>
      <c r="B4" s="208">
        <v>270</v>
      </c>
      <c r="C4" s="214">
        <v>210</v>
      </c>
      <c r="D4" s="203"/>
      <c r="E4" s="203"/>
      <c r="F4" s="203"/>
    </row>
    <row r="5" spans="1:6" ht="21.75" customHeight="1" thickBot="1">
      <c r="A5" s="50" t="s">
        <v>188</v>
      </c>
      <c r="B5" s="208"/>
      <c r="C5" s="214"/>
      <c r="D5" s="203"/>
      <c r="E5" s="203"/>
      <c r="F5" s="203"/>
    </row>
    <row r="6" spans="1:6" ht="21.75" customHeight="1" thickBot="1">
      <c r="A6" s="50" t="s">
        <v>189</v>
      </c>
      <c r="B6" s="208"/>
      <c r="C6" s="214"/>
      <c r="D6" s="203"/>
      <c r="E6" s="203"/>
      <c r="F6" s="203"/>
    </row>
    <row r="7" spans="1:6" ht="21.75" customHeight="1" thickBot="1">
      <c r="A7" s="71" t="s">
        <v>190</v>
      </c>
      <c r="B7" s="208">
        <f>SUM(B4:B6)</f>
        <v>270</v>
      </c>
      <c r="C7" s="214">
        <v>210</v>
      </c>
      <c r="D7" s="203"/>
      <c r="E7" s="203"/>
      <c r="F7" s="203"/>
    </row>
    <row r="8" spans="1:6" ht="21.75" customHeight="1" thickBot="1">
      <c r="A8" s="71" t="s">
        <v>191</v>
      </c>
      <c r="B8" s="208">
        <v>147</v>
      </c>
      <c r="C8" s="214">
        <v>0</v>
      </c>
      <c r="D8" s="203"/>
      <c r="E8" s="203"/>
      <c r="F8" s="203"/>
    </row>
    <row r="9" spans="1:6" ht="21.75" customHeight="1" thickBot="1">
      <c r="A9" s="51" t="s">
        <v>192</v>
      </c>
      <c r="B9" s="231">
        <f>SUMIF(HK!A:A,"472*",HK!L:L)-SUMIF(HK!A:A,"472*",HK!K:K)</f>
        <v>1204.75</v>
      </c>
      <c r="C9" s="227">
        <v>1082</v>
      </c>
      <c r="D9" s="203"/>
      <c r="E9" s="230"/>
      <c r="F9" s="203"/>
    </row>
    <row r="10" spans="1:6" ht="17.25" thickTop="1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showGridLines="0" topLeftCell="D1" zoomScaleNormal="100" workbookViewId="0">
      <selection activeCell="C15" sqref="C15"/>
    </sheetView>
  </sheetViews>
  <sheetFormatPr defaultRowHeight="15"/>
  <cols>
    <col min="1" max="6" width="14.42578125" customWidth="1"/>
    <col min="7" max="7" width="23.28515625" customWidth="1"/>
  </cols>
  <sheetData>
    <row r="1" spans="1:6" ht="23.25" customHeight="1" thickBot="1">
      <c r="A1" s="1" t="s">
        <v>389</v>
      </c>
    </row>
    <row r="2" spans="1:6" s="3" customFormat="1" ht="21.75" customHeight="1" thickTop="1" thickBot="1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>
      <c r="A3" s="76"/>
      <c r="B3" s="74"/>
      <c r="C3" s="57"/>
      <c r="D3" s="57"/>
      <c r="E3" s="57"/>
      <c r="F3" s="58"/>
    </row>
    <row r="4" spans="1:6" ht="21.75" customHeight="1" thickBot="1">
      <c r="A4" s="76"/>
      <c r="B4" s="74"/>
      <c r="C4" s="57"/>
      <c r="D4" s="57"/>
      <c r="E4" s="57"/>
      <c r="F4" s="58"/>
    </row>
    <row r="5" spans="1:6" ht="21.75" customHeight="1" thickBot="1">
      <c r="A5" s="76"/>
      <c r="B5" s="74"/>
      <c r="C5" s="57"/>
      <c r="D5" s="57"/>
      <c r="E5" s="57"/>
      <c r="F5" s="58"/>
    </row>
    <row r="6" spans="1:6" ht="21.75" customHeight="1" thickBot="1">
      <c r="A6" s="77"/>
      <c r="B6" s="75"/>
      <c r="C6" s="63"/>
      <c r="D6" s="63"/>
      <c r="E6" s="63"/>
      <c r="F6" s="56"/>
    </row>
    <row r="7" spans="1:6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zoomScaleNormal="100" workbookViewId="0">
      <selection activeCell="C6" sqref="C6"/>
    </sheetView>
  </sheetViews>
  <sheetFormatPr defaultColWidth="9.140625" defaultRowHeight="11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>
      <c r="A1" s="304" t="s">
        <v>390</v>
      </c>
      <c r="B1" s="304"/>
      <c r="C1" s="304"/>
      <c r="D1" s="304"/>
      <c r="E1" s="304"/>
      <c r="F1" s="304"/>
      <c r="G1" s="304"/>
    </row>
    <row r="2" spans="1:9" ht="12" thickBot="1">
      <c r="A2" s="19" t="s">
        <v>7</v>
      </c>
    </row>
    <row r="3" spans="1:9" ht="66.75" customHeight="1" thickTop="1" thickBot="1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>
      <c r="A4" s="37" t="s">
        <v>202</v>
      </c>
      <c r="B4" s="65"/>
      <c r="C4" s="65"/>
      <c r="D4" s="65"/>
      <c r="E4" s="65"/>
      <c r="F4" s="61"/>
    </row>
    <row r="5" spans="1:9" ht="21.75" customHeight="1" thickTop="1" thickBot="1">
      <c r="A5" s="52"/>
      <c r="B5" s="122"/>
      <c r="C5" s="123"/>
      <c r="D5" s="124"/>
      <c r="E5" s="96"/>
      <c r="F5" s="55"/>
    </row>
    <row r="6" spans="1:9" ht="21.75" customHeight="1" thickBot="1">
      <c r="A6" s="110"/>
      <c r="B6" s="78"/>
      <c r="C6" s="81"/>
      <c r="D6" s="66"/>
      <c r="E6" s="57"/>
      <c r="F6" s="58"/>
    </row>
    <row r="7" spans="1:9" ht="21.75" customHeight="1" thickBot="1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9919</v>
      </c>
      <c r="G11" s="190"/>
      <c r="H11" s="232"/>
      <c r="I11" s="190"/>
    </row>
    <row r="12" spans="1:9" ht="12" thickTop="1">
      <c r="A12" s="68"/>
    </row>
    <row r="13" spans="1:9" ht="12" thickBot="1">
      <c r="A13" s="19" t="s">
        <v>9</v>
      </c>
    </row>
    <row r="14" spans="1:9" ht="66.75" customHeight="1" thickTop="1" thickBot="1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>
      <c r="A16" s="50"/>
      <c r="B16" s="78"/>
      <c r="C16" s="81"/>
      <c r="D16" s="66"/>
      <c r="E16" s="57"/>
      <c r="F16" s="58"/>
    </row>
    <row r="17" spans="1:8" ht="21.75" customHeight="1" thickBot="1">
      <c r="A17" s="50"/>
      <c r="B17" s="78"/>
      <c r="C17" s="81"/>
      <c r="D17" s="66"/>
      <c r="E17" s="57"/>
      <c r="F17" s="58"/>
    </row>
    <row r="18" spans="1:8" ht="21.75" customHeight="1" thickBot="1">
      <c r="A18" s="50"/>
      <c r="B18" s="78"/>
      <c r="C18" s="81"/>
      <c r="D18" s="66"/>
      <c r="E18" s="57"/>
      <c r="F18" s="58"/>
    </row>
    <row r="19" spans="1:8" ht="21.75" customHeight="1" thickBot="1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>
      <c r="A20" s="50"/>
      <c r="B20" s="78"/>
      <c r="C20" s="81"/>
      <c r="D20" s="66"/>
      <c r="E20" s="57"/>
      <c r="F20" s="58"/>
    </row>
    <row r="21" spans="1:8" ht="21.75" customHeight="1" thickBot="1">
      <c r="A21" s="50"/>
      <c r="B21" s="78"/>
      <c r="C21" s="81"/>
      <c r="D21" s="66"/>
      <c r="E21" s="57"/>
      <c r="F21" s="58"/>
    </row>
    <row r="22" spans="1:8" ht="21.75" customHeight="1" thickBot="1">
      <c r="A22" s="50"/>
      <c r="B22" s="78"/>
      <c r="C22" s="81"/>
      <c r="D22" s="66"/>
      <c r="E22" s="57"/>
      <c r="F22" s="58"/>
    </row>
    <row r="23" spans="1:8" ht="21.75" customHeight="1" thickBot="1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>
      <c r="A24" s="50"/>
      <c r="B24" s="78"/>
      <c r="C24" s="81"/>
      <c r="D24" s="66"/>
      <c r="E24" s="57"/>
      <c r="F24" s="58"/>
    </row>
    <row r="25" spans="1:8" ht="21.75" customHeight="1" thickBot="1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/>
  <cols>
    <col min="1" max="1" width="27.5703125" customWidth="1"/>
    <col min="2" max="4" width="19.5703125" customWidth="1"/>
  </cols>
  <sheetData>
    <row r="1" spans="1:4">
      <c r="A1" s="305" t="s">
        <v>391</v>
      </c>
      <c r="B1" s="305"/>
      <c r="C1" s="305"/>
      <c r="D1" s="305"/>
    </row>
    <row r="2" spans="1:4" ht="24" customHeight="1" thickBot="1">
      <c r="A2" s="19" t="s">
        <v>7</v>
      </c>
      <c r="B2" s="19"/>
      <c r="C2" s="19"/>
      <c r="D2" s="19"/>
    </row>
    <row r="3" spans="1:4" ht="16.5" thickTop="1" thickBot="1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>
      <c r="A4" s="299"/>
      <c r="B4" s="20" t="s">
        <v>206</v>
      </c>
      <c r="C4" s="246" t="s">
        <v>207</v>
      </c>
      <c r="D4" s="290"/>
    </row>
    <row r="5" spans="1:4" ht="24" thickTop="1" thickBot="1">
      <c r="A5" s="22" t="s">
        <v>208</v>
      </c>
      <c r="B5" s="43"/>
      <c r="C5" s="43"/>
      <c r="D5" s="45"/>
    </row>
    <row r="6" spans="1:4" ht="16.5" thickTop="1" thickBot="1">
      <c r="A6" s="13"/>
      <c r="B6" s="57"/>
      <c r="C6" s="57"/>
      <c r="D6" s="58"/>
    </row>
    <row r="7" spans="1:4" ht="15.75" thickBot="1">
      <c r="A7" s="13"/>
      <c r="B7" s="57"/>
      <c r="C7" s="57"/>
      <c r="D7" s="58"/>
    </row>
    <row r="8" spans="1:4" ht="15.75" thickBot="1">
      <c r="A8" s="13"/>
      <c r="B8" s="57"/>
      <c r="C8" s="57"/>
      <c r="D8" s="58"/>
    </row>
    <row r="9" spans="1:4" ht="15.75" thickBot="1">
      <c r="A9" s="15"/>
      <c r="B9" s="63"/>
      <c r="C9" s="102"/>
      <c r="D9" s="56"/>
    </row>
    <row r="10" spans="1:4" ht="16.5" thickTop="1" thickBot="1">
      <c r="A10" s="22" t="s">
        <v>209</v>
      </c>
      <c r="B10" s="63"/>
      <c r="C10" s="103"/>
      <c r="D10" s="56"/>
    </row>
    <row r="11" spans="1:4" ht="16.5" thickTop="1" thickBot="1">
      <c r="A11" s="13"/>
      <c r="B11" s="57"/>
      <c r="C11" s="57"/>
      <c r="D11" s="58"/>
    </row>
    <row r="12" spans="1:4" ht="15.75" thickBot="1">
      <c r="A12" s="13"/>
      <c r="B12" s="57"/>
      <c r="C12" s="57"/>
      <c r="D12" s="58"/>
    </row>
    <row r="13" spans="1:4" ht="15.75" thickBot="1">
      <c r="A13" s="13"/>
      <c r="B13" s="57"/>
      <c r="C13" s="57"/>
      <c r="D13" s="58"/>
    </row>
    <row r="14" spans="1:4" ht="15.75" thickBot="1">
      <c r="A14" s="22"/>
      <c r="B14" s="63"/>
      <c r="C14" s="63"/>
      <c r="D14" s="56"/>
    </row>
    <row r="15" spans="1:4" ht="15.75" thickTop="1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/>
  <cols>
    <col min="1" max="1" width="18.5703125" customWidth="1"/>
    <col min="2" max="5" width="17" customWidth="1"/>
  </cols>
  <sheetData>
    <row r="1" spans="1:5" ht="16.5">
      <c r="A1" s="303" t="s">
        <v>391</v>
      </c>
      <c r="B1" s="303"/>
      <c r="C1" s="303"/>
      <c r="D1" s="303"/>
      <c r="E1" s="303"/>
    </row>
    <row r="2" spans="1:5">
      <c r="A2" s="19"/>
      <c r="B2" s="19"/>
      <c r="C2" s="19"/>
      <c r="D2" s="19"/>
      <c r="E2" s="19"/>
    </row>
    <row r="3" spans="1:5" ht="15.75" thickBot="1">
      <c r="A3" s="19" t="s">
        <v>9</v>
      </c>
      <c r="B3" s="19"/>
      <c r="C3" s="19"/>
      <c r="D3" s="19"/>
      <c r="E3" s="19"/>
    </row>
    <row r="4" spans="1:5" ht="24" customHeight="1" thickTop="1" thickBot="1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>
      <c r="A5" s="298"/>
      <c r="B5" s="280" t="s">
        <v>210</v>
      </c>
      <c r="C5" s="282"/>
      <c r="D5" s="280" t="s">
        <v>210</v>
      </c>
      <c r="E5" s="282"/>
    </row>
    <row r="6" spans="1:5" ht="24" thickTop="1" thickBot="1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>
      <c r="A7" s="22" t="s">
        <v>208</v>
      </c>
      <c r="B7" s="43"/>
      <c r="C7" s="43"/>
      <c r="D7" s="45"/>
      <c r="E7" s="45"/>
    </row>
    <row r="8" spans="1:5" ht="16.5" thickTop="1" thickBot="1">
      <c r="A8" s="13"/>
      <c r="B8" s="57"/>
      <c r="C8" s="57"/>
      <c r="D8" s="58"/>
      <c r="E8" s="58"/>
    </row>
    <row r="9" spans="1:5" ht="15.75" thickBot="1">
      <c r="A9" s="13"/>
      <c r="B9" s="57"/>
      <c r="C9" s="57"/>
      <c r="D9" s="58"/>
      <c r="E9" s="58"/>
    </row>
    <row r="10" spans="1:5" ht="15.75" thickBot="1">
      <c r="A10" s="13"/>
      <c r="B10" s="57"/>
      <c r="C10" s="57"/>
      <c r="D10" s="58"/>
      <c r="E10" s="58"/>
    </row>
    <row r="11" spans="1:5" ht="15.75" thickBot="1">
      <c r="A11" s="15"/>
      <c r="B11" s="63"/>
      <c r="C11" s="102"/>
      <c r="D11" s="56"/>
      <c r="E11" s="56"/>
    </row>
    <row r="12" spans="1:5" ht="24" thickTop="1" thickBot="1">
      <c r="A12" s="22" t="s">
        <v>209</v>
      </c>
      <c r="B12" s="63"/>
      <c r="C12" s="103"/>
      <c r="D12" s="56"/>
      <c r="E12" s="56"/>
    </row>
    <row r="13" spans="1:5" ht="16.5" thickTop="1" thickBot="1">
      <c r="A13" s="13"/>
      <c r="B13" s="57"/>
      <c r="C13" s="57"/>
      <c r="D13" s="58"/>
      <c r="E13" s="58"/>
    </row>
    <row r="14" spans="1:5" ht="15.75" thickBot="1">
      <c r="A14" s="13"/>
      <c r="B14" s="57"/>
      <c r="C14" s="57"/>
      <c r="D14" s="58"/>
      <c r="E14" s="58"/>
    </row>
    <row r="15" spans="1:5" ht="15.75" thickBot="1">
      <c r="A15" s="13"/>
      <c r="B15" s="57"/>
      <c r="C15" s="57"/>
      <c r="D15" s="58"/>
      <c r="E15" s="58"/>
    </row>
    <row r="16" spans="1:5" ht="15.75" thickBot="1">
      <c r="A16" s="22"/>
      <c r="B16" s="63"/>
      <c r="C16" s="63"/>
      <c r="D16" s="56"/>
      <c r="E16" s="56"/>
    </row>
    <row r="17" ht="15.75" thickTop="1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1" t="s">
        <v>392</v>
      </c>
    </row>
    <row r="2" spans="1:3" ht="16.5" thickTop="1" thickBot="1">
      <c r="A2" s="297" t="s">
        <v>213</v>
      </c>
      <c r="B2" s="280" t="s">
        <v>214</v>
      </c>
      <c r="C2" s="282"/>
    </row>
    <row r="3" spans="1:3" ht="24" thickTop="1" thickBot="1">
      <c r="A3" s="299"/>
      <c r="B3" s="49" t="s">
        <v>2</v>
      </c>
      <c r="C3" s="49" t="s">
        <v>3</v>
      </c>
    </row>
    <row r="4" spans="1:3" ht="20.25" customHeight="1" thickTop="1" thickBot="1">
      <c r="A4" s="13" t="s">
        <v>215</v>
      </c>
      <c r="B4" s="57"/>
      <c r="C4" s="58"/>
    </row>
    <row r="5" spans="1:3" ht="20.25" customHeight="1" thickBot="1">
      <c r="A5" s="13" t="s">
        <v>216</v>
      </c>
      <c r="B5" s="57"/>
      <c r="C5" s="58"/>
    </row>
    <row r="6" spans="1:3" ht="26.25" customHeight="1" thickBot="1">
      <c r="A6" s="13" t="s">
        <v>217</v>
      </c>
      <c r="B6" s="57"/>
      <c r="C6" s="58"/>
    </row>
    <row r="7" spans="1:3" ht="24.75" customHeight="1" thickBot="1">
      <c r="A7" s="13" t="s">
        <v>218</v>
      </c>
      <c r="B7" s="57"/>
      <c r="C7" s="58"/>
    </row>
    <row r="8" spans="1:3" ht="20.25" customHeight="1" thickBot="1">
      <c r="A8" s="22" t="s">
        <v>8</v>
      </c>
      <c r="B8" s="63">
        <f>SUM(B4:B7)</f>
        <v>0</v>
      </c>
      <c r="C8" s="56">
        <f>SUM(C4:C7)</f>
        <v>0</v>
      </c>
    </row>
    <row r="9" spans="1:3" ht="17.25" thickTop="1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1" t="s">
        <v>393</v>
      </c>
    </row>
    <row r="2" spans="1:7" ht="30.75" customHeight="1" thickTop="1" thickBot="1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>
      <c r="A5" s="52" t="s">
        <v>145</v>
      </c>
      <c r="B5" s="96"/>
      <c r="C5" s="96"/>
      <c r="D5" s="96"/>
      <c r="E5" s="96"/>
      <c r="F5" s="96"/>
      <c r="G5" s="55"/>
    </row>
    <row r="6" spans="1:7" ht="15.75" thickBot="1">
      <c r="A6" s="251" t="s">
        <v>219</v>
      </c>
      <c r="B6" s="57"/>
      <c r="C6" s="57"/>
      <c r="D6" s="57"/>
      <c r="E6" s="57"/>
      <c r="F6" s="57"/>
      <c r="G6" s="58"/>
    </row>
    <row r="7" spans="1:7" ht="15.75" thickBot="1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1" t="s">
        <v>394</v>
      </c>
    </row>
    <row r="2" spans="1:10" ht="33" customHeight="1" thickTop="1" thickBot="1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Normal="100" workbookViewId="0">
      <selection activeCell="C5" sqref="C5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1" t="s">
        <v>395</v>
      </c>
    </row>
    <row r="2" spans="1:7" ht="26.25" customHeight="1" thickTop="1" thickBot="1">
      <c r="A2" s="44" t="s">
        <v>105</v>
      </c>
      <c r="B2" s="26" t="s">
        <v>2</v>
      </c>
      <c r="C2" s="26" t="s">
        <v>3</v>
      </c>
    </row>
    <row r="3" spans="1:7" ht="18.75" customHeight="1" thickTop="1" thickBot="1">
      <c r="A3" s="50" t="s">
        <v>229</v>
      </c>
      <c r="B3" s="209">
        <f>SUMIF(HK!A:A,"601*",HK!L:L)-SUMIF(HK!A:A,"601*",HK!K:K)</f>
        <v>2000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>
      <c r="A4" s="50" t="s">
        <v>230</v>
      </c>
      <c r="B4" s="209">
        <f>SUMIF(HK!A:A,"602*",HK!L:L)-SUMIF(HK!A:A,"602*",HK!K:K)</f>
        <v>3075.6</v>
      </c>
      <c r="C4" s="209">
        <v>3129</v>
      </c>
      <c r="D4" s="203"/>
      <c r="E4" s="230"/>
      <c r="G4" s="117"/>
    </row>
    <row r="5" spans="1:7" ht="18.75" customHeight="1" thickBot="1">
      <c r="A5" s="50" t="s">
        <v>231</v>
      </c>
      <c r="B5" s="209">
        <f>SUMIF(HK!A:A,"604*",HK!L:L)-SUMIF(HK!A:A,"604*",HK!K:K)</f>
        <v>684836.45</v>
      </c>
      <c r="C5" s="209">
        <v>705308</v>
      </c>
      <c r="D5" s="203"/>
      <c r="E5" s="230"/>
      <c r="G5" s="117"/>
    </row>
    <row r="6" spans="1:7" ht="18.75" customHeight="1" thickBot="1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>
      <c r="A7" s="50" t="s">
        <v>233</v>
      </c>
      <c r="B7" s="209"/>
      <c r="C7" s="209"/>
      <c r="D7" s="203"/>
      <c r="E7" s="230"/>
      <c r="G7" s="131"/>
    </row>
    <row r="8" spans="1:7" ht="23.25" thickBot="1">
      <c r="A8" s="13" t="s">
        <v>234</v>
      </c>
      <c r="B8" s="214"/>
      <c r="C8" s="214"/>
      <c r="D8" s="203"/>
      <c r="E8" s="203"/>
      <c r="G8" s="117"/>
    </row>
    <row r="9" spans="1:7" ht="18.75" customHeight="1" thickBot="1">
      <c r="A9" s="51" t="s">
        <v>235</v>
      </c>
      <c r="B9" s="56">
        <f>SUM(B3:B8)</f>
        <v>689912.04999999993</v>
      </c>
      <c r="C9" s="56">
        <f>SUM(C3:C8)</f>
        <v>708437</v>
      </c>
    </row>
    <row r="10" spans="1:7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M53"/>
  <sheetViews>
    <sheetView showGridLines="0" zoomScaleNormal="100" workbookViewId="0">
      <selection activeCell="G10" sqref="G10"/>
    </sheetView>
  </sheetViews>
  <sheetFormatPr defaultRowHeight="15"/>
  <cols>
    <col min="1" max="1" width="29.42578125" customWidth="1"/>
    <col min="2" max="9" width="12.5703125" customWidth="1"/>
  </cols>
  <sheetData>
    <row r="1" spans="1:12" ht="16.5">
      <c r="A1" s="1" t="s">
        <v>375</v>
      </c>
    </row>
    <row r="2" spans="1:12" ht="17.25" thickBot="1">
      <c r="A2" s="2" t="s">
        <v>7</v>
      </c>
    </row>
    <row r="3" spans="1:12" ht="15" customHeight="1" thickTop="1" thickBot="1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20973.8</v>
      </c>
      <c r="H6" s="168">
        <f>SUMIF(HK!A:A,"051*",HK!C:C)-SUMIF(HK!A:A,"051*",HK!D:D)</f>
        <v>0</v>
      </c>
      <c r="I6" s="153">
        <f>SUM(B6:H6)</f>
        <v>20973.8</v>
      </c>
      <c r="J6" s="138"/>
      <c r="K6" s="154"/>
      <c r="L6" s="138"/>
    </row>
    <row r="7" spans="1:12" ht="25.5" customHeight="1" thickBot="1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>
      <c r="A9" s="13" t="s">
        <v>20</v>
      </c>
      <c r="B9" s="132"/>
      <c r="C9" s="168"/>
      <c r="D9" s="168"/>
      <c r="E9" s="168"/>
      <c r="F9" s="168"/>
      <c r="G9" s="168">
        <v>0</v>
      </c>
      <c r="H9" s="168"/>
      <c r="I9" s="153">
        <f t="shared" si="0"/>
        <v>0</v>
      </c>
      <c r="J9" s="138"/>
      <c r="K9" s="138"/>
      <c r="L9" s="138"/>
    </row>
    <row r="10" spans="1:12" ht="15.75" thickBot="1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25480.799999999999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20973.8</v>
      </c>
      <c r="J10" s="138"/>
      <c r="K10" s="154"/>
      <c r="L10" s="138"/>
    </row>
    <row r="11" spans="1:12" ht="15" customHeight="1" thickTop="1" thickBot="1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4778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20973.8</v>
      </c>
      <c r="J24" s="138"/>
      <c r="K24" s="138"/>
      <c r="L24" s="138"/>
    </row>
    <row r="25" spans="1:13" ht="15" customHeight="1" thickBot="1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20973.8</v>
      </c>
      <c r="J25" s="138"/>
      <c r="K25" s="138"/>
      <c r="L25" s="138"/>
    </row>
    <row r="26" spans="1:13" ht="15.75" thickTop="1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1" t="s">
        <v>403</v>
      </c>
      <c r="D1" s="203"/>
      <c r="E1" s="203"/>
    </row>
    <row r="2" spans="1:5" ht="24" thickTop="1" thickBot="1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>
      <c r="A3" s="31" t="s">
        <v>407</v>
      </c>
      <c r="B3" s="209"/>
      <c r="C3" s="209"/>
    </row>
    <row r="4" spans="1:5" ht="23.25" thickBot="1">
      <c r="A4" s="13" t="s">
        <v>236</v>
      </c>
      <c r="B4" s="214"/>
      <c r="C4" s="214"/>
    </row>
    <row r="5" spans="1:5" ht="15.75" thickBot="1">
      <c r="A5" s="13" t="s">
        <v>237</v>
      </c>
      <c r="B5" s="214"/>
      <c r="C5" s="214"/>
    </row>
    <row r="6" spans="1:5" ht="15.75" thickBot="1">
      <c r="A6" s="13" t="s">
        <v>238</v>
      </c>
      <c r="B6" s="214"/>
      <c r="C6" s="214"/>
    </row>
    <row r="7" spans="1:5" ht="15.75" thickBot="1">
      <c r="A7" s="13" t="s">
        <v>239</v>
      </c>
      <c r="B7" s="214"/>
      <c r="C7" s="214"/>
    </row>
    <row r="8" spans="1:5" ht="15.75" thickBot="1">
      <c r="A8" s="15" t="s">
        <v>240</v>
      </c>
      <c r="B8" s="215"/>
      <c r="C8" s="215"/>
    </row>
    <row r="9" spans="1:5" ht="15.75" thickTop="1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1" t="s">
        <v>404</v>
      </c>
    </row>
    <row r="2" spans="1:3" ht="35.25" thickTop="1" thickBot="1">
      <c r="A2" s="44" t="s">
        <v>105</v>
      </c>
      <c r="B2" s="26" t="s">
        <v>2</v>
      </c>
      <c r="C2" s="26" t="s">
        <v>3</v>
      </c>
    </row>
    <row r="3" spans="1:3" ht="35.25" thickTop="1" thickBot="1">
      <c r="A3" s="88" t="s">
        <v>241</v>
      </c>
      <c r="B3" s="14"/>
      <c r="C3" s="14"/>
    </row>
    <row r="4" spans="1:3" ht="34.5" thickBot="1">
      <c r="A4" s="89" t="s">
        <v>242</v>
      </c>
      <c r="B4" s="14"/>
      <c r="C4" s="14"/>
    </row>
    <row r="5" spans="1:3" ht="79.5" thickBot="1">
      <c r="A5" s="86" t="s">
        <v>243</v>
      </c>
      <c r="B5" s="14"/>
      <c r="C5" s="14"/>
    </row>
    <row r="6" spans="1:3" ht="57" thickBot="1">
      <c r="A6" s="13" t="s">
        <v>244</v>
      </c>
      <c r="B6" s="14"/>
      <c r="C6" s="14"/>
    </row>
    <row r="7" spans="1:3" ht="57" thickBot="1">
      <c r="A7" s="88" t="s">
        <v>245</v>
      </c>
      <c r="B7" s="14"/>
      <c r="C7" s="14"/>
    </row>
    <row r="8" spans="1:3" ht="34.5" thickBot="1">
      <c r="A8" s="90" t="s">
        <v>246</v>
      </c>
      <c r="B8" s="16"/>
      <c r="C8" s="16"/>
    </row>
    <row r="9" spans="1:3" ht="17.25" thickTop="1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>
      <c r="A1" s="1" t="s">
        <v>405</v>
      </c>
    </row>
    <row r="2" spans="1:10" ht="35.25" customHeight="1" thickTop="1" thickBot="1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>
      <c r="A4" s="13" t="s">
        <v>250</v>
      </c>
      <c r="B4" s="229">
        <f>SUMIF(VZaS!C:C,"056",VZaS!D:D)</f>
        <v>39198.699999999997</v>
      </c>
      <c r="C4" s="238" t="s">
        <v>10</v>
      </c>
      <c r="D4" s="239" t="s">
        <v>10</v>
      </c>
      <c r="E4" s="229">
        <f>SUMIF(VZaS!C:C,"056",VZaS!E:E)</f>
        <v>84100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>
      <c r="A11" s="13" t="s">
        <v>255</v>
      </c>
      <c r="B11" s="238" t="s">
        <v>10</v>
      </c>
      <c r="C11" s="229">
        <f>SUMIF(VZaS!C:C,"058",VZaS!D:D)</f>
        <v>8392.5</v>
      </c>
      <c r="D11" s="240"/>
      <c r="E11" s="238" t="s">
        <v>10</v>
      </c>
      <c r="F11" s="229">
        <f>SUMIF(VZaS!C:C,"058",VZaS!E:E)</f>
        <v>17940</v>
      </c>
      <c r="G11" s="240"/>
      <c r="H11" s="201"/>
      <c r="I11" s="201"/>
      <c r="J11" s="201"/>
    </row>
    <row r="12" spans="1:10" ht="20.25" customHeight="1" thickBot="1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/>
  </sheetData>
  <mergeCells count="3">
    <mergeCell ref="A2:A3"/>
    <mergeCell ref="B2:D2"/>
    <mergeCell ref="E2:G2"/>
  </mergeCells>
  <pageMargins left="0.74" right="0.18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L23" sqref="L23"/>
    </sheetView>
  </sheetViews>
  <sheetFormatPr defaultRowHeight="15"/>
  <cols>
    <col min="1" max="1" width="32" customWidth="1"/>
  </cols>
  <sheetData>
    <row r="1" spans="1:2">
      <c r="A1" t="s">
        <v>328</v>
      </c>
      <c r="B1" t="s">
        <v>334</v>
      </c>
    </row>
    <row r="2" spans="1:2">
      <c r="A2" t="s">
        <v>329</v>
      </c>
      <c r="B2" t="s">
        <v>332</v>
      </c>
    </row>
    <row r="3" spans="1:2">
      <c r="A3" t="s">
        <v>330</v>
      </c>
      <c r="B3" t="s">
        <v>333</v>
      </c>
    </row>
    <row r="4" spans="1:2">
      <c r="A4" t="s">
        <v>331</v>
      </c>
      <c r="B4" t="s">
        <v>333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70C0"/>
  </sheetPr>
  <dimension ref="A1:L143"/>
  <sheetViews>
    <sheetView topLeftCell="A13" workbookViewId="0">
      <selection activeCell="E46" sqref="D46:E46"/>
    </sheetView>
  </sheetViews>
  <sheetFormatPr defaultColWidth="9.140625" defaultRowHeight="15"/>
  <cols>
    <col min="1" max="1" width="7" style="143" customWidth="1"/>
    <col min="2" max="2" width="34.28515625" style="144" customWidth="1"/>
    <col min="3" max="3" width="9.7109375" style="145" customWidth="1"/>
    <col min="4" max="4" width="9.5703125" style="145" customWidth="1"/>
    <col min="5" max="5" width="9.7109375" style="145" customWidth="1"/>
    <col min="6" max="6" width="10.28515625" style="145" customWidth="1"/>
    <col min="7" max="7" width="10.42578125" style="145" customWidth="1"/>
    <col min="8" max="9" width="10.28515625" style="145" customWidth="1"/>
    <col min="10" max="10" width="10.140625" style="145" customWidth="1"/>
    <col min="11" max="11" width="9.7109375" style="145" customWidth="1"/>
    <col min="12" max="12" width="10" style="145" customWidth="1"/>
    <col min="13" max="16384" width="9.140625" style="139"/>
  </cols>
  <sheetData>
    <row r="1" spans="1:12" ht="22.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>
      <c r="A2" s="140" t="s">
        <v>408</v>
      </c>
      <c r="B2" s="141" t="s">
        <v>409</v>
      </c>
      <c r="C2" s="142">
        <v>0</v>
      </c>
      <c r="D2" s="142">
        <v>0</v>
      </c>
      <c r="E2" s="142">
        <v>25480.799999999999</v>
      </c>
      <c r="F2" s="142">
        <v>0</v>
      </c>
      <c r="G2" s="142">
        <v>0</v>
      </c>
      <c r="H2" s="142">
        <v>0</v>
      </c>
      <c r="I2" s="142">
        <v>25480.799999999999</v>
      </c>
      <c r="J2" s="142">
        <v>0</v>
      </c>
      <c r="K2" s="142">
        <v>25480.799999999999</v>
      </c>
      <c r="L2" s="142">
        <v>0</v>
      </c>
    </row>
    <row r="3" spans="1:12">
      <c r="A3" s="140" t="s">
        <v>410</v>
      </c>
      <c r="B3" s="141" t="s">
        <v>30</v>
      </c>
      <c r="C3" s="142">
        <v>166181</v>
      </c>
      <c r="D3" s="142">
        <v>0</v>
      </c>
      <c r="E3" s="142">
        <v>169678.07</v>
      </c>
      <c r="F3" s="142">
        <v>0</v>
      </c>
      <c r="G3" s="142">
        <v>11191.65</v>
      </c>
      <c r="H3" s="142">
        <v>0</v>
      </c>
      <c r="I3" s="142">
        <v>14688.72</v>
      </c>
      <c r="J3" s="142">
        <v>0</v>
      </c>
      <c r="K3" s="142">
        <v>180869.72</v>
      </c>
      <c r="L3" s="142">
        <v>0</v>
      </c>
    </row>
    <row r="4" spans="1:12">
      <c r="A4" s="140" t="s">
        <v>411</v>
      </c>
      <c r="B4" s="141" t="s">
        <v>412</v>
      </c>
      <c r="C4" s="142">
        <v>115086.39999999999</v>
      </c>
      <c r="D4" s="142">
        <v>0</v>
      </c>
      <c r="E4" s="142">
        <v>115086.39999999999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115086.39999999999</v>
      </c>
      <c r="L4" s="142">
        <v>0</v>
      </c>
    </row>
    <row r="5" spans="1:12">
      <c r="A5" s="140" t="s">
        <v>413</v>
      </c>
      <c r="B5" s="141" t="s">
        <v>414</v>
      </c>
      <c r="C5" s="142">
        <v>4090.76</v>
      </c>
      <c r="D5" s="142">
        <v>0</v>
      </c>
      <c r="E5" s="142">
        <v>9569.02</v>
      </c>
      <c r="F5" s="142">
        <v>0</v>
      </c>
      <c r="G5" s="142">
        <v>0</v>
      </c>
      <c r="H5" s="142">
        <v>0</v>
      </c>
      <c r="I5" s="142">
        <v>5478.26</v>
      </c>
      <c r="J5" s="142">
        <v>0</v>
      </c>
      <c r="K5" s="142">
        <v>9569.02</v>
      </c>
      <c r="L5" s="142">
        <v>0</v>
      </c>
    </row>
    <row r="6" spans="1:12">
      <c r="A6" s="140" t="s">
        <v>415</v>
      </c>
      <c r="B6" s="141" t="s">
        <v>416</v>
      </c>
      <c r="C6" s="142">
        <v>0</v>
      </c>
      <c r="D6" s="142">
        <v>0</v>
      </c>
      <c r="E6" s="142">
        <v>2264.9299999999998</v>
      </c>
      <c r="F6" s="142">
        <v>0</v>
      </c>
      <c r="G6" s="142">
        <v>0</v>
      </c>
      <c r="H6" s="142">
        <v>0</v>
      </c>
      <c r="I6" s="142">
        <v>2264.9299999999998</v>
      </c>
      <c r="J6" s="142">
        <v>0</v>
      </c>
      <c r="K6" s="142">
        <v>2264.9299999999998</v>
      </c>
      <c r="L6" s="142">
        <v>0</v>
      </c>
    </row>
    <row r="7" spans="1:12">
      <c r="A7" s="140" t="s">
        <v>417</v>
      </c>
      <c r="B7" s="141" t="s">
        <v>418</v>
      </c>
      <c r="C7" s="142">
        <v>20973.8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4507</v>
      </c>
      <c r="J7" s="142">
        <v>25480.799999999999</v>
      </c>
      <c r="K7" s="142">
        <v>0</v>
      </c>
      <c r="L7" s="142">
        <v>0</v>
      </c>
    </row>
    <row r="8" spans="1:12">
      <c r="A8" s="140" t="s">
        <v>419</v>
      </c>
      <c r="B8" s="141" t="s">
        <v>420</v>
      </c>
      <c r="C8" s="142">
        <v>5478.26</v>
      </c>
      <c r="D8" s="142">
        <v>0</v>
      </c>
      <c r="E8" s="142">
        <v>11424.26</v>
      </c>
      <c r="F8" s="142">
        <v>0</v>
      </c>
      <c r="G8" s="142">
        <v>-232.61</v>
      </c>
      <c r="H8" s="142">
        <v>11191.65</v>
      </c>
      <c r="I8" s="142">
        <v>16953.650000000001</v>
      </c>
      <c r="J8" s="142">
        <v>22431.91</v>
      </c>
      <c r="K8" s="142">
        <v>0</v>
      </c>
      <c r="L8" s="142">
        <v>0</v>
      </c>
    </row>
    <row r="9" spans="1:12">
      <c r="A9" s="140" t="s">
        <v>421</v>
      </c>
      <c r="B9" s="141" t="s">
        <v>422</v>
      </c>
      <c r="C9" s="142">
        <v>0</v>
      </c>
      <c r="D9" s="142">
        <v>0</v>
      </c>
      <c r="E9" s="142">
        <v>0</v>
      </c>
      <c r="F9" s="142">
        <v>4248</v>
      </c>
      <c r="G9" s="142">
        <v>0</v>
      </c>
      <c r="H9" s="142">
        <v>530</v>
      </c>
      <c r="I9" s="142">
        <v>0</v>
      </c>
      <c r="J9" s="142">
        <v>4778</v>
      </c>
      <c r="K9" s="142">
        <v>0</v>
      </c>
      <c r="L9" s="142">
        <v>4778</v>
      </c>
    </row>
    <row r="10" spans="1:12">
      <c r="A10" s="140" t="s">
        <v>423</v>
      </c>
      <c r="B10" s="141" t="s">
        <v>424</v>
      </c>
      <c r="C10" s="142">
        <v>0</v>
      </c>
      <c r="D10" s="142">
        <v>18877</v>
      </c>
      <c r="E10" s="142">
        <v>0</v>
      </c>
      <c r="F10" s="142">
        <v>26605</v>
      </c>
      <c r="G10" s="142">
        <v>0</v>
      </c>
      <c r="H10" s="142">
        <v>1316</v>
      </c>
      <c r="I10" s="142">
        <v>0</v>
      </c>
      <c r="J10" s="142">
        <v>9044</v>
      </c>
      <c r="K10" s="142">
        <v>0</v>
      </c>
      <c r="L10" s="142">
        <v>27921</v>
      </c>
    </row>
    <row r="11" spans="1:12">
      <c r="A11" s="140" t="s">
        <v>425</v>
      </c>
      <c r="B11" s="141" t="s">
        <v>426</v>
      </c>
      <c r="C11" s="142">
        <v>0</v>
      </c>
      <c r="D11" s="142">
        <v>78488.33</v>
      </c>
      <c r="E11" s="142">
        <v>0</v>
      </c>
      <c r="F11" s="142">
        <v>90209.33</v>
      </c>
      <c r="G11" s="142">
        <v>0</v>
      </c>
      <c r="H11" s="142">
        <v>1098</v>
      </c>
      <c r="I11" s="142">
        <v>434</v>
      </c>
      <c r="J11" s="142">
        <v>13253</v>
      </c>
      <c r="K11" s="142">
        <v>0</v>
      </c>
      <c r="L11" s="142">
        <v>91307.33</v>
      </c>
    </row>
    <row r="12" spans="1:12">
      <c r="A12" s="140" t="s">
        <v>427</v>
      </c>
      <c r="B12" s="141" t="s">
        <v>428</v>
      </c>
      <c r="C12" s="142">
        <v>0</v>
      </c>
      <c r="D12" s="142">
        <v>3656.76</v>
      </c>
      <c r="E12" s="142">
        <v>0</v>
      </c>
      <c r="F12" s="142">
        <v>5355.76</v>
      </c>
      <c r="G12" s="142">
        <v>0</v>
      </c>
      <c r="H12" s="142">
        <v>105</v>
      </c>
      <c r="I12" s="142">
        <v>0</v>
      </c>
      <c r="J12" s="142">
        <v>1804</v>
      </c>
      <c r="K12" s="142">
        <v>0</v>
      </c>
      <c r="L12" s="142">
        <v>5460.76</v>
      </c>
    </row>
    <row r="13" spans="1:12">
      <c r="A13" s="140" t="s">
        <v>429</v>
      </c>
      <c r="B13" s="141" t="s">
        <v>430</v>
      </c>
      <c r="C13" s="142">
        <v>0</v>
      </c>
      <c r="D13" s="142">
        <v>0</v>
      </c>
      <c r="E13" s="142">
        <v>0</v>
      </c>
      <c r="F13" s="142">
        <v>240</v>
      </c>
      <c r="G13" s="142">
        <v>0</v>
      </c>
      <c r="H13" s="142">
        <v>44</v>
      </c>
      <c r="I13" s="142">
        <v>0</v>
      </c>
      <c r="J13" s="142">
        <v>284</v>
      </c>
      <c r="K13" s="142">
        <v>0</v>
      </c>
      <c r="L13" s="142">
        <v>284</v>
      </c>
    </row>
    <row r="14" spans="1:12">
      <c r="A14" s="140" t="s">
        <v>431</v>
      </c>
      <c r="B14" s="141" t="s">
        <v>432</v>
      </c>
      <c r="C14" s="142">
        <v>156.88</v>
      </c>
      <c r="D14" s="142">
        <v>0</v>
      </c>
      <c r="E14" s="142">
        <v>0</v>
      </c>
      <c r="F14" s="142">
        <v>0</v>
      </c>
      <c r="G14" s="142">
        <v>93.05</v>
      </c>
      <c r="H14" s="142">
        <v>0</v>
      </c>
      <c r="I14" s="142">
        <v>93.05</v>
      </c>
      <c r="J14" s="142">
        <v>156.88</v>
      </c>
      <c r="K14" s="142">
        <v>93.05</v>
      </c>
      <c r="L14" s="142">
        <v>0</v>
      </c>
    </row>
    <row r="15" spans="1:12">
      <c r="A15" s="140" t="s">
        <v>433</v>
      </c>
      <c r="B15" s="141" t="s">
        <v>434</v>
      </c>
      <c r="C15" s="142">
        <v>0</v>
      </c>
      <c r="D15" s="142">
        <v>0</v>
      </c>
      <c r="E15" s="142">
        <v>370.9</v>
      </c>
      <c r="F15" s="142">
        <v>0</v>
      </c>
      <c r="G15" s="142">
        <v>55150.42</v>
      </c>
      <c r="H15" s="142">
        <v>55521.32</v>
      </c>
      <c r="I15" s="142">
        <v>564031</v>
      </c>
      <c r="J15" s="142">
        <v>564031</v>
      </c>
      <c r="K15" s="142">
        <v>0</v>
      </c>
      <c r="L15" s="142">
        <v>0</v>
      </c>
    </row>
    <row r="16" spans="1:12">
      <c r="A16" s="140" t="s">
        <v>435</v>
      </c>
      <c r="B16" s="141" t="s">
        <v>436</v>
      </c>
      <c r="C16" s="142">
        <v>135201.42000000001</v>
      </c>
      <c r="D16" s="142">
        <v>0</v>
      </c>
      <c r="E16" s="142">
        <v>177130.08</v>
      </c>
      <c r="F16" s="142">
        <v>0</v>
      </c>
      <c r="G16" s="142">
        <v>55799.54</v>
      </c>
      <c r="H16" s="142">
        <v>42430.53</v>
      </c>
      <c r="I16" s="142">
        <v>574311.99</v>
      </c>
      <c r="J16" s="142">
        <v>519014.32</v>
      </c>
      <c r="K16" s="142">
        <v>190499.09</v>
      </c>
      <c r="L16" s="142">
        <v>0</v>
      </c>
    </row>
    <row r="17" spans="1:12">
      <c r="A17" s="140" t="s">
        <v>437</v>
      </c>
      <c r="B17" s="141" t="s">
        <v>438</v>
      </c>
      <c r="C17" s="142">
        <v>0</v>
      </c>
      <c r="D17" s="142">
        <v>0</v>
      </c>
      <c r="E17" s="142">
        <v>15120.44</v>
      </c>
      <c r="F17" s="142">
        <v>0</v>
      </c>
      <c r="G17" s="142">
        <v>9474.98</v>
      </c>
      <c r="H17" s="142">
        <v>9309.2800000000007</v>
      </c>
      <c r="I17" s="142">
        <v>121155.39</v>
      </c>
      <c r="J17" s="142">
        <v>105869.25</v>
      </c>
      <c r="K17" s="142">
        <v>15286.14</v>
      </c>
      <c r="L17" s="142">
        <v>0</v>
      </c>
    </row>
    <row r="18" spans="1:12">
      <c r="A18" s="140" t="s">
        <v>439</v>
      </c>
      <c r="B18" s="141" t="s">
        <v>440</v>
      </c>
      <c r="C18" s="142">
        <v>0</v>
      </c>
      <c r="D18" s="142">
        <v>0</v>
      </c>
      <c r="E18" s="142">
        <v>3789.28</v>
      </c>
      <c r="F18" s="142">
        <v>0</v>
      </c>
      <c r="G18" s="142">
        <v>3507.73</v>
      </c>
      <c r="H18" s="142">
        <v>124.32</v>
      </c>
      <c r="I18" s="142">
        <v>13186.1</v>
      </c>
      <c r="J18" s="142">
        <v>6013.41</v>
      </c>
      <c r="K18" s="142">
        <v>7172.69</v>
      </c>
      <c r="L18" s="142">
        <v>0</v>
      </c>
    </row>
    <row r="19" spans="1:12">
      <c r="A19" s="140" t="s">
        <v>441</v>
      </c>
      <c r="B19" s="141" t="s">
        <v>442</v>
      </c>
      <c r="C19" s="142">
        <v>8978.8799999999992</v>
      </c>
      <c r="D19" s="142">
        <v>0</v>
      </c>
      <c r="E19" s="142">
        <v>5622.95</v>
      </c>
      <c r="F19" s="142">
        <v>0</v>
      </c>
      <c r="G19" s="142">
        <v>58106.75</v>
      </c>
      <c r="H19" s="142">
        <v>57709.73</v>
      </c>
      <c r="I19" s="142">
        <v>627858.42000000004</v>
      </c>
      <c r="J19" s="142">
        <v>630817.32999999996</v>
      </c>
      <c r="K19" s="142">
        <v>6019.97</v>
      </c>
      <c r="L19" s="142">
        <v>0</v>
      </c>
    </row>
    <row r="20" spans="1:12">
      <c r="A20" s="140" t="s">
        <v>443</v>
      </c>
      <c r="B20" s="141" t="s">
        <v>444</v>
      </c>
      <c r="C20" s="142">
        <v>472.5</v>
      </c>
      <c r="D20" s="142">
        <v>0</v>
      </c>
      <c r="E20" s="142">
        <v>260.25</v>
      </c>
      <c r="F20" s="142">
        <v>0</v>
      </c>
      <c r="G20" s="142">
        <v>225</v>
      </c>
      <c r="H20" s="142">
        <v>251.25</v>
      </c>
      <c r="I20" s="142">
        <v>3769.75</v>
      </c>
      <c r="J20" s="142">
        <v>4008.25</v>
      </c>
      <c r="K20" s="142">
        <v>234</v>
      </c>
      <c r="L20" s="142">
        <v>0</v>
      </c>
    </row>
    <row r="21" spans="1:12">
      <c r="A21" s="140" t="s">
        <v>445</v>
      </c>
      <c r="B21" s="141" t="s">
        <v>446</v>
      </c>
      <c r="C21" s="142">
        <v>163.19999999999999</v>
      </c>
      <c r="D21" s="142">
        <v>0</v>
      </c>
      <c r="E21" s="142">
        <v>198</v>
      </c>
      <c r="F21" s="142">
        <v>0</v>
      </c>
      <c r="G21" s="142">
        <v>0</v>
      </c>
      <c r="H21" s="142">
        <v>61.2</v>
      </c>
      <c r="I21" s="142">
        <v>700</v>
      </c>
      <c r="J21" s="142">
        <v>726.4</v>
      </c>
      <c r="K21" s="142">
        <v>136.80000000000001</v>
      </c>
      <c r="L21" s="142">
        <v>0</v>
      </c>
    </row>
    <row r="22" spans="1:12">
      <c r="A22" s="140" t="s">
        <v>447</v>
      </c>
      <c r="B22" s="141" t="s">
        <v>448</v>
      </c>
      <c r="C22" s="142">
        <v>-9918.9</v>
      </c>
      <c r="D22" s="142">
        <v>0</v>
      </c>
      <c r="E22" s="142">
        <v>-21309.14</v>
      </c>
      <c r="F22" s="142">
        <v>0</v>
      </c>
      <c r="G22" s="142">
        <v>70886.87</v>
      </c>
      <c r="H22" s="142">
        <v>74307.240000000005</v>
      </c>
      <c r="I22" s="142">
        <v>703996.88</v>
      </c>
      <c r="J22" s="142">
        <v>718807.49</v>
      </c>
      <c r="K22" s="142">
        <v>-24729.51</v>
      </c>
      <c r="L22" s="142">
        <v>0</v>
      </c>
    </row>
    <row r="23" spans="1:12">
      <c r="A23" s="140" t="s">
        <v>449</v>
      </c>
      <c r="B23" s="141" t="s">
        <v>450</v>
      </c>
      <c r="C23" s="142">
        <v>0</v>
      </c>
      <c r="D23" s="142">
        <v>0</v>
      </c>
      <c r="E23" s="142">
        <v>0</v>
      </c>
      <c r="F23" s="142">
        <v>0</v>
      </c>
      <c r="G23" s="142">
        <v>43300</v>
      </c>
      <c r="H23" s="142">
        <v>43300</v>
      </c>
      <c r="I23" s="142">
        <v>475150</v>
      </c>
      <c r="J23" s="142">
        <v>475150</v>
      </c>
      <c r="K23" s="142">
        <v>0</v>
      </c>
      <c r="L23" s="142">
        <v>0</v>
      </c>
    </row>
    <row r="24" spans="1:12">
      <c r="A24" s="140" t="s">
        <v>451</v>
      </c>
      <c r="B24" s="141" t="s">
        <v>452</v>
      </c>
      <c r="C24" s="142">
        <v>6464.15</v>
      </c>
      <c r="D24" s="142">
        <v>0</v>
      </c>
      <c r="E24" s="142">
        <v>5311.28</v>
      </c>
      <c r="F24" s="142">
        <v>0</v>
      </c>
      <c r="G24" s="142">
        <v>9515.9</v>
      </c>
      <c r="H24" s="142">
        <v>12383.21</v>
      </c>
      <c r="I24" s="142">
        <v>101117.95</v>
      </c>
      <c r="J24" s="142">
        <v>105138.13</v>
      </c>
      <c r="K24" s="142">
        <v>2443.9699999999998</v>
      </c>
      <c r="L24" s="142">
        <v>0</v>
      </c>
    </row>
    <row r="25" spans="1:12">
      <c r="A25" s="140" t="s">
        <v>453</v>
      </c>
      <c r="B25" s="141" t="s">
        <v>454</v>
      </c>
      <c r="C25" s="142">
        <v>389.33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389.33</v>
      </c>
      <c r="K25" s="142">
        <v>0</v>
      </c>
      <c r="L25" s="142">
        <v>0</v>
      </c>
    </row>
    <row r="26" spans="1:12">
      <c r="A26" s="140" t="s">
        <v>455</v>
      </c>
      <c r="B26" s="141" t="s">
        <v>456</v>
      </c>
      <c r="C26" s="142">
        <v>87.3</v>
      </c>
      <c r="D26" s="142">
        <v>0</v>
      </c>
      <c r="E26" s="142">
        <v>0</v>
      </c>
      <c r="F26" s="142">
        <v>0</v>
      </c>
      <c r="G26" s="142">
        <v>828.11</v>
      </c>
      <c r="H26" s="142">
        <v>704.37</v>
      </c>
      <c r="I26" s="142">
        <v>5879.49</v>
      </c>
      <c r="J26" s="142">
        <v>5843.05</v>
      </c>
      <c r="K26" s="142">
        <v>123.74</v>
      </c>
      <c r="L26" s="142">
        <v>0</v>
      </c>
    </row>
    <row r="27" spans="1:12">
      <c r="A27" s="140" t="s">
        <v>457</v>
      </c>
      <c r="B27" s="141" t="s">
        <v>458</v>
      </c>
      <c r="C27" s="142">
        <v>0</v>
      </c>
      <c r="D27" s="142">
        <v>0</v>
      </c>
      <c r="E27" s="142">
        <v>5000</v>
      </c>
      <c r="F27" s="142">
        <v>0</v>
      </c>
      <c r="G27" s="142">
        <v>93.37</v>
      </c>
      <c r="H27" s="142">
        <v>93.37</v>
      </c>
      <c r="I27" s="142">
        <v>7434.43</v>
      </c>
      <c r="J27" s="142">
        <v>2434.4299999999998</v>
      </c>
      <c r="K27" s="142">
        <v>5000</v>
      </c>
      <c r="L27" s="142">
        <v>0</v>
      </c>
    </row>
    <row r="28" spans="1:12">
      <c r="A28" s="140" t="s">
        <v>459</v>
      </c>
      <c r="B28" s="141" t="s">
        <v>458</v>
      </c>
      <c r="C28" s="142">
        <v>5326.66</v>
      </c>
      <c r="D28" s="142">
        <v>0</v>
      </c>
      <c r="E28" s="142">
        <v>5326.66</v>
      </c>
      <c r="F28" s="142">
        <v>0</v>
      </c>
      <c r="G28" s="142">
        <v>0</v>
      </c>
      <c r="H28" s="142">
        <v>0</v>
      </c>
      <c r="I28" s="142">
        <v>45.14</v>
      </c>
      <c r="J28" s="142">
        <v>45.14</v>
      </c>
      <c r="K28" s="142">
        <v>5326.66</v>
      </c>
      <c r="L28" s="142">
        <v>0</v>
      </c>
    </row>
    <row r="29" spans="1:12">
      <c r="A29" s="140" t="s">
        <v>460</v>
      </c>
      <c r="B29" s="141" t="s">
        <v>461</v>
      </c>
      <c r="C29" s="142">
        <v>0</v>
      </c>
      <c r="D29" s="142">
        <v>0</v>
      </c>
      <c r="E29" s="142">
        <v>4166.67</v>
      </c>
      <c r="F29" s="142">
        <v>0</v>
      </c>
      <c r="G29" s="142">
        <v>0</v>
      </c>
      <c r="H29" s="142">
        <v>0</v>
      </c>
      <c r="I29" s="142">
        <v>4166.67</v>
      </c>
      <c r="J29" s="142">
        <v>0</v>
      </c>
      <c r="K29" s="142">
        <v>4166.67</v>
      </c>
      <c r="L29" s="142">
        <v>0</v>
      </c>
    </row>
    <row r="30" spans="1:12">
      <c r="A30" s="140" t="s">
        <v>462</v>
      </c>
      <c r="B30" s="141" t="s">
        <v>463</v>
      </c>
      <c r="C30" s="142">
        <v>0</v>
      </c>
      <c r="D30" s="142">
        <v>0</v>
      </c>
      <c r="E30" s="142">
        <v>0</v>
      </c>
      <c r="F30" s="142">
        <v>5000</v>
      </c>
      <c r="G30" s="142">
        <v>0</v>
      </c>
      <c r="H30" s="142">
        <v>0</v>
      </c>
      <c r="I30" s="142">
        <v>0</v>
      </c>
      <c r="J30" s="142">
        <v>5000</v>
      </c>
      <c r="K30" s="142">
        <v>0</v>
      </c>
      <c r="L30" s="142">
        <v>5000</v>
      </c>
    </row>
    <row r="31" spans="1:12">
      <c r="A31" s="140" t="s">
        <v>464</v>
      </c>
      <c r="B31" s="141" t="s">
        <v>465</v>
      </c>
      <c r="C31" s="142">
        <v>644.13</v>
      </c>
      <c r="D31" s="142">
        <v>0</v>
      </c>
      <c r="E31" s="142">
        <v>1156.42</v>
      </c>
      <c r="F31" s="142">
        <v>0</v>
      </c>
      <c r="G31" s="142">
        <v>0</v>
      </c>
      <c r="H31" s="142">
        <v>1156.42</v>
      </c>
      <c r="I31" s="142">
        <v>0</v>
      </c>
      <c r="J31" s="142">
        <v>644.13</v>
      </c>
      <c r="K31" s="142">
        <v>0</v>
      </c>
      <c r="L31" s="142">
        <v>0</v>
      </c>
    </row>
    <row r="32" spans="1:12">
      <c r="A32" s="140" t="s">
        <v>466</v>
      </c>
      <c r="B32" s="141" t="s">
        <v>467</v>
      </c>
      <c r="C32" s="142">
        <v>0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267.05</v>
      </c>
      <c r="J32" s="142">
        <v>267.05</v>
      </c>
      <c r="K32" s="142">
        <v>0</v>
      </c>
      <c r="L32" s="142">
        <v>0</v>
      </c>
    </row>
    <row r="33" spans="1:12">
      <c r="A33" s="140" t="s">
        <v>468</v>
      </c>
      <c r="B33" s="141" t="s">
        <v>469</v>
      </c>
      <c r="C33" s="142">
        <v>0</v>
      </c>
      <c r="D33" s="142">
        <v>51771.71</v>
      </c>
      <c r="E33" s="142">
        <v>0</v>
      </c>
      <c r="F33" s="142">
        <v>42496.34</v>
      </c>
      <c r="G33" s="142">
        <v>27696.080000000002</v>
      </c>
      <c r="H33" s="142">
        <v>19236.48</v>
      </c>
      <c r="I33" s="142">
        <v>314258.07</v>
      </c>
      <c r="J33" s="142">
        <v>296523.09999999998</v>
      </c>
      <c r="K33" s="142">
        <v>0</v>
      </c>
      <c r="L33" s="142">
        <v>34036.74</v>
      </c>
    </row>
    <row r="34" spans="1:12">
      <c r="A34" s="140" t="s">
        <v>470</v>
      </c>
      <c r="B34" s="141" t="s">
        <v>471</v>
      </c>
      <c r="C34" s="142">
        <v>0</v>
      </c>
      <c r="D34" s="142">
        <v>50150.5</v>
      </c>
      <c r="E34" s="142">
        <v>0</v>
      </c>
      <c r="F34" s="142">
        <v>107402.44</v>
      </c>
      <c r="G34" s="142">
        <v>37753.339999999997</v>
      </c>
      <c r="H34" s="142">
        <v>42291.199999999997</v>
      </c>
      <c r="I34" s="142">
        <v>303439.95</v>
      </c>
      <c r="J34" s="142">
        <v>365229.75</v>
      </c>
      <c r="K34" s="142">
        <v>0</v>
      </c>
      <c r="L34" s="142">
        <v>111940.3</v>
      </c>
    </row>
    <row r="35" spans="1:12">
      <c r="A35" s="140" t="s">
        <v>472</v>
      </c>
      <c r="B35" s="141" t="s">
        <v>473</v>
      </c>
      <c r="C35" s="142">
        <v>0</v>
      </c>
      <c r="D35" s="142">
        <v>1508.02</v>
      </c>
      <c r="E35" s="142">
        <v>0</v>
      </c>
      <c r="F35" s="142">
        <v>1103.02</v>
      </c>
      <c r="G35" s="142">
        <v>1103.02</v>
      </c>
      <c r="H35" s="142">
        <v>1089.1500000000001</v>
      </c>
      <c r="I35" s="142">
        <v>1508.02</v>
      </c>
      <c r="J35" s="142">
        <v>1089.1500000000001</v>
      </c>
      <c r="K35" s="142">
        <v>0</v>
      </c>
      <c r="L35" s="142">
        <v>1089.1500000000001</v>
      </c>
    </row>
    <row r="36" spans="1:12">
      <c r="A36" s="140" t="s">
        <v>474</v>
      </c>
      <c r="B36" s="141" t="s">
        <v>475</v>
      </c>
      <c r="C36" s="142">
        <v>0</v>
      </c>
      <c r="D36" s="142">
        <v>3123.66</v>
      </c>
      <c r="E36" s="142">
        <v>0</v>
      </c>
      <c r="F36" s="142">
        <v>3541.09</v>
      </c>
      <c r="G36" s="142">
        <v>7865.55</v>
      </c>
      <c r="H36" s="142">
        <v>7821.22</v>
      </c>
      <c r="I36" s="142">
        <v>103873.09</v>
      </c>
      <c r="J36" s="142">
        <v>104246.19</v>
      </c>
      <c r="K36" s="142">
        <v>0</v>
      </c>
      <c r="L36" s="142">
        <v>3496.76</v>
      </c>
    </row>
    <row r="37" spans="1:12">
      <c r="A37" s="140" t="s">
        <v>476</v>
      </c>
      <c r="B37" s="141" t="s">
        <v>477</v>
      </c>
      <c r="C37" s="142">
        <v>119.07</v>
      </c>
      <c r="D37" s="142">
        <v>0</v>
      </c>
      <c r="E37" s="142">
        <v>334.55</v>
      </c>
      <c r="F37" s="142">
        <v>0</v>
      </c>
      <c r="G37" s="142">
        <v>136.08000000000001</v>
      </c>
      <c r="H37" s="142">
        <v>362.09</v>
      </c>
      <c r="I37" s="142">
        <v>2410.94</v>
      </c>
      <c r="J37" s="142">
        <v>2421.4699999999998</v>
      </c>
      <c r="K37" s="142">
        <v>108.54</v>
      </c>
      <c r="L37" s="142">
        <v>0</v>
      </c>
    </row>
    <row r="38" spans="1:12">
      <c r="A38" s="140" t="s">
        <v>478</v>
      </c>
      <c r="B38" s="141" t="s">
        <v>479</v>
      </c>
      <c r="C38" s="142">
        <v>0</v>
      </c>
      <c r="D38" s="142">
        <v>354.15</v>
      </c>
      <c r="E38" s="142">
        <v>0</v>
      </c>
      <c r="F38" s="142">
        <v>495.36</v>
      </c>
      <c r="G38" s="142">
        <v>495.36</v>
      </c>
      <c r="H38" s="142">
        <v>494.73</v>
      </c>
      <c r="I38" s="142">
        <v>6287.79</v>
      </c>
      <c r="J38" s="142">
        <v>6428.37</v>
      </c>
      <c r="K38" s="142">
        <v>0</v>
      </c>
      <c r="L38" s="142">
        <v>494.73</v>
      </c>
    </row>
    <row r="39" spans="1:12">
      <c r="A39" s="140" t="s">
        <v>480</v>
      </c>
      <c r="B39" s="141" t="s">
        <v>481</v>
      </c>
      <c r="C39" s="142">
        <v>0</v>
      </c>
      <c r="D39" s="142">
        <v>65.45</v>
      </c>
      <c r="E39" s="142">
        <v>0</v>
      </c>
      <c r="F39" s="142">
        <v>53.83</v>
      </c>
      <c r="G39" s="142">
        <v>53.83</v>
      </c>
      <c r="H39" s="142">
        <v>45.46</v>
      </c>
      <c r="I39" s="142">
        <v>605.54999999999995</v>
      </c>
      <c r="J39" s="142">
        <v>585.55999999999995</v>
      </c>
      <c r="K39" s="142">
        <v>0</v>
      </c>
      <c r="L39" s="142">
        <v>45.46</v>
      </c>
    </row>
    <row r="40" spans="1:12">
      <c r="A40" s="140" t="s">
        <v>482</v>
      </c>
      <c r="B40" s="141" t="s">
        <v>483</v>
      </c>
      <c r="C40" s="142">
        <v>0</v>
      </c>
      <c r="D40" s="142">
        <v>1136.33</v>
      </c>
      <c r="E40" s="142">
        <v>0</v>
      </c>
      <c r="F40" s="142">
        <v>1498.65</v>
      </c>
      <c r="G40" s="142">
        <v>1498.65</v>
      </c>
      <c r="H40" s="142">
        <v>1455.35</v>
      </c>
      <c r="I40" s="142">
        <v>18029.650000000001</v>
      </c>
      <c r="J40" s="142">
        <v>18348.669999999998</v>
      </c>
      <c r="K40" s="142">
        <v>0</v>
      </c>
      <c r="L40" s="142">
        <v>1455.35</v>
      </c>
    </row>
    <row r="41" spans="1:12">
      <c r="A41" s="140" t="s">
        <v>484</v>
      </c>
      <c r="B41" s="141" t="s">
        <v>485</v>
      </c>
      <c r="C41" s="142">
        <v>0</v>
      </c>
      <c r="D41" s="142">
        <v>2049.9499999999998</v>
      </c>
      <c r="E41" s="142">
        <v>0</v>
      </c>
      <c r="F41" s="142">
        <v>-16445.34</v>
      </c>
      <c r="G41" s="142">
        <v>1497.92</v>
      </c>
      <c r="H41" s="142">
        <v>8395.4</v>
      </c>
      <c r="I41" s="142">
        <v>19993.21</v>
      </c>
      <c r="J41" s="142">
        <v>8395.4</v>
      </c>
      <c r="K41" s="142">
        <v>0</v>
      </c>
      <c r="L41" s="142">
        <v>-9547.86</v>
      </c>
    </row>
    <row r="42" spans="1:12">
      <c r="A42" s="140" t="s">
        <v>486</v>
      </c>
      <c r="B42" s="141" t="s">
        <v>487</v>
      </c>
      <c r="C42" s="142">
        <v>0</v>
      </c>
      <c r="D42" s="142">
        <v>82.13</v>
      </c>
      <c r="E42" s="142">
        <v>0</v>
      </c>
      <c r="F42" s="142">
        <v>205.83</v>
      </c>
      <c r="G42" s="142">
        <v>270.51</v>
      </c>
      <c r="H42" s="142">
        <v>249.83</v>
      </c>
      <c r="I42" s="142">
        <v>2432.1999999999998</v>
      </c>
      <c r="J42" s="142">
        <v>2535.2199999999998</v>
      </c>
      <c r="K42" s="142">
        <v>0</v>
      </c>
      <c r="L42" s="142">
        <v>185.15</v>
      </c>
    </row>
    <row r="43" spans="1:12">
      <c r="A43" s="140" t="s">
        <v>488</v>
      </c>
      <c r="B43" s="141" t="s">
        <v>489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11.96</v>
      </c>
      <c r="J43" s="142">
        <v>11.96</v>
      </c>
      <c r="K43" s="142">
        <v>0</v>
      </c>
      <c r="L43" s="142">
        <v>0</v>
      </c>
    </row>
    <row r="44" spans="1:12">
      <c r="A44" s="140" t="s">
        <v>490</v>
      </c>
      <c r="B44" s="141" t="s">
        <v>491</v>
      </c>
      <c r="C44" s="142">
        <v>0</v>
      </c>
      <c r="D44" s="142">
        <v>0</v>
      </c>
      <c r="E44" s="142">
        <v>0</v>
      </c>
      <c r="F44" s="142">
        <v>0</v>
      </c>
      <c r="G44" s="142">
        <v>13324.05</v>
      </c>
      <c r="H44" s="142">
        <v>13324.05</v>
      </c>
      <c r="I44" s="142">
        <v>137167.39000000001</v>
      </c>
      <c r="J44" s="142">
        <v>137167.39000000001</v>
      </c>
      <c r="K44" s="142">
        <v>0</v>
      </c>
      <c r="L44" s="142">
        <v>0</v>
      </c>
    </row>
    <row r="45" spans="1:12">
      <c r="A45" s="140" t="s">
        <v>492</v>
      </c>
      <c r="B45" s="141" t="s">
        <v>493</v>
      </c>
      <c r="C45" s="142">
        <v>0</v>
      </c>
      <c r="D45" s="142">
        <v>0</v>
      </c>
      <c r="E45" s="142">
        <v>0</v>
      </c>
      <c r="F45" s="142">
        <v>27.47</v>
      </c>
      <c r="G45" s="142">
        <v>3533.34</v>
      </c>
      <c r="H45" s="142">
        <v>3505.87</v>
      </c>
      <c r="I45" s="142">
        <v>55672.43</v>
      </c>
      <c r="J45" s="142">
        <v>55672.43</v>
      </c>
      <c r="K45" s="142">
        <v>0</v>
      </c>
      <c r="L45" s="142">
        <v>0</v>
      </c>
    </row>
    <row r="46" spans="1:12">
      <c r="A46" s="140" t="s">
        <v>494</v>
      </c>
      <c r="B46" s="141" t="s">
        <v>495</v>
      </c>
      <c r="C46" s="142">
        <v>0</v>
      </c>
      <c r="D46" s="142">
        <v>0</v>
      </c>
      <c r="E46" s="142">
        <v>0</v>
      </c>
      <c r="F46" s="142">
        <v>0</v>
      </c>
      <c r="G46" s="142">
        <v>8458.2199999999993</v>
      </c>
      <c r="H46" s="142">
        <v>8458.2199999999993</v>
      </c>
      <c r="I46" s="142">
        <v>72681.22</v>
      </c>
      <c r="J46" s="142">
        <v>72681.22</v>
      </c>
      <c r="K46" s="142">
        <v>0</v>
      </c>
      <c r="L46" s="142">
        <v>0</v>
      </c>
    </row>
    <row r="47" spans="1:12">
      <c r="A47" s="140" t="s">
        <v>496</v>
      </c>
      <c r="B47" s="141" t="s">
        <v>497</v>
      </c>
      <c r="C47" s="142">
        <v>0</v>
      </c>
      <c r="D47" s="142">
        <v>0</v>
      </c>
      <c r="E47" s="142">
        <v>0</v>
      </c>
      <c r="F47" s="142">
        <v>0</v>
      </c>
      <c r="G47" s="142">
        <v>8458.2199999999993</v>
      </c>
      <c r="H47" s="142">
        <v>8458.2199999999993</v>
      </c>
      <c r="I47" s="142">
        <v>72681.22</v>
      </c>
      <c r="J47" s="142">
        <v>72681.22</v>
      </c>
      <c r="K47" s="142">
        <v>0</v>
      </c>
      <c r="L47" s="142">
        <v>0</v>
      </c>
    </row>
    <row r="48" spans="1:12">
      <c r="A48" s="140" t="s">
        <v>498</v>
      </c>
      <c r="B48" s="141" t="s">
        <v>499</v>
      </c>
      <c r="C48" s="142">
        <v>0</v>
      </c>
      <c r="D48" s="142">
        <v>0</v>
      </c>
      <c r="E48" s="142">
        <v>0</v>
      </c>
      <c r="F48" s="142">
        <v>0</v>
      </c>
      <c r="G48" s="142">
        <v>34.54</v>
      </c>
      <c r="H48" s="142">
        <v>34.54</v>
      </c>
      <c r="I48" s="142">
        <v>203.99</v>
      </c>
      <c r="J48" s="142">
        <v>203.99</v>
      </c>
      <c r="K48" s="142">
        <v>0</v>
      </c>
      <c r="L48" s="142">
        <v>0</v>
      </c>
    </row>
    <row r="49" spans="1:12">
      <c r="A49" s="140" t="s">
        <v>500</v>
      </c>
      <c r="B49" s="141" t="s">
        <v>501</v>
      </c>
      <c r="C49" s="142">
        <v>0</v>
      </c>
      <c r="D49" s="142">
        <v>0</v>
      </c>
      <c r="E49" s="142">
        <v>0</v>
      </c>
      <c r="F49" s="142">
        <v>0</v>
      </c>
      <c r="G49" s="142">
        <v>34.54</v>
      </c>
      <c r="H49" s="142">
        <v>34.54</v>
      </c>
      <c r="I49" s="142">
        <v>203.99</v>
      </c>
      <c r="J49" s="142">
        <v>203.99</v>
      </c>
      <c r="K49" s="142">
        <v>0</v>
      </c>
      <c r="L49" s="142">
        <v>0</v>
      </c>
    </row>
    <row r="50" spans="1:12">
      <c r="A50" s="140" t="s">
        <v>502</v>
      </c>
      <c r="B50" s="141" t="s">
        <v>503</v>
      </c>
      <c r="C50" s="142">
        <v>0</v>
      </c>
      <c r="D50" s="142">
        <v>8120.15</v>
      </c>
      <c r="E50" s="142">
        <v>0</v>
      </c>
      <c r="F50" s="142">
        <v>7637.3</v>
      </c>
      <c r="G50" s="142">
        <v>7637.3</v>
      </c>
      <c r="H50" s="142">
        <v>9818.18</v>
      </c>
      <c r="I50" s="142">
        <v>79799</v>
      </c>
      <c r="J50" s="142">
        <v>81497.03</v>
      </c>
      <c r="K50" s="142">
        <v>0</v>
      </c>
      <c r="L50" s="142">
        <v>9818.18</v>
      </c>
    </row>
    <row r="51" spans="1:12">
      <c r="A51" s="140" t="s">
        <v>504</v>
      </c>
      <c r="B51" s="141" t="s">
        <v>505</v>
      </c>
      <c r="C51" s="142">
        <v>0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1265.83</v>
      </c>
      <c r="J51" s="142">
        <v>1265.83</v>
      </c>
      <c r="K51" s="142">
        <v>0</v>
      </c>
      <c r="L51" s="142">
        <v>0</v>
      </c>
    </row>
    <row r="52" spans="1:12">
      <c r="A52" s="140" t="s">
        <v>506</v>
      </c>
      <c r="B52" s="141" t="s">
        <v>507</v>
      </c>
      <c r="C52" s="142">
        <v>0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3828.96</v>
      </c>
      <c r="J52" s="142">
        <v>3828.96</v>
      </c>
      <c r="K52" s="142">
        <v>0</v>
      </c>
      <c r="L52" s="142">
        <v>0</v>
      </c>
    </row>
    <row r="53" spans="1:12">
      <c r="A53" s="140" t="s">
        <v>508</v>
      </c>
      <c r="B53" s="141" t="s">
        <v>509</v>
      </c>
      <c r="C53" s="142">
        <v>0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3128.42</v>
      </c>
      <c r="J53" s="142">
        <v>3128.42</v>
      </c>
      <c r="K53" s="142">
        <v>0</v>
      </c>
      <c r="L53" s="142">
        <v>0</v>
      </c>
    </row>
    <row r="54" spans="1:12">
      <c r="A54" s="140" t="s">
        <v>510</v>
      </c>
      <c r="B54" s="141" t="s">
        <v>511</v>
      </c>
      <c r="C54" s="142">
        <v>0</v>
      </c>
      <c r="D54" s="142">
        <v>0</v>
      </c>
      <c r="E54" s="142">
        <v>0</v>
      </c>
      <c r="F54" s="142">
        <v>-16492.96</v>
      </c>
      <c r="G54" s="142">
        <v>3811.35</v>
      </c>
      <c r="H54" s="142">
        <v>20304.310000000001</v>
      </c>
      <c r="I54" s="142">
        <v>20304.310000000001</v>
      </c>
      <c r="J54" s="142">
        <v>20304.310000000001</v>
      </c>
      <c r="K54" s="142">
        <v>0</v>
      </c>
      <c r="L54" s="142">
        <v>0</v>
      </c>
    </row>
    <row r="55" spans="1:12">
      <c r="A55" s="140" t="s">
        <v>512</v>
      </c>
      <c r="B55" s="141" t="s">
        <v>513</v>
      </c>
      <c r="C55" s="142">
        <v>0</v>
      </c>
      <c r="D55" s="142">
        <v>19722.8</v>
      </c>
      <c r="E55" s="142">
        <v>0</v>
      </c>
      <c r="F55" s="142">
        <v>32722.799999999999</v>
      </c>
      <c r="G55" s="142">
        <v>0</v>
      </c>
      <c r="H55" s="142">
        <v>0</v>
      </c>
      <c r="I55" s="142">
        <v>0</v>
      </c>
      <c r="J55" s="142">
        <v>13000</v>
      </c>
      <c r="K55" s="142">
        <v>0</v>
      </c>
      <c r="L55" s="142">
        <v>32722.799999999999</v>
      </c>
    </row>
    <row r="56" spans="1:12">
      <c r="A56" s="140" t="s">
        <v>514</v>
      </c>
      <c r="B56" s="141" t="s">
        <v>515</v>
      </c>
      <c r="C56" s="142">
        <v>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15.9</v>
      </c>
      <c r="J56" s="142">
        <v>15.9</v>
      </c>
      <c r="K56" s="142">
        <v>0</v>
      </c>
      <c r="L56" s="142">
        <v>0</v>
      </c>
    </row>
    <row r="57" spans="1:12">
      <c r="A57" s="140" t="s">
        <v>516</v>
      </c>
      <c r="B57" s="141" t="s">
        <v>103</v>
      </c>
      <c r="C57" s="142">
        <v>0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353.25</v>
      </c>
      <c r="J57" s="142">
        <v>353.25</v>
      </c>
      <c r="K57" s="142">
        <v>0</v>
      </c>
      <c r="L57" s="142">
        <v>0</v>
      </c>
    </row>
    <row r="58" spans="1:12">
      <c r="A58" s="140" t="s">
        <v>517</v>
      </c>
      <c r="B58" s="141" t="s">
        <v>518</v>
      </c>
      <c r="C58" s="142">
        <v>0</v>
      </c>
      <c r="D58" s="142">
        <v>0</v>
      </c>
      <c r="E58" s="142">
        <v>0</v>
      </c>
      <c r="F58" s="142">
        <v>441.39</v>
      </c>
      <c r="G58" s="142">
        <v>867.94</v>
      </c>
      <c r="H58" s="142">
        <v>426.55</v>
      </c>
      <c r="I58" s="142">
        <v>3045.98</v>
      </c>
      <c r="J58" s="142">
        <v>3045.98</v>
      </c>
      <c r="K58" s="142">
        <v>0</v>
      </c>
      <c r="L58" s="142">
        <v>0</v>
      </c>
    </row>
    <row r="59" spans="1:12">
      <c r="A59" s="140" t="s">
        <v>519</v>
      </c>
      <c r="B59" s="141" t="s">
        <v>520</v>
      </c>
      <c r="C59" s="142">
        <v>4708.55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4708.55</v>
      </c>
      <c r="K59" s="142">
        <v>0</v>
      </c>
      <c r="L59" s="142">
        <v>0</v>
      </c>
    </row>
    <row r="60" spans="1:12">
      <c r="A60" s="140" t="s">
        <v>521</v>
      </c>
      <c r="B60" s="141" t="s">
        <v>522</v>
      </c>
      <c r="C60" s="142">
        <v>1716.64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1716.64</v>
      </c>
      <c r="K60" s="142">
        <v>0</v>
      </c>
      <c r="L60" s="142">
        <v>0</v>
      </c>
    </row>
    <row r="61" spans="1:12">
      <c r="A61" s="140" t="s">
        <v>523</v>
      </c>
      <c r="B61" s="141" t="s">
        <v>524</v>
      </c>
      <c r="C61" s="142">
        <v>0</v>
      </c>
      <c r="D61" s="142">
        <v>0</v>
      </c>
      <c r="E61" s="142">
        <v>-52.47</v>
      </c>
      <c r="F61" s="142">
        <v>0</v>
      </c>
      <c r="G61" s="142">
        <v>13313.4</v>
      </c>
      <c r="H61" s="142">
        <v>13260.93</v>
      </c>
      <c r="I61" s="142">
        <v>144658.23000000001</v>
      </c>
      <c r="J61" s="142">
        <v>144658.23000000001</v>
      </c>
      <c r="K61" s="142">
        <v>0</v>
      </c>
      <c r="L61" s="142">
        <v>0</v>
      </c>
    </row>
    <row r="62" spans="1:12">
      <c r="A62" s="140" t="s">
        <v>525</v>
      </c>
      <c r="B62" s="141" t="s">
        <v>526</v>
      </c>
      <c r="C62" s="142">
        <v>0</v>
      </c>
      <c r="D62" s="142">
        <v>6640</v>
      </c>
      <c r="E62" s="142">
        <v>0</v>
      </c>
      <c r="F62" s="142">
        <v>6640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  <c r="L62" s="142">
        <v>6640</v>
      </c>
    </row>
    <row r="63" spans="1:12">
      <c r="A63" s="140" t="s">
        <v>527</v>
      </c>
      <c r="B63" s="141" t="s">
        <v>528</v>
      </c>
      <c r="C63" s="142">
        <v>0</v>
      </c>
      <c r="D63" s="142">
        <v>663.88</v>
      </c>
      <c r="E63" s="142">
        <v>0</v>
      </c>
      <c r="F63" s="142">
        <v>663.88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  <c r="L63" s="142">
        <v>663.88</v>
      </c>
    </row>
    <row r="64" spans="1:12">
      <c r="A64" s="140" t="s">
        <v>529</v>
      </c>
      <c r="B64" s="141" t="s">
        <v>530</v>
      </c>
      <c r="C64" s="142">
        <v>0</v>
      </c>
      <c r="D64" s="142">
        <v>11705.23</v>
      </c>
      <c r="E64" s="142">
        <v>0</v>
      </c>
      <c r="F64" s="142">
        <v>11705.23</v>
      </c>
      <c r="G64" s="142">
        <v>11705.23</v>
      </c>
      <c r="H64" s="142">
        <v>0</v>
      </c>
      <c r="I64" s="142">
        <v>11705.23</v>
      </c>
      <c r="J64" s="142">
        <v>0</v>
      </c>
      <c r="K64" s="142">
        <v>0</v>
      </c>
      <c r="L64" s="142">
        <v>0</v>
      </c>
    </row>
    <row r="65" spans="1:12">
      <c r="A65" s="140" t="s">
        <v>531</v>
      </c>
      <c r="B65" s="141" t="s">
        <v>532</v>
      </c>
      <c r="C65" s="142">
        <v>0</v>
      </c>
      <c r="D65" s="142">
        <v>918.73</v>
      </c>
      <c r="E65" s="142">
        <v>0</v>
      </c>
      <c r="F65" s="142">
        <v>918.73</v>
      </c>
      <c r="G65" s="142">
        <v>918.73</v>
      </c>
      <c r="H65" s="142">
        <v>0</v>
      </c>
      <c r="I65" s="142">
        <v>918.73</v>
      </c>
      <c r="J65" s="142">
        <v>0</v>
      </c>
      <c r="K65" s="142">
        <v>0</v>
      </c>
      <c r="L65" s="142">
        <v>0</v>
      </c>
    </row>
    <row r="66" spans="1:12">
      <c r="A66" s="140" t="s">
        <v>533</v>
      </c>
      <c r="B66" s="141" t="s">
        <v>534</v>
      </c>
      <c r="C66" s="142">
        <v>0</v>
      </c>
      <c r="D66" s="142">
        <v>3869</v>
      </c>
      <c r="E66" s="142">
        <v>0</v>
      </c>
      <c r="F66" s="142">
        <v>3869</v>
      </c>
      <c r="G66" s="142">
        <v>3869</v>
      </c>
      <c r="H66" s="142">
        <v>0</v>
      </c>
      <c r="I66" s="142">
        <v>3869</v>
      </c>
      <c r="J66" s="142">
        <v>0</v>
      </c>
      <c r="K66" s="142">
        <v>0</v>
      </c>
      <c r="L66" s="142">
        <v>0</v>
      </c>
    </row>
    <row r="67" spans="1:12">
      <c r="A67" s="140" t="s">
        <v>535</v>
      </c>
      <c r="B67" s="141" t="s">
        <v>536</v>
      </c>
      <c r="C67" s="142">
        <v>0</v>
      </c>
      <c r="D67" s="142">
        <v>3811.35</v>
      </c>
      <c r="E67" s="142">
        <v>0</v>
      </c>
      <c r="F67" s="142">
        <v>3811.35</v>
      </c>
      <c r="G67" s="142">
        <v>3811.35</v>
      </c>
      <c r="H67" s="142">
        <v>0</v>
      </c>
      <c r="I67" s="142">
        <v>3811.35</v>
      </c>
      <c r="J67" s="142">
        <v>0</v>
      </c>
      <c r="K67" s="142">
        <v>0</v>
      </c>
      <c r="L67" s="142">
        <v>0</v>
      </c>
    </row>
    <row r="68" spans="1:12">
      <c r="A68" s="140" t="s">
        <v>537</v>
      </c>
      <c r="B68" s="141" t="s">
        <v>538</v>
      </c>
      <c r="C68" s="142">
        <v>0</v>
      </c>
      <c r="D68" s="142">
        <v>2988.41</v>
      </c>
      <c r="E68" s="142">
        <v>0</v>
      </c>
      <c r="F68" s="142">
        <v>2988.41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  <c r="L68" s="142">
        <v>2988.41</v>
      </c>
    </row>
    <row r="69" spans="1:12">
      <c r="A69" s="140" t="s">
        <v>539</v>
      </c>
      <c r="B69" s="141" t="s">
        <v>540</v>
      </c>
      <c r="C69" s="142">
        <v>0</v>
      </c>
      <c r="D69" s="142">
        <v>19182.8</v>
      </c>
      <c r="E69" s="142">
        <v>0</v>
      </c>
      <c r="F69" s="142">
        <v>19182.8</v>
      </c>
      <c r="G69" s="142">
        <v>0</v>
      </c>
      <c r="H69" s="142">
        <v>0</v>
      </c>
      <c r="I69" s="142">
        <v>0</v>
      </c>
      <c r="J69" s="142">
        <v>0</v>
      </c>
      <c r="K69" s="142">
        <v>0</v>
      </c>
      <c r="L69" s="142">
        <v>19182.8</v>
      </c>
    </row>
    <row r="70" spans="1:12">
      <c r="A70" s="140" t="s">
        <v>541</v>
      </c>
      <c r="B70" s="141" t="s">
        <v>542</v>
      </c>
      <c r="C70" s="142">
        <v>0</v>
      </c>
      <c r="D70" s="142">
        <v>27225.06</v>
      </c>
      <c r="E70" s="142">
        <v>0</v>
      </c>
      <c r="F70" s="142">
        <v>27225.06</v>
      </c>
      <c r="G70" s="142">
        <v>0</v>
      </c>
      <c r="H70" s="142">
        <v>0</v>
      </c>
      <c r="I70" s="142">
        <v>0</v>
      </c>
      <c r="J70" s="142">
        <v>0</v>
      </c>
      <c r="K70" s="142">
        <v>0</v>
      </c>
      <c r="L70" s="142">
        <v>27225.06</v>
      </c>
    </row>
    <row r="71" spans="1:12">
      <c r="A71" s="140" t="s">
        <v>543</v>
      </c>
      <c r="B71" s="141" t="s">
        <v>544</v>
      </c>
      <c r="C71" s="142">
        <v>0</v>
      </c>
      <c r="D71" s="142">
        <v>59671.92</v>
      </c>
      <c r="E71" s="142">
        <v>0</v>
      </c>
      <c r="F71" s="142">
        <v>59671.92</v>
      </c>
      <c r="G71" s="142">
        <v>0</v>
      </c>
      <c r="H71" s="142">
        <v>0</v>
      </c>
      <c r="I71" s="142">
        <v>0</v>
      </c>
      <c r="J71" s="142">
        <v>0</v>
      </c>
      <c r="K71" s="142">
        <v>0</v>
      </c>
      <c r="L71" s="142">
        <v>59671.92</v>
      </c>
    </row>
    <row r="72" spans="1:12">
      <c r="A72" s="140" t="s">
        <v>545</v>
      </c>
      <c r="B72" s="141" t="s">
        <v>546</v>
      </c>
      <c r="C72" s="142">
        <v>0</v>
      </c>
      <c r="D72" s="142">
        <v>0</v>
      </c>
      <c r="E72" s="142">
        <v>0</v>
      </c>
      <c r="F72" s="142">
        <v>66160.09</v>
      </c>
      <c r="G72" s="142">
        <v>0</v>
      </c>
      <c r="H72" s="142">
        <v>0</v>
      </c>
      <c r="I72" s="142">
        <v>0</v>
      </c>
      <c r="J72" s="142">
        <v>66160.09</v>
      </c>
      <c r="K72" s="142">
        <v>0</v>
      </c>
      <c r="L72" s="142">
        <v>66160.09</v>
      </c>
    </row>
    <row r="73" spans="1:12">
      <c r="A73" s="140" t="s">
        <v>547</v>
      </c>
      <c r="B73" s="141" t="s">
        <v>548</v>
      </c>
      <c r="C73" s="142">
        <v>0</v>
      </c>
      <c r="D73" s="142">
        <v>66160.09</v>
      </c>
      <c r="E73" s="142">
        <v>0</v>
      </c>
      <c r="F73" s="142">
        <v>0</v>
      </c>
      <c r="G73" s="142">
        <v>0</v>
      </c>
      <c r="H73" s="142">
        <v>0</v>
      </c>
      <c r="I73" s="142">
        <v>66160.09</v>
      </c>
      <c r="J73" s="142">
        <v>0</v>
      </c>
      <c r="K73" s="142">
        <v>0</v>
      </c>
      <c r="L73" s="142">
        <v>0</v>
      </c>
    </row>
    <row r="74" spans="1:12">
      <c r="A74" s="140" t="s">
        <v>549</v>
      </c>
      <c r="B74" s="141" t="s">
        <v>550</v>
      </c>
      <c r="C74" s="142">
        <v>0</v>
      </c>
      <c r="D74" s="142">
        <v>1082.3599999999999</v>
      </c>
      <c r="E74" s="142">
        <v>0</v>
      </c>
      <c r="F74" s="142">
        <v>1237.19</v>
      </c>
      <c r="G74" s="142">
        <v>50.25</v>
      </c>
      <c r="H74" s="142">
        <v>17.809999999999999</v>
      </c>
      <c r="I74" s="142">
        <v>147.27000000000001</v>
      </c>
      <c r="J74" s="142">
        <v>269.66000000000003</v>
      </c>
      <c r="K74" s="142">
        <v>0</v>
      </c>
      <c r="L74" s="142">
        <v>1204.75</v>
      </c>
    </row>
    <row r="75" spans="1:12">
      <c r="A75" s="140" t="s">
        <v>551</v>
      </c>
      <c r="B75" s="141" t="s">
        <v>552</v>
      </c>
      <c r="C75" s="142">
        <v>0</v>
      </c>
      <c r="D75" s="142">
        <v>4533.83</v>
      </c>
      <c r="E75" s="142">
        <v>0</v>
      </c>
      <c r="F75" s="142">
        <v>1232.3699999999999</v>
      </c>
      <c r="G75" s="142">
        <v>697.22</v>
      </c>
      <c r="H75" s="142">
        <v>390.69</v>
      </c>
      <c r="I75" s="142">
        <v>8296.27</v>
      </c>
      <c r="J75" s="142">
        <v>4688.28</v>
      </c>
      <c r="K75" s="142">
        <v>0</v>
      </c>
      <c r="L75" s="142">
        <v>925.84</v>
      </c>
    </row>
    <row r="76" spans="1:12">
      <c r="A76" s="140" t="s">
        <v>553</v>
      </c>
      <c r="B76" s="141" t="s">
        <v>554</v>
      </c>
      <c r="C76" s="142">
        <v>0</v>
      </c>
      <c r="D76" s="142">
        <v>18760.43</v>
      </c>
      <c r="E76" s="142">
        <v>0</v>
      </c>
      <c r="F76" s="142">
        <v>10011.24</v>
      </c>
      <c r="G76" s="142">
        <v>856.99</v>
      </c>
      <c r="H76" s="142">
        <v>41.63</v>
      </c>
      <c r="I76" s="142">
        <v>10283.879999999999</v>
      </c>
      <c r="J76" s="142">
        <v>719.33</v>
      </c>
      <c r="K76" s="142">
        <v>0</v>
      </c>
      <c r="L76" s="142">
        <v>9195.8799999999992</v>
      </c>
    </row>
    <row r="77" spans="1:12">
      <c r="A77" s="140" t="s">
        <v>555</v>
      </c>
      <c r="B77" s="141" t="s">
        <v>556</v>
      </c>
      <c r="C77" s="142">
        <v>0</v>
      </c>
      <c r="D77" s="142">
        <v>0</v>
      </c>
      <c r="E77" s="142">
        <v>583.54</v>
      </c>
      <c r="F77" s="142">
        <v>0</v>
      </c>
      <c r="G77" s="142">
        <v>37.58</v>
      </c>
      <c r="H77" s="142">
        <v>0</v>
      </c>
      <c r="I77" s="142">
        <v>621.12</v>
      </c>
      <c r="J77" s="142">
        <v>0</v>
      </c>
      <c r="K77" s="142">
        <v>621.12</v>
      </c>
      <c r="L77" s="142">
        <v>0</v>
      </c>
    </row>
    <row r="78" spans="1:12">
      <c r="A78" s="140" t="s">
        <v>557</v>
      </c>
      <c r="B78" s="141" t="s">
        <v>558</v>
      </c>
      <c r="C78" s="142">
        <v>0</v>
      </c>
      <c r="D78" s="142">
        <v>0</v>
      </c>
      <c r="E78" s="142">
        <v>194.9</v>
      </c>
      <c r="F78" s="142">
        <v>0</v>
      </c>
      <c r="G78" s="142">
        <v>1022.25</v>
      </c>
      <c r="H78" s="142">
        <v>0</v>
      </c>
      <c r="I78" s="142">
        <v>1217.1500000000001</v>
      </c>
      <c r="J78" s="142">
        <v>0</v>
      </c>
      <c r="K78" s="142">
        <v>1217.1500000000001</v>
      </c>
      <c r="L78" s="142">
        <v>0</v>
      </c>
    </row>
    <row r="79" spans="1:12">
      <c r="A79" s="140" t="s">
        <v>559</v>
      </c>
      <c r="B79" s="141" t="s">
        <v>560</v>
      </c>
      <c r="C79" s="142">
        <v>0</v>
      </c>
      <c r="D79" s="142">
        <v>0</v>
      </c>
      <c r="E79" s="142">
        <v>657.45</v>
      </c>
      <c r="F79" s="142">
        <v>0</v>
      </c>
      <c r="G79" s="142">
        <v>0</v>
      </c>
      <c r="H79" s="142">
        <v>0</v>
      </c>
      <c r="I79" s="142">
        <v>657.45</v>
      </c>
      <c r="J79" s="142">
        <v>0</v>
      </c>
      <c r="K79" s="142">
        <v>657.45</v>
      </c>
      <c r="L79" s="142">
        <v>0</v>
      </c>
    </row>
    <row r="80" spans="1:12">
      <c r="A80" s="140" t="s">
        <v>561</v>
      </c>
      <c r="B80" s="141" t="s">
        <v>562</v>
      </c>
      <c r="C80" s="142">
        <v>0</v>
      </c>
      <c r="D80" s="142">
        <v>0</v>
      </c>
      <c r="E80" s="142">
        <v>1317.23</v>
      </c>
      <c r="F80" s="142">
        <v>0</v>
      </c>
      <c r="G80" s="142">
        <v>153.75</v>
      </c>
      <c r="H80" s="142">
        <v>35.799999999999997</v>
      </c>
      <c r="I80" s="142">
        <v>1470.98</v>
      </c>
      <c r="J80" s="142">
        <v>35.799999999999997</v>
      </c>
      <c r="K80" s="142">
        <v>1435.18</v>
      </c>
      <c r="L80" s="142">
        <v>0</v>
      </c>
    </row>
    <row r="81" spans="1:12">
      <c r="A81" s="140" t="s">
        <v>563</v>
      </c>
      <c r="B81" s="141" t="s">
        <v>564</v>
      </c>
      <c r="C81" s="142">
        <v>0</v>
      </c>
      <c r="D81" s="142">
        <v>0</v>
      </c>
      <c r="E81" s="142">
        <v>1479.07</v>
      </c>
      <c r="F81" s="142">
        <v>0</v>
      </c>
      <c r="G81" s="142">
        <v>118.17</v>
      </c>
      <c r="H81" s="142">
        <v>21</v>
      </c>
      <c r="I81" s="142">
        <v>1597.24</v>
      </c>
      <c r="J81" s="142">
        <v>21</v>
      </c>
      <c r="K81" s="142">
        <v>1576.24</v>
      </c>
      <c r="L81" s="142">
        <v>0</v>
      </c>
    </row>
    <row r="82" spans="1:12">
      <c r="A82" s="140" t="s">
        <v>565</v>
      </c>
      <c r="B82" s="141" t="s">
        <v>566</v>
      </c>
      <c r="C82" s="142">
        <v>0</v>
      </c>
      <c r="D82" s="142">
        <v>0</v>
      </c>
      <c r="E82" s="142">
        <v>170.2</v>
      </c>
      <c r="F82" s="142">
        <v>0</v>
      </c>
      <c r="G82" s="142">
        <v>16.329999999999998</v>
      </c>
      <c r="H82" s="142">
        <v>0</v>
      </c>
      <c r="I82" s="142">
        <v>186.53</v>
      </c>
      <c r="J82" s="142">
        <v>0</v>
      </c>
      <c r="K82" s="142">
        <v>186.53</v>
      </c>
      <c r="L82" s="142">
        <v>0</v>
      </c>
    </row>
    <row r="83" spans="1:12">
      <c r="A83" s="140" t="s">
        <v>567</v>
      </c>
      <c r="B83" s="141" t="s">
        <v>568</v>
      </c>
      <c r="C83" s="142">
        <v>0</v>
      </c>
      <c r="D83" s="142">
        <v>0</v>
      </c>
      <c r="E83" s="142">
        <v>566.99</v>
      </c>
      <c r="F83" s="142">
        <v>0</v>
      </c>
      <c r="G83" s="142">
        <v>0</v>
      </c>
      <c r="H83" s="142">
        <v>0</v>
      </c>
      <c r="I83" s="142">
        <v>566.99</v>
      </c>
      <c r="J83" s="142">
        <v>0</v>
      </c>
      <c r="K83" s="142">
        <v>566.99</v>
      </c>
      <c r="L83" s="142">
        <v>0</v>
      </c>
    </row>
    <row r="84" spans="1:12">
      <c r="A84" s="140" t="s">
        <v>569</v>
      </c>
      <c r="B84" s="141" t="s">
        <v>570</v>
      </c>
      <c r="C84" s="142">
        <v>0</v>
      </c>
      <c r="D84" s="142">
        <v>0</v>
      </c>
      <c r="E84" s="142">
        <v>1593.37</v>
      </c>
      <c r="F84" s="142">
        <v>0</v>
      </c>
      <c r="G84" s="142">
        <v>128.33000000000001</v>
      </c>
      <c r="H84" s="142">
        <v>36.25</v>
      </c>
      <c r="I84" s="142">
        <v>1721.7</v>
      </c>
      <c r="J84" s="142">
        <v>36.25</v>
      </c>
      <c r="K84" s="142">
        <v>1685.45</v>
      </c>
      <c r="L84" s="142">
        <v>0</v>
      </c>
    </row>
    <row r="85" spans="1:12">
      <c r="A85" s="140" t="s">
        <v>571</v>
      </c>
      <c r="B85" s="141" t="s">
        <v>572</v>
      </c>
      <c r="C85" s="142">
        <v>0</v>
      </c>
      <c r="D85" s="142">
        <v>0</v>
      </c>
      <c r="E85" s="142">
        <v>260.83</v>
      </c>
      <c r="F85" s="142">
        <v>0</v>
      </c>
      <c r="G85" s="142">
        <v>0</v>
      </c>
      <c r="H85" s="142">
        <v>0</v>
      </c>
      <c r="I85" s="142">
        <v>260.83</v>
      </c>
      <c r="J85" s="142">
        <v>0</v>
      </c>
      <c r="K85" s="142">
        <v>260.83</v>
      </c>
      <c r="L85" s="142">
        <v>0</v>
      </c>
    </row>
    <row r="86" spans="1:12">
      <c r="A86" s="140" t="s">
        <v>573</v>
      </c>
      <c r="B86" s="141" t="s">
        <v>574</v>
      </c>
      <c r="C86" s="142">
        <v>0</v>
      </c>
      <c r="D86" s="142">
        <v>0</v>
      </c>
      <c r="E86" s="142">
        <v>845.05</v>
      </c>
      <c r="F86" s="142">
        <v>0</v>
      </c>
      <c r="G86" s="142">
        <v>176.86</v>
      </c>
      <c r="H86" s="142">
        <v>0</v>
      </c>
      <c r="I86" s="142">
        <v>1021.91</v>
      </c>
      <c r="J86" s="142">
        <v>0</v>
      </c>
      <c r="K86" s="142">
        <v>1021.91</v>
      </c>
      <c r="L86" s="142">
        <v>0</v>
      </c>
    </row>
    <row r="87" spans="1:12">
      <c r="A87" s="140" t="s">
        <v>575</v>
      </c>
      <c r="B87" s="141" t="s">
        <v>576</v>
      </c>
      <c r="C87" s="142">
        <v>0</v>
      </c>
      <c r="D87" s="142">
        <v>0</v>
      </c>
      <c r="E87" s="142">
        <v>293.62</v>
      </c>
      <c r="F87" s="142">
        <v>0</v>
      </c>
      <c r="G87" s="142">
        <v>0</v>
      </c>
      <c r="H87" s="142">
        <v>0</v>
      </c>
      <c r="I87" s="142">
        <v>293.62</v>
      </c>
      <c r="J87" s="142">
        <v>0</v>
      </c>
      <c r="K87" s="142">
        <v>293.62</v>
      </c>
      <c r="L87" s="142">
        <v>0</v>
      </c>
    </row>
    <row r="88" spans="1:12">
      <c r="A88" s="140" t="s">
        <v>577</v>
      </c>
      <c r="B88" s="141" t="s">
        <v>578</v>
      </c>
      <c r="C88" s="142">
        <v>0</v>
      </c>
      <c r="D88" s="142">
        <v>0</v>
      </c>
      <c r="E88" s="142">
        <v>4136.83</v>
      </c>
      <c r="F88" s="142">
        <v>0</v>
      </c>
      <c r="G88" s="142">
        <v>305.67</v>
      </c>
      <c r="H88" s="142">
        <v>0</v>
      </c>
      <c r="I88" s="142">
        <v>4442.5</v>
      </c>
      <c r="J88" s="142">
        <v>0</v>
      </c>
      <c r="K88" s="142">
        <v>4442.5</v>
      </c>
      <c r="L88" s="142">
        <v>0</v>
      </c>
    </row>
    <row r="89" spans="1:12">
      <c r="A89" s="140" t="s">
        <v>579</v>
      </c>
      <c r="B89" s="141" t="s">
        <v>580</v>
      </c>
      <c r="C89" s="142">
        <v>0</v>
      </c>
      <c r="D89" s="142">
        <v>0</v>
      </c>
      <c r="E89" s="142">
        <v>463.53</v>
      </c>
      <c r="F89" s="142">
        <v>0</v>
      </c>
      <c r="G89" s="142">
        <v>0</v>
      </c>
      <c r="H89" s="142">
        <v>0</v>
      </c>
      <c r="I89" s="142">
        <v>463.53</v>
      </c>
      <c r="J89" s="142">
        <v>0</v>
      </c>
      <c r="K89" s="142">
        <v>463.53</v>
      </c>
      <c r="L89" s="142">
        <v>0</v>
      </c>
    </row>
    <row r="90" spans="1:12">
      <c r="A90" s="140" t="s">
        <v>581</v>
      </c>
      <c r="B90" s="141" t="s">
        <v>582</v>
      </c>
      <c r="C90" s="142">
        <v>0</v>
      </c>
      <c r="D90" s="142">
        <v>0</v>
      </c>
      <c r="E90" s="142">
        <v>3443</v>
      </c>
      <c r="F90" s="142">
        <v>0</v>
      </c>
      <c r="G90" s="142">
        <v>65.83</v>
      </c>
      <c r="H90" s="142">
        <v>0</v>
      </c>
      <c r="I90" s="142">
        <v>3508.83</v>
      </c>
      <c r="J90" s="142">
        <v>0</v>
      </c>
      <c r="K90" s="142">
        <v>3508.83</v>
      </c>
      <c r="L90" s="142">
        <v>0</v>
      </c>
    </row>
    <row r="91" spans="1:12">
      <c r="A91" s="140" t="s">
        <v>583</v>
      </c>
      <c r="B91" s="141" t="s">
        <v>584</v>
      </c>
      <c r="C91" s="142">
        <v>0</v>
      </c>
      <c r="D91" s="142">
        <v>0</v>
      </c>
      <c r="E91" s="142">
        <v>448.7</v>
      </c>
      <c r="F91" s="142">
        <v>0</v>
      </c>
      <c r="G91" s="142">
        <v>679.31</v>
      </c>
      <c r="H91" s="142">
        <v>0</v>
      </c>
      <c r="I91" s="142">
        <v>1128.01</v>
      </c>
      <c r="J91" s="142">
        <v>0</v>
      </c>
      <c r="K91" s="142">
        <v>1128.01</v>
      </c>
      <c r="L91" s="142">
        <v>0</v>
      </c>
    </row>
    <row r="92" spans="1:12">
      <c r="A92" s="140" t="s">
        <v>585</v>
      </c>
      <c r="B92" s="141" t="s">
        <v>586</v>
      </c>
      <c r="C92" s="142">
        <v>0</v>
      </c>
      <c r="D92" s="142">
        <v>0</v>
      </c>
      <c r="E92" s="142">
        <v>2027.97</v>
      </c>
      <c r="F92" s="142">
        <v>0</v>
      </c>
      <c r="G92" s="142">
        <v>0</v>
      </c>
      <c r="H92" s="142">
        <v>0</v>
      </c>
      <c r="I92" s="142">
        <v>2027.97</v>
      </c>
      <c r="J92" s="142">
        <v>0</v>
      </c>
      <c r="K92" s="142">
        <v>2027.97</v>
      </c>
      <c r="L92" s="142">
        <v>0</v>
      </c>
    </row>
    <row r="93" spans="1:12">
      <c r="A93" s="140" t="s">
        <v>587</v>
      </c>
      <c r="B93" s="141" t="s">
        <v>588</v>
      </c>
      <c r="C93" s="142">
        <v>0</v>
      </c>
      <c r="D93" s="142">
        <v>0</v>
      </c>
      <c r="E93" s="142">
        <v>358.76</v>
      </c>
      <c r="F93" s="142">
        <v>0</v>
      </c>
      <c r="G93" s="142">
        <v>233.41</v>
      </c>
      <c r="H93" s="142">
        <v>0</v>
      </c>
      <c r="I93" s="142">
        <v>592.16999999999996</v>
      </c>
      <c r="J93" s="142">
        <v>0</v>
      </c>
      <c r="K93" s="142">
        <v>592.16999999999996</v>
      </c>
      <c r="L93" s="142">
        <v>0</v>
      </c>
    </row>
    <row r="94" spans="1:12">
      <c r="A94" s="140" t="s">
        <v>589</v>
      </c>
      <c r="B94" s="141" t="s">
        <v>590</v>
      </c>
      <c r="C94" s="142">
        <v>0</v>
      </c>
      <c r="D94" s="142">
        <v>0</v>
      </c>
      <c r="E94" s="142">
        <v>447688.02</v>
      </c>
      <c r="F94" s="142">
        <v>0</v>
      </c>
      <c r="G94" s="142">
        <v>38603.199999999997</v>
      </c>
      <c r="H94" s="142">
        <v>0</v>
      </c>
      <c r="I94" s="142">
        <v>486291.22</v>
      </c>
      <c r="J94" s="142">
        <v>0</v>
      </c>
      <c r="K94" s="142">
        <v>486291.22</v>
      </c>
      <c r="L94" s="142">
        <v>0</v>
      </c>
    </row>
    <row r="95" spans="1:12">
      <c r="A95" s="140" t="s">
        <v>591</v>
      </c>
      <c r="B95" s="141" t="s">
        <v>592</v>
      </c>
      <c r="C95" s="142">
        <v>0</v>
      </c>
      <c r="D95" s="142">
        <v>0</v>
      </c>
      <c r="E95" s="142">
        <v>3245.33</v>
      </c>
      <c r="F95" s="142">
        <v>0</v>
      </c>
      <c r="G95" s="142">
        <v>0</v>
      </c>
      <c r="H95" s="142">
        <v>0</v>
      </c>
      <c r="I95" s="142">
        <v>3245.33</v>
      </c>
      <c r="J95" s="142">
        <v>0</v>
      </c>
      <c r="K95" s="142">
        <v>3245.33</v>
      </c>
      <c r="L95" s="142">
        <v>0</v>
      </c>
    </row>
    <row r="96" spans="1:12">
      <c r="A96" s="140" t="s">
        <v>593</v>
      </c>
      <c r="B96" s="141" t="s">
        <v>594</v>
      </c>
      <c r="C96" s="142">
        <v>0</v>
      </c>
      <c r="D96" s="142">
        <v>0</v>
      </c>
      <c r="E96" s="142">
        <v>2781.4</v>
      </c>
      <c r="F96" s="142">
        <v>0</v>
      </c>
      <c r="G96" s="142">
        <v>0</v>
      </c>
      <c r="H96" s="142">
        <v>0</v>
      </c>
      <c r="I96" s="142">
        <v>2781.4</v>
      </c>
      <c r="J96" s="142">
        <v>0</v>
      </c>
      <c r="K96" s="142">
        <v>2781.4</v>
      </c>
      <c r="L96" s="142">
        <v>0</v>
      </c>
    </row>
    <row r="97" spans="1:12">
      <c r="A97" s="140" t="s">
        <v>595</v>
      </c>
      <c r="B97" s="141" t="s">
        <v>596</v>
      </c>
      <c r="C97" s="142">
        <v>0</v>
      </c>
      <c r="D97" s="142">
        <v>0</v>
      </c>
      <c r="E97" s="142">
        <v>200</v>
      </c>
      <c r="F97" s="142">
        <v>0</v>
      </c>
      <c r="G97" s="142">
        <v>0</v>
      </c>
      <c r="H97" s="142">
        <v>0</v>
      </c>
      <c r="I97" s="142">
        <v>200</v>
      </c>
      <c r="J97" s="142">
        <v>0</v>
      </c>
      <c r="K97" s="142">
        <v>200</v>
      </c>
      <c r="L97" s="142">
        <v>0</v>
      </c>
    </row>
    <row r="98" spans="1:12">
      <c r="A98" s="140" t="s">
        <v>597</v>
      </c>
      <c r="B98" s="141" t="s">
        <v>598</v>
      </c>
      <c r="C98" s="142">
        <v>0</v>
      </c>
      <c r="D98" s="142">
        <v>0</v>
      </c>
      <c r="E98" s="142">
        <v>6041.35</v>
      </c>
      <c r="F98" s="142">
        <v>0</v>
      </c>
      <c r="G98" s="142">
        <v>404.7</v>
      </c>
      <c r="H98" s="142">
        <v>0</v>
      </c>
      <c r="I98" s="142">
        <v>6446.05</v>
      </c>
      <c r="J98" s="142">
        <v>0</v>
      </c>
      <c r="K98" s="142">
        <v>6446.05</v>
      </c>
      <c r="L98" s="142">
        <v>0</v>
      </c>
    </row>
    <row r="99" spans="1:12">
      <c r="A99" s="140" t="s">
        <v>599</v>
      </c>
      <c r="B99" s="141" t="s">
        <v>600</v>
      </c>
      <c r="C99" s="142">
        <v>0</v>
      </c>
      <c r="D99" s="142">
        <v>0</v>
      </c>
      <c r="E99" s="142">
        <v>8.1</v>
      </c>
      <c r="F99" s="142">
        <v>0</v>
      </c>
      <c r="G99" s="142">
        <v>0</v>
      </c>
      <c r="H99" s="142">
        <v>0</v>
      </c>
      <c r="I99" s="142">
        <v>8.1</v>
      </c>
      <c r="J99" s="142">
        <v>0</v>
      </c>
      <c r="K99" s="142">
        <v>8.1</v>
      </c>
      <c r="L99" s="142">
        <v>0</v>
      </c>
    </row>
    <row r="100" spans="1:12">
      <c r="A100" s="140" t="s">
        <v>601</v>
      </c>
      <c r="B100" s="141" t="s">
        <v>602</v>
      </c>
      <c r="C100" s="142">
        <v>0</v>
      </c>
      <c r="D100" s="142">
        <v>0</v>
      </c>
      <c r="E100" s="142">
        <v>69.760000000000005</v>
      </c>
      <c r="F100" s="142">
        <v>0</v>
      </c>
      <c r="G100" s="142">
        <v>18.809999999999999</v>
      </c>
      <c r="H100" s="142">
        <v>0</v>
      </c>
      <c r="I100" s="142">
        <v>88.57</v>
      </c>
      <c r="J100" s="142">
        <v>0</v>
      </c>
      <c r="K100" s="142">
        <v>88.57</v>
      </c>
      <c r="L100" s="142">
        <v>0</v>
      </c>
    </row>
    <row r="101" spans="1:12">
      <c r="A101" s="140" t="s">
        <v>603</v>
      </c>
      <c r="B101" s="141" t="s">
        <v>604</v>
      </c>
      <c r="C101" s="142">
        <v>0</v>
      </c>
      <c r="D101" s="142">
        <v>0</v>
      </c>
      <c r="E101" s="142">
        <v>3545.7</v>
      </c>
      <c r="F101" s="142">
        <v>0</v>
      </c>
      <c r="G101" s="142">
        <v>15</v>
      </c>
      <c r="H101" s="142">
        <v>0</v>
      </c>
      <c r="I101" s="142">
        <v>3560.7</v>
      </c>
      <c r="J101" s="142">
        <v>0</v>
      </c>
      <c r="K101" s="142">
        <v>3560.7</v>
      </c>
      <c r="L101" s="142">
        <v>0</v>
      </c>
    </row>
    <row r="102" spans="1:12">
      <c r="A102" s="140" t="s">
        <v>605</v>
      </c>
      <c r="B102" s="141" t="s">
        <v>594</v>
      </c>
      <c r="C102" s="142">
        <v>0</v>
      </c>
      <c r="D102" s="142">
        <v>0</v>
      </c>
      <c r="E102" s="142">
        <v>2890.42</v>
      </c>
      <c r="F102" s="142">
        <v>0</v>
      </c>
      <c r="G102" s="142">
        <v>59</v>
      </c>
      <c r="H102" s="142">
        <v>0</v>
      </c>
      <c r="I102" s="142">
        <v>2949.42</v>
      </c>
      <c r="J102" s="142">
        <v>0</v>
      </c>
      <c r="K102" s="142">
        <v>2949.42</v>
      </c>
      <c r="L102" s="142">
        <v>0</v>
      </c>
    </row>
    <row r="103" spans="1:12">
      <c r="A103" s="140" t="s">
        <v>606</v>
      </c>
      <c r="B103" s="141" t="s">
        <v>607</v>
      </c>
      <c r="C103" s="142">
        <v>0</v>
      </c>
      <c r="D103" s="142">
        <v>0</v>
      </c>
      <c r="E103" s="142">
        <v>1376.21</v>
      </c>
      <c r="F103" s="142">
        <v>0</v>
      </c>
      <c r="G103" s="142">
        <v>198.65</v>
      </c>
      <c r="H103" s="142">
        <v>0</v>
      </c>
      <c r="I103" s="142">
        <v>1574.86</v>
      </c>
      <c r="J103" s="142">
        <v>0</v>
      </c>
      <c r="K103" s="142">
        <v>1574.86</v>
      </c>
      <c r="L103" s="142">
        <v>0</v>
      </c>
    </row>
    <row r="104" spans="1:12">
      <c r="A104" s="140" t="s">
        <v>608</v>
      </c>
      <c r="B104" s="141" t="s">
        <v>609</v>
      </c>
      <c r="C104" s="142">
        <v>0</v>
      </c>
      <c r="D104" s="142">
        <v>0</v>
      </c>
      <c r="E104" s="142">
        <v>51.04</v>
      </c>
      <c r="F104" s="142">
        <v>0</v>
      </c>
      <c r="G104" s="142">
        <v>4.6399999999999997</v>
      </c>
      <c r="H104" s="142">
        <v>0</v>
      </c>
      <c r="I104" s="142">
        <v>55.68</v>
      </c>
      <c r="J104" s="142">
        <v>0</v>
      </c>
      <c r="K104" s="142">
        <v>55.68</v>
      </c>
      <c r="L104" s="142">
        <v>0</v>
      </c>
    </row>
    <row r="105" spans="1:12">
      <c r="A105" s="140" t="s">
        <v>610</v>
      </c>
      <c r="B105" s="141" t="s">
        <v>611</v>
      </c>
      <c r="C105" s="142">
        <v>0</v>
      </c>
      <c r="D105" s="142">
        <v>0</v>
      </c>
      <c r="E105" s="142">
        <v>132</v>
      </c>
      <c r="F105" s="142">
        <v>0</v>
      </c>
      <c r="G105" s="142">
        <v>0</v>
      </c>
      <c r="H105" s="142">
        <v>0</v>
      </c>
      <c r="I105" s="142">
        <v>132</v>
      </c>
      <c r="J105" s="142">
        <v>0</v>
      </c>
      <c r="K105" s="142">
        <v>132</v>
      </c>
      <c r="L105" s="142">
        <v>0</v>
      </c>
    </row>
    <row r="106" spans="1:12">
      <c r="A106" s="140" t="s">
        <v>612</v>
      </c>
      <c r="B106" s="141" t="s">
        <v>613</v>
      </c>
      <c r="C106" s="142">
        <v>0</v>
      </c>
      <c r="D106" s="142">
        <v>0</v>
      </c>
      <c r="E106" s="142">
        <v>7305.74</v>
      </c>
      <c r="F106" s="142">
        <v>0</v>
      </c>
      <c r="G106" s="142">
        <v>663.75</v>
      </c>
      <c r="H106" s="142">
        <v>0</v>
      </c>
      <c r="I106" s="142">
        <v>7969.49</v>
      </c>
      <c r="J106" s="142">
        <v>0</v>
      </c>
      <c r="K106" s="142">
        <v>7969.49</v>
      </c>
      <c r="L106" s="142">
        <v>0</v>
      </c>
    </row>
    <row r="107" spans="1:12">
      <c r="A107" s="140" t="s">
        <v>614</v>
      </c>
      <c r="B107" s="141" t="s">
        <v>615</v>
      </c>
      <c r="C107" s="142">
        <v>0</v>
      </c>
      <c r="D107" s="142">
        <v>0</v>
      </c>
      <c r="E107" s="142">
        <v>4392.41</v>
      </c>
      <c r="F107" s="142">
        <v>0</v>
      </c>
      <c r="G107" s="142">
        <v>452.27</v>
      </c>
      <c r="H107" s="142">
        <v>0</v>
      </c>
      <c r="I107" s="142">
        <v>4844.68</v>
      </c>
      <c r="J107" s="142">
        <v>0</v>
      </c>
      <c r="K107" s="142">
        <v>4844.68</v>
      </c>
      <c r="L107" s="142">
        <v>0</v>
      </c>
    </row>
    <row r="108" spans="1:12">
      <c r="A108" s="140" t="s">
        <v>616</v>
      </c>
      <c r="B108" s="141" t="s">
        <v>617</v>
      </c>
      <c r="C108" s="142">
        <v>0</v>
      </c>
      <c r="D108" s="142">
        <v>0</v>
      </c>
      <c r="E108" s="142">
        <v>33.33</v>
      </c>
      <c r="F108" s="142">
        <v>0</v>
      </c>
      <c r="G108" s="142">
        <v>0</v>
      </c>
      <c r="H108" s="142">
        <v>0</v>
      </c>
      <c r="I108" s="142">
        <v>33.33</v>
      </c>
      <c r="J108" s="142">
        <v>0</v>
      </c>
      <c r="K108" s="142">
        <v>33.33</v>
      </c>
      <c r="L108" s="142">
        <v>0</v>
      </c>
    </row>
    <row r="109" spans="1:12">
      <c r="A109" s="140" t="s">
        <v>618</v>
      </c>
      <c r="B109" s="141" t="s">
        <v>619</v>
      </c>
      <c r="C109" s="142">
        <v>0</v>
      </c>
      <c r="D109" s="142">
        <v>0</v>
      </c>
      <c r="E109" s="142">
        <v>141.47999999999999</v>
      </c>
      <c r="F109" s="142">
        <v>0</v>
      </c>
      <c r="G109" s="142">
        <v>38.72</v>
      </c>
      <c r="H109" s="142">
        <v>0</v>
      </c>
      <c r="I109" s="142">
        <v>180.2</v>
      </c>
      <c r="J109" s="142">
        <v>0</v>
      </c>
      <c r="K109" s="142">
        <v>180.2</v>
      </c>
      <c r="L109" s="142">
        <v>0</v>
      </c>
    </row>
    <row r="110" spans="1:12">
      <c r="A110" s="140" t="s">
        <v>620</v>
      </c>
      <c r="B110" s="141" t="s">
        <v>621</v>
      </c>
      <c r="C110" s="142">
        <v>0</v>
      </c>
      <c r="D110" s="142">
        <v>0</v>
      </c>
      <c r="E110" s="142">
        <v>51141.02</v>
      </c>
      <c r="F110" s="142">
        <v>0</v>
      </c>
      <c r="G110" s="142">
        <v>4213.92</v>
      </c>
      <c r="H110" s="142">
        <v>0</v>
      </c>
      <c r="I110" s="142">
        <v>55354.94</v>
      </c>
      <c r="J110" s="142">
        <v>0</v>
      </c>
      <c r="K110" s="142">
        <v>55354.94</v>
      </c>
      <c r="L110" s="142">
        <v>0</v>
      </c>
    </row>
    <row r="111" spans="1:12">
      <c r="A111" s="140" t="s">
        <v>622</v>
      </c>
      <c r="B111" s="141" t="s">
        <v>623</v>
      </c>
      <c r="C111" s="142">
        <v>0</v>
      </c>
      <c r="D111" s="142">
        <v>0</v>
      </c>
      <c r="E111" s="142">
        <v>0</v>
      </c>
      <c r="F111" s="142">
        <v>0</v>
      </c>
      <c r="G111" s="142">
        <v>805.59</v>
      </c>
      <c r="H111" s="142">
        <v>815.83</v>
      </c>
      <c r="I111" s="142">
        <v>805.59</v>
      </c>
      <c r="J111" s="142">
        <v>815.83</v>
      </c>
      <c r="K111" s="142">
        <v>-10.24</v>
      </c>
      <c r="L111" s="142">
        <v>0</v>
      </c>
    </row>
    <row r="112" spans="1:12">
      <c r="A112" s="140" t="s">
        <v>624</v>
      </c>
      <c r="B112" s="141" t="s">
        <v>625</v>
      </c>
      <c r="C112" s="142">
        <v>0</v>
      </c>
      <c r="D112" s="142">
        <v>0</v>
      </c>
      <c r="E112" s="142">
        <v>16187.26</v>
      </c>
      <c r="F112" s="142">
        <v>0</v>
      </c>
      <c r="G112" s="142">
        <v>1445.21</v>
      </c>
      <c r="H112" s="142">
        <v>0</v>
      </c>
      <c r="I112" s="142">
        <v>17632.47</v>
      </c>
      <c r="J112" s="142">
        <v>0</v>
      </c>
      <c r="K112" s="142">
        <v>17632.47</v>
      </c>
      <c r="L112" s="142">
        <v>0</v>
      </c>
    </row>
    <row r="113" spans="1:12">
      <c r="A113" s="140" t="s">
        <v>626</v>
      </c>
      <c r="B113" s="141" t="s">
        <v>627</v>
      </c>
      <c r="C113" s="142">
        <v>0</v>
      </c>
      <c r="D113" s="142">
        <v>0</v>
      </c>
      <c r="E113" s="142">
        <v>0</v>
      </c>
      <c r="F113" s="142">
        <v>0</v>
      </c>
      <c r="G113" s="142">
        <v>283.56</v>
      </c>
      <c r="H113" s="142">
        <v>287.19</v>
      </c>
      <c r="I113" s="142">
        <v>283.56</v>
      </c>
      <c r="J113" s="142">
        <v>287.19</v>
      </c>
      <c r="K113" s="142">
        <v>-3.63</v>
      </c>
      <c r="L113" s="142">
        <v>0</v>
      </c>
    </row>
    <row r="114" spans="1:12">
      <c r="A114" s="140" t="s">
        <v>628</v>
      </c>
      <c r="B114" s="141" t="s">
        <v>629</v>
      </c>
      <c r="C114" s="142">
        <v>0</v>
      </c>
      <c r="D114" s="142">
        <v>0</v>
      </c>
      <c r="E114" s="142">
        <v>572.57000000000005</v>
      </c>
      <c r="F114" s="142">
        <v>0</v>
      </c>
      <c r="G114" s="142">
        <v>63.67</v>
      </c>
      <c r="H114" s="142">
        <v>0</v>
      </c>
      <c r="I114" s="142">
        <v>636.24</v>
      </c>
      <c r="J114" s="142">
        <v>0</v>
      </c>
      <c r="K114" s="142">
        <v>636.24</v>
      </c>
      <c r="L114" s="142">
        <v>0</v>
      </c>
    </row>
    <row r="115" spans="1:12">
      <c r="A115" s="140" t="s">
        <v>630</v>
      </c>
      <c r="B115" s="141" t="s">
        <v>629</v>
      </c>
      <c r="C115" s="142">
        <v>0</v>
      </c>
      <c r="D115" s="142">
        <v>0</v>
      </c>
      <c r="E115" s="142">
        <v>2379.56</v>
      </c>
      <c r="F115" s="142">
        <v>0</v>
      </c>
      <c r="G115" s="142">
        <v>144.21</v>
      </c>
      <c r="H115" s="142">
        <v>0</v>
      </c>
      <c r="I115" s="142">
        <v>2523.77</v>
      </c>
      <c r="J115" s="142">
        <v>0</v>
      </c>
      <c r="K115" s="142">
        <v>2523.77</v>
      </c>
      <c r="L115" s="142">
        <v>0</v>
      </c>
    </row>
    <row r="116" spans="1:12">
      <c r="A116" s="140" t="s">
        <v>631</v>
      </c>
      <c r="B116" s="141" t="s">
        <v>632</v>
      </c>
      <c r="C116" s="142">
        <v>0</v>
      </c>
      <c r="D116" s="142">
        <v>0</v>
      </c>
      <c r="E116" s="142">
        <v>1265.83</v>
      </c>
      <c r="F116" s="142">
        <v>0</v>
      </c>
      <c r="G116" s="142">
        <v>0</v>
      </c>
      <c r="H116" s="142">
        <v>0</v>
      </c>
      <c r="I116" s="142">
        <v>1265.83</v>
      </c>
      <c r="J116" s="142">
        <v>0</v>
      </c>
      <c r="K116" s="142">
        <v>1265.83</v>
      </c>
      <c r="L116" s="142">
        <v>0</v>
      </c>
    </row>
    <row r="117" spans="1:12">
      <c r="A117" s="140" t="s">
        <v>633</v>
      </c>
      <c r="B117" s="141" t="s">
        <v>634</v>
      </c>
      <c r="C117" s="142">
        <v>0</v>
      </c>
      <c r="D117" s="142">
        <v>0</v>
      </c>
      <c r="E117" s="142">
        <v>22.98</v>
      </c>
      <c r="F117" s="142">
        <v>0</v>
      </c>
      <c r="G117" s="142">
        <v>0</v>
      </c>
      <c r="H117" s="142">
        <v>0</v>
      </c>
      <c r="I117" s="142">
        <v>22.98</v>
      </c>
      <c r="J117" s="142">
        <v>0</v>
      </c>
      <c r="K117" s="142">
        <v>22.98</v>
      </c>
      <c r="L117" s="142">
        <v>0</v>
      </c>
    </row>
    <row r="118" spans="1:12">
      <c r="A118" s="140" t="s">
        <v>635</v>
      </c>
      <c r="B118" s="141" t="s">
        <v>636</v>
      </c>
      <c r="C118" s="142">
        <v>0</v>
      </c>
      <c r="D118" s="142">
        <v>0</v>
      </c>
      <c r="E118" s="142">
        <v>154.5</v>
      </c>
      <c r="F118" s="142">
        <v>0</v>
      </c>
      <c r="G118" s="142">
        <v>0</v>
      </c>
      <c r="H118" s="142">
        <v>0</v>
      </c>
      <c r="I118" s="142">
        <v>154.5</v>
      </c>
      <c r="J118" s="142">
        <v>0</v>
      </c>
      <c r="K118" s="142">
        <v>154.5</v>
      </c>
      <c r="L118" s="142">
        <v>0</v>
      </c>
    </row>
    <row r="119" spans="1:12">
      <c r="A119" s="140" t="s">
        <v>637</v>
      </c>
      <c r="B119" s="141" t="s">
        <v>638</v>
      </c>
      <c r="C119" s="142">
        <v>0</v>
      </c>
      <c r="D119" s="142">
        <v>0</v>
      </c>
      <c r="E119" s="142">
        <v>1654.67</v>
      </c>
      <c r="F119" s="142">
        <v>0</v>
      </c>
      <c r="G119" s="142">
        <v>0</v>
      </c>
      <c r="H119" s="142">
        <v>0</v>
      </c>
      <c r="I119" s="142">
        <v>1654.67</v>
      </c>
      <c r="J119" s="142">
        <v>0</v>
      </c>
      <c r="K119" s="142">
        <v>1654.67</v>
      </c>
      <c r="L119" s="142">
        <v>0</v>
      </c>
    </row>
    <row r="120" spans="1:12">
      <c r="A120" s="140" t="s">
        <v>639</v>
      </c>
      <c r="B120" s="141" t="s">
        <v>640</v>
      </c>
      <c r="C120" s="142">
        <v>0</v>
      </c>
      <c r="D120" s="142">
        <v>0</v>
      </c>
      <c r="E120" s="142">
        <v>1661.39</v>
      </c>
      <c r="F120" s="142">
        <v>0</v>
      </c>
      <c r="G120" s="142">
        <v>426.55</v>
      </c>
      <c r="H120" s="142">
        <v>0</v>
      </c>
      <c r="I120" s="142">
        <v>2087.94</v>
      </c>
      <c r="J120" s="142">
        <v>0</v>
      </c>
      <c r="K120" s="142">
        <v>2087.94</v>
      </c>
      <c r="L120" s="142">
        <v>0</v>
      </c>
    </row>
    <row r="121" spans="1:12">
      <c r="A121" s="140" t="s">
        <v>641</v>
      </c>
      <c r="B121" s="141" t="s">
        <v>642</v>
      </c>
      <c r="C121" s="142">
        <v>0</v>
      </c>
      <c r="D121" s="142">
        <v>0</v>
      </c>
      <c r="E121" s="142">
        <v>209</v>
      </c>
      <c r="F121" s="142">
        <v>0</v>
      </c>
      <c r="G121" s="142">
        <v>0</v>
      </c>
      <c r="H121" s="142">
        <v>0</v>
      </c>
      <c r="I121" s="142">
        <v>209</v>
      </c>
      <c r="J121" s="142">
        <v>0</v>
      </c>
      <c r="K121" s="142">
        <v>209</v>
      </c>
      <c r="L121" s="142">
        <v>0</v>
      </c>
    </row>
    <row r="122" spans="1:12">
      <c r="A122" s="140" t="s">
        <v>643</v>
      </c>
      <c r="B122" s="141" t="s">
        <v>644</v>
      </c>
      <c r="C122" s="142">
        <v>0</v>
      </c>
      <c r="D122" s="142">
        <v>0</v>
      </c>
      <c r="E122" s="142">
        <v>156.75</v>
      </c>
      <c r="F122" s="142">
        <v>0</v>
      </c>
      <c r="G122" s="142">
        <v>0</v>
      </c>
      <c r="H122" s="142">
        <v>0</v>
      </c>
      <c r="I122" s="142">
        <v>156.75</v>
      </c>
      <c r="J122" s="142">
        <v>0</v>
      </c>
      <c r="K122" s="142">
        <v>156.75</v>
      </c>
      <c r="L122" s="142">
        <v>0</v>
      </c>
    </row>
    <row r="123" spans="1:12">
      <c r="A123" s="140" t="s">
        <v>645</v>
      </c>
      <c r="B123" s="141" t="s">
        <v>646</v>
      </c>
      <c r="C123" s="142">
        <v>0</v>
      </c>
      <c r="D123" s="142">
        <v>0</v>
      </c>
      <c r="E123" s="142">
        <v>104.6</v>
      </c>
      <c r="F123" s="142">
        <v>0</v>
      </c>
      <c r="G123" s="142">
        <v>0</v>
      </c>
      <c r="H123" s="142">
        <v>0</v>
      </c>
      <c r="I123" s="142">
        <v>104.6</v>
      </c>
      <c r="J123" s="142">
        <v>0</v>
      </c>
      <c r="K123" s="142">
        <v>104.6</v>
      </c>
      <c r="L123" s="142">
        <v>0</v>
      </c>
    </row>
    <row r="124" spans="1:12">
      <c r="A124" s="140" t="s">
        <v>647</v>
      </c>
      <c r="B124" s="141" t="s">
        <v>648</v>
      </c>
      <c r="C124" s="142">
        <v>0</v>
      </c>
      <c r="D124" s="142">
        <v>0</v>
      </c>
      <c r="E124" s="142">
        <v>71</v>
      </c>
      <c r="F124" s="142">
        <v>0</v>
      </c>
      <c r="G124" s="142">
        <v>0</v>
      </c>
      <c r="H124" s="142">
        <v>0</v>
      </c>
      <c r="I124" s="142">
        <v>71</v>
      </c>
      <c r="J124" s="142">
        <v>0</v>
      </c>
      <c r="K124" s="142">
        <v>71</v>
      </c>
      <c r="L124" s="142">
        <v>0</v>
      </c>
    </row>
    <row r="125" spans="1:12">
      <c r="A125" s="143" t="s">
        <v>649</v>
      </c>
      <c r="B125" s="144" t="s">
        <v>650</v>
      </c>
      <c r="C125" s="145">
        <v>0</v>
      </c>
      <c r="D125" s="145">
        <v>0</v>
      </c>
      <c r="E125" s="145">
        <v>195.25</v>
      </c>
      <c r="F125" s="145">
        <v>0</v>
      </c>
      <c r="G125" s="145">
        <v>17.75</v>
      </c>
      <c r="H125" s="145">
        <v>0</v>
      </c>
      <c r="I125" s="145">
        <v>213</v>
      </c>
      <c r="J125" s="145">
        <v>0</v>
      </c>
      <c r="K125" s="145">
        <v>213</v>
      </c>
      <c r="L125" s="145">
        <v>0</v>
      </c>
    </row>
    <row r="126" spans="1:12">
      <c r="A126" s="143" t="s">
        <v>651</v>
      </c>
      <c r="B126" s="144" t="s">
        <v>652</v>
      </c>
      <c r="C126" s="145">
        <v>0</v>
      </c>
      <c r="D126" s="145">
        <v>0</v>
      </c>
      <c r="E126" s="145">
        <v>262.19</v>
      </c>
      <c r="F126" s="145">
        <v>0</v>
      </c>
      <c r="G126" s="145">
        <v>0</v>
      </c>
      <c r="H126" s="145">
        <v>0</v>
      </c>
      <c r="I126" s="145">
        <v>262.19</v>
      </c>
      <c r="J126" s="145">
        <v>0</v>
      </c>
      <c r="K126" s="145">
        <v>262.19</v>
      </c>
      <c r="L126" s="145">
        <v>0</v>
      </c>
    </row>
    <row r="127" spans="1:12">
      <c r="A127" s="143" t="s">
        <v>653</v>
      </c>
      <c r="B127" s="144" t="s">
        <v>654</v>
      </c>
      <c r="C127" s="145">
        <v>0</v>
      </c>
      <c r="D127" s="145">
        <v>0</v>
      </c>
      <c r="E127" s="145">
        <v>25636</v>
      </c>
      <c r="F127" s="145">
        <v>0</v>
      </c>
      <c r="G127" s="145">
        <v>3093</v>
      </c>
      <c r="H127" s="145">
        <v>0</v>
      </c>
      <c r="I127" s="145">
        <v>28729</v>
      </c>
      <c r="J127" s="145">
        <v>0</v>
      </c>
      <c r="K127" s="145">
        <v>28729</v>
      </c>
      <c r="L127" s="145">
        <v>0</v>
      </c>
    </row>
    <row r="128" spans="1:12">
      <c r="A128" s="143" t="s">
        <v>655</v>
      </c>
      <c r="B128" s="144" t="s">
        <v>656</v>
      </c>
      <c r="C128" s="145">
        <v>0</v>
      </c>
      <c r="D128" s="145">
        <v>0</v>
      </c>
      <c r="E128" s="145">
        <v>903.16</v>
      </c>
      <c r="F128" s="145">
        <v>0</v>
      </c>
      <c r="G128" s="145">
        <v>136.07</v>
      </c>
      <c r="H128" s="145">
        <v>0</v>
      </c>
      <c r="I128" s="145">
        <v>1039.23</v>
      </c>
      <c r="J128" s="145">
        <v>0</v>
      </c>
      <c r="K128" s="145">
        <v>1039.23</v>
      </c>
      <c r="L128" s="145">
        <v>0</v>
      </c>
    </row>
    <row r="129" spans="1:12">
      <c r="A129" s="143" t="s">
        <v>657</v>
      </c>
      <c r="B129" s="144" t="s">
        <v>658</v>
      </c>
      <c r="C129" s="145">
        <v>0</v>
      </c>
      <c r="D129" s="145">
        <v>0</v>
      </c>
      <c r="E129" s="145">
        <v>117.12</v>
      </c>
      <c r="F129" s="145">
        <v>0</v>
      </c>
      <c r="G129" s="145">
        <v>4.25</v>
      </c>
      <c r="H129" s="145">
        <v>0</v>
      </c>
      <c r="I129" s="145">
        <v>121.37</v>
      </c>
      <c r="J129" s="145">
        <v>0</v>
      </c>
      <c r="K129" s="145">
        <v>121.37</v>
      </c>
      <c r="L129" s="145">
        <v>0</v>
      </c>
    </row>
    <row r="130" spans="1:12">
      <c r="A130" s="143" t="s">
        <v>659</v>
      </c>
      <c r="B130" s="144" t="s">
        <v>660</v>
      </c>
      <c r="C130" s="145">
        <v>0</v>
      </c>
      <c r="D130" s="145">
        <v>0</v>
      </c>
      <c r="E130" s="145">
        <v>677.7</v>
      </c>
      <c r="F130" s="145">
        <v>0</v>
      </c>
      <c r="G130" s="145">
        <v>41.63</v>
      </c>
      <c r="H130" s="145">
        <v>0</v>
      </c>
      <c r="I130" s="145">
        <v>719.33</v>
      </c>
      <c r="J130" s="145">
        <v>0</v>
      </c>
      <c r="K130" s="145">
        <v>719.33</v>
      </c>
      <c r="L130" s="145">
        <v>0</v>
      </c>
    </row>
    <row r="131" spans="1:12">
      <c r="A131" s="143" t="s">
        <v>661</v>
      </c>
      <c r="B131" s="144" t="s">
        <v>662</v>
      </c>
      <c r="C131" s="145">
        <v>0</v>
      </c>
      <c r="D131" s="145">
        <v>0</v>
      </c>
      <c r="E131" s="145">
        <v>27.1</v>
      </c>
      <c r="F131" s="145">
        <v>0</v>
      </c>
      <c r="G131" s="145">
        <v>0</v>
      </c>
      <c r="H131" s="145">
        <v>0</v>
      </c>
      <c r="I131" s="145">
        <v>27.1</v>
      </c>
      <c r="J131" s="145">
        <v>0</v>
      </c>
      <c r="K131" s="145">
        <v>27.1</v>
      </c>
      <c r="L131" s="145">
        <v>0</v>
      </c>
    </row>
    <row r="132" spans="1:12">
      <c r="A132" s="143" t="s">
        <v>663</v>
      </c>
      <c r="B132" s="144" t="s">
        <v>664</v>
      </c>
      <c r="C132" s="145">
        <v>0</v>
      </c>
      <c r="D132" s="145">
        <v>0</v>
      </c>
      <c r="E132" s="145">
        <v>0.02</v>
      </c>
      <c r="F132" s="145">
        <v>0</v>
      </c>
      <c r="G132" s="145">
        <v>0</v>
      </c>
      <c r="H132" s="145">
        <v>0</v>
      </c>
      <c r="I132" s="145">
        <v>0.02</v>
      </c>
      <c r="J132" s="145">
        <v>0</v>
      </c>
      <c r="K132" s="145">
        <v>0.02</v>
      </c>
      <c r="L132" s="145">
        <v>0</v>
      </c>
    </row>
    <row r="133" spans="1:12">
      <c r="A133" s="143" t="s">
        <v>665</v>
      </c>
      <c r="B133" s="144" t="s">
        <v>666</v>
      </c>
      <c r="C133" s="145">
        <v>0</v>
      </c>
      <c r="D133" s="145">
        <v>0</v>
      </c>
      <c r="E133" s="145">
        <v>1875.92</v>
      </c>
      <c r="F133" s="145">
        <v>0</v>
      </c>
      <c r="G133" s="145">
        <v>260.33999999999997</v>
      </c>
      <c r="H133" s="145">
        <v>0</v>
      </c>
      <c r="I133" s="145">
        <v>2136.2600000000002</v>
      </c>
      <c r="J133" s="145">
        <v>0</v>
      </c>
      <c r="K133" s="145">
        <v>2136.2600000000002</v>
      </c>
      <c r="L133" s="145">
        <v>0</v>
      </c>
    </row>
    <row r="134" spans="1:12">
      <c r="A134" s="143" t="s">
        <v>667</v>
      </c>
      <c r="B134" s="144" t="s">
        <v>668</v>
      </c>
      <c r="C134" s="145">
        <v>0</v>
      </c>
      <c r="D134" s="145">
        <v>0</v>
      </c>
      <c r="E134" s="145">
        <v>152.09</v>
      </c>
      <c r="F134" s="145">
        <v>0</v>
      </c>
      <c r="G134" s="145">
        <v>0</v>
      </c>
      <c r="H134" s="145">
        <v>0</v>
      </c>
      <c r="I134" s="145">
        <v>152.09</v>
      </c>
      <c r="J134" s="145">
        <v>0</v>
      </c>
      <c r="K134" s="145">
        <v>152.09</v>
      </c>
      <c r="L134" s="145">
        <v>0</v>
      </c>
    </row>
    <row r="135" spans="1:12">
      <c r="A135" s="143" t="s">
        <v>669</v>
      </c>
      <c r="B135" s="144" t="s">
        <v>670</v>
      </c>
      <c r="C135" s="145">
        <v>0</v>
      </c>
      <c r="D135" s="145">
        <v>0</v>
      </c>
      <c r="E135" s="145">
        <v>0</v>
      </c>
      <c r="F135" s="145">
        <v>0</v>
      </c>
      <c r="G135" s="145">
        <v>8392.5</v>
      </c>
      <c r="H135" s="145">
        <v>0</v>
      </c>
      <c r="I135" s="145">
        <v>8392.5</v>
      </c>
      <c r="J135" s="145">
        <v>0</v>
      </c>
      <c r="K135" s="145">
        <v>8392.5</v>
      </c>
      <c r="L135" s="145">
        <v>0</v>
      </c>
    </row>
    <row r="136" spans="1:12">
      <c r="A136" s="143" t="s">
        <v>671</v>
      </c>
      <c r="B136" s="144" t="s">
        <v>672</v>
      </c>
      <c r="C136" s="145">
        <v>0</v>
      </c>
      <c r="D136" s="145">
        <v>0</v>
      </c>
      <c r="E136" s="145">
        <v>0</v>
      </c>
      <c r="F136" s="145">
        <v>2000</v>
      </c>
      <c r="G136" s="145">
        <v>0</v>
      </c>
      <c r="H136" s="145">
        <v>0</v>
      </c>
      <c r="I136" s="145">
        <v>0</v>
      </c>
      <c r="J136" s="145">
        <v>2000</v>
      </c>
      <c r="K136" s="145">
        <v>0</v>
      </c>
      <c r="L136" s="145">
        <v>2000</v>
      </c>
    </row>
    <row r="137" spans="1:12">
      <c r="A137" s="143" t="s">
        <v>673</v>
      </c>
      <c r="B137" s="144" t="s">
        <v>674</v>
      </c>
      <c r="C137" s="145">
        <v>0</v>
      </c>
      <c r="D137" s="145">
        <v>0</v>
      </c>
      <c r="E137" s="145">
        <v>0</v>
      </c>
      <c r="F137" s="145">
        <v>1019.21</v>
      </c>
      <c r="G137" s="145">
        <v>0</v>
      </c>
      <c r="H137" s="145">
        <v>96.55</v>
      </c>
      <c r="I137" s="145">
        <v>0</v>
      </c>
      <c r="J137" s="145">
        <v>1115.76</v>
      </c>
      <c r="K137" s="145">
        <v>0</v>
      </c>
      <c r="L137" s="145">
        <v>1115.76</v>
      </c>
    </row>
    <row r="138" spans="1:12">
      <c r="A138" s="143" t="s">
        <v>675</v>
      </c>
      <c r="B138" s="144" t="s">
        <v>676</v>
      </c>
      <c r="C138" s="145">
        <v>0</v>
      </c>
      <c r="D138" s="145">
        <v>0</v>
      </c>
      <c r="E138" s="145">
        <v>0</v>
      </c>
      <c r="F138" s="145">
        <v>269.83999999999997</v>
      </c>
      <c r="G138" s="145">
        <v>0</v>
      </c>
      <c r="H138" s="145">
        <v>0</v>
      </c>
      <c r="I138" s="145">
        <v>0</v>
      </c>
      <c r="J138" s="145">
        <v>269.83999999999997</v>
      </c>
      <c r="K138" s="145">
        <v>0</v>
      </c>
      <c r="L138" s="145">
        <v>269.83999999999997</v>
      </c>
    </row>
    <row r="139" spans="1:12">
      <c r="A139" s="143" t="s">
        <v>677</v>
      </c>
      <c r="B139" s="144" t="s">
        <v>678</v>
      </c>
      <c r="C139" s="145">
        <v>0</v>
      </c>
      <c r="D139" s="145">
        <v>0</v>
      </c>
      <c r="E139" s="145">
        <v>0</v>
      </c>
      <c r="F139" s="145">
        <v>1430</v>
      </c>
      <c r="G139" s="145">
        <v>0</v>
      </c>
      <c r="H139" s="145">
        <v>260</v>
      </c>
      <c r="I139" s="145">
        <v>0</v>
      </c>
      <c r="J139" s="145">
        <v>1690</v>
      </c>
      <c r="K139" s="145">
        <v>0</v>
      </c>
      <c r="L139" s="145">
        <v>1690</v>
      </c>
    </row>
    <row r="140" spans="1:12">
      <c r="A140" s="143" t="s">
        <v>679</v>
      </c>
      <c r="B140" s="144" t="s">
        <v>680</v>
      </c>
      <c r="C140" s="145">
        <v>0</v>
      </c>
      <c r="D140" s="145">
        <v>0</v>
      </c>
      <c r="E140" s="145">
        <v>0</v>
      </c>
      <c r="F140" s="145">
        <v>539220.93999999994</v>
      </c>
      <c r="G140" s="145">
        <v>0</v>
      </c>
      <c r="H140" s="145">
        <v>58595.94</v>
      </c>
      <c r="I140" s="145">
        <v>0</v>
      </c>
      <c r="J140" s="145">
        <v>597816.88</v>
      </c>
      <c r="K140" s="145">
        <v>0</v>
      </c>
      <c r="L140" s="145">
        <v>597816.88</v>
      </c>
    </row>
    <row r="141" spans="1:12">
      <c r="A141" s="143" t="s">
        <v>681</v>
      </c>
      <c r="B141" s="144" t="s">
        <v>680</v>
      </c>
      <c r="C141" s="145">
        <v>0</v>
      </c>
      <c r="D141" s="145">
        <v>0</v>
      </c>
      <c r="E141" s="145">
        <v>0</v>
      </c>
      <c r="F141" s="145">
        <v>78618.100000000006</v>
      </c>
      <c r="G141" s="145">
        <v>0</v>
      </c>
      <c r="H141" s="145">
        <v>8401.4699999999993</v>
      </c>
      <c r="I141" s="145">
        <v>0</v>
      </c>
      <c r="J141" s="145">
        <v>87019.57</v>
      </c>
      <c r="K141" s="145">
        <v>0</v>
      </c>
      <c r="L141" s="145">
        <v>87019.57</v>
      </c>
    </row>
    <row r="142" spans="1:12">
      <c r="A142" s="143" t="s">
        <v>682</v>
      </c>
      <c r="B142" s="144" t="s">
        <v>683</v>
      </c>
      <c r="C142" s="145">
        <v>0</v>
      </c>
      <c r="D142" s="145">
        <v>0</v>
      </c>
      <c r="E142" s="145">
        <v>0</v>
      </c>
      <c r="F142" s="145">
        <v>5804.61</v>
      </c>
      <c r="G142" s="145">
        <v>0</v>
      </c>
      <c r="H142" s="145">
        <v>713.88</v>
      </c>
      <c r="I142" s="145">
        <v>0</v>
      </c>
      <c r="J142" s="145">
        <v>6518.49</v>
      </c>
      <c r="K142" s="145">
        <v>0</v>
      </c>
      <c r="L142" s="145">
        <v>6518.49</v>
      </c>
    </row>
    <row r="143" spans="1:12">
      <c r="A143" s="143" t="s">
        <v>684</v>
      </c>
      <c r="B143" s="144" t="s">
        <v>685</v>
      </c>
      <c r="C143" s="145">
        <v>0</v>
      </c>
      <c r="D143" s="145">
        <v>0</v>
      </c>
      <c r="E143" s="145">
        <v>0</v>
      </c>
      <c r="F143" s="145">
        <v>75.08</v>
      </c>
      <c r="G143" s="145">
        <v>0</v>
      </c>
      <c r="H143" s="145">
        <v>0</v>
      </c>
      <c r="I143" s="145">
        <v>0</v>
      </c>
      <c r="J143" s="145">
        <v>75.08</v>
      </c>
      <c r="K143" s="145">
        <v>0</v>
      </c>
      <c r="L143" s="145">
        <v>75.08</v>
      </c>
    </row>
  </sheetData>
  <pageMargins left="0.27" right="0.28000000000000003" top="0.33" bottom="0.3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workbookViewId="0">
      <selection activeCell="C1" sqref="C1:L1048576"/>
    </sheetView>
  </sheetViews>
  <sheetFormatPr defaultColWidth="9.140625" defaultRowHeight="15"/>
  <cols>
    <col min="1" max="1" width="7.140625" style="143" customWidth="1"/>
    <col min="2" max="2" width="37.28515625" style="144" customWidth="1"/>
    <col min="3" max="12" width="9.85546875" style="145" customWidth="1"/>
    <col min="13" max="16384" width="9.140625" style="139"/>
  </cols>
  <sheetData>
    <row r="1" spans="1:12" ht="22.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>
      <c r="A2" s="140" t="s">
        <v>686</v>
      </c>
      <c r="B2" s="141" t="s">
        <v>409</v>
      </c>
      <c r="C2" s="142">
        <v>0</v>
      </c>
      <c r="D2" s="142">
        <v>0</v>
      </c>
      <c r="E2" s="142">
        <v>25480.799999999999</v>
      </c>
      <c r="F2" s="142">
        <v>0</v>
      </c>
      <c r="G2" s="142">
        <v>0</v>
      </c>
      <c r="H2" s="142">
        <v>0</v>
      </c>
      <c r="I2" s="142">
        <v>25480.799999999999</v>
      </c>
      <c r="J2" s="142">
        <v>0</v>
      </c>
      <c r="K2" s="142">
        <v>25480.799999999999</v>
      </c>
      <c r="L2" s="142">
        <v>0</v>
      </c>
    </row>
    <row r="3" spans="1:12">
      <c r="A3" s="140" t="s">
        <v>687</v>
      </c>
      <c r="B3" s="141" t="s">
        <v>30</v>
      </c>
      <c r="C3" s="142">
        <v>166181</v>
      </c>
      <c r="D3" s="142">
        <v>0</v>
      </c>
      <c r="E3" s="142">
        <v>169678.07</v>
      </c>
      <c r="F3" s="142">
        <v>0</v>
      </c>
      <c r="G3" s="142">
        <v>11191.65</v>
      </c>
      <c r="H3" s="142">
        <v>0</v>
      </c>
      <c r="I3" s="142">
        <v>14688.72</v>
      </c>
      <c r="J3" s="142">
        <v>0</v>
      </c>
      <c r="K3" s="142">
        <v>180869.72</v>
      </c>
      <c r="L3" s="142">
        <v>0</v>
      </c>
    </row>
    <row r="4" spans="1:12">
      <c r="A4" s="140" t="s">
        <v>688</v>
      </c>
      <c r="B4" s="141" t="s">
        <v>689</v>
      </c>
      <c r="C4" s="142">
        <v>119177.16</v>
      </c>
      <c r="D4" s="142">
        <v>0</v>
      </c>
      <c r="E4" s="142">
        <v>124655.42</v>
      </c>
      <c r="F4" s="142">
        <v>0</v>
      </c>
      <c r="G4" s="142">
        <v>0</v>
      </c>
      <c r="H4" s="142">
        <v>0</v>
      </c>
      <c r="I4" s="142">
        <v>5478.26</v>
      </c>
      <c r="J4" s="142">
        <v>0</v>
      </c>
      <c r="K4" s="142">
        <v>124655.42</v>
      </c>
      <c r="L4" s="142">
        <v>0</v>
      </c>
    </row>
    <row r="5" spans="1:12">
      <c r="A5" s="140" t="s">
        <v>690</v>
      </c>
      <c r="B5" s="141" t="s">
        <v>691</v>
      </c>
      <c r="C5" s="142">
        <v>0</v>
      </c>
      <c r="D5" s="142">
        <v>0</v>
      </c>
      <c r="E5" s="142">
        <v>2264.9299999999998</v>
      </c>
      <c r="F5" s="142">
        <v>0</v>
      </c>
      <c r="G5" s="142">
        <v>0</v>
      </c>
      <c r="H5" s="142">
        <v>0</v>
      </c>
      <c r="I5" s="142">
        <v>2264.9299999999998</v>
      </c>
      <c r="J5" s="142">
        <v>0</v>
      </c>
      <c r="K5" s="142">
        <v>2264.9299999999998</v>
      </c>
      <c r="L5" s="142">
        <v>0</v>
      </c>
    </row>
    <row r="6" spans="1:12">
      <c r="A6" s="140" t="s">
        <v>692</v>
      </c>
      <c r="B6" s="141" t="s">
        <v>418</v>
      </c>
      <c r="C6" s="142">
        <v>20973.8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4507</v>
      </c>
      <c r="J6" s="142">
        <v>25480.799999999999</v>
      </c>
      <c r="K6" s="142">
        <v>0</v>
      </c>
      <c r="L6" s="142">
        <v>0</v>
      </c>
    </row>
    <row r="7" spans="1:12">
      <c r="A7" s="140" t="s">
        <v>693</v>
      </c>
      <c r="B7" s="141" t="s">
        <v>420</v>
      </c>
      <c r="C7" s="142">
        <v>5478.26</v>
      </c>
      <c r="D7" s="142">
        <v>0</v>
      </c>
      <c r="E7" s="142">
        <v>11424.26</v>
      </c>
      <c r="F7" s="142">
        <v>0</v>
      </c>
      <c r="G7" s="142">
        <v>-232.61</v>
      </c>
      <c r="H7" s="142">
        <v>11191.65</v>
      </c>
      <c r="I7" s="142">
        <v>16953.650000000001</v>
      </c>
      <c r="J7" s="142">
        <v>22431.91</v>
      </c>
      <c r="K7" s="142">
        <v>0</v>
      </c>
      <c r="L7" s="142">
        <v>0</v>
      </c>
    </row>
    <row r="8" spans="1:12">
      <c r="A8" s="140" t="s">
        <v>694</v>
      </c>
      <c r="B8" s="141" t="s">
        <v>422</v>
      </c>
      <c r="C8" s="142">
        <v>0</v>
      </c>
      <c r="D8" s="142">
        <v>0</v>
      </c>
      <c r="E8" s="142">
        <v>0</v>
      </c>
      <c r="F8" s="142">
        <v>4248</v>
      </c>
      <c r="G8" s="142">
        <v>0</v>
      </c>
      <c r="H8" s="142">
        <v>530</v>
      </c>
      <c r="I8" s="142">
        <v>0</v>
      </c>
      <c r="J8" s="142">
        <v>4778</v>
      </c>
      <c r="K8" s="142">
        <v>0</v>
      </c>
      <c r="L8" s="142">
        <v>4778</v>
      </c>
    </row>
    <row r="9" spans="1:12">
      <c r="A9" s="140" t="s">
        <v>695</v>
      </c>
      <c r="B9" s="141" t="s">
        <v>424</v>
      </c>
      <c r="C9" s="142">
        <v>0</v>
      </c>
      <c r="D9" s="142">
        <v>18877</v>
      </c>
      <c r="E9" s="142">
        <v>0</v>
      </c>
      <c r="F9" s="142">
        <v>26605</v>
      </c>
      <c r="G9" s="142">
        <v>0</v>
      </c>
      <c r="H9" s="142">
        <v>1316</v>
      </c>
      <c r="I9" s="142">
        <v>0</v>
      </c>
      <c r="J9" s="142">
        <v>9044</v>
      </c>
      <c r="K9" s="142">
        <v>0</v>
      </c>
      <c r="L9" s="142">
        <v>27921</v>
      </c>
    </row>
    <row r="10" spans="1:12">
      <c r="A10" s="140" t="s">
        <v>696</v>
      </c>
      <c r="B10" s="141" t="s">
        <v>697</v>
      </c>
      <c r="C10" s="142">
        <v>0</v>
      </c>
      <c r="D10" s="142">
        <v>82145.09</v>
      </c>
      <c r="E10" s="142">
        <v>0</v>
      </c>
      <c r="F10" s="142">
        <v>95565.09</v>
      </c>
      <c r="G10" s="142">
        <v>0</v>
      </c>
      <c r="H10" s="142">
        <v>1203</v>
      </c>
      <c r="I10" s="142">
        <v>434</v>
      </c>
      <c r="J10" s="142">
        <v>15057</v>
      </c>
      <c r="K10" s="142">
        <v>0</v>
      </c>
      <c r="L10" s="142">
        <v>96768.09</v>
      </c>
    </row>
    <row r="11" spans="1:12">
      <c r="A11" s="140" t="s">
        <v>698</v>
      </c>
      <c r="B11" s="141" t="s">
        <v>699</v>
      </c>
      <c r="C11" s="142">
        <v>0</v>
      </c>
      <c r="D11" s="142">
        <v>0</v>
      </c>
      <c r="E11" s="142">
        <v>0</v>
      </c>
      <c r="F11" s="142">
        <v>240</v>
      </c>
      <c r="G11" s="142">
        <v>0</v>
      </c>
      <c r="H11" s="142">
        <v>44</v>
      </c>
      <c r="I11" s="142">
        <v>0</v>
      </c>
      <c r="J11" s="142">
        <v>284</v>
      </c>
      <c r="K11" s="142">
        <v>0</v>
      </c>
      <c r="L11" s="142">
        <v>284</v>
      </c>
    </row>
    <row r="12" spans="1:12">
      <c r="A12" s="140" t="s">
        <v>700</v>
      </c>
      <c r="B12" s="141" t="s">
        <v>701</v>
      </c>
      <c r="C12" s="142">
        <v>156.88</v>
      </c>
      <c r="D12" s="142">
        <v>0</v>
      </c>
      <c r="E12" s="142">
        <v>0</v>
      </c>
      <c r="F12" s="142">
        <v>0</v>
      </c>
      <c r="G12" s="142">
        <v>93.05</v>
      </c>
      <c r="H12" s="142">
        <v>0</v>
      </c>
      <c r="I12" s="142">
        <v>93.05</v>
      </c>
      <c r="J12" s="142">
        <v>156.88</v>
      </c>
      <c r="K12" s="142">
        <v>93.05</v>
      </c>
      <c r="L12" s="142">
        <v>0</v>
      </c>
    </row>
    <row r="13" spans="1:12">
      <c r="A13" s="140" t="s">
        <v>702</v>
      </c>
      <c r="B13" s="141" t="s">
        <v>434</v>
      </c>
      <c r="C13" s="142">
        <v>0</v>
      </c>
      <c r="D13" s="142">
        <v>0</v>
      </c>
      <c r="E13" s="142">
        <v>370.9</v>
      </c>
      <c r="F13" s="142">
        <v>0</v>
      </c>
      <c r="G13" s="142">
        <v>55150.42</v>
      </c>
      <c r="H13" s="142">
        <v>55521.32</v>
      </c>
      <c r="I13" s="142">
        <v>564031</v>
      </c>
      <c r="J13" s="142">
        <v>564031</v>
      </c>
      <c r="K13" s="142">
        <v>0</v>
      </c>
      <c r="L13" s="142">
        <v>0</v>
      </c>
    </row>
    <row r="14" spans="1:12">
      <c r="A14" s="140" t="s">
        <v>703</v>
      </c>
      <c r="B14" s="141" t="s">
        <v>704</v>
      </c>
      <c r="C14" s="142">
        <v>135201.42000000001</v>
      </c>
      <c r="D14" s="142">
        <v>0</v>
      </c>
      <c r="E14" s="142">
        <v>196039.8</v>
      </c>
      <c r="F14" s="142">
        <v>0</v>
      </c>
      <c r="G14" s="142">
        <v>68782.25</v>
      </c>
      <c r="H14" s="142">
        <v>51864.13</v>
      </c>
      <c r="I14" s="142">
        <v>708653.48</v>
      </c>
      <c r="J14" s="142">
        <v>630896.98</v>
      </c>
      <c r="K14" s="142">
        <v>212957.92</v>
      </c>
      <c r="L14" s="142">
        <v>0</v>
      </c>
    </row>
    <row r="15" spans="1:12">
      <c r="A15" s="140" t="s">
        <v>705</v>
      </c>
      <c r="B15" s="141" t="s">
        <v>706</v>
      </c>
      <c r="C15" s="142">
        <v>8978.8799999999992</v>
      </c>
      <c r="D15" s="142">
        <v>0</v>
      </c>
      <c r="E15" s="142">
        <v>5622.95</v>
      </c>
      <c r="F15" s="142">
        <v>0</v>
      </c>
      <c r="G15" s="142">
        <v>58106.75</v>
      </c>
      <c r="H15" s="142">
        <v>57709.73</v>
      </c>
      <c r="I15" s="142">
        <v>627858.42000000004</v>
      </c>
      <c r="J15" s="142">
        <v>630817.32999999996</v>
      </c>
      <c r="K15" s="142">
        <v>6019.97</v>
      </c>
      <c r="L15" s="142">
        <v>0</v>
      </c>
    </row>
    <row r="16" spans="1:12">
      <c r="A16" s="140" t="s">
        <v>707</v>
      </c>
      <c r="B16" s="141" t="s">
        <v>708</v>
      </c>
      <c r="C16" s="142">
        <v>635.70000000000005</v>
      </c>
      <c r="D16" s="142">
        <v>0</v>
      </c>
      <c r="E16" s="142">
        <v>458.25</v>
      </c>
      <c r="F16" s="142">
        <v>0</v>
      </c>
      <c r="G16" s="142">
        <v>225</v>
      </c>
      <c r="H16" s="142">
        <v>312.45</v>
      </c>
      <c r="I16" s="142">
        <v>4469.75</v>
      </c>
      <c r="J16" s="142">
        <v>4734.6499999999996</v>
      </c>
      <c r="K16" s="142">
        <v>370.8</v>
      </c>
      <c r="L16" s="142">
        <v>0</v>
      </c>
    </row>
    <row r="17" spans="1:12">
      <c r="A17" s="140" t="s">
        <v>709</v>
      </c>
      <c r="B17" s="141" t="s">
        <v>448</v>
      </c>
      <c r="C17" s="142">
        <v>-9918.9</v>
      </c>
      <c r="D17" s="142">
        <v>0</v>
      </c>
      <c r="E17" s="142">
        <v>-21309.14</v>
      </c>
      <c r="F17" s="142">
        <v>0</v>
      </c>
      <c r="G17" s="142">
        <v>70886.87</v>
      </c>
      <c r="H17" s="142">
        <v>74307.240000000005</v>
      </c>
      <c r="I17" s="142">
        <v>703996.88</v>
      </c>
      <c r="J17" s="142">
        <v>718807.49</v>
      </c>
      <c r="K17" s="142">
        <v>-24729.51</v>
      </c>
      <c r="L17" s="142">
        <v>0</v>
      </c>
    </row>
    <row r="18" spans="1:12">
      <c r="A18" s="140" t="s">
        <v>710</v>
      </c>
      <c r="B18" s="141" t="s">
        <v>711</v>
      </c>
      <c r="C18" s="142">
        <v>0</v>
      </c>
      <c r="D18" s="142">
        <v>0</v>
      </c>
      <c r="E18" s="142">
        <v>0</v>
      </c>
      <c r="F18" s="142">
        <v>0</v>
      </c>
      <c r="G18" s="142">
        <v>43300</v>
      </c>
      <c r="H18" s="142">
        <v>43300</v>
      </c>
      <c r="I18" s="142">
        <v>475150</v>
      </c>
      <c r="J18" s="142">
        <v>475150</v>
      </c>
      <c r="K18" s="142">
        <v>0</v>
      </c>
      <c r="L18" s="142">
        <v>0</v>
      </c>
    </row>
    <row r="19" spans="1:12">
      <c r="A19" s="140" t="s">
        <v>712</v>
      </c>
      <c r="B19" s="141" t="s">
        <v>713</v>
      </c>
      <c r="C19" s="142">
        <v>6940.78</v>
      </c>
      <c r="D19" s="142">
        <v>0</v>
      </c>
      <c r="E19" s="142">
        <v>5311.28</v>
      </c>
      <c r="F19" s="142">
        <v>0</v>
      </c>
      <c r="G19" s="142">
        <v>10344.01</v>
      </c>
      <c r="H19" s="142">
        <v>13087.58</v>
      </c>
      <c r="I19" s="142">
        <v>106997.44</v>
      </c>
      <c r="J19" s="142">
        <v>111370.51</v>
      </c>
      <c r="K19" s="142">
        <v>2567.71</v>
      </c>
      <c r="L19" s="142">
        <v>0</v>
      </c>
    </row>
    <row r="20" spans="1:12">
      <c r="A20" s="140" t="s">
        <v>714</v>
      </c>
      <c r="B20" s="141" t="s">
        <v>458</v>
      </c>
      <c r="C20" s="142">
        <v>5326.66</v>
      </c>
      <c r="D20" s="142">
        <v>0</v>
      </c>
      <c r="E20" s="142">
        <v>14493.33</v>
      </c>
      <c r="F20" s="142">
        <v>5000</v>
      </c>
      <c r="G20" s="142">
        <v>93.37</v>
      </c>
      <c r="H20" s="142">
        <v>93.37</v>
      </c>
      <c r="I20" s="142">
        <v>11646.24</v>
      </c>
      <c r="J20" s="142">
        <v>7479.57</v>
      </c>
      <c r="K20" s="142">
        <v>14493.33</v>
      </c>
      <c r="L20" s="142">
        <v>5000</v>
      </c>
    </row>
    <row r="21" spans="1:12">
      <c r="A21" s="140" t="s">
        <v>715</v>
      </c>
      <c r="B21" s="141" t="s">
        <v>716</v>
      </c>
      <c r="C21" s="142">
        <v>644.13</v>
      </c>
      <c r="D21" s="142">
        <v>0</v>
      </c>
      <c r="E21" s="142">
        <v>1156.42</v>
      </c>
      <c r="F21" s="142">
        <v>0</v>
      </c>
      <c r="G21" s="142">
        <v>0</v>
      </c>
      <c r="H21" s="142">
        <v>1156.42</v>
      </c>
      <c r="I21" s="142">
        <v>267.05</v>
      </c>
      <c r="J21" s="142">
        <v>911.18</v>
      </c>
      <c r="K21" s="142">
        <v>0</v>
      </c>
      <c r="L21" s="142">
        <v>0</v>
      </c>
    </row>
    <row r="22" spans="1:12">
      <c r="A22" s="140" t="s">
        <v>717</v>
      </c>
      <c r="B22" s="141" t="s">
        <v>718</v>
      </c>
      <c r="C22" s="142">
        <v>0</v>
      </c>
      <c r="D22" s="142">
        <v>101922.21</v>
      </c>
      <c r="E22" s="142">
        <v>0</v>
      </c>
      <c r="F22" s="142">
        <v>149898.78</v>
      </c>
      <c r="G22" s="142">
        <v>65449.42</v>
      </c>
      <c r="H22" s="142">
        <v>61527.68</v>
      </c>
      <c r="I22" s="142">
        <v>617698.02</v>
      </c>
      <c r="J22" s="142">
        <v>661752.85</v>
      </c>
      <c r="K22" s="142">
        <v>0</v>
      </c>
      <c r="L22" s="142">
        <v>145977.04</v>
      </c>
    </row>
    <row r="23" spans="1:12">
      <c r="A23" s="140" t="s">
        <v>719</v>
      </c>
      <c r="B23" s="141" t="s">
        <v>720</v>
      </c>
      <c r="C23" s="142">
        <v>0</v>
      </c>
      <c r="D23" s="142">
        <v>1508.02</v>
      </c>
      <c r="E23" s="142">
        <v>0</v>
      </c>
      <c r="F23" s="142">
        <v>1103.02</v>
      </c>
      <c r="G23" s="142">
        <v>1103.02</v>
      </c>
      <c r="H23" s="142">
        <v>1089.1500000000001</v>
      </c>
      <c r="I23" s="142">
        <v>1508.02</v>
      </c>
      <c r="J23" s="142">
        <v>1089.1500000000001</v>
      </c>
      <c r="K23" s="142">
        <v>0</v>
      </c>
      <c r="L23" s="142">
        <v>1089.1500000000001</v>
      </c>
    </row>
    <row r="24" spans="1:12">
      <c r="A24" s="140" t="s">
        <v>721</v>
      </c>
      <c r="B24" s="141" t="s">
        <v>475</v>
      </c>
      <c r="C24" s="142">
        <v>0</v>
      </c>
      <c r="D24" s="142">
        <v>3123.66</v>
      </c>
      <c r="E24" s="142">
        <v>0</v>
      </c>
      <c r="F24" s="142">
        <v>3541.09</v>
      </c>
      <c r="G24" s="142">
        <v>7865.55</v>
      </c>
      <c r="H24" s="142">
        <v>7821.22</v>
      </c>
      <c r="I24" s="142">
        <v>103873.09</v>
      </c>
      <c r="J24" s="142">
        <v>104246.19</v>
      </c>
      <c r="K24" s="142">
        <v>0</v>
      </c>
      <c r="L24" s="142">
        <v>3496.76</v>
      </c>
    </row>
    <row r="25" spans="1:12">
      <c r="A25" s="140" t="s">
        <v>722</v>
      </c>
      <c r="B25" s="141" t="s">
        <v>723</v>
      </c>
      <c r="C25" s="142">
        <v>119.07</v>
      </c>
      <c r="D25" s="142">
        <v>0</v>
      </c>
      <c r="E25" s="142">
        <v>334.55</v>
      </c>
      <c r="F25" s="142">
        <v>0</v>
      </c>
      <c r="G25" s="142">
        <v>136.08000000000001</v>
      </c>
      <c r="H25" s="142">
        <v>362.09</v>
      </c>
      <c r="I25" s="142">
        <v>2410.94</v>
      </c>
      <c r="J25" s="142">
        <v>2421.4699999999998</v>
      </c>
      <c r="K25" s="142">
        <v>108.54</v>
      </c>
      <c r="L25" s="142">
        <v>0</v>
      </c>
    </row>
    <row r="26" spans="1:12">
      <c r="A26" s="140" t="s">
        <v>724</v>
      </c>
      <c r="B26" s="141" t="s">
        <v>725</v>
      </c>
      <c r="C26" s="142">
        <v>0</v>
      </c>
      <c r="D26" s="142">
        <v>1555.93</v>
      </c>
      <c r="E26" s="142">
        <v>0</v>
      </c>
      <c r="F26" s="142">
        <v>2047.84</v>
      </c>
      <c r="G26" s="142">
        <v>2047.84</v>
      </c>
      <c r="H26" s="142">
        <v>1995.54</v>
      </c>
      <c r="I26" s="142">
        <v>24922.99</v>
      </c>
      <c r="J26" s="142">
        <v>25362.6</v>
      </c>
      <c r="K26" s="142">
        <v>0</v>
      </c>
      <c r="L26" s="142">
        <v>1995.54</v>
      </c>
    </row>
    <row r="27" spans="1:12">
      <c r="A27" s="140" t="s">
        <v>726</v>
      </c>
      <c r="B27" s="141" t="s">
        <v>485</v>
      </c>
      <c r="C27" s="142">
        <v>0</v>
      </c>
      <c r="D27" s="142">
        <v>2049.9499999999998</v>
      </c>
      <c r="E27" s="142">
        <v>0</v>
      </c>
      <c r="F27" s="142">
        <v>-16445.34</v>
      </c>
      <c r="G27" s="142">
        <v>1497.92</v>
      </c>
      <c r="H27" s="142">
        <v>8395.4</v>
      </c>
      <c r="I27" s="142">
        <v>19993.21</v>
      </c>
      <c r="J27" s="142">
        <v>8395.4</v>
      </c>
      <c r="K27" s="142">
        <v>0</v>
      </c>
      <c r="L27" s="142">
        <v>-9547.86</v>
      </c>
    </row>
    <row r="28" spans="1:12">
      <c r="A28" s="140" t="s">
        <v>727</v>
      </c>
      <c r="B28" s="141" t="s">
        <v>487</v>
      </c>
      <c r="C28" s="142">
        <v>0</v>
      </c>
      <c r="D28" s="142">
        <v>82.13</v>
      </c>
      <c r="E28" s="142">
        <v>0</v>
      </c>
      <c r="F28" s="142">
        <v>205.83</v>
      </c>
      <c r="G28" s="142">
        <v>270.51</v>
      </c>
      <c r="H28" s="142">
        <v>249.83</v>
      </c>
      <c r="I28" s="142">
        <v>2432.1999999999998</v>
      </c>
      <c r="J28" s="142">
        <v>2535.2199999999998</v>
      </c>
      <c r="K28" s="142">
        <v>0</v>
      </c>
      <c r="L28" s="142">
        <v>185.15</v>
      </c>
    </row>
    <row r="29" spans="1:12">
      <c r="A29" s="140" t="s">
        <v>728</v>
      </c>
      <c r="B29" s="141" t="s">
        <v>729</v>
      </c>
      <c r="C29" s="142">
        <v>0</v>
      </c>
      <c r="D29" s="142">
        <v>8120.15</v>
      </c>
      <c r="E29" s="142">
        <v>0</v>
      </c>
      <c r="F29" s="142">
        <v>7664.77</v>
      </c>
      <c r="G29" s="142">
        <v>41480.21</v>
      </c>
      <c r="H29" s="142">
        <v>43633.62</v>
      </c>
      <c r="I29" s="142">
        <v>418421.2</v>
      </c>
      <c r="J29" s="142">
        <v>420119.23</v>
      </c>
      <c r="K29" s="142">
        <v>0</v>
      </c>
      <c r="L29" s="142">
        <v>9818.18</v>
      </c>
    </row>
    <row r="30" spans="1:12">
      <c r="A30" s="140" t="s">
        <v>730</v>
      </c>
      <c r="B30" s="141" t="s">
        <v>505</v>
      </c>
      <c r="C30" s="142">
        <v>0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1265.83</v>
      </c>
      <c r="J30" s="142">
        <v>1265.83</v>
      </c>
      <c r="K30" s="142">
        <v>0</v>
      </c>
      <c r="L30" s="142">
        <v>0</v>
      </c>
    </row>
    <row r="31" spans="1:12">
      <c r="A31" s="140" t="s">
        <v>731</v>
      </c>
      <c r="B31" s="141" t="s">
        <v>507</v>
      </c>
      <c r="C31" s="142">
        <v>0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6957.38</v>
      </c>
      <c r="J31" s="142">
        <v>6957.38</v>
      </c>
      <c r="K31" s="142">
        <v>0</v>
      </c>
      <c r="L31" s="142">
        <v>0</v>
      </c>
    </row>
    <row r="32" spans="1:12">
      <c r="A32" s="140" t="s">
        <v>732</v>
      </c>
      <c r="B32" s="141" t="s">
        <v>511</v>
      </c>
      <c r="C32" s="142">
        <v>0</v>
      </c>
      <c r="D32" s="142">
        <v>0</v>
      </c>
      <c r="E32" s="142">
        <v>0</v>
      </c>
      <c r="F32" s="142">
        <v>-16492.96</v>
      </c>
      <c r="G32" s="142">
        <v>3811.35</v>
      </c>
      <c r="H32" s="142">
        <v>20304.310000000001</v>
      </c>
      <c r="I32" s="142">
        <v>20304.310000000001</v>
      </c>
      <c r="J32" s="142">
        <v>20304.310000000001</v>
      </c>
      <c r="K32" s="142">
        <v>0</v>
      </c>
      <c r="L32" s="142">
        <v>0</v>
      </c>
    </row>
    <row r="33" spans="1:12">
      <c r="A33" s="140" t="s">
        <v>733</v>
      </c>
      <c r="B33" s="141" t="s">
        <v>734</v>
      </c>
      <c r="C33" s="142">
        <v>0</v>
      </c>
      <c r="D33" s="142">
        <v>19722.8</v>
      </c>
      <c r="E33" s="142">
        <v>0</v>
      </c>
      <c r="F33" s="142">
        <v>32722.799999999999</v>
      </c>
      <c r="G33" s="142">
        <v>0</v>
      </c>
      <c r="H33" s="142">
        <v>0</v>
      </c>
      <c r="I33" s="142">
        <v>0</v>
      </c>
      <c r="J33" s="142">
        <v>13000</v>
      </c>
      <c r="K33" s="142">
        <v>0</v>
      </c>
      <c r="L33" s="142">
        <v>32722.799999999999</v>
      </c>
    </row>
    <row r="34" spans="1:12">
      <c r="A34" s="140" t="s">
        <v>735</v>
      </c>
      <c r="B34" s="141" t="s">
        <v>736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15.9</v>
      </c>
      <c r="J34" s="142">
        <v>15.9</v>
      </c>
      <c r="K34" s="142">
        <v>0</v>
      </c>
      <c r="L34" s="142">
        <v>0</v>
      </c>
    </row>
    <row r="35" spans="1:12">
      <c r="A35" s="140" t="s">
        <v>737</v>
      </c>
      <c r="B35" s="141" t="s">
        <v>103</v>
      </c>
      <c r="C35" s="142">
        <v>0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353.25</v>
      </c>
      <c r="J35" s="142">
        <v>353.25</v>
      </c>
      <c r="K35" s="142">
        <v>0</v>
      </c>
      <c r="L35" s="142">
        <v>0</v>
      </c>
    </row>
    <row r="36" spans="1:12">
      <c r="A36" s="140" t="s">
        <v>738</v>
      </c>
      <c r="B36" s="141" t="s">
        <v>518</v>
      </c>
      <c r="C36" s="142">
        <v>0</v>
      </c>
      <c r="D36" s="142">
        <v>0</v>
      </c>
      <c r="E36" s="142">
        <v>0</v>
      </c>
      <c r="F36" s="142">
        <v>441.39</v>
      </c>
      <c r="G36" s="142">
        <v>867.94</v>
      </c>
      <c r="H36" s="142">
        <v>426.55</v>
      </c>
      <c r="I36" s="142">
        <v>3045.98</v>
      </c>
      <c r="J36" s="142">
        <v>3045.98</v>
      </c>
      <c r="K36" s="142">
        <v>0</v>
      </c>
      <c r="L36" s="142">
        <v>0</v>
      </c>
    </row>
    <row r="37" spans="1:12">
      <c r="A37" s="140" t="s">
        <v>739</v>
      </c>
      <c r="B37" s="141" t="s">
        <v>520</v>
      </c>
      <c r="C37" s="142">
        <v>4708.55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4708.55</v>
      </c>
      <c r="K37" s="142">
        <v>0</v>
      </c>
      <c r="L37" s="142">
        <v>0</v>
      </c>
    </row>
    <row r="38" spans="1:12">
      <c r="A38" s="140" t="s">
        <v>740</v>
      </c>
      <c r="B38" s="141" t="s">
        <v>522</v>
      </c>
      <c r="C38" s="142">
        <v>1716.64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1716.64</v>
      </c>
      <c r="K38" s="142">
        <v>0</v>
      </c>
      <c r="L38" s="142">
        <v>0</v>
      </c>
    </row>
    <row r="39" spans="1:12">
      <c r="A39" s="140" t="s">
        <v>741</v>
      </c>
      <c r="B39" s="141" t="s">
        <v>524</v>
      </c>
      <c r="C39" s="142">
        <v>0</v>
      </c>
      <c r="D39" s="142">
        <v>0</v>
      </c>
      <c r="E39" s="142">
        <v>-52.47</v>
      </c>
      <c r="F39" s="142">
        <v>0</v>
      </c>
      <c r="G39" s="142">
        <v>13313.4</v>
      </c>
      <c r="H39" s="142">
        <v>13260.93</v>
      </c>
      <c r="I39" s="142">
        <v>144658.23000000001</v>
      </c>
      <c r="J39" s="142">
        <v>144658.23000000001</v>
      </c>
      <c r="K39" s="142">
        <v>0</v>
      </c>
      <c r="L39" s="142">
        <v>0</v>
      </c>
    </row>
    <row r="40" spans="1:12">
      <c r="A40" s="140" t="s">
        <v>742</v>
      </c>
      <c r="B40" s="141" t="s">
        <v>526</v>
      </c>
      <c r="C40" s="142">
        <v>0</v>
      </c>
      <c r="D40" s="142">
        <v>6640</v>
      </c>
      <c r="E40" s="142">
        <v>0</v>
      </c>
      <c r="F40" s="142">
        <v>6640</v>
      </c>
      <c r="G40" s="142">
        <v>0</v>
      </c>
      <c r="H40" s="142">
        <v>0</v>
      </c>
      <c r="I40" s="142">
        <v>0</v>
      </c>
      <c r="J40" s="142">
        <v>0</v>
      </c>
      <c r="K40" s="142">
        <v>0</v>
      </c>
      <c r="L40" s="142">
        <v>6640</v>
      </c>
    </row>
    <row r="41" spans="1:12">
      <c r="A41" s="140" t="s">
        <v>743</v>
      </c>
      <c r="B41" s="141" t="s">
        <v>528</v>
      </c>
      <c r="C41" s="142">
        <v>0</v>
      </c>
      <c r="D41" s="142">
        <v>663.88</v>
      </c>
      <c r="E41" s="142">
        <v>0</v>
      </c>
      <c r="F41" s="142">
        <v>663.88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  <c r="L41" s="142">
        <v>663.88</v>
      </c>
    </row>
    <row r="42" spans="1:12">
      <c r="A42" s="140" t="s">
        <v>744</v>
      </c>
      <c r="B42" s="141" t="s">
        <v>745</v>
      </c>
      <c r="C42" s="142">
        <v>0</v>
      </c>
      <c r="D42" s="142">
        <v>129372.5</v>
      </c>
      <c r="E42" s="142">
        <v>0</v>
      </c>
      <c r="F42" s="142">
        <v>195532.59</v>
      </c>
      <c r="G42" s="142">
        <v>20304.310000000001</v>
      </c>
      <c r="H42" s="142">
        <v>0</v>
      </c>
      <c r="I42" s="142">
        <v>20304.310000000001</v>
      </c>
      <c r="J42" s="142">
        <v>66160.09</v>
      </c>
      <c r="K42" s="142">
        <v>0</v>
      </c>
      <c r="L42" s="142">
        <v>175228.28</v>
      </c>
    </row>
    <row r="43" spans="1:12">
      <c r="A43" s="140" t="s">
        <v>746</v>
      </c>
      <c r="B43" s="141" t="s">
        <v>548</v>
      </c>
      <c r="C43" s="142">
        <v>0</v>
      </c>
      <c r="D43" s="142">
        <v>66160.09</v>
      </c>
      <c r="E43" s="142">
        <v>0</v>
      </c>
      <c r="F43" s="142">
        <v>0</v>
      </c>
      <c r="G43" s="142">
        <v>0</v>
      </c>
      <c r="H43" s="142">
        <v>0</v>
      </c>
      <c r="I43" s="142">
        <v>66160.09</v>
      </c>
      <c r="J43" s="142">
        <v>0</v>
      </c>
      <c r="K43" s="142">
        <v>0</v>
      </c>
      <c r="L43" s="142">
        <v>0</v>
      </c>
    </row>
    <row r="44" spans="1:12">
      <c r="A44" s="140" t="s">
        <v>747</v>
      </c>
      <c r="B44" s="141" t="s">
        <v>550</v>
      </c>
      <c r="C44" s="142">
        <v>0</v>
      </c>
      <c r="D44" s="142">
        <v>1082.3599999999999</v>
      </c>
      <c r="E44" s="142">
        <v>0</v>
      </c>
      <c r="F44" s="142">
        <v>1237.19</v>
      </c>
      <c r="G44" s="142">
        <v>50.25</v>
      </c>
      <c r="H44" s="142">
        <v>17.809999999999999</v>
      </c>
      <c r="I44" s="142">
        <v>147.27000000000001</v>
      </c>
      <c r="J44" s="142">
        <v>269.66000000000003</v>
      </c>
      <c r="K44" s="142">
        <v>0</v>
      </c>
      <c r="L44" s="142">
        <v>1204.75</v>
      </c>
    </row>
    <row r="45" spans="1:12">
      <c r="A45" s="140" t="s">
        <v>748</v>
      </c>
      <c r="B45" s="141" t="s">
        <v>749</v>
      </c>
      <c r="C45" s="142">
        <v>0</v>
      </c>
      <c r="D45" s="142">
        <v>4533.83</v>
      </c>
      <c r="E45" s="142">
        <v>0</v>
      </c>
      <c r="F45" s="142">
        <v>1232.3699999999999</v>
      </c>
      <c r="G45" s="142">
        <v>697.22</v>
      </c>
      <c r="H45" s="142">
        <v>390.69</v>
      </c>
      <c r="I45" s="142">
        <v>8296.27</v>
      </c>
      <c r="J45" s="142">
        <v>4688.28</v>
      </c>
      <c r="K45" s="142">
        <v>0</v>
      </c>
      <c r="L45" s="142">
        <v>925.84</v>
      </c>
    </row>
    <row r="46" spans="1:12">
      <c r="A46" s="140" t="s">
        <v>750</v>
      </c>
      <c r="B46" s="141" t="s">
        <v>751</v>
      </c>
      <c r="C46" s="142">
        <v>0</v>
      </c>
      <c r="D46" s="142">
        <v>18760.43</v>
      </c>
      <c r="E46" s="142">
        <v>0</v>
      </c>
      <c r="F46" s="142">
        <v>10011.24</v>
      </c>
      <c r="G46" s="142">
        <v>856.99</v>
      </c>
      <c r="H46" s="142">
        <v>41.63</v>
      </c>
      <c r="I46" s="142">
        <v>10283.879999999999</v>
      </c>
      <c r="J46" s="142">
        <v>719.33</v>
      </c>
      <c r="K46" s="142">
        <v>0</v>
      </c>
      <c r="L46" s="142">
        <v>9195.8799999999992</v>
      </c>
    </row>
    <row r="47" spans="1:12">
      <c r="A47" s="140" t="s">
        <v>752</v>
      </c>
      <c r="B47" s="141" t="s">
        <v>753</v>
      </c>
      <c r="C47" s="142">
        <v>0</v>
      </c>
      <c r="D47" s="142">
        <v>0</v>
      </c>
      <c r="E47" s="142">
        <v>18482.28</v>
      </c>
      <c r="F47" s="142">
        <v>0</v>
      </c>
      <c r="G47" s="142">
        <v>2704.08</v>
      </c>
      <c r="H47" s="142">
        <v>93.05</v>
      </c>
      <c r="I47" s="142">
        <v>21186.36</v>
      </c>
      <c r="J47" s="142">
        <v>93.05</v>
      </c>
      <c r="K47" s="142">
        <v>21093.31</v>
      </c>
      <c r="L47" s="142">
        <v>0</v>
      </c>
    </row>
    <row r="48" spans="1:12">
      <c r="A48" s="140" t="s">
        <v>754</v>
      </c>
      <c r="B48" s="141" t="s">
        <v>588</v>
      </c>
      <c r="C48" s="142">
        <v>0</v>
      </c>
      <c r="D48" s="142">
        <v>0</v>
      </c>
      <c r="E48" s="142">
        <v>358.76</v>
      </c>
      <c r="F48" s="142">
        <v>0</v>
      </c>
      <c r="G48" s="142">
        <v>233.41</v>
      </c>
      <c r="H48" s="142">
        <v>0</v>
      </c>
      <c r="I48" s="142">
        <v>592.16999999999996</v>
      </c>
      <c r="J48" s="142">
        <v>0</v>
      </c>
      <c r="K48" s="142">
        <v>592.16999999999996</v>
      </c>
      <c r="L48" s="142">
        <v>0</v>
      </c>
    </row>
    <row r="49" spans="1:12">
      <c r="A49" s="140" t="s">
        <v>755</v>
      </c>
      <c r="B49" s="141" t="s">
        <v>590</v>
      </c>
      <c r="C49" s="142">
        <v>0</v>
      </c>
      <c r="D49" s="142">
        <v>0</v>
      </c>
      <c r="E49" s="142">
        <v>447688.02</v>
      </c>
      <c r="F49" s="142">
        <v>0</v>
      </c>
      <c r="G49" s="142">
        <v>38603.199999999997</v>
      </c>
      <c r="H49" s="142">
        <v>0</v>
      </c>
      <c r="I49" s="142">
        <v>486291.22</v>
      </c>
      <c r="J49" s="142">
        <v>0</v>
      </c>
      <c r="K49" s="142">
        <v>486291.22</v>
      </c>
      <c r="L49" s="142">
        <v>0</v>
      </c>
    </row>
    <row r="50" spans="1:12">
      <c r="A50" s="140" t="s">
        <v>756</v>
      </c>
      <c r="B50" s="141" t="s">
        <v>592</v>
      </c>
      <c r="C50" s="142">
        <v>0</v>
      </c>
      <c r="D50" s="142">
        <v>0</v>
      </c>
      <c r="E50" s="142">
        <v>3245.33</v>
      </c>
      <c r="F50" s="142">
        <v>0</v>
      </c>
      <c r="G50" s="142">
        <v>0</v>
      </c>
      <c r="H50" s="142">
        <v>0</v>
      </c>
      <c r="I50" s="142">
        <v>3245.33</v>
      </c>
      <c r="J50" s="142">
        <v>0</v>
      </c>
      <c r="K50" s="142">
        <v>3245.33</v>
      </c>
      <c r="L50" s="142">
        <v>0</v>
      </c>
    </row>
    <row r="51" spans="1:12">
      <c r="A51" s="140" t="s">
        <v>757</v>
      </c>
      <c r="B51" s="141" t="s">
        <v>594</v>
      </c>
      <c r="C51" s="142">
        <v>0</v>
      </c>
      <c r="D51" s="142">
        <v>0</v>
      </c>
      <c r="E51" s="142">
        <v>28968.94</v>
      </c>
      <c r="F51" s="142">
        <v>0</v>
      </c>
      <c r="G51" s="142">
        <v>1855.54</v>
      </c>
      <c r="H51" s="142">
        <v>0</v>
      </c>
      <c r="I51" s="142">
        <v>30824.48</v>
      </c>
      <c r="J51" s="142">
        <v>0</v>
      </c>
      <c r="K51" s="142">
        <v>30824.48</v>
      </c>
      <c r="L51" s="142">
        <v>0</v>
      </c>
    </row>
    <row r="52" spans="1:12">
      <c r="A52" s="140" t="s">
        <v>758</v>
      </c>
      <c r="B52" s="141" t="s">
        <v>621</v>
      </c>
      <c r="C52" s="142">
        <v>0</v>
      </c>
      <c r="D52" s="142">
        <v>0</v>
      </c>
      <c r="E52" s="142">
        <v>51141.02</v>
      </c>
      <c r="F52" s="142">
        <v>0</v>
      </c>
      <c r="G52" s="142">
        <v>5019.51</v>
      </c>
      <c r="H52" s="142">
        <v>815.83</v>
      </c>
      <c r="I52" s="142">
        <v>56160.53</v>
      </c>
      <c r="J52" s="142">
        <v>815.83</v>
      </c>
      <c r="K52" s="142">
        <v>55344.7</v>
      </c>
      <c r="L52" s="142">
        <v>0</v>
      </c>
    </row>
    <row r="53" spans="1:12">
      <c r="A53" s="140" t="s">
        <v>759</v>
      </c>
      <c r="B53" s="141" t="s">
        <v>625</v>
      </c>
      <c r="C53" s="142">
        <v>0</v>
      </c>
      <c r="D53" s="142">
        <v>0</v>
      </c>
      <c r="E53" s="142">
        <v>16187.26</v>
      </c>
      <c r="F53" s="142">
        <v>0</v>
      </c>
      <c r="G53" s="142">
        <v>1728.77</v>
      </c>
      <c r="H53" s="142">
        <v>287.19</v>
      </c>
      <c r="I53" s="142">
        <v>17916.03</v>
      </c>
      <c r="J53" s="142">
        <v>287.19</v>
      </c>
      <c r="K53" s="142">
        <v>17628.84</v>
      </c>
      <c r="L53" s="142">
        <v>0</v>
      </c>
    </row>
    <row r="54" spans="1:12">
      <c r="A54" s="140" t="s">
        <v>760</v>
      </c>
      <c r="B54" s="141" t="s">
        <v>629</v>
      </c>
      <c r="C54" s="142">
        <v>0</v>
      </c>
      <c r="D54" s="142">
        <v>0</v>
      </c>
      <c r="E54" s="142">
        <v>2952.13</v>
      </c>
      <c r="F54" s="142">
        <v>0</v>
      </c>
      <c r="G54" s="142">
        <v>207.88</v>
      </c>
      <c r="H54" s="142">
        <v>0</v>
      </c>
      <c r="I54" s="142">
        <v>3160.01</v>
      </c>
      <c r="J54" s="142">
        <v>0</v>
      </c>
      <c r="K54" s="142">
        <v>3160.01</v>
      </c>
      <c r="L54" s="142">
        <v>0</v>
      </c>
    </row>
    <row r="55" spans="1:12">
      <c r="A55" s="140" t="s">
        <v>761</v>
      </c>
      <c r="B55" s="141" t="s">
        <v>632</v>
      </c>
      <c r="C55" s="142">
        <v>0</v>
      </c>
      <c r="D55" s="142">
        <v>0</v>
      </c>
      <c r="E55" s="142">
        <v>1265.83</v>
      </c>
      <c r="F55" s="142">
        <v>0</v>
      </c>
      <c r="G55" s="142">
        <v>0</v>
      </c>
      <c r="H55" s="142">
        <v>0</v>
      </c>
      <c r="I55" s="142">
        <v>1265.83</v>
      </c>
      <c r="J55" s="142">
        <v>0</v>
      </c>
      <c r="K55" s="142">
        <v>1265.83</v>
      </c>
      <c r="L55" s="142">
        <v>0</v>
      </c>
    </row>
    <row r="56" spans="1:12">
      <c r="A56" s="140" t="s">
        <v>762</v>
      </c>
      <c r="B56" s="141" t="s">
        <v>634</v>
      </c>
      <c r="C56" s="142">
        <v>0</v>
      </c>
      <c r="D56" s="142">
        <v>0</v>
      </c>
      <c r="E56" s="142">
        <v>22.98</v>
      </c>
      <c r="F56" s="142">
        <v>0</v>
      </c>
      <c r="G56" s="142">
        <v>0</v>
      </c>
      <c r="H56" s="142">
        <v>0</v>
      </c>
      <c r="I56" s="142">
        <v>22.98</v>
      </c>
      <c r="J56" s="142">
        <v>0</v>
      </c>
      <c r="K56" s="142">
        <v>22.98</v>
      </c>
      <c r="L56" s="142">
        <v>0</v>
      </c>
    </row>
    <row r="57" spans="1:12">
      <c r="A57" s="140" t="s">
        <v>763</v>
      </c>
      <c r="B57" s="141" t="s">
        <v>636</v>
      </c>
      <c r="C57" s="142">
        <v>0</v>
      </c>
      <c r="D57" s="142">
        <v>0</v>
      </c>
      <c r="E57" s="142">
        <v>154.5</v>
      </c>
      <c r="F57" s="142">
        <v>0</v>
      </c>
      <c r="G57" s="142">
        <v>0</v>
      </c>
      <c r="H57" s="142">
        <v>0</v>
      </c>
      <c r="I57" s="142">
        <v>154.5</v>
      </c>
      <c r="J57" s="142">
        <v>0</v>
      </c>
      <c r="K57" s="142">
        <v>154.5</v>
      </c>
      <c r="L57" s="142">
        <v>0</v>
      </c>
    </row>
    <row r="58" spans="1:12">
      <c r="A58" s="140" t="s">
        <v>764</v>
      </c>
      <c r="B58" s="141" t="s">
        <v>638</v>
      </c>
      <c r="C58" s="142">
        <v>0</v>
      </c>
      <c r="D58" s="142">
        <v>0</v>
      </c>
      <c r="E58" s="142">
        <v>4314.8500000000004</v>
      </c>
      <c r="F58" s="142">
        <v>0</v>
      </c>
      <c r="G58" s="142">
        <v>444.3</v>
      </c>
      <c r="H58" s="142">
        <v>0</v>
      </c>
      <c r="I58" s="142">
        <v>4759.1499999999996</v>
      </c>
      <c r="J58" s="142">
        <v>0</v>
      </c>
      <c r="K58" s="142">
        <v>4759.1499999999996</v>
      </c>
      <c r="L58" s="142">
        <v>0</v>
      </c>
    </row>
    <row r="59" spans="1:12">
      <c r="A59" s="140" t="s">
        <v>765</v>
      </c>
      <c r="B59" s="141" t="s">
        <v>766</v>
      </c>
      <c r="C59" s="142">
        <v>0</v>
      </c>
      <c r="D59" s="142">
        <v>0</v>
      </c>
      <c r="E59" s="142">
        <v>25636</v>
      </c>
      <c r="F59" s="142">
        <v>0</v>
      </c>
      <c r="G59" s="142">
        <v>3093</v>
      </c>
      <c r="H59" s="142">
        <v>0</v>
      </c>
      <c r="I59" s="142">
        <v>28729</v>
      </c>
      <c r="J59" s="142">
        <v>0</v>
      </c>
      <c r="K59" s="142">
        <v>28729</v>
      </c>
      <c r="L59" s="142">
        <v>0</v>
      </c>
    </row>
    <row r="60" spans="1:12">
      <c r="A60" s="140" t="s">
        <v>767</v>
      </c>
      <c r="B60" s="141" t="s">
        <v>768</v>
      </c>
      <c r="C60" s="142">
        <v>0</v>
      </c>
      <c r="D60" s="142">
        <v>0</v>
      </c>
      <c r="E60" s="142">
        <v>1697.98</v>
      </c>
      <c r="F60" s="142">
        <v>0</v>
      </c>
      <c r="G60" s="142">
        <v>181.95</v>
      </c>
      <c r="H60" s="142">
        <v>0</v>
      </c>
      <c r="I60" s="142">
        <v>1879.93</v>
      </c>
      <c r="J60" s="142">
        <v>0</v>
      </c>
      <c r="K60" s="142">
        <v>1879.93</v>
      </c>
      <c r="L60" s="142">
        <v>0</v>
      </c>
    </row>
    <row r="61" spans="1:12">
      <c r="A61" s="140" t="s">
        <v>769</v>
      </c>
      <c r="B61" s="141" t="s">
        <v>662</v>
      </c>
      <c r="C61" s="142">
        <v>0</v>
      </c>
      <c r="D61" s="142">
        <v>0</v>
      </c>
      <c r="E61" s="142">
        <v>27.1</v>
      </c>
      <c r="F61" s="142">
        <v>0</v>
      </c>
      <c r="G61" s="142">
        <v>0</v>
      </c>
      <c r="H61" s="142">
        <v>0</v>
      </c>
      <c r="I61" s="142">
        <v>27.1</v>
      </c>
      <c r="J61" s="142">
        <v>0</v>
      </c>
      <c r="K61" s="142">
        <v>27.1</v>
      </c>
      <c r="L61" s="142">
        <v>0</v>
      </c>
    </row>
    <row r="62" spans="1:12">
      <c r="A62" s="140" t="s">
        <v>770</v>
      </c>
      <c r="B62" s="141" t="s">
        <v>664</v>
      </c>
      <c r="C62" s="142">
        <v>0</v>
      </c>
      <c r="D62" s="142">
        <v>0</v>
      </c>
      <c r="E62" s="142">
        <v>2028.03</v>
      </c>
      <c r="F62" s="142">
        <v>0</v>
      </c>
      <c r="G62" s="142">
        <v>260.33999999999997</v>
      </c>
      <c r="H62" s="142">
        <v>0</v>
      </c>
      <c r="I62" s="142">
        <v>2288.37</v>
      </c>
      <c r="J62" s="142">
        <v>0</v>
      </c>
      <c r="K62" s="142">
        <v>2288.37</v>
      </c>
      <c r="L62" s="142">
        <v>0</v>
      </c>
    </row>
    <row r="63" spans="1:12">
      <c r="A63" s="140" t="s">
        <v>771</v>
      </c>
      <c r="B63" s="141" t="s">
        <v>670</v>
      </c>
      <c r="C63" s="142">
        <v>0</v>
      </c>
      <c r="D63" s="142">
        <v>0</v>
      </c>
      <c r="E63" s="142">
        <v>0</v>
      </c>
      <c r="F63" s="142">
        <v>0</v>
      </c>
      <c r="G63" s="142">
        <v>8392.5</v>
      </c>
      <c r="H63" s="142">
        <v>0</v>
      </c>
      <c r="I63" s="142">
        <v>8392.5</v>
      </c>
      <c r="J63" s="142">
        <v>0</v>
      </c>
      <c r="K63" s="142">
        <v>8392.5</v>
      </c>
      <c r="L63" s="142">
        <v>0</v>
      </c>
    </row>
    <row r="64" spans="1:12">
      <c r="A64" s="140" t="s">
        <v>772</v>
      </c>
      <c r="B64" s="141" t="s">
        <v>672</v>
      </c>
      <c r="C64" s="142">
        <v>0</v>
      </c>
      <c r="D64" s="142">
        <v>0</v>
      </c>
      <c r="E64" s="142">
        <v>0</v>
      </c>
      <c r="F64" s="142">
        <v>2000</v>
      </c>
      <c r="G64" s="142">
        <v>0</v>
      </c>
      <c r="H64" s="142">
        <v>0</v>
      </c>
      <c r="I64" s="142">
        <v>0</v>
      </c>
      <c r="J64" s="142">
        <v>2000</v>
      </c>
      <c r="K64" s="142">
        <v>0</v>
      </c>
      <c r="L64" s="142">
        <v>2000</v>
      </c>
    </row>
    <row r="65" spans="1:12">
      <c r="A65" s="140" t="s">
        <v>773</v>
      </c>
      <c r="B65" s="141" t="s">
        <v>774</v>
      </c>
      <c r="C65" s="142">
        <v>0</v>
      </c>
      <c r="D65" s="142">
        <v>0</v>
      </c>
      <c r="E65" s="142">
        <v>0</v>
      </c>
      <c r="F65" s="142">
        <v>2719.05</v>
      </c>
      <c r="G65" s="142">
        <v>0</v>
      </c>
      <c r="H65" s="142">
        <v>356.55</v>
      </c>
      <c r="I65" s="142">
        <v>0</v>
      </c>
      <c r="J65" s="142">
        <v>3075.6</v>
      </c>
      <c r="K65" s="142">
        <v>0</v>
      </c>
      <c r="L65" s="142">
        <v>3075.6</v>
      </c>
    </row>
    <row r="66" spans="1:12">
      <c r="A66" s="140" t="s">
        <v>775</v>
      </c>
      <c r="B66" s="141" t="s">
        <v>680</v>
      </c>
      <c r="C66" s="142">
        <v>0</v>
      </c>
      <c r="D66" s="142">
        <v>0</v>
      </c>
      <c r="E66" s="142">
        <v>0</v>
      </c>
      <c r="F66" s="142">
        <v>617839.04</v>
      </c>
      <c r="G66" s="142">
        <v>0</v>
      </c>
      <c r="H66" s="142">
        <v>66997.41</v>
      </c>
      <c r="I66" s="142">
        <v>0</v>
      </c>
      <c r="J66" s="142">
        <v>684836.45</v>
      </c>
      <c r="K66" s="142">
        <v>0</v>
      </c>
      <c r="L66" s="142">
        <v>684836.45</v>
      </c>
    </row>
    <row r="67" spans="1:12">
      <c r="A67" s="140" t="s">
        <v>776</v>
      </c>
      <c r="B67" s="141" t="s">
        <v>683</v>
      </c>
      <c r="C67" s="142">
        <v>0</v>
      </c>
      <c r="D67" s="142">
        <v>0</v>
      </c>
      <c r="E67" s="142">
        <v>0</v>
      </c>
      <c r="F67" s="142">
        <v>5804.61</v>
      </c>
      <c r="G67" s="142">
        <v>0</v>
      </c>
      <c r="H67" s="142">
        <v>713.88</v>
      </c>
      <c r="I67" s="142">
        <v>0</v>
      </c>
      <c r="J67" s="142">
        <v>6518.49</v>
      </c>
      <c r="K67" s="142">
        <v>0</v>
      </c>
      <c r="L67" s="142">
        <v>6518.49</v>
      </c>
    </row>
    <row r="68" spans="1:12">
      <c r="A68" s="140" t="s">
        <v>777</v>
      </c>
      <c r="B68" s="141" t="s">
        <v>685</v>
      </c>
      <c r="C68" s="142">
        <v>0</v>
      </c>
      <c r="D68" s="142">
        <v>0</v>
      </c>
      <c r="E68" s="142">
        <v>0</v>
      </c>
      <c r="F68" s="142">
        <v>75.08</v>
      </c>
      <c r="G68" s="142">
        <v>0</v>
      </c>
      <c r="H68" s="142">
        <v>0</v>
      </c>
      <c r="I68" s="142">
        <v>0</v>
      </c>
      <c r="J68" s="142">
        <v>75.08</v>
      </c>
      <c r="K68" s="142">
        <v>0</v>
      </c>
      <c r="L68" s="142">
        <v>75.08</v>
      </c>
    </row>
    <row r="69" spans="1:12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17" right="0.17" top="0.17" bottom="0.3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70C0"/>
  </sheetPr>
  <dimension ref="A1:L19"/>
  <sheetViews>
    <sheetView workbookViewId="0">
      <selection activeCell="B2" sqref="B2"/>
    </sheetView>
  </sheetViews>
  <sheetFormatPr defaultColWidth="9.140625" defaultRowHeight="1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/>
  <cols>
    <col min="1" max="1" width="8.28515625" style="146" bestFit="1" customWidth="1"/>
    <col min="2" max="2" width="75.140625" style="146" customWidth="1"/>
    <col min="3" max="3" width="4.42578125" style="147" bestFit="1" customWidth="1"/>
    <col min="4" max="4" width="11.42578125" style="148" customWidth="1"/>
    <col min="5" max="5" width="10.42578125" style="148" customWidth="1"/>
    <col min="6" max="7" width="15.28515625" style="148" bestFit="1" customWidth="1"/>
    <col min="8" max="16384" width="9.140625" style="139"/>
  </cols>
  <sheetData>
    <row r="1" spans="1:7" ht="33.7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>
      <c r="A2" s="141" t="s">
        <v>778</v>
      </c>
      <c r="B2" s="141" t="s">
        <v>779</v>
      </c>
      <c r="C2" s="140" t="s">
        <v>780</v>
      </c>
      <c r="D2" s="142">
        <v>0</v>
      </c>
      <c r="E2" s="142">
        <v>0</v>
      </c>
      <c r="F2" s="142">
        <v>0</v>
      </c>
      <c r="G2" s="142">
        <v>0</v>
      </c>
    </row>
    <row r="3" spans="1:7">
      <c r="A3" s="141" t="s">
        <v>781</v>
      </c>
      <c r="B3" s="141" t="s">
        <v>782</v>
      </c>
      <c r="C3" s="140" t="s">
        <v>783</v>
      </c>
      <c r="D3" s="142">
        <v>696430.54</v>
      </c>
      <c r="E3" s="142">
        <v>712319</v>
      </c>
      <c r="F3" s="142">
        <v>696430</v>
      </c>
      <c r="G3" s="142">
        <v>712319</v>
      </c>
    </row>
    <row r="4" spans="1:7">
      <c r="A4" s="141" t="s">
        <v>784</v>
      </c>
      <c r="B4" s="141" t="s">
        <v>785</v>
      </c>
      <c r="C4" s="140" t="s">
        <v>786</v>
      </c>
      <c r="D4" s="142">
        <v>684836.45</v>
      </c>
      <c r="E4" s="142">
        <v>705308</v>
      </c>
      <c r="F4" s="142">
        <v>684836</v>
      </c>
      <c r="G4" s="142">
        <v>705308</v>
      </c>
    </row>
    <row r="5" spans="1:7">
      <c r="A5" s="141" t="s">
        <v>787</v>
      </c>
      <c r="B5" s="141" t="s">
        <v>788</v>
      </c>
      <c r="C5" s="140" t="s">
        <v>789</v>
      </c>
      <c r="D5" s="142">
        <v>2000</v>
      </c>
      <c r="E5" s="142">
        <v>3129</v>
      </c>
      <c r="F5" s="142">
        <v>2000</v>
      </c>
      <c r="G5" s="142">
        <v>3129</v>
      </c>
    </row>
    <row r="6" spans="1:7">
      <c r="A6" s="141" t="s">
        <v>790</v>
      </c>
      <c r="B6" s="141" t="s">
        <v>791</v>
      </c>
      <c r="C6" s="140" t="s">
        <v>792</v>
      </c>
      <c r="D6" s="142">
        <v>3075.6</v>
      </c>
      <c r="E6" s="142">
        <v>0</v>
      </c>
      <c r="F6" s="142">
        <v>3076</v>
      </c>
      <c r="G6" s="142">
        <v>0</v>
      </c>
    </row>
    <row r="7" spans="1:7">
      <c r="A7" s="141" t="s">
        <v>793</v>
      </c>
      <c r="B7" s="141" t="s">
        <v>794</v>
      </c>
      <c r="C7" s="140" t="s">
        <v>795</v>
      </c>
      <c r="D7" s="142">
        <v>0</v>
      </c>
      <c r="E7" s="142">
        <v>0</v>
      </c>
      <c r="F7" s="142">
        <v>0</v>
      </c>
      <c r="G7" s="142">
        <v>0</v>
      </c>
    </row>
    <row r="8" spans="1:7">
      <c r="A8" s="141" t="s">
        <v>796</v>
      </c>
      <c r="B8" s="141" t="s">
        <v>797</v>
      </c>
      <c r="C8" s="140" t="s">
        <v>798</v>
      </c>
      <c r="D8" s="142">
        <v>0</v>
      </c>
      <c r="E8" s="142">
        <v>0</v>
      </c>
      <c r="F8" s="142">
        <v>0</v>
      </c>
      <c r="G8" s="142">
        <v>0</v>
      </c>
    </row>
    <row r="9" spans="1:7">
      <c r="A9" s="141" t="s">
        <v>799</v>
      </c>
      <c r="B9" s="141" t="s">
        <v>800</v>
      </c>
      <c r="C9" s="140" t="s">
        <v>801</v>
      </c>
      <c r="D9" s="142">
        <v>0</v>
      </c>
      <c r="E9" s="142">
        <v>0</v>
      </c>
      <c r="F9" s="142">
        <v>0</v>
      </c>
      <c r="G9" s="142">
        <v>0</v>
      </c>
    </row>
    <row r="10" spans="1:7">
      <c r="A10" s="141" t="s">
        <v>802</v>
      </c>
      <c r="B10" s="141" t="s">
        <v>803</v>
      </c>
      <c r="C10" s="140" t="s">
        <v>804</v>
      </c>
      <c r="D10" s="142">
        <v>6518.49</v>
      </c>
      <c r="E10" s="142">
        <v>3882</v>
      </c>
      <c r="F10" s="142">
        <v>6518</v>
      </c>
      <c r="G10" s="142">
        <v>3882</v>
      </c>
    </row>
    <row r="11" spans="1:7">
      <c r="A11" s="141" t="s">
        <v>781</v>
      </c>
      <c r="B11" s="141" t="s">
        <v>805</v>
      </c>
      <c r="C11" s="140" t="s">
        <v>806</v>
      </c>
      <c r="D11" s="142">
        <v>653111.52</v>
      </c>
      <c r="E11" s="142">
        <v>623066</v>
      </c>
      <c r="F11" s="142">
        <v>653111</v>
      </c>
      <c r="G11" s="142">
        <v>623066</v>
      </c>
    </row>
    <row r="12" spans="1:7">
      <c r="A12" s="141" t="s">
        <v>807</v>
      </c>
      <c r="B12" s="141" t="s">
        <v>808</v>
      </c>
      <c r="C12" s="140" t="s">
        <v>809</v>
      </c>
      <c r="D12" s="142">
        <v>486291.22</v>
      </c>
      <c r="E12" s="142">
        <v>467578</v>
      </c>
      <c r="F12" s="142">
        <v>486291</v>
      </c>
      <c r="G12" s="142">
        <v>467578</v>
      </c>
    </row>
    <row r="13" spans="1:7">
      <c r="A13" s="141" t="s">
        <v>810</v>
      </c>
      <c r="B13" s="141" t="s">
        <v>811</v>
      </c>
      <c r="C13" s="140" t="s">
        <v>812</v>
      </c>
      <c r="D13" s="142">
        <v>21685.48</v>
      </c>
      <c r="E13" s="142">
        <v>27269</v>
      </c>
      <c r="F13" s="142">
        <v>21685</v>
      </c>
      <c r="G13" s="142">
        <v>27269</v>
      </c>
    </row>
    <row r="14" spans="1:7">
      <c r="A14" s="141" t="s">
        <v>813</v>
      </c>
      <c r="B14" s="141" t="s">
        <v>814</v>
      </c>
      <c r="C14" s="140" t="s">
        <v>815</v>
      </c>
      <c r="D14" s="142">
        <v>0</v>
      </c>
      <c r="E14" s="142">
        <v>0</v>
      </c>
      <c r="F14" s="142">
        <v>0</v>
      </c>
      <c r="G14" s="142">
        <v>0</v>
      </c>
    </row>
    <row r="15" spans="1:7">
      <c r="A15" s="141" t="s">
        <v>816</v>
      </c>
      <c r="B15" s="141" t="s">
        <v>817</v>
      </c>
      <c r="C15" s="140" t="s">
        <v>818</v>
      </c>
      <c r="D15" s="142">
        <v>34069.81</v>
      </c>
      <c r="E15" s="142">
        <v>32992</v>
      </c>
      <c r="F15" s="142">
        <v>34069</v>
      </c>
      <c r="G15" s="142">
        <v>32992</v>
      </c>
    </row>
    <row r="16" spans="1:7">
      <c r="A16" s="141" t="s">
        <v>819</v>
      </c>
      <c r="B16" s="141" t="s">
        <v>820</v>
      </c>
      <c r="C16" s="140" t="s">
        <v>821</v>
      </c>
      <c r="D16" s="142">
        <v>76133.55</v>
      </c>
      <c r="E16" s="142">
        <v>62710</v>
      </c>
      <c r="F16" s="142">
        <v>76134</v>
      </c>
      <c r="G16" s="142">
        <v>62710</v>
      </c>
    </row>
    <row r="17" spans="1:7">
      <c r="A17" s="141" t="s">
        <v>822</v>
      </c>
      <c r="B17" s="141" t="s">
        <v>823</v>
      </c>
      <c r="C17" s="140" t="s">
        <v>824</v>
      </c>
      <c r="D17" s="142">
        <v>55344.7</v>
      </c>
      <c r="E17" s="142">
        <v>62710</v>
      </c>
      <c r="F17" s="142">
        <v>55345</v>
      </c>
      <c r="G17" s="142">
        <v>62710</v>
      </c>
    </row>
    <row r="18" spans="1:7">
      <c r="A18" s="141">
        <v>2</v>
      </c>
      <c r="B18" s="141" t="s">
        <v>825</v>
      </c>
      <c r="C18" s="140" t="s">
        <v>826</v>
      </c>
      <c r="D18" s="142">
        <v>0</v>
      </c>
      <c r="E18" s="142">
        <v>0</v>
      </c>
      <c r="F18" s="142">
        <v>0</v>
      </c>
      <c r="G18" s="142">
        <v>0</v>
      </c>
    </row>
    <row r="19" spans="1:7">
      <c r="A19" s="141">
        <v>3</v>
      </c>
      <c r="B19" s="141" t="s">
        <v>827</v>
      </c>
      <c r="C19" s="140" t="s">
        <v>828</v>
      </c>
      <c r="D19" s="142">
        <v>17628.84</v>
      </c>
      <c r="E19" s="142">
        <v>0</v>
      </c>
      <c r="F19" s="142">
        <v>17629</v>
      </c>
      <c r="G19" s="142">
        <v>0</v>
      </c>
    </row>
    <row r="20" spans="1:7">
      <c r="A20" s="141">
        <v>4</v>
      </c>
      <c r="B20" s="141" t="s">
        <v>829</v>
      </c>
      <c r="C20" s="140" t="s">
        <v>830</v>
      </c>
      <c r="D20" s="142">
        <v>3160.01</v>
      </c>
      <c r="E20" s="142">
        <v>0</v>
      </c>
      <c r="F20" s="142">
        <v>3160</v>
      </c>
      <c r="G20" s="142">
        <v>0</v>
      </c>
    </row>
    <row r="21" spans="1:7">
      <c r="A21" s="141" t="s">
        <v>831</v>
      </c>
      <c r="B21" s="141" t="s">
        <v>832</v>
      </c>
      <c r="C21" s="140" t="s">
        <v>833</v>
      </c>
      <c r="D21" s="142">
        <v>1265.83</v>
      </c>
      <c r="E21" s="142">
        <v>1797</v>
      </c>
      <c r="F21" s="142">
        <v>1266</v>
      </c>
      <c r="G21" s="142">
        <v>1797</v>
      </c>
    </row>
    <row r="22" spans="1:7">
      <c r="A22" s="141" t="s">
        <v>834</v>
      </c>
      <c r="B22" s="141" t="s">
        <v>835</v>
      </c>
      <c r="C22" s="140" t="s">
        <v>836</v>
      </c>
      <c r="D22" s="142">
        <v>28729</v>
      </c>
      <c r="E22" s="142">
        <v>21889</v>
      </c>
      <c r="F22" s="142">
        <v>28729</v>
      </c>
      <c r="G22" s="142">
        <v>21889</v>
      </c>
    </row>
    <row r="23" spans="1:7">
      <c r="A23" s="141" t="s">
        <v>837</v>
      </c>
      <c r="B23" s="141" t="s">
        <v>838</v>
      </c>
      <c r="C23" s="140" t="s">
        <v>839</v>
      </c>
      <c r="D23" s="142">
        <v>28729</v>
      </c>
      <c r="E23" s="142">
        <v>0</v>
      </c>
      <c r="F23" s="142">
        <v>28729</v>
      </c>
      <c r="G23" s="142">
        <v>0</v>
      </c>
    </row>
    <row r="24" spans="1:7">
      <c r="A24" s="141">
        <v>2</v>
      </c>
      <c r="B24" s="141" t="s">
        <v>840</v>
      </c>
      <c r="C24" s="140" t="s">
        <v>841</v>
      </c>
      <c r="D24" s="142">
        <v>0</v>
      </c>
      <c r="E24" s="142">
        <v>0</v>
      </c>
      <c r="F24" s="142">
        <v>0</v>
      </c>
      <c r="G24" s="142">
        <v>0</v>
      </c>
    </row>
    <row r="25" spans="1:7">
      <c r="A25" s="141" t="s">
        <v>842</v>
      </c>
      <c r="B25" s="141" t="s">
        <v>843</v>
      </c>
      <c r="C25" s="140" t="s">
        <v>844</v>
      </c>
      <c r="D25" s="142">
        <v>0</v>
      </c>
      <c r="E25" s="142">
        <v>0</v>
      </c>
      <c r="F25" s="142">
        <v>0</v>
      </c>
      <c r="G25" s="142">
        <v>0</v>
      </c>
    </row>
    <row r="26" spans="1:7">
      <c r="A26" s="141" t="s">
        <v>784</v>
      </c>
      <c r="B26" s="141" t="s">
        <v>845</v>
      </c>
      <c r="C26" s="140" t="s">
        <v>846</v>
      </c>
      <c r="D26" s="142">
        <v>0</v>
      </c>
      <c r="E26" s="142">
        <v>0</v>
      </c>
      <c r="F26" s="142">
        <v>0</v>
      </c>
      <c r="G26" s="142">
        <v>0</v>
      </c>
    </row>
    <row r="27" spans="1:7">
      <c r="A27" s="141" t="s">
        <v>847</v>
      </c>
      <c r="B27" s="141" t="s">
        <v>848</v>
      </c>
      <c r="C27" s="140" t="s">
        <v>849</v>
      </c>
      <c r="D27" s="142">
        <v>4936.63</v>
      </c>
      <c r="E27" s="142">
        <v>8831</v>
      </c>
      <c r="F27" s="142">
        <v>4937</v>
      </c>
      <c r="G27" s="142">
        <v>8831</v>
      </c>
    </row>
    <row r="28" spans="1:7">
      <c r="A28" s="141" t="s">
        <v>850</v>
      </c>
      <c r="B28" s="141" t="s">
        <v>851</v>
      </c>
      <c r="C28" s="140" t="s">
        <v>852</v>
      </c>
      <c r="D28" s="142">
        <v>43319.02</v>
      </c>
      <c r="E28" s="142">
        <v>89253</v>
      </c>
      <c r="F28" s="142">
        <v>43319</v>
      </c>
      <c r="G28" s="142">
        <v>89253</v>
      </c>
    </row>
    <row r="29" spans="1:7">
      <c r="A29" s="141" t="s">
        <v>778</v>
      </c>
      <c r="B29" s="141" t="s">
        <v>853</v>
      </c>
      <c r="C29" s="140" t="s">
        <v>854</v>
      </c>
      <c r="D29" s="142">
        <v>147865.54</v>
      </c>
      <c r="E29" s="142">
        <v>180598</v>
      </c>
      <c r="F29" s="142">
        <v>147867</v>
      </c>
      <c r="G29" s="142">
        <v>180598</v>
      </c>
    </row>
    <row r="30" spans="1:7">
      <c r="A30" s="141" t="s">
        <v>781</v>
      </c>
      <c r="B30" s="141" t="s">
        <v>855</v>
      </c>
      <c r="C30" s="140" t="s">
        <v>856</v>
      </c>
      <c r="D30" s="142">
        <v>75.08</v>
      </c>
      <c r="E30" s="142">
        <v>222</v>
      </c>
      <c r="F30" s="142">
        <v>75</v>
      </c>
      <c r="G30" s="142">
        <v>222</v>
      </c>
    </row>
    <row r="31" spans="1:7">
      <c r="A31" s="141" t="s">
        <v>857</v>
      </c>
      <c r="B31" s="141" t="s">
        <v>858</v>
      </c>
      <c r="C31" s="140" t="s">
        <v>859</v>
      </c>
      <c r="D31" s="142">
        <v>0</v>
      </c>
      <c r="E31" s="142">
        <v>0</v>
      </c>
      <c r="F31" s="142">
        <v>0</v>
      </c>
      <c r="G31" s="142">
        <v>0</v>
      </c>
    </row>
    <row r="32" spans="1:7">
      <c r="A32" s="141" t="s">
        <v>860</v>
      </c>
      <c r="B32" s="141" t="s">
        <v>861</v>
      </c>
      <c r="C32" s="140" t="s">
        <v>862</v>
      </c>
      <c r="D32" s="142">
        <v>0</v>
      </c>
      <c r="E32" s="142">
        <v>0</v>
      </c>
      <c r="F32" s="142">
        <v>0</v>
      </c>
      <c r="G32" s="142">
        <v>0</v>
      </c>
    </row>
    <row r="33" spans="1:7">
      <c r="A33" s="141" t="s">
        <v>863</v>
      </c>
      <c r="B33" s="141" t="s">
        <v>864</v>
      </c>
      <c r="C33" s="140" t="s">
        <v>865</v>
      </c>
      <c r="D33" s="142">
        <v>0</v>
      </c>
      <c r="E33" s="142">
        <v>0</v>
      </c>
      <c r="F33" s="142">
        <v>0</v>
      </c>
      <c r="G33" s="142">
        <v>0</v>
      </c>
    </row>
    <row r="34" spans="1:7">
      <c r="A34" s="141">
        <v>2</v>
      </c>
      <c r="B34" s="141" t="s">
        <v>866</v>
      </c>
      <c r="C34" s="140" t="s">
        <v>867</v>
      </c>
      <c r="D34" s="142">
        <v>0</v>
      </c>
      <c r="E34" s="142">
        <v>0</v>
      </c>
      <c r="F34" s="142">
        <v>0</v>
      </c>
      <c r="G34" s="142">
        <v>0</v>
      </c>
    </row>
    <row r="35" spans="1:7">
      <c r="A35" s="141">
        <v>3</v>
      </c>
      <c r="B35" s="141" t="s">
        <v>868</v>
      </c>
      <c r="C35" s="140" t="s">
        <v>869</v>
      </c>
      <c r="D35" s="142">
        <v>0</v>
      </c>
      <c r="E35" s="142">
        <v>0</v>
      </c>
      <c r="F35" s="142">
        <v>0</v>
      </c>
      <c r="G35" s="142">
        <v>0</v>
      </c>
    </row>
    <row r="36" spans="1:7">
      <c r="A36" s="141" t="s">
        <v>870</v>
      </c>
      <c r="B36" s="141" t="s">
        <v>871</v>
      </c>
      <c r="C36" s="140" t="s">
        <v>872</v>
      </c>
      <c r="D36" s="142">
        <v>0</v>
      </c>
      <c r="E36" s="142">
        <v>0</v>
      </c>
      <c r="F36" s="142">
        <v>0</v>
      </c>
      <c r="G36" s="142">
        <v>0</v>
      </c>
    </row>
    <row r="37" spans="1:7">
      <c r="A37" s="141" t="s">
        <v>873</v>
      </c>
      <c r="B37" s="141" t="s">
        <v>874</v>
      </c>
      <c r="C37" s="140" t="s">
        <v>875</v>
      </c>
      <c r="D37" s="142">
        <v>0</v>
      </c>
      <c r="E37" s="142">
        <v>0</v>
      </c>
      <c r="F37" s="142">
        <v>0</v>
      </c>
      <c r="G37" s="142">
        <v>0</v>
      </c>
    </row>
    <row r="38" spans="1:7">
      <c r="A38" s="141">
        <v>2</v>
      </c>
      <c r="B38" s="141" t="s">
        <v>876</v>
      </c>
      <c r="C38" s="140" t="s">
        <v>877</v>
      </c>
      <c r="D38" s="142">
        <v>0</v>
      </c>
      <c r="E38" s="142">
        <v>0</v>
      </c>
      <c r="F38" s="142">
        <v>0</v>
      </c>
      <c r="G38" s="142">
        <v>0</v>
      </c>
    </row>
    <row r="39" spans="1:7">
      <c r="A39" s="141">
        <v>3</v>
      </c>
      <c r="B39" s="141" t="s">
        <v>878</v>
      </c>
      <c r="C39" s="140" t="s">
        <v>879</v>
      </c>
      <c r="D39" s="142">
        <v>0</v>
      </c>
      <c r="E39" s="142">
        <v>0</v>
      </c>
      <c r="F39" s="142">
        <v>0</v>
      </c>
      <c r="G39" s="142">
        <v>0</v>
      </c>
    </row>
    <row r="40" spans="1:7">
      <c r="A40" s="141" t="s">
        <v>880</v>
      </c>
      <c r="B40" s="141" t="s">
        <v>881</v>
      </c>
      <c r="C40" s="140" t="s">
        <v>882</v>
      </c>
      <c r="D40" s="142">
        <v>0</v>
      </c>
      <c r="E40" s="142">
        <v>0</v>
      </c>
      <c r="F40" s="142">
        <v>0</v>
      </c>
      <c r="G40" s="142">
        <v>0</v>
      </c>
    </row>
    <row r="41" spans="1:7">
      <c r="A41" s="141" t="s">
        <v>883</v>
      </c>
      <c r="B41" s="141" t="s">
        <v>884</v>
      </c>
      <c r="C41" s="140" t="s">
        <v>885</v>
      </c>
      <c r="D41" s="142">
        <v>0</v>
      </c>
      <c r="E41" s="142">
        <v>0</v>
      </c>
      <c r="F41" s="142">
        <v>0</v>
      </c>
      <c r="G41" s="142">
        <v>0</v>
      </c>
    </row>
    <row r="42" spans="1:7">
      <c r="A42" s="141">
        <v>2</v>
      </c>
      <c r="B42" s="141" t="s">
        <v>886</v>
      </c>
      <c r="C42" s="140" t="s">
        <v>887</v>
      </c>
      <c r="D42" s="142">
        <v>0</v>
      </c>
      <c r="E42" s="142">
        <v>0</v>
      </c>
      <c r="F42" s="142">
        <v>0</v>
      </c>
      <c r="G42" s="142">
        <v>0</v>
      </c>
    </row>
    <row r="43" spans="1:7">
      <c r="A43" s="141" t="s">
        <v>888</v>
      </c>
      <c r="B43" s="141" t="s">
        <v>889</v>
      </c>
      <c r="C43" s="140" t="s">
        <v>890</v>
      </c>
      <c r="D43" s="142">
        <v>75.08</v>
      </c>
      <c r="E43" s="142">
        <v>150</v>
      </c>
      <c r="F43" s="142">
        <v>75</v>
      </c>
      <c r="G43" s="142">
        <v>150</v>
      </c>
    </row>
    <row r="44" spans="1:7">
      <c r="A44" s="141" t="s">
        <v>891</v>
      </c>
      <c r="B44" s="141" t="s">
        <v>892</v>
      </c>
      <c r="C44" s="140" t="s">
        <v>893</v>
      </c>
      <c r="D44" s="142">
        <v>0</v>
      </c>
      <c r="E44" s="142">
        <v>0</v>
      </c>
      <c r="F44" s="142">
        <v>0</v>
      </c>
      <c r="G44" s="142">
        <v>0</v>
      </c>
    </row>
    <row r="45" spans="1:7">
      <c r="A45" s="141" t="s">
        <v>894</v>
      </c>
      <c r="B45" s="141" t="s">
        <v>895</v>
      </c>
      <c r="C45" s="140" t="s">
        <v>896</v>
      </c>
      <c r="D45" s="142">
        <v>0</v>
      </c>
      <c r="E45" s="142">
        <v>72</v>
      </c>
      <c r="F45" s="142">
        <v>0</v>
      </c>
      <c r="G45" s="142">
        <v>72</v>
      </c>
    </row>
    <row r="46" spans="1:7">
      <c r="A46" s="141" t="s">
        <v>781</v>
      </c>
      <c r="B46" s="141" t="s">
        <v>897</v>
      </c>
      <c r="C46" s="140" t="s">
        <v>898</v>
      </c>
      <c r="D46" s="142">
        <v>4195.3999999999996</v>
      </c>
      <c r="E46" s="142">
        <v>5375</v>
      </c>
      <c r="F46" s="142">
        <v>4195</v>
      </c>
      <c r="G46" s="142">
        <v>5375</v>
      </c>
    </row>
    <row r="47" spans="1:7">
      <c r="A47" s="141" t="s">
        <v>899</v>
      </c>
      <c r="B47" s="141" t="s">
        <v>900</v>
      </c>
      <c r="C47" s="140" t="s">
        <v>901</v>
      </c>
      <c r="D47" s="142">
        <v>0</v>
      </c>
      <c r="E47" s="142">
        <v>0</v>
      </c>
      <c r="F47" s="142">
        <v>0</v>
      </c>
      <c r="G47" s="142">
        <v>0</v>
      </c>
    </row>
    <row r="48" spans="1:7">
      <c r="A48" s="141" t="s">
        <v>902</v>
      </c>
      <c r="B48" s="141" t="s">
        <v>903</v>
      </c>
      <c r="C48" s="140" t="s">
        <v>904</v>
      </c>
      <c r="D48" s="142">
        <v>0</v>
      </c>
      <c r="E48" s="142">
        <v>0</v>
      </c>
      <c r="F48" s="142">
        <v>0</v>
      </c>
      <c r="G48" s="142">
        <v>0</v>
      </c>
    </row>
    <row r="49" spans="1:7">
      <c r="A49" s="141" t="s">
        <v>905</v>
      </c>
      <c r="B49" s="141" t="s">
        <v>906</v>
      </c>
      <c r="C49" s="140" t="s">
        <v>907</v>
      </c>
      <c r="D49" s="142">
        <v>0</v>
      </c>
      <c r="E49" s="142">
        <v>0</v>
      </c>
      <c r="F49" s="142">
        <v>0</v>
      </c>
      <c r="G49" s="142">
        <v>0</v>
      </c>
    </row>
    <row r="50" spans="1:7">
      <c r="A50" s="141" t="s">
        <v>908</v>
      </c>
      <c r="B50" s="141" t="s">
        <v>909</v>
      </c>
      <c r="C50" s="140" t="s">
        <v>910</v>
      </c>
      <c r="D50" s="142">
        <v>1879.93</v>
      </c>
      <c r="E50" s="142">
        <v>2077</v>
      </c>
      <c r="F50" s="142">
        <v>1880</v>
      </c>
      <c r="G50" s="142">
        <v>2077</v>
      </c>
    </row>
    <row r="51" spans="1:7">
      <c r="A51" s="141" t="s">
        <v>911</v>
      </c>
      <c r="B51" s="141" t="s">
        <v>912</v>
      </c>
      <c r="C51" s="140" t="s">
        <v>913</v>
      </c>
      <c r="D51" s="142">
        <v>0</v>
      </c>
      <c r="E51" s="142">
        <v>0</v>
      </c>
      <c r="F51" s="142">
        <v>0</v>
      </c>
      <c r="G51" s="142">
        <v>0</v>
      </c>
    </row>
    <row r="52" spans="1:7">
      <c r="A52" s="141">
        <v>2</v>
      </c>
      <c r="B52" s="141" t="s">
        <v>914</v>
      </c>
      <c r="C52" s="140" t="s">
        <v>915</v>
      </c>
      <c r="D52" s="142">
        <v>1879.93</v>
      </c>
      <c r="E52" s="142">
        <v>0</v>
      </c>
      <c r="F52" s="142">
        <v>1880</v>
      </c>
      <c r="G52" s="142">
        <v>0</v>
      </c>
    </row>
    <row r="53" spans="1:7">
      <c r="A53" s="141" t="s">
        <v>916</v>
      </c>
      <c r="B53" s="141" t="s">
        <v>917</v>
      </c>
      <c r="C53" s="140" t="s">
        <v>918</v>
      </c>
      <c r="D53" s="142">
        <v>27.1</v>
      </c>
      <c r="E53" s="142">
        <v>899</v>
      </c>
      <c r="F53" s="142">
        <v>27</v>
      </c>
      <c r="G53" s="142">
        <v>899</v>
      </c>
    </row>
    <row r="54" spans="1:7">
      <c r="A54" s="141" t="s">
        <v>919</v>
      </c>
      <c r="B54" s="141" t="s">
        <v>920</v>
      </c>
      <c r="C54" s="140" t="s">
        <v>921</v>
      </c>
      <c r="D54" s="142">
        <v>0</v>
      </c>
      <c r="E54" s="142">
        <v>0</v>
      </c>
      <c r="F54" s="142">
        <v>0</v>
      </c>
      <c r="G54" s="142">
        <v>0</v>
      </c>
    </row>
    <row r="55" spans="1:7">
      <c r="A55" s="141" t="s">
        <v>922</v>
      </c>
      <c r="B55" s="141" t="s">
        <v>923</v>
      </c>
      <c r="C55" s="140" t="s">
        <v>924</v>
      </c>
      <c r="D55" s="142">
        <v>2288.37</v>
      </c>
      <c r="E55" s="142">
        <v>2399</v>
      </c>
      <c r="F55" s="142">
        <v>2288</v>
      </c>
      <c r="G55" s="142">
        <v>2399</v>
      </c>
    </row>
    <row r="56" spans="1:7">
      <c r="A56" s="141" t="s">
        <v>850</v>
      </c>
      <c r="B56" s="141" t="s">
        <v>925</v>
      </c>
      <c r="C56" s="140" t="s">
        <v>926</v>
      </c>
      <c r="D56" s="142">
        <v>-4120.32</v>
      </c>
      <c r="E56" s="142">
        <v>-5153</v>
      </c>
      <c r="F56" s="142">
        <v>-4120</v>
      </c>
      <c r="G56" s="142">
        <v>-5153</v>
      </c>
    </row>
    <row r="57" spans="1:7">
      <c r="A57" s="141" t="s">
        <v>927</v>
      </c>
      <c r="B57" s="141" t="s">
        <v>928</v>
      </c>
      <c r="C57" s="140" t="s">
        <v>929</v>
      </c>
      <c r="D57" s="142">
        <v>39198.699999999997</v>
      </c>
      <c r="E57" s="142">
        <v>84100</v>
      </c>
      <c r="F57" s="142">
        <v>39199</v>
      </c>
      <c r="G57" s="142">
        <v>84100</v>
      </c>
    </row>
    <row r="58" spans="1:7">
      <c r="A58" s="141" t="s">
        <v>930</v>
      </c>
      <c r="B58" s="141" t="s">
        <v>931</v>
      </c>
      <c r="C58" s="140" t="s">
        <v>932</v>
      </c>
      <c r="D58" s="142">
        <v>8392.5</v>
      </c>
      <c r="E58" s="142">
        <v>17940</v>
      </c>
      <c r="F58" s="142">
        <v>8393</v>
      </c>
      <c r="G58" s="142">
        <v>17940</v>
      </c>
    </row>
    <row r="59" spans="1:7">
      <c r="A59" s="141" t="s">
        <v>933</v>
      </c>
      <c r="B59" s="141" t="s">
        <v>934</v>
      </c>
      <c r="C59" s="140" t="s">
        <v>935</v>
      </c>
      <c r="D59" s="142">
        <v>8392.5</v>
      </c>
      <c r="E59" s="142">
        <v>17940</v>
      </c>
      <c r="F59" s="142">
        <v>8393</v>
      </c>
      <c r="G59" s="142">
        <v>17940</v>
      </c>
    </row>
    <row r="60" spans="1:7">
      <c r="A60" s="141">
        <v>2</v>
      </c>
      <c r="B60" s="141" t="s">
        <v>936</v>
      </c>
      <c r="C60" s="140" t="s">
        <v>937</v>
      </c>
      <c r="D60" s="142">
        <v>0</v>
      </c>
      <c r="E60" s="142">
        <v>0</v>
      </c>
      <c r="F60" s="142">
        <v>0</v>
      </c>
      <c r="G60" s="142">
        <v>0</v>
      </c>
    </row>
    <row r="61" spans="1:7">
      <c r="A61" s="141" t="s">
        <v>938</v>
      </c>
      <c r="B61" s="141" t="s">
        <v>939</v>
      </c>
      <c r="C61" s="140" t="s">
        <v>940</v>
      </c>
      <c r="D61" s="142">
        <v>0</v>
      </c>
      <c r="E61" s="142">
        <v>0</v>
      </c>
      <c r="F61" s="142">
        <v>0</v>
      </c>
      <c r="G61" s="142">
        <v>0</v>
      </c>
    </row>
    <row r="62" spans="1:7">
      <c r="A62" s="141" t="s">
        <v>927</v>
      </c>
      <c r="B62" s="141" t="s">
        <v>941</v>
      </c>
      <c r="C62" s="140" t="s">
        <v>942</v>
      </c>
      <c r="D62" s="142">
        <v>30806.2</v>
      </c>
      <c r="E62" s="142">
        <v>66160</v>
      </c>
      <c r="F62" s="142">
        <v>30806</v>
      </c>
      <c r="G62" s="142">
        <v>66160</v>
      </c>
    </row>
  </sheetData>
  <pageMargins left="0.17" right="0.17" top="0.74803149606299213" bottom="0.74803149606299213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40" workbookViewId="0">
      <selection activeCell="B70" sqref="B70"/>
    </sheetView>
  </sheetViews>
  <sheetFormatPr defaultColWidth="9.140625" defaultRowHeight="15"/>
  <cols>
    <col min="1" max="1" width="8.28515625" style="144" bestFit="1" customWidth="1"/>
    <col min="2" max="2" width="69" style="144" customWidth="1"/>
    <col min="3" max="3" width="4.42578125" style="143" bestFit="1" customWidth="1"/>
    <col min="4" max="4" width="14.28515625" style="145" customWidth="1"/>
    <col min="5" max="7" width="15.28515625" style="145" bestFit="1" customWidth="1"/>
    <col min="8" max="16384" width="9.140625" style="139"/>
  </cols>
  <sheetData>
    <row r="1" spans="1:7" ht="33.7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>
      <c r="A2" s="144" t="s">
        <v>778</v>
      </c>
      <c r="B2" s="144" t="s">
        <v>779</v>
      </c>
      <c r="C2" s="143" t="s">
        <v>780</v>
      </c>
      <c r="D2" s="145">
        <v>0</v>
      </c>
      <c r="E2" s="145">
        <v>0</v>
      </c>
      <c r="F2" s="145">
        <v>0</v>
      </c>
      <c r="G2" s="145">
        <v>0</v>
      </c>
    </row>
    <row r="3" spans="1:7">
      <c r="A3" s="144" t="s">
        <v>781</v>
      </c>
      <c r="B3" s="144" t="s">
        <v>782</v>
      </c>
      <c r="C3" s="143" t="s">
        <v>783</v>
      </c>
      <c r="D3" s="142">
        <v>0</v>
      </c>
      <c r="E3" s="142">
        <v>0</v>
      </c>
      <c r="F3" s="142">
        <v>0</v>
      </c>
      <c r="G3" s="142">
        <v>0</v>
      </c>
    </row>
    <row r="4" spans="1:7">
      <c r="A4" s="144" t="s">
        <v>784</v>
      </c>
      <c r="B4" s="144" t="s">
        <v>785</v>
      </c>
      <c r="C4" s="143" t="s">
        <v>786</v>
      </c>
      <c r="D4" s="145">
        <v>0</v>
      </c>
      <c r="E4" s="145">
        <v>0</v>
      </c>
      <c r="F4" s="145">
        <v>0</v>
      </c>
      <c r="G4" s="145">
        <v>0</v>
      </c>
    </row>
    <row r="5" spans="1:7">
      <c r="A5" s="144" t="s">
        <v>787</v>
      </c>
      <c r="B5" s="144" t="s">
        <v>788</v>
      </c>
      <c r="C5" s="143" t="s">
        <v>789</v>
      </c>
      <c r="D5" s="145">
        <v>0</v>
      </c>
      <c r="E5" s="145">
        <v>0</v>
      </c>
      <c r="F5" s="145">
        <v>0</v>
      </c>
      <c r="G5" s="145">
        <v>0</v>
      </c>
    </row>
    <row r="6" spans="1:7">
      <c r="A6" s="144" t="s">
        <v>790</v>
      </c>
      <c r="B6" s="144" t="s">
        <v>791</v>
      </c>
      <c r="C6" s="143" t="s">
        <v>792</v>
      </c>
      <c r="D6" s="145">
        <v>0</v>
      </c>
      <c r="E6" s="145">
        <v>0</v>
      </c>
      <c r="F6" s="145">
        <v>0</v>
      </c>
      <c r="G6" s="145">
        <v>0</v>
      </c>
    </row>
    <row r="7" spans="1:7">
      <c r="A7" s="144" t="s">
        <v>793</v>
      </c>
      <c r="B7" s="144" t="s">
        <v>794</v>
      </c>
      <c r="C7" s="143" t="s">
        <v>795</v>
      </c>
      <c r="D7" s="145">
        <v>0</v>
      </c>
      <c r="E7" s="145">
        <v>0</v>
      </c>
      <c r="F7" s="145">
        <v>0</v>
      </c>
      <c r="G7" s="145">
        <v>0</v>
      </c>
    </row>
    <row r="8" spans="1:7">
      <c r="A8" s="144" t="s">
        <v>796</v>
      </c>
      <c r="B8" s="144" t="s">
        <v>797</v>
      </c>
      <c r="C8" s="143" t="s">
        <v>798</v>
      </c>
      <c r="D8" s="145">
        <v>0</v>
      </c>
      <c r="E8" s="145">
        <v>0</v>
      </c>
      <c r="F8" s="145">
        <v>0</v>
      </c>
      <c r="G8" s="145">
        <v>0</v>
      </c>
    </row>
    <row r="9" spans="1:7">
      <c r="A9" s="144" t="s">
        <v>799</v>
      </c>
      <c r="B9" s="144" t="s">
        <v>800</v>
      </c>
      <c r="C9" s="143" t="s">
        <v>801</v>
      </c>
      <c r="D9" s="145">
        <v>0</v>
      </c>
      <c r="E9" s="145">
        <v>0</v>
      </c>
      <c r="F9" s="145">
        <v>0</v>
      </c>
      <c r="G9" s="145">
        <v>0</v>
      </c>
    </row>
    <row r="10" spans="1:7">
      <c r="A10" s="144" t="s">
        <v>802</v>
      </c>
      <c r="B10" s="144" t="s">
        <v>803</v>
      </c>
      <c r="C10" s="143" t="s">
        <v>804</v>
      </c>
      <c r="D10" s="145">
        <v>0</v>
      </c>
      <c r="E10" s="145">
        <v>0</v>
      </c>
      <c r="F10" s="145">
        <v>0</v>
      </c>
      <c r="G10" s="145">
        <v>0</v>
      </c>
    </row>
    <row r="11" spans="1:7">
      <c r="A11" s="144" t="s">
        <v>781</v>
      </c>
      <c r="B11" s="144" t="s">
        <v>805</v>
      </c>
      <c r="C11" s="143" t="s">
        <v>806</v>
      </c>
      <c r="D11" s="145">
        <v>0</v>
      </c>
      <c r="E11" s="145">
        <v>0</v>
      </c>
      <c r="F11" s="145">
        <v>0</v>
      </c>
      <c r="G11" s="145">
        <v>0</v>
      </c>
    </row>
    <row r="12" spans="1:7">
      <c r="A12" s="144" t="s">
        <v>807</v>
      </c>
      <c r="B12" s="144" t="s">
        <v>808</v>
      </c>
      <c r="C12" s="143" t="s">
        <v>809</v>
      </c>
      <c r="D12" s="145">
        <v>0</v>
      </c>
      <c r="E12" s="145">
        <v>0</v>
      </c>
      <c r="F12" s="145">
        <v>0</v>
      </c>
      <c r="G12" s="145">
        <v>0</v>
      </c>
    </row>
    <row r="13" spans="1:7">
      <c r="A13" s="144" t="s">
        <v>810</v>
      </c>
      <c r="B13" s="144" t="s">
        <v>811</v>
      </c>
      <c r="C13" s="143" t="s">
        <v>812</v>
      </c>
      <c r="D13" s="145">
        <v>0</v>
      </c>
      <c r="E13" s="145">
        <v>0</v>
      </c>
      <c r="F13" s="145">
        <v>0</v>
      </c>
      <c r="G13" s="145">
        <v>0</v>
      </c>
    </row>
    <row r="14" spans="1:7">
      <c r="A14" s="144" t="s">
        <v>813</v>
      </c>
      <c r="B14" s="144" t="s">
        <v>814</v>
      </c>
      <c r="C14" s="143" t="s">
        <v>815</v>
      </c>
      <c r="D14" s="145">
        <v>0</v>
      </c>
      <c r="E14" s="145">
        <v>0</v>
      </c>
      <c r="F14" s="145">
        <v>0</v>
      </c>
      <c r="G14" s="145">
        <v>0</v>
      </c>
    </row>
    <row r="15" spans="1:7">
      <c r="A15" s="144" t="s">
        <v>816</v>
      </c>
      <c r="B15" s="144" t="s">
        <v>817</v>
      </c>
      <c r="C15" s="143" t="s">
        <v>818</v>
      </c>
      <c r="D15" s="145">
        <v>0</v>
      </c>
      <c r="E15" s="145">
        <v>0</v>
      </c>
      <c r="F15" s="145">
        <v>0</v>
      </c>
      <c r="G15" s="145">
        <v>0</v>
      </c>
    </row>
    <row r="16" spans="1:7">
      <c r="A16" s="144" t="s">
        <v>819</v>
      </c>
      <c r="B16" s="144" t="s">
        <v>820</v>
      </c>
      <c r="C16" s="143" t="s">
        <v>821</v>
      </c>
      <c r="D16" s="145">
        <v>0</v>
      </c>
      <c r="E16" s="145">
        <v>0</v>
      </c>
      <c r="F16" s="145">
        <v>0</v>
      </c>
      <c r="G16" s="145">
        <v>0</v>
      </c>
    </row>
    <row r="17" spans="1:7">
      <c r="A17" s="144" t="s">
        <v>822</v>
      </c>
      <c r="B17" s="144" t="s">
        <v>823</v>
      </c>
      <c r="C17" s="143" t="s">
        <v>824</v>
      </c>
      <c r="D17" s="145">
        <v>0</v>
      </c>
      <c r="E17" s="145">
        <v>0</v>
      </c>
      <c r="F17" s="145">
        <v>0</v>
      </c>
      <c r="G17" s="145">
        <v>0</v>
      </c>
    </row>
    <row r="18" spans="1:7">
      <c r="A18" s="144">
        <v>2</v>
      </c>
      <c r="B18" s="144" t="s">
        <v>825</v>
      </c>
      <c r="C18" s="143" t="s">
        <v>826</v>
      </c>
      <c r="D18" s="145">
        <v>0</v>
      </c>
      <c r="E18" s="145">
        <v>0</v>
      </c>
      <c r="F18" s="145">
        <v>0</v>
      </c>
      <c r="G18" s="145">
        <v>0</v>
      </c>
    </row>
    <row r="19" spans="1:7">
      <c r="A19" s="144">
        <v>3</v>
      </c>
      <c r="B19" s="144" t="s">
        <v>827</v>
      </c>
      <c r="C19" s="143" t="s">
        <v>828</v>
      </c>
      <c r="D19" s="145">
        <v>0</v>
      </c>
      <c r="E19" s="145">
        <v>0</v>
      </c>
      <c r="F19" s="145">
        <v>0</v>
      </c>
      <c r="G19" s="145">
        <v>0</v>
      </c>
    </row>
    <row r="20" spans="1:7">
      <c r="A20" s="144">
        <v>4</v>
      </c>
      <c r="B20" s="144" t="s">
        <v>829</v>
      </c>
      <c r="C20" s="143" t="s">
        <v>830</v>
      </c>
      <c r="D20" s="145">
        <v>0</v>
      </c>
      <c r="E20" s="145">
        <v>0</v>
      </c>
      <c r="F20" s="145">
        <v>0</v>
      </c>
      <c r="G20" s="145">
        <v>0</v>
      </c>
    </row>
    <row r="21" spans="1:7">
      <c r="A21" s="144" t="s">
        <v>831</v>
      </c>
      <c r="B21" s="144" t="s">
        <v>832</v>
      </c>
      <c r="C21" s="143" t="s">
        <v>833</v>
      </c>
      <c r="D21" s="145">
        <v>0</v>
      </c>
      <c r="E21" s="145">
        <v>0</v>
      </c>
      <c r="F21" s="145">
        <v>0</v>
      </c>
      <c r="G21" s="145">
        <v>0</v>
      </c>
    </row>
    <row r="22" spans="1:7">
      <c r="A22" s="144" t="s">
        <v>834</v>
      </c>
      <c r="B22" s="144" t="s">
        <v>835</v>
      </c>
      <c r="C22" s="143" t="s">
        <v>836</v>
      </c>
      <c r="D22" s="145">
        <v>0</v>
      </c>
      <c r="E22" s="145">
        <v>0</v>
      </c>
      <c r="F22" s="145">
        <v>0</v>
      </c>
      <c r="G22" s="145">
        <v>0</v>
      </c>
    </row>
    <row r="23" spans="1:7">
      <c r="A23" s="144" t="s">
        <v>837</v>
      </c>
      <c r="B23" s="144" t="s">
        <v>838</v>
      </c>
      <c r="C23" s="143" t="s">
        <v>839</v>
      </c>
      <c r="D23" s="145">
        <v>0</v>
      </c>
      <c r="E23" s="145">
        <v>0</v>
      </c>
      <c r="F23" s="145">
        <v>0</v>
      </c>
      <c r="G23" s="145">
        <v>0</v>
      </c>
    </row>
    <row r="24" spans="1:7">
      <c r="A24" s="144">
        <v>2</v>
      </c>
      <c r="B24" s="144" t="s">
        <v>840</v>
      </c>
      <c r="C24" s="143" t="s">
        <v>841</v>
      </c>
      <c r="D24" s="145">
        <v>0</v>
      </c>
      <c r="E24" s="145">
        <v>0</v>
      </c>
      <c r="F24" s="145">
        <v>0</v>
      </c>
      <c r="G24" s="145">
        <v>0</v>
      </c>
    </row>
    <row r="25" spans="1:7">
      <c r="A25" s="144" t="s">
        <v>842</v>
      </c>
      <c r="B25" s="144" t="s">
        <v>843</v>
      </c>
      <c r="C25" s="143" t="s">
        <v>844</v>
      </c>
      <c r="D25" s="145">
        <v>0</v>
      </c>
      <c r="E25" s="145">
        <v>0</v>
      </c>
      <c r="F25" s="145">
        <v>0</v>
      </c>
      <c r="G25" s="145">
        <v>0</v>
      </c>
    </row>
    <row r="26" spans="1:7">
      <c r="A26" s="144" t="s">
        <v>784</v>
      </c>
      <c r="B26" s="144" t="s">
        <v>845</v>
      </c>
      <c r="C26" s="143" t="s">
        <v>846</v>
      </c>
      <c r="D26" s="145">
        <v>0</v>
      </c>
      <c r="E26" s="145">
        <v>0</v>
      </c>
      <c r="F26" s="145">
        <v>0</v>
      </c>
      <c r="G26" s="145">
        <v>0</v>
      </c>
    </row>
    <row r="27" spans="1:7">
      <c r="A27" s="144" t="s">
        <v>847</v>
      </c>
      <c r="B27" s="144" t="s">
        <v>848</v>
      </c>
      <c r="C27" s="143" t="s">
        <v>849</v>
      </c>
      <c r="D27" s="145">
        <v>0</v>
      </c>
      <c r="E27" s="145">
        <v>0</v>
      </c>
      <c r="F27" s="145">
        <v>0</v>
      </c>
      <c r="G27" s="145">
        <v>0</v>
      </c>
    </row>
    <row r="28" spans="1:7">
      <c r="A28" s="144" t="s">
        <v>850</v>
      </c>
      <c r="B28" s="144" t="s">
        <v>851</v>
      </c>
      <c r="C28" s="143" t="s">
        <v>852</v>
      </c>
      <c r="D28" s="145">
        <v>0</v>
      </c>
      <c r="E28" s="145">
        <v>0</v>
      </c>
      <c r="F28" s="145">
        <v>0</v>
      </c>
      <c r="G28" s="145">
        <v>0</v>
      </c>
    </row>
    <row r="29" spans="1:7">
      <c r="A29" s="144" t="s">
        <v>778</v>
      </c>
      <c r="B29" s="144" t="s">
        <v>853</v>
      </c>
      <c r="C29" s="143" t="s">
        <v>854</v>
      </c>
      <c r="D29" s="145">
        <v>0</v>
      </c>
      <c r="E29" s="145">
        <v>0</v>
      </c>
      <c r="F29" s="145">
        <v>0</v>
      </c>
      <c r="G29" s="145">
        <v>0</v>
      </c>
    </row>
    <row r="30" spans="1:7">
      <c r="A30" s="144" t="s">
        <v>781</v>
      </c>
      <c r="B30" s="144" t="s">
        <v>855</v>
      </c>
      <c r="C30" s="143" t="s">
        <v>856</v>
      </c>
      <c r="D30" s="145">
        <v>0</v>
      </c>
      <c r="E30" s="145">
        <v>0</v>
      </c>
      <c r="F30" s="145">
        <v>0</v>
      </c>
      <c r="G30" s="145">
        <v>0</v>
      </c>
    </row>
    <row r="31" spans="1:7">
      <c r="A31" s="144" t="s">
        <v>857</v>
      </c>
      <c r="B31" s="144" t="s">
        <v>858</v>
      </c>
      <c r="C31" s="143" t="s">
        <v>859</v>
      </c>
      <c r="D31" s="145">
        <v>0</v>
      </c>
      <c r="E31" s="145">
        <v>0</v>
      </c>
      <c r="F31" s="145">
        <v>0</v>
      </c>
      <c r="G31" s="145">
        <v>0</v>
      </c>
    </row>
    <row r="32" spans="1:7">
      <c r="A32" s="144" t="s">
        <v>860</v>
      </c>
      <c r="B32" s="144" t="s">
        <v>861</v>
      </c>
      <c r="C32" s="143" t="s">
        <v>862</v>
      </c>
      <c r="D32" s="145">
        <v>0</v>
      </c>
      <c r="E32" s="145">
        <v>0</v>
      </c>
      <c r="F32" s="145">
        <v>0</v>
      </c>
      <c r="G32" s="145">
        <v>0</v>
      </c>
    </row>
    <row r="33" spans="1:7">
      <c r="A33" s="144" t="s">
        <v>863</v>
      </c>
      <c r="B33" s="144" t="s">
        <v>864</v>
      </c>
      <c r="C33" s="143" t="s">
        <v>865</v>
      </c>
      <c r="D33" s="145">
        <v>0</v>
      </c>
      <c r="E33" s="145">
        <v>0</v>
      </c>
      <c r="F33" s="145">
        <v>0</v>
      </c>
      <c r="G33" s="145">
        <v>0</v>
      </c>
    </row>
    <row r="34" spans="1:7">
      <c r="A34" s="144">
        <v>2</v>
      </c>
      <c r="B34" s="144" t="s">
        <v>866</v>
      </c>
      <c r="C34" s="143" t="s">
        <v>867</v>
      </c>
      <c r="D34" s="145">
        <v>0</v>
      </c>
      <c r="E34" s="145">
        <v>0</v>
      </c>
      <c r="F34" s="145">
        <v>0</v>
      </c>
      <c r="G34" s="145">
        <v>0</v>
      </c>
    </row>
    <row r="35" spans="1:7">
      <c r="A35" s="144">
        <v>3</v>
      </c>
      <c r="B35" s="144" t="s">
        <v>868</v>
      </c>
      <c r="C35" s="143" t="s">
        <v>869</v>
      </c>
      <c r="D35" s="145">
        <v>0</v>
      </c>
      <c r="E35" s="145">
        <v>0</v>
      </c>
      <c r="F35" s="145">
        <v>0</v>
      </c>
      <c r="G35" s="145">
        <v>0</v>
      </c>
    </row>
    <row r="36" spans="1:7">
      <c r="A36" s="144" t="s">
        <v>870</v>
      </c>
      <c r="B36" s="144" t="s">
        <v>871</v>
      </c>
      <c r="C36" s="143" t="s">
        <v>872</v>
      </c>
      <c r="D36" s="145">
        <v>0</v>
      </c>
      <c r="E36" s="145">
        <v>0</v>
      </c>
      <c r="F36" s="145">
        <v>0</v>
      </c>
      <c r="G36" s="145">
        <v>0</v>
      </c>
    </row>
    <row r="37" spans="1:7">
      <c r="A37" s="144" t="s">
        <v>873</v>
      </c>
      <c r="B37" s="144" t="s">
        <v>874</v>
      </c>
      <c r="C37" s="143" t="s">
        <v>875</v>
      </c>
      <c r="D37" s="145">
        <v>0</v>
      </c>
      <c r="E37" s="145">
        <v>0</v>
      </c>
      <c r="F37" s="145">
        <v>0</v>
      </c>
      <c r="G37" s="145">
        <v>0</v>
      </c>
    </row>
    <row r="38" spans="1:7">
      <c r="A38" s="144">
        <v>2</v>
      </c>
      <c r="B38" s="144" t="s">
        <v>876</v>
      </c>
      <c r="C38" s="143" t="s">
        <v>877</v>
      </c>
      <c r="D38" s="145">
        <v>0</v>
      </c>
      <c r="E38" s="145">
        <v>0</v>
      </c>
      <c r="F38" s="145">
        <v>0</v>
      </c>
      <c r="G38" s="145">
        <v>0</v>
      </c>
    </row>
    <row r="39" spans="1:7">
      <c r="A39" s="144">
        <v>3</v>
      </c>
      <c r="B39" s="144" t="s">
        <v>878</v>
      </c>
      <c r="C39" s="143" t="s">
        <v>879</v>
      </c>
      <c r="D39" s="145">
        <v>0</v>
      </c>
      <c r="E39" s="145">
        <v>0</v>
      </c>
      <c r="F39" s="145">
        <v>0</v>
      </c>
      <c r="G39" s="145">
        <v>0</v>
      </c>
    </row>
    <row r="40" spans="1:7">
      <c r="A40" s="144" t="s">
        <v>880</v>
      </c>
      <c r="B40" s="144" t="s">
        <v>881</v>
      </c>
      <c r="C40" s="143" t="s">
        <v>882</v>
      </c>
      <c r="D40" s="145">
        <v>0</v>
      </c>
      <c r="E40" s="145">
        <v>0</v>
      </c>
      <c r="F40" s="145">
        <v>0</v>
      </c>
      <c r="G40" s="145">
        <v>0</v>
      </c>
    </row>
    <row r="41" spans="1:7">
      <c r="A41" s="144" t="s">
        <v>883</v>
      </c>
      <c r="B41" s="144" t="s">
        <v>884</v>
      </c>
      <c r="C41" s="143" t="s">
        <v>885</v>
      </c>
      <c r="D41" s="145">
        <v>0</v>
      </c>
      <c r="E41" s="145">
        <v>0</v>
      </c>
      <c r="F41" s="145">
        <v>0</v>
      </c>
      <c r="G41" s="145">
        <v>0</v>
      </c>
    </row>
    <row r="42" spans="1:7">
      <c r="A42" s="144">
        <v>2</v>
      </c>
      <c r="B42" s="144" t="s">
        <v>886</v>
      </c>
      <c r="C42" s="143" t="s">
        <v>887</v>
      </c>
      <c r="D42" s="145">
        <v>0</v>
      </c>
      <c r="E42" s="145">
        <v>0</v>
      </c>
      <c r="F42" s="145">
        <v>0</v>
      </c>
      <c r="G42" s="145">
        <v>0</v>
      </c>
    </row>
    <row r="43" spans="1:7">
      <c r="A43" s="144" t="s">
        <v>888</v>
      </c>
      <c r="B43" s="144" t="s">
        <v>889</v>
      </c>
      <c r="C43" s="143" t="s">
        <v>890</v>
      </c>
      <c r="D43" s="145">
        <v>0</v>
      </c>
      <c r="E43" s="145">
        <v>0</v>
      </c>
      <c r="F43" s="145">
        <v>0</v>
      </c>
      <c r="G43" s="145">
        <v>0</v>
      </c>
    </row>
    <row r="44" spans="1:7">
      <c r="A44" s="144" t="s">
        <v>891</v>
      </c>
      <c r="B44" s="144" t="s">
        <v>892</v>
      </c>
      <c r="C44" s="143" t="s">
        <v>893</v>
      </c>
      <c r="D44" s="145">
        <v>0</v>
      </c>
      <c r="E44" s="145">
        <v>0</v>
      </c>
      <c r="F44" s="145">
        <v>0</v>
      </c>
      <c r="G44" s="145">
        <v>0</v>
      </c>
    </row>
    <row r="45" spans="1:7">
      <c r="A45" s="144" t="s">
        <v>894</v>
      </c>
      <c r="B45" s="144" t="s">
        <v>895</v>
      </c>
      <c r="C45" s="143" t="s">
        <v>896</v>
      </c>
      <c r="D45" s="145">
        <v>0</v>
      </c>
      <c r="E45" s="145">
        <v>0</v>
      </c>
      <c r="F45" s="145">
        <v>0</v>
      </c>
      <c r="G45" s="145">
        <v>0</v>
      </c>
    </row>
    <row r="46" spans="1:7">
      <c r="A46" s="144" t="s">
        <v>781</v>
      </c>
      <c r="B46" s="144" t="s">
        <v>897</v>
      </c>
      <c r="C46" s="143" t="s">
        <v>898</v>
      </c>
      <c r="D46" s="145">
        <v>0</v>
      </c>
      <c r="E46" s="145">
        <v>0</v>
      </c>
      <c r="F46" s="145">
        <v>0</v>
      </c>
      <c r="G46" s="145">
        <v>0</v>
      </c>
    </row>
    <row r="47" spans="1:7">
      <c r="A47" s="144" t="s">
        <v>899</v>
      </c>
      <c r="B47" s="144" t="s">
        <v>900</v>
      </c>
      <c r="C47" s="143" t="s">
        <v>901</v>
      </c>
      <c r="D47" s="145">
        <v>0</v>
      </c>
      <c r="E47" s="145">
        <v>0</v>
      </c>
      <c r="F47" s="145">
        <v>0</v>
      </c>
      <c r="G47" s="145">
        <v>0</v>
      </c>
    </row>
    <row r="48" spans="1:7">
      <c r="A48" s="144" t="s">
        <v>902</v>
      </c>
      <c r="B48" s="144" t="s">
        <v>903</v>
      </c>
      <c r="C48" s="143" t="s">
        <v>904</v>
      </c>
      <c r="D48" s="145">
        <v>0</v>
      </c>
      <c r="E48" s="145">
        <v>0</v>
      </c>
      <c r="F48" s="145">
        <v>0</v>
      </c>
      <c r="G48" s="145">
        <v>0</v>
      </c>
    </row>
    <row r="49" spans="1:7">
      <c r="A49" s="144" t="s">
        <v>905</v>
      </c>
      <c r="B49" s="144" t="s">
        <v>906</v>
      </c>
      <c r="C49" s="143" t="s">
        <v>907</v>
      </c>
      <c r="D49" s="145">
        <v>0</v>
      </c>
      <c r="E49" s="145">
        <v>0</v>
      </c>
      <c r="F49" s="145">
        <v>0</v>
      </c>
      <c r="G49" s="145">
        <v>0</v>
      </c>
    </row>
    <row r="50" spans="1:7">
      <c r="A50" s="144" t="s">
        <v>908</v>
      </c>
      <c r="B50" s="144" t="s">
        <v>909</v>
      </c>
      <c r="C50" s="143" t="s">
        <v>910</v>
      </c>
      <c r="D50" s="145">
        <v>0</v>
      </c>
      <c r="E50" s="145">
        <v>0</v>
      </c>
      <c r="F50" s="145">
        <v>0</v>
      </c>
      <c r="G50" s="145">
        <v>0</v>
      </c>
    </row>
    <row r="51" spans="1:7">
      <c r="A51" s="144" t="s">
        <v>911</v>
      </c>
      <c r="B51" s="144" t="s">
        <v>912</v>
      </c>
      <c r="C51" s="143" t="s">
        <v>913</v>
      </c>
      <c r="D51" s="145">
        <v>0</v>
      </c>
      <c r="E51" s="145">
        <v>0</v>
      </c>
      <c r="F51" s="145">
        <v>0</v>
      </c>
      <c r="G51" s="145">
        <v>0</v>
      </c>
    </row>
    <row r="52" spans="1:7">
      <c r="A52" s="144">
        <v>2</v>
      </c>
      <c r="B52" s="144" t="s">
        <v>914</v>
      </c>
      <c r="C52" s="143" t="s">
        <v>915</v>
      </c>
      <c r="D52" s="145">
        <v>0</v>
      </c>
      <c r="E52" s="145">
        <v>0</v>
      </c>
      <c r="F52" s="145">
        <v>0</v>
      </c>
      <c r="G52" s="145">
        <v>0</v>
      </c>
    </row>
    <row r="53" spans="1:7">
      <c r="A53" s="144" t="s">
        <v>916</v>
      </c>
      <c r="B53" s="144" t="s">
        <v>917</v>
      </c>
      <c r="C53" s="143" t="s">
        <v>918</v>
      </c>
      <c r="D53" s="145">
        <v>0</v>
      </c>
      <c r="E53" s="145">
        <v>0</v>
      </c>
      <c r="F53" s="145">
        <v>0</v>
      </c>
      <c r="G53" s="145">
        <v>0</v>
      </c>
    </row>
    <row r="54" spans="1:7">
      <c r="A54" s="144" t="s">
        <v>919</v>
      </c>
      <c r="B54" s="144" t="s">
        <v>920</v>
      </c>
      <c r="C54" s="143" t="s">
        <v>921</v>
      </c>
      <c r="D54" s="145">
        <v>0</v>
      </c>
      <c r="E54" s="145">
        <v>0</v>
      </c>
      <c r="F54" s="145">
        <v>0</v>
      </c>
      <c r="G54" s="145">
        <v>0</v>
      </c>
    </row>
    <row r="55" spans="1:7">
      <c r="A55" s="144" t="s">
        <v>922</v>
      </c>
      <c r="B55" s="144" t="s">
        <v>923</v>
      </c>
      <c r="C55" s="143" t="s">
        <v>924</v>
      </c>
      <c r="D55" s="145">
        <v>0</v>
      </c>
      <c r="E55" s="145">
        <v>0</v>
      </c>
      <c r="F55" s="145">
        <v>0</v>
      </c>
      <c r="G55" s="145">
        <v>0</v>
      </c>
    </row>
    <row r="56" spans="1:7">
      <c r="A56" s="144" t="s">
        <v>850</v>
      </c>
      <c r="B56" s="144" t="s">
        <v>925</v>
      </c>
      <c r="C56" s="143" t="s">
        <v>926</v>
      </c>
      <c r="D56" s="145">
        <v>0</v>
      </c>
      <c r="E56" s="145">
        <v>0</v>
      </c>
      <c r="F56" s="145">
        <v>0</v>
      </c>
      <c r="G56" s="145">
        <v>0</v>
      </c>
    </row>
    <row r="57" spans="1:7">
      <c r="A57" s="144" t="s">
        <v>927</v>
      </c>
      <c r="B57" s="144" t="s">
        <v>928</v>
      </c>
      <c r="C57" s="143" t="s">
        <v>929</v>
      </c>
      <c r="D57" s="145">
        <v>0</v>
      </c>
      <c r="E57" s="145">
        <v>0</v>
      </c>
      <c r="F57" s="145">
        <v>0</v>
      </c>
      <c r="G57" s="145">
        <v>0</v>
      </c>
    </row>
    <row r="58" spans="1:7">
      <c r="A58" s="144" t="s">
        <v>930</v>
      </c>
      <c r="B58" s="144" t="s">
        <v>931</v>
      </c>
      <c r="C58" s="143" t="s">
        <v>932</v>
      </c>
      <c r="D58" s="145">
        <v>0</v>
      </c>
      <c r="E58" s="145">
        <v>0</v>
      </c>
      <c r="F58" s="145">
        <v>0</v>
      </c>
      <c r="G58" s="145">
        <v>0</v>
      </c>
    </row>
    <row r="59" spans="1:7">
      <c r="A59" s="144" t="s">
        <v>933</v>
      </c>
      <c r="B59" s="144" t="s">
        <v>934</v>
      </c>
      <c r="C59" s="143" t="s">
        <v>935</v>
      </c>
      <c r="D59" s="145">
        <v>0</v>
      </c>
      <c r="E59" s="145">
        <v>0</v>
      </c>
      <c r="F59" s="145">
        <v>0</v>
      </c>
      <c r="G59" s="145">
        <v>0</v>
      </c>
    </row>
    <row r="60" spans="1:7">
      <c r="A60" s="144">
        <v>2</v>
      </c>
      <c r="B60" s="144" t="s">
        <v>936</v>
      </c>
      <c r="C60" s="143" t="s">
        <v>937</v>
      </c>
      <c r="D60" s="145">
        <v>0</v>
      </c>
      <c r="E60" s="145">
        <v>0</v>
      </c>
      <c r="F60" s="145">
        <v>0</v>
      </c>
      <c r="G60" s="145">
        <v>0</v>
      </c>
    </row>
    <row r="61" spans="1:7">
      <c r="A61" s="144" t="s">
        <v>938</v>
      </c>
      <c r="B61" s="144" t="s">
        <v>939</v>
      </c>
      <c r="C61" s="143" t="s">
        <v>940</v>
      </c>
      <c r="D61" s="145">
        <v>0</v>
      </c>
      <c r="E61" s="145">
        <v>0</v>
      </c>
      <c r="F61" s="145">
        <v>0</v>
      </c>
      <c r="G61" s="145">
        <v>0</v>
      </c>
    </row>
    <row r="62" spans="1:7">
      <c r="A62" s="144" t="s">
        <v>927</v>
      </c>
      <c r="B62" s="144" t="s">
        <v>941</v>
      </c>
      <c r="C62" s="143" t="s">
        <v>942</v>
      </c>
      <c r="D62" s="145">
        <v>0</v>
      </c>
      <c r="E62" s="145">
        <v>0</v>
      </c>
      <c r="F62" s="145">
        <v>0</v>
      </c>
      <c r="G62" s="145">
        <v>0</v>
      </c>
    </row>
  </sheetData>
  <pageMargins left="0.41" right="0.28000000000000003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374</v>
      </c>
    </row>
    <row r="2" spans="1:2" ht="21" customHeight="1" thickTop="1" thickBot="1">
      <c r="A2" s="9" t="s">
        <v>11</v>
      </c>
      <c r="B2" s="10" t="s">
        <v>26</v>
      </c>
    </row>
    <row r="3" spans="1:2" ht="32.25" customHeight="1" thickTop="1" thickBot="1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workbookViewId="0">
      <selection activeCell="B1" sqref="B1:B1048576"/>
    </sheetView>
  </sheetViews>
  <sheetFormatPr defaultColWidth="9.140625" defaultRowHeight="15"/>
  <cols>
    <col min="1" max="1" width="4.28515625" style="146" customWidth="1"/>
    <col min="2" max="2" width="58" style="326" customWidth="1"/>
    <col min="3" max="3" width="4.42578125" style="147" bestFit="1" customWidth="1"/>
    <col min="4" max="11" width="9.7109375" style="148" customWidth="1"/>
    <col min="12" max="16384" width="9.140625" style="139"/>
  </cols>
  <sheetData>
    <row r="1" spans="1:11" s="323" customFormat="1" ht="45">
      <c r="A1" s="150" t="s">
        <v>335</v>
      </c>
      <c r="B1" s="149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s="323" customFormat="1" ht="11.25">
      <c r="A2" s="141"/>
      <c r="B2" s="324" t="s">
        <v>943</v>
      </c>
      <c r="C2" s="140" t="s">
        <v>944</v>
      </c>
      <c r="D2" s="142">
        <v>549700.54</v>
      </c>
      <c r="E2" s="142">
        <v>129751.09</v>
      </c>
      <c r="F2" s="142">
        <v>419949.45</v>
      </c>
      <c r="G2" s="142">
        <v>375217</v>
      </c>
      <c r="H2" s="142">
        <v>549701</v>
      </c>
      <c r="I2" s="142">
        <v>129751</v>
      </c>
      <c r="J2" s="142">
        <v>419950</v>
      </c>
      <c r="K2" s="142">
        <v>375217</v>
      </c>
    </row>
    <row r="3" spans="1:11" s="323" customFormat="1" ht="11.25">
      <c r="A3" s="141" t="s">
        <v>807</v>
      </c>
      <c r="B3" s="324" t="s">
        <v>945</v>
      </c>
      <c r="C3" s="140" t="s">
        <v>946</v>
      </c>
      <c r="D3" s="142">
        <v>333270.87</v>
      </c>
      <c r="E3" s="142">
        <v>129751.09</v>
      </c>
      <c r="F3" s="142">
        <v>203519.78</v>
      </c>
      <c r="G3" s="142">
        <v>210788</v>
      </c>
      <c r="H3" s="142">
        <v>333271</v>
      </c>
      <c r="I3" s="142">
        <v>129751</v>
      </c>
      <c r="J3" s="142">
        <v>203520</v>
      </c>
      <c r="K3" s="142">
        <v>210788</v>
      </c>
    </row>
    <row r="4" spans="1:11" s="323" customFormat="1" ht="11.25">
      <c r="A4" s="141" t="s">
        <v>947</v>
      </c>
      <c r="B4" s="324" t="s">
        <v>948</v>
      </c>
      <c r="C4" s="140" t="s">
        <v>949</v>
      </c>
      <c r="D4" s="142">
        <v>25480.799999999999</v>
      </c>
      <c r="E4" s="142">
        <v>4778</v>
      </c>
      <c r="F4" s="142">
        <v>20702.8</v>
      </c>
      <c r="G4" s="142">
        <v>20974</v>
      </c>
      <c r="H4" s="142">
        <v>25481</v>
      </c>
      <c r="I4" s="142">
        <v>4778</v>
      </c>
      <c r="J4" s="142">
        <v>20703</v>
      </c>
      <c r="K4" s="142">
        <v>20974</v>
      </c>
    </row>
    <row r="5" spans="1:11" s="323" customFormat="1" ht="11.25">
      <c r="A5" s="141" t="s">
        <v>950</v>
      </c>
      <c r="B5" s="324" t="s">
        <v>951</v>
      </c>
      <c r="C5" s="140" t="s">
        <v>952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s="323" customFormat="1" ht="11.25">
      <c r="A6" s="141">
        <v>2</v>
      </c>
      <c r="B6" s="324" t="s">
        <v>953</v>
      </c>
      <c r="C6" s="140" t="s">
        <v>954</v>
      </c>
      <c r="D6" s="142">
        <v>25480.799999999999</v>
      </c>
      <c r="E6" s="142">
        <v>4778</v>
      </c>
      <c r="F6" s="142">
        <v>20702.8</v>
      </c>
      <c r="G6" s="142">
        <v>0</v>
      </c>
      <c r="H6" s="142">
        <v>25481</v>
      </c>
      <c r="I6" s="142">
        <v>4778</v>
      </c>
      <c r="J6" s="142">
        <v>20703</v>
      </c>
      <c r="K6" s="142">
        <v>0</v>
      </c>
    </row>
    <row r="7" spans="1:11" s="323" customFormat="1" ht="11.25">
      <c r="A7" s="141">
        <v>3</v>
      </c>
      <c r="B7" s="324" t="s">
        <v>955</v>
      </c>
      <c r="C7" s="140" t="s">
        <v>956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s="323" customFormat="1" ht="11.25">
      <c r="A8" s="141">
        <v>4</v>
      </c>
      <c r="B8" s="324" t="s">
        <v>957</v>
      </c>
      <c r="C8" s="140" t="s">
        <v>958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s="323" customFormat="1" ht="11.25">
      <c r="A9" s="141">
        <v>5</v>
      </c>
      <c r="B9" s="324" t="s">
        <v>959</v>
      </c>
      <c r="C9" s="140" t="s">
        <v>960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s="323" customFormat="1" ht="11.25">
      <c r="A10" s="141">
        <v>6</v>
      </c>
      <c r="B10" s="324" t="s">
        <v>961</v>
      </c>
      <c r="C10" s="140" t="s">
        <v>962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s="323" customFormat="1" ht="11.25">
      <c r="A11" s="141">
        <v>7</v>
      </c>
      <c r="B11" s="324" t="s">
        <v>963</v>
      </c>
      <c r="C11" s="140" t="s">
        <v>964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s="323" customFormat="1" ht="11.25">
      <c r="A12" s="141" t="s">
        <v>965</v>
      </c>
      <c r="B12" s="324" t="s">
        <v>966</v>
      </c>
      <c r="C12" s="140" t="s">
        <v>967</v>
      </c>
      <c r="D12" s="142">
        <v>307790.07</v>
      </c>
      <c r="E12" s="142">
        <v>124973.09</v>
      </c>
      <c r="F12" s="142">
        <v>182816.98</v>
      </c>
      <c r="G12" s="142">
        <v>189814</v>
      </c>
      <c r="H12" s="142">
        <v>307790</v>
      </c>
      <c r="I12" s="142">
        <v>124973</v>
      </c>
      <c r="J12" s="142">
        <v>182817</v>
      </c>
      <c r="K12" s="142">
        <v>189814</v>
      </c>
    </row>
    <row r="13" spans="1:11" s="323" customFormat="1" ht="11.25">
      <c r="A13" s="141" t="s">
        <v>968</v>
      </c>
      <c r="B13" s="324" t="s">
        <v>969</v>
      </c>
      <c r="C13" s="140" t="s">
        <v>970</v>
      </c>
      <c r="D13" s="142">
        <v>0</v>
      </c>
      <c r="E13" s="142">
        <v>0</v>
      </c>
      <c r="F13" s="142">
        <v>0</v>
      </c>
      <c r="G13" s="142">
        <v>147304</v>
      </c>
      <c r="H13" s="142">
        <v>0</v>
      </c>
      <c r="I13" s="142">
        <v>0</v>
      </c>
      <c r="J13" s="142">
        <v>0</v>
      </c>
      <c r="K13" s="142">
        <v>147304</v>
      </c>
    </row>
    <row r="14" spans="1:11" s="323" customFormat="1" ht="11.25">
      <c r="A14" s="141">
        <v>2</v>
      </c>
      <c r="B14" s="324" t="s">
        <v>971</v>
      </c>
      <c r="C14" s="140" t="s">
        <v>686</v>
      </c>
      <c r="D14" s="142">
        <v>180869.72</v>
      </c>
      <c r="E14" s="142">
        <v>27921</v>
      </c>
      <c r="F14" s="142">
        <v>152948.72</v>
      </c>
      <c r="G14" s="142">
        <v>0</v>
      </c>
      <c r="H14" s="142">
        <v>180870</v>
      </c>
      <c r="I14" s="142">
        <v>27921</v>
      </c>
      <c r="J14" s="142">
        <v>152949</v>
      </c>
      <c r="K14" s="142">
        <v>0</v>
      </c>
    </row>
    <row r="15" spans="1:11" s="323" customFormat="1" ht="11.25">
      <c r="A15" s="141">
        <v>3</v>
      </c>
      <c r="B15" s="324" t="s">
        <v>972</v>
      </c>
      <c r="C15" s="140" t="s">
        <v>973</v>
      </c>
      <c r="D15" s="142">
        <v>124655.42</v>
      </c>
      <c r="E15" s="142">
        <v>96768.09</v>
      </c>
      <c r="F15" s="142">
        <v>27887.33</v>
      </c>
      <c r="G15" s="142">
        <v>42510</v>
      </c>
      <c r="H15" s="142">
        <v>124655</v>
      </c>
      <c r="I15" s="142">
        <v>96768</v>
      </c>
      <c r="J15" s="142">
        <v>27887</v>
      </c>
      <c r="K15" s="142">
        <v>42510</v>
      </c>
    </row>
    <row r="16" spans="1:11" s="323" customFormat="1" ht="11.25">
      <c r="A16" s="141">
        <v>4</v>
      </c>
      <c r="B16" s="324" t="s">
        <v>974</v>
      </c>
      <c r="C16" s="140" t="s">
        <v>975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s="323" customFormat="1" ht="11.25">
      <c r="A17" s="141">
        <v>5</v>
      </c>
      <c r="B17" s="324" t="s">
        <v>976</v>
      </c>
      <c r="C17" s="140" t="s">
        <v>977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s="323" customFormat="1" ht="11.25">
      <c r="A18" s="141">
        <v>6</v>
      </c>
      <c r="B18" s="324" t="s">
        <v>978</v>
      </c>
      <c r="C18" s="140" t="s">
        <v>979</v>
      </c>
      <c r="D18" s="142">
        <v>2264.9299999999998</v>
      </c>
      <c r="E18" s="142">
        <v>284</v>
      </c>
      <c r="F18" s="142">
        <v>1980.93</v>
      </c>
      <c r="G18" s="142">
        <v>0</v>
      </c>
      <c r="H18" s="142">
        <v>2265</v>
      </c>
      <c r="I18" s="142">
        <v>284</v>
      </c>
      <c r="J18" s="142">
        <v>1981</v>
      </c>
      <c r="K18" s="142">
        <v>0</v>
      </c>
    </row>
    <row r="19" spans="1:11" s="323" customFormat="1" ht="11.25">
      <c r="A19" s="141">
        <v>7</v>
      </c>
      <c r="B19" s="324" t="s">
        <v>980</v>
      </c>
      <c r="C19" s="140" t="s">
        <v>981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s="323" customFormat="1" ht="11.25">
      <c r="A20" s="141">
        <v>8</v>
      </c>
      <c r="B20" s="324" t="s">
        <v>982</v>
      </c>
      <c r="C20" s="140" t="s">
        <v>983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s="323" customFormat="1" ht="11.25">
      <c r="A21" s="141">
        <v>9</v>
      </c>
      <c r="B21" s="324" t="s">
        <v>984</v>
      </c>
      <c r="C21" s="140" t="s">
        <v>985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s="323" customFormat="1" ht="11.25">
      <c r="A22" s="141" t="s">
        <v>986</v>
      </c>
      <c r="B22" s="324" t="s">
        <v>987</v>
      </c>
      <c r="C22" s="140" t="s">
        <v>687</v>
      </c>
      <c r="D22" s="142">
        <v>0</v>
      </c>
      <c r="E22" s="142">
        <v>0</v>
      </c>
      <c r="F22" s="142">
        <v>0</v>
      </c>
      <c r="G22" s="142">
        <v>0</v>
      </c>
      <c r="H22" s="142">
        <v>0</v>
      </c>
      <c r="I22" s="142">
        <v>0</v>
      </c>
      <c r="J22" s="142">
        <v>0</v>
      </c>
      <c r="K22" s="142">
        <v>0</v>
      </c>
    </row>
    <row r="23" spans="1:11" s="323" customFormat="1" ht="22.5">
      <c r="A23" s="141" t="s">
        <v>988</v>
      </c>
      <c r="B23" s="324" t="s">
        <v>989</v>
      </c>
      <c r="C23" s="140" t="s">
        <v>688</v>
      </c>
      <c r="D23" s="142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2">
        <v>0</v>
      </c>
    </row>
    <row r="24" spans="1:11" s="323" customFormat="1" ht="22.5">
      <c r="A24" s="141">
        <v>2</v>
      </c>
      <c r="B24" s="324" t="s">
        <v>990</v>
      </c>
      <c r="C24" s="140" t="s">
        <v>991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s="323" customFormat="1" ht="11.25">
      <c r="A25" s="141">
        <v>3</v>
      </c>
      <c r="B25" s="324" t="s">
        <v>992</v>
      </c>
      <c r="C25" s="140" t="s">
        <v>993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s="323" customFormat="1" ht="11.25">
      <c r="A26" s="141">
        <v>4</v>
      </c>
      <c r="B26" s="324" t="s">
        <v>994</v>
      </c>
      <c r="C26" s="140" t="s">
        <v>995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s="323" customFormat="1" ht="11.25">
      <c r="A27" s="141">
        <v>5</v>
      </c>
      <c r="B27" s="324" t="s">
        <v>996</v>
      </c>
      <c r="C27" s="140" t="s">
        <v>997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s="323" customFormat="1" ht="11.25">
      <c r="A28" s="141">
        <v>6</v>
      </c>
      <c r="B28" s="324" t="s">
        <v>998</v>
      </c>
      <c r="C28" s="140" t="s">
        <v>999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</row>
    <row r="29" spans="1:11" s="323" customFormat="1" ht="22.5">
      <c r="A29" s="141">
        <v>7</v>
      </c>
      <c r="B29" s="324" t="s">
        <v>1000</v>
      </c>
      <c r="C29" s="140" t="s">
        <v>1001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s="323" customFormat="1" ht="22.5">
      <c r="A30" s="141">
        <v>8</v>
      </c>
      <c r="B30" s="324" t="s">
        <v>1002</v>
      </c>
      <c r="C30" s="140" t="s">
        <v>690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s="323" customFormat="1" ht="11.25">
      <c r="A31" s="141">
        <v>9</v>
      </c>
      <c r="B31" s="324" t="s">
        <v>1003</v>
      </c>
      <c r="C31" s="140" t="s">
        <v>1004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s="323" customFormat="1" ht="11.25">
      <c r="A32" s="141">
        <v>10</v>
      </c>
      <c r="B32" s="324" t="s">
        <v>1005</v>
      </c>
      <c r="C32" s="140" t="s">
        <v>1006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s="323" customFormat="1" ht="11.25">
      <c r="A33" s="141">
        <v>11</v>
      </c>
      <c r="B33" s="324" t="s">
        <v>1007</v>
      </c>
      <c r="C33" s="140" t="s">
        <v>1008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s="323" customFormat="1" ht="11.25">
      <c r="A34" s="141" t="s">
        <v>810</v>
      </c>
      <c r="B34" s="324" t="s">
        <v>1009</v>
      </c>
      <c r="C34" s="140" t="s">
        <v>1010</v>
      </c>
      <c r="D34" s="142">
        <v>216429.67</v>
      </c>
      <c r="E34" s="142">
        <v>0</v>
      </c>
      <c r="F34" s="142">
        <v>216429.67</v>
      </c>
      <c r="G34" s="142">
        <v>164429</v>
      </c>
      <c r="H34" s="142">
        <v>216430</v>
      </c>
      <c r="I34" s="142">
        <v>0</v>
      </c>
      <c r="J34" s="142">
        <v>216430</v>
      </c>
      <c r="K34" s="142">
        <v>164429</v>
      </c>
    </row>
    <row r="35" spans="1:11" s="323" customFormat="1" ht="11.25">
      <c r="A35" s="141" t="s">
        <v>1011</v>
      </c>
      <c r="B35" s="324" t="s">
        <v>1012</v>
      </c>
      <c r="C35" s="140" t="s">
        <v>1013</v>
      </c>
      <c r="D35" s="142">
        <v>213050.97</v>
      </c>
      <c r="E35" s="142">
        <v>0</v>
      </c>
      <c r="F35" s="142">
        <v>213050.97</v>
      </c>
      <c r="G35" s="142">
        <v>135358</v>
      </c>
      <c r="H35" s="142">
        <v>213051</v>
      </c>
      <c r="I35" s="142">
        <v>0</v>
      </c>
      <c r="J35" s="142">
        <v>213051</v>
      </c>
      <c r="K35" s="142">
        <v>135358</v>
      </c>
    </row>
    <row r="36" spans="1:11" s="323" customFormat="1" ht="11.25">
      <c r="A36" s="141" t="s">
        <v>1014</v>
      </c>
      <c r="B36" s="324" t="s">
        <v>1015</v>
      </c>
      <c r="C36" s="140" t="s">
        <v>1016</v>
      </c>
      <c r="D36" s="142">
        <v>93.05</v>
      </c>
      <c r="E36" s="142">
        <v>0</v>
      </c>
      <c r="F36" s="142">
        <v>93.05</v>
      </c>
      <c r="G36" s="142">
        <v>0</v>
      </c>
      <c r="H36" s="142">
        <v>93</v>
      </c>
      <c r="I36" s="142">
        <v>0</v>
      </c>
      <c r="J36" s="142">
        <v>93</v>
      </c>
      <c r="K36" s="142">
        <v>0</v>
      </c>
    </row>
    <row r="37" spans="1:11" s="323" customFormat="1" ht="11.25">
      <c r="A37" s="141">
        <v>2</v>
      </c>
      <c r="B37" s="324" t="s">
        <v>1017</v>
      </c>
      <c r="C37" s="140" t="s">
        <v>1018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s="323" customFormat="1" ht="11.25">
      <c r="A38" s="141">
        <v>3</v>
      </c>
      <c r="B38" s="324" t="s">
        <v>1019</v>
      </c>
      <c r="C38" s="140" t="s">
        <v>1020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s="323" customFormat="1" ht="11.25">
      <c r="A39" s="141">
        <v>4</v>
      </c>
      <c r="B39" s="324" t="s">
        <v>1021</v>
      </c>
      <c r="C39" s="140" t="s">
        <v>1022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s="323" customFormat="1" ht="11.25">
      <c r="A40" s="141">
        <v>5</v>
      </c>
      <c r="B40" s="324" t="s">
        <v>1023</v>
      </c>
      <c r="C40" s="140" t="s">
        <v>1024</v>
      </c>
      <c r="D40" s="142">
        <v>212957.92</v>
      </c>
      <c r="E40" s="142">
        <v>0</v>
      </c>
      <c r="F40" s="142">
        <v>212957.92</v>
      </c>
      <c r="G40" s="142">
        <v>135358</v>
      </c>
      <c r="H40" s="142">
        <v>212958</v>
      </c>
      <c r="I40" s="142">
        <v>0</v>
      </c>
      <c r="J40" s="142">
        <v>212958</v>
      </c>
      <c r="K40" s="142">
        <v>135358</v>
      </c>
    </row>
    <row r="41" spans="1:11" s="323" customFormat="1" ht="11.25">
      <c r="A41" s="141">
        <v>6</v>
      </c>
      <c r="B41" s="324" t="s">
        <v>1025</v>
      </c>
      <c r="C41" s="140" t="s">
        <v>1026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s="323" customFormat="1" ht="11.25">
      <c r="A42" s="141" t="s">
        <v>1027</v>
      </c>
      <c r="B42" s="324" t="s">
        <v>1028</v>
      </c>
      <c r="C42" s="140" t="s">
        <v>692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s="323" customFormat="1" ht="11.25">
      <c r="A43" s="141" t="s">
        <v>1029</v>
      </c>
      <c r="B43" s="324" t="s">
        <v>1030</v>
      </c>
      <c r="C43" s="140" t="s">
        <v>693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s="323" customFormat="1" ht="22.5">
      <c r="A44" s="141" t="s">
        <v>1031</v>
      </c>
      <c r="B44" s="324" t="s">
        <v>1032</v>
      </c>
      <c r="C44" s="140" t="s">
        <v>1033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s="323" customFormat="1" ht="22.5">
      <c r="A45" s="141" t="s">
        <v>1034</v>
      </c>
      <c r="B45" s="324" t="s">
        <v>1035</v>
      </c>
      <c r="C45" s="140" t="s">
        <v>1036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s="323" customFormat="1" ht="11.25">
      <c r="A46" s="141" t="s">
        <v>1037</v>
      </c>
      <c r="B46" s="324" t="s">
        <v>1038</v>
      </c>
      <c r="C46" s="140" t="s">
        <v>1039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s="323" customFormat="1" ht="11.25">
      <c r="A47" s="141">
        <v>2</v>
      </c>
      <c r="B47" s="324" t="s">
        <v>1040</v>
      </c>
      <c r="C47" s="140" t="s">
        <v>1041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s="323" customFormat="1" ht="11.25">
      <c r="A48" s="141">
        <v>3</v>
      </c>
      <c r="B48" s="324" t="s">
        <v>1042</v>
      </c>
      <c r="C48" s="140" t="s">
        <v>1043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s="323" customFormat="1" ht="11.25">
      <c r="A49" s="141">
        <v>4</v>
      </c>
      <c r="B49" s="324" t="s">
        <v>1044</v>
      </c>
      <c r="C49" s="140" t="s">
        <v>1045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s="323" customFormat="1" ht="11.25">
      <c r="A50" s="141">
        <v>5</v>
      </c>
      <c r="B50" s="324" t="s">
        <v>1046</v>
      </c>
      <c r="C50" s="140" t="s">
        <v>1047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s="323" customFormat="1" ht="11.25">
      <c r="A51" s="141">
        <v>6</v>
      </c>
      <c r="B51" s="324" t="s">
        <v>1048</v>
      </c>
      <c r="C51" s="140" t="s">
        <v>1049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s="323" customFormat="1" ht="11.25">
      <c r="A52" s="141">
        <v>7</v>
      </c>
      <c r="B52" s="324" t="s">
        <v>1050</v>
      </c>
      <c r="C52" s="140" t="s">
        <v>1051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s="323" customFormat="1" ht="11.25">
      <c r="A53" s="141">
        <v>8</v>
      </c>
      <c r="B53" s="324" t="s">
        <v>1052</v>
      </c>
      <c r="C53" s="140" t="s">
        <v>1053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s="323" customFormat="1" ht="11.25">
      <c r="A54" s="141" t="s">
        <v>1054</v>
      </c>
      <c r="B54" s="324" t="s">
        <v>1055</v>
      </c>
      <c r="C54" s="140" t="s">
        <v>1056</v>
      </c>
      <c r="D54" s="142">
        <v>21717.439999999999</v>
      </c>
      <c r="E54" s="142">
        <v>0</v>
      </c>
      <c r="F54" s="142">
        <v>21717.439999999999</v>
      </c>
      <c r="G54" s="142">
        <v>19456</v>
      </c>
      <c r="H54" s="142">
        <v>21718</v>
      </c>
      <c r="I54" s="142">
        <v>0</v>
      </c>
      <c r="J54" s="142">
        <v>21718</v>
      </c>
      <c r="K54" s="142">
        <v>19456</v>
      </c>
    </row>
    <row r="55" spans="1:11" s="323" customFormat="1" ht="11.25">
      <c r="A55" s="141" t="s">
        <v>1057</v>
      </c>
      <c r="B55" s="324" t="s">
        <v>1058</v>
      </c>
      <c r="C55" s="140" t="s">
        <v>1059</v>
      </c>
      <c r="D55" s="142">
        <v>12061.04</v>
      </c>
      <c r="E55" s="142">
        <v>0</v>
      </c>
      <c r="F55" s="142">
        <v>12061.04</v>
      </c>
      <c r="G55" s="142">
        <v>12912</v>
      </c>
      <c r="H55" s="142">
        <v>12061</v>
      </c>
      <c r="I55" s="142">
        <v>0</v>
      </c>
      <c r="J55" s="142">
        <v>12061</v>
      </c>
      <c r="K55" s="142">
        <v>12912</v>
      </c>
    </row>
    <row r="56" spans="1:11" s="323" customFormat="1" ht="22.5">
      <c r="A56" s="141" t="s">
        <v>1031</v>
      </c>
      <c r="B56" s="324" t="s">
        <v>1032</v>
      </c>
      <c r="C56" s="140" t="s">
        <v>1060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s="323" customFormat="1" ht="22.5">
      <c r="A57" s="141" t="s">
        <v>1034</v>
      </c>
      <c r="B57" s="324" t="s">
        <v>1035</v>
      </c>
      <c r="C57" s="140" t="s">
        <v>1061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s="323" customFormat="1" ht="11.25">
      <c r="A58" s="141" t="s">
        <v>1037</v>
      </c>
      <c r="B58" s="324" t="s">
        <v>1038</v>
      </c>
      <c r="C58" s="140" t="s">
        <v>1062</v>
      </c>
      <c r="D58" s="142">
        <v>12061.04</v>
      </c>
      <c r="E58" s="142">
        <v>0</v>
      </c>
      <c r="F58" s="142">
        <v>12061.04</v>
      </c>
      <c r="G58" s="142">
        <v>0</v>
      </c>
      <c r="H58" s="142">
        <v>12061</v>
      </c>
      <c r="I58" s="142">
        <v>0</v>
      </c>
      <c r="J58" s="142">
        <v>12061</v>
      </c>
      <c r="K58" s="142">
        <v>0</v>
      </c>
    </row>
    <row r="59" spans="1:11" s="323" customFormat="1" ht="11.25">
      <c r="A59" s="141">
        <v>2</v>
      </c>
      <c r="B59" s="324" t="s">
        <v>1040</v>
      </c>
      <c r="C59" s="140" t="s">
        <v>1063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s="323" customFormat="1" ht="11.25">
      <c r="A60" s="141">
        <v>3</v>
      </c>
      <c r="B60" s="324" t="s">
        <v>1042</v>
      </c>
      <c r="C60" s="140" t="s">
        <v>1064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s="323" customFormat="1" ht="11.25">
      <c r="A61" s="141">
        <v>4</v>
      </c>
      <c r="B61" s="324" t="s">
        <v>1044</v>
      </c>
      <c r="C61" s="140" t="s">
        <v>1065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s="323" customFormat="1" ht="22.5">
      <c r="A62" s="141">
        <v>5</v>
      </c>
      <c r="B62" s="324" t="s">
        <v>1066</v>
      </c>
      <c r="C62" s="140" t="s">
        <v>1067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s="323" customFormat="1" ht="11.25">
      <c r="A63" s="141" t="s">
        <v>1068</v>
      </c>
      <c r="B63" s="324" t="s">
        <v>1069</v>
      </c>
      <c r="C63" s="140" t="s">
        <v>1070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s="323" customFormat="1" ht="11.25">
      <c r="A64" s="141">
        <v>7</v>
      </c>
      <c r="B64" s="324" t="s">
        <v>1071</v>
      </c>
      <c r="C64" s="140" t="s">
        <v>1072</v>
      </c>
      <c r="D64" s="142">
        <v>9547.86</v>
      </c>
      <c r="E64" s="142">
        <v>0</v>
      </c>
      <c r="F64" s="142">
        <v>9547.86</v>
      </c>
      <c r="G64" s="142">
        <v>0</v>
      </c>
      <c r="H64" s="142">
        <v>9548</v>
      </c>
      <c r="I64" s="142">
        <v>0</v>
      </c>
      <c r="J64" s="142">
        <v>9548</v>
      </c>
      <c r="K64" s="142">
        <v>0</v>
      </c>
    </row>
    <row r="65" spans="1:11" s="323" customFormat="1" ht="11.25">
      <c r="A65" s="141">
        <v>8</v>
      </c>
      <c r="B65" s="324" t="s">
        <v>1048</v>
      </c>
      <c r="C65" s="140" t="s">
        <v>1073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s="323" customFormat="1" ht="11.25">
      <c r="A66" s="141">
        <v>9</v>
      </c>
      <c r="B66" s="324" t="s">
        <v>1074</v>
      </c>
      <c r="C66" s="140" t="s">
        <v>1075</v>
      </c>
      <c r="D66" s="142">
        <v>108.54</v>
      </c>
      <c r="E66" s="142">
        <v>0</v>
      </c>
      <c r="F66" s="142">
        <v>108.54</v>
      </c>
      <c r="G66" s="142">
        <v>6544</v>
      </c>
      <c r="H66" s="142">
        <v>109</v>
      </c>
      <c r="I66" s="142">
        <v>0</v>
      </c>
      <c r="J66" s="142">
        <v>109</v>
      </c>
      <c r="K66" s="142">
        <v>6544</v>
      </c>
    </row>
    <row r="67" spans="1:11" s="323" customFormat="1" ht="11.25">
      <c r="A67" s="141" t="s">
        <v>1076</v>
      </c>
      <c r="B67" s="324" t="s">
        <v>1077</v>
      </c>
      <c r="C67" s="140" t="s">
        <v>1078</v>
      </c>
      <c r="D67" s="142">
        <v>0</v>
      </c>
      <c r="E67" s="142">
        <v>0</v>
      </c>
      <c r="F67" s="142">
        <v>0</v>
      </c>
      <c r="G67" s="142">
        <v>9615</v>
      </c>
      <c r="H67" s="142">
        <v>0</v>
      </c>
      <c r="I67" s="142">
        <v>0</v>
      </c>
      <c r="J67" s="142">
        <v>0</v>
      </c>
      <c r="K67" s="142">
        <v>9615</v>
      </c>
    </row>
    <row r="68" spans="1:11" s="323" customFormat="1" ht="22.5">
      <c r="A68" s="141" t="s">
        <v>1079</v>
      </c>
      <c r="B68" s="324" t="s">
        <v>1080</v>
      </c>
      <c r="C68" s="140" t="s">
        <v>1081</v>
      </c>
      <c r="D68" s="142">
        <v>0</v>
      </c>
      <c r="E68" s="142">
        <v>0</v>
      </c>
      <c r="F68" s="142">
        <v>0</v>
      </c>
      <c r="G68" s="142">
        <v>9615</v>
      </c>
      <c r="H68" s="142">
        <v>0</v>
      </c>
      <c r="I68" s="142">
        <v>0</v>
      </c>
      <c r="J68" s="142">
        <v>0</v>
      </c>
      <c r="K68" s="142">
        <v>9615</v>
      </c>
    </row>
    <row r="69" spans="1:11" s="323" customFormat="1" ht="22.5">
      <c r="A69" s="144">
        <v>2</v>
      </c>
      <c r="B69" s="325" t="s">
        <v>1082</v>
      </c>
      <c r="C69" s="143" t="s">
        <v>1083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 s="323" customFormat="1" ht="11.25">
      <c r="A70" s="144">
        <v>3</v>
      </c>
      <c r="B70" s="325" t="s">
        <v>1084</v>
      </c>
      <c r="C70" s="143" t="s">
        <v>1085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 s="323" customFormat="1" ht="11.25">
      <c r="A71" s="144">
        <v>4</v>
      </c>
      <c r="B71" s="325" t="s">
        <v>1086</v>
      </c>
      <c r="C71" s="143" t="s">
        <v>1087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 s="323" customFormat="1" ht="11.25">
      <c r="A72" s="144" t="s">
        <v>1088</v>
      </c>
      <c r="B72" s="325" t="s">
        <v>1089</v>
      </c>
      <c r="C72" s="143" t="s">
        <v>1090</v>
      </c>
      <c r="D72" s="145">
        <v>-18338.740000000002</v>
      </c>
      <c r="E72" s="145">
        <v>0</v>
      </c>
      <c r="F72" s="145">
        <v>-18338.740000000002</v>
      </c>
      <c r="G72" s="145">
        <v>0</v>
      </c>
      <c r="H72" s="145">
        <v>-18339</v>
      </c>
      <c r="I72" s="145">
        <v>0</v>
      </c>
      <c r="J72" s="145">
        <v>-18339</v>
      </c>
      <c r="K72" s="145">
        <v>0</v>
      </c>
    </row>
    <row r="73" spans="1:11" s="323" customFormat="1" ht="11.25">
      <c r="A73" s="144" t="s">
        <v>1091</v>
      </c>
      <c r="B73" s="325" t="s">
        <v>1092</v>
      </c>
      <c r="C73" s="143" t="s">
        <v>1093</v>
      </c>
      <c r="D73" s="145">
        <v>6390.77</v>
      </c>
      <c r="E73" s="145">
        <v>0</v>
      </c>
      <c r="F73" s="145">
        <v>6390.77</v>
      </c>
      <c r="G73" s="145">
        <v>0</v>
      </c>
      <c r="H73" s="145">
        <v>6391</v>
      </c>
      <c r="I73" s="145">
        <v>0</v>
      </c>
      <c r="J73" s="145">
        <v>6391</v>
      </c>
      <c r="K73" s="145">
        <v>0</v>
      </c>
    </row>
    <row r="74" spans="1:11" s="323" customFormat="1" ht="11.25">
      <c r="A74" s="144">
        <v>2</v>
      </c>
      <c r="B74" s="325" t="s">
        <v>1094</v>
      </c>
      <c r="C74" s="143" t="s">
        <v>694</v>
      </c>
      <c r="D74" s="145">
        <v>-24729.51</v>
      </c>
      <c r="E74" s="145">
        <v>0</v>
      </c>
      <c r="F74" s="145">
        <v>-24729.51</v>
      </c>
      <c r="G74" s="145">
        <v>0</v>
      </c>
      <c r="H74" s="145">
        <v>-24730</v>
      </c>
      <c r="I74" s="145">
        <v>0</v>
      </c>
      <c r="J74" s="145">
        <v>-24730</v>
      </c>
      <c r="K74" s="145">
        <v>0</v>
      </c>
    </row>
    <row r="75" spans="1:11" s="323" customFormat="1" ht="11.25">
      <c r="A75" s="144" t="s">
        <v>813</v>
      </c>
      <c r="B75" s="325" t="s">
        <v>1095</v>
      </c>
      <c r="C75" s="143" t="s">
        <v>1096</v>
      </c>
      <c r="D75" s="145">
        <v>0</v>
      </c>
      <c r="E75" s="145">
        <v>0</v>
      </c>
      <c r="F75" s="145">
        <v>0</v>
      </c>
      <c r="G75" s="145">
        <v>0</v>
      </c>
      <c r="H75" s="145">
        <v>0</v>
      </c>
      <c r="I75" s="145">
        <v>0</v>
      </c>
      <c r="J75" s="145">
        <v>0</v>
      </c>
      <c r="K75" s="145">
        <v>0</v>
      </c>
    </row>
    <row r="76" spans="1:11" s="323" customFormat="1" ht="11.25">
      <c r="A76" s="144" t="s">
        <v>1097</v>
      </c>
      <c r="B76" s="325" t="s">
        <v>1098</v>
      </c>
      <c r="C76" s="143" t="s">
        <v>1099</v>
      </c>
      <c r="D76" s="145">
        <v>0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0</v>
      </c>
      <c r="K76" s="145">
        <v>0</v>
      </c>
    </row>
    <row r="77" spans="1:11" s="323" customFormat="1" ht="11.25">
      <c r="A77" s="144">
        <v>2</v>
      </c>
      <c r="B77" s="325" t="s">
        <v>1100</v>
      </c>
      <c r="C77" s="143" t="s">
        <v>1101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 s="323" customFormat="1" ht="11.25">
      <c r="A78" s="144">
        <v>3</v>
      </c>
      <c r="B78" s="325" t="s">
        <v>1102</v>
      </c>
      <c r="C78" s="143" t="s">
        <v>1103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 s="323" customFormat="1" ht="11.25">
      <c r="A79" s="144">
        <v>4</v>
      </c>
      <c r="B79" s="325" t="s">
        <v>1104</v>
      </c>
      <c r="C79" s="143" t="s">
        <v>1105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</row>
  </sheetData>
  <pageMargins left="0.17" right="0.17" top="0.21" bottom="0.17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workbookViewId="0">
      <selection activeCell="D6" sqref="D6"/>
    </sheetView>
  </sheetViews>
  <sheetFormatPr defaultColWidth="9.140625" defaultRowHeight="15"/>
  <cols>
    <col min="1" max="1" width="9.140625" style="144"/>
    <col min="2" max="2" width="79.42578125" style="144" bestFit="1" customWidth="1"/>
    <col min="3" max="3" width="4.42578125" style="143" bestFit="1" customWidth="1"/>
    <col min="4" max="7" width="9.85546875" style="145" customWidth="1"/>
    <col min="8" max="16384" width="9.140625" style="139"/>
  </cols>
  <sheetData>
    <row r="1" spans="1:7" ht="22.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>
      <c r="B2" s="306" t="s">
        <v>1106</v>
      </c>
      <c r="C2" s="143" t="s">
        <v>1107</v>
      </c>
      <c r="D2" s="145">
        <v>419949.45</v>
      </c>
      <c r="E2" s="145">
        <v>375217</v>
      </c>
      <c r="F2" s="145">
        <v>419950</v>
      </c>
      <c r="G2" s="145">
        <v>375217</v>
      </c>
    </row>
    <row r="3" spans="1:7">
      <c r="A3" s="144" t="s">
        <v>807</v>
      </c>
      <c r="B3" s="144" t="s">
        <v>1108</v>
      </c>
      <c r="C3" s="143" t="s">
        <v>1109</v>
      </c>
      <c r="D3" s="142">
        <v>213338.36</v>
      </c>
      <c r="E3" s="142">
        <v>202836</v>
      </c>
      <c r="F3" s="142">
        <v>213338</v>
      </c>
      <c r="G3" s="142">
        <v>202836</v>
      </c>
    </row>
    <row r="4" spans="1:7">
      <c r="A4" s="144" t="s">
        <v>947</v>
      </c>
      <c r="B4" s="144" t="s">
        <v>1110</v>
      </c>
      <c r="C4" s="143" t="s">
        <v>695</v>
      </c>
      <c r="D4" s="145">
        <v>6640</v>
      </c>
      <c r="E4" s="145">
        <v>6640</v>
      </c>
      <c r="F4" s="145">
        <v>6640</v>
      </c>
      <c r="G4" s="145">
        <v>6640</v>
      </c>
    </row>
    <row r="5" spans="1:7">
      <c r="A5" s="144" t="s">
        <v>1111</v>
      </c>
      <c r="B5" s="144" t="s">
        <v>1112</v>
      </c>
      <c r="C5" s="143" t="s">
        <v>696</v>
      </c>
      <c r="D5" s="145">
        <v>6640</v>
      </c>
      <c r="E5" s="145">
        <v>6640</v>
      </c>
      <c r="F5" s="145">
        <v>6640</v>
      </c>
      <c r="G5" s="145">
        <v>6640</v>
      </c>
    </row>
    <row r="6" spans="1:7">
      <c r="A6" s="144">
        <v>2</v>
      </c>
      <c r="B6" s="144" t="s">
        <v>1113</v>
      </c>
      <c r="C6" s="143" t="s">
        <v>1114</v>
      </c>
      <c r="D6" s="145">
        <v>0</v>
      </c>
      <c r="E6" s="145">
        <v>0</v>
      </c>
      <c r="F6" s="145">
        <v>0</v>
      </c>
      <c r="G6" s="145">
        <v>0</v>
      </c>
    </row>
    <row r="7" spans="1:7">
      <c r="A7" s="144">
        <v>3</v>
      </c>
      <c r="B7" s="144" t="s">
        <v>1115</v>
      </c>
      <c r="C7" s="143" t="s">
        <v>1116</v>
      </c>
      <c r="D7" s="145">
        <v>0</v>
      </c>
      <c r="E7" s="145">
        <v>0</v>
      </c>
      <c r="F7" s="145">
        <v>0</v>
      </c>
      <c r="G7" s="145">
        <v>0</v>
      </c>
    </row>
    <row r="8" spans="1:7">
      <c r="A8" s="144" t="s">
        <v>965</v>
      </c>
      <c r="B8" s="144" t="s">
        <v>1117</v>
      </c>
      <c r="C8" s="143" t="s">
        <v>1118</v>
      </c>
      <c r="D8" s="145">
        <v>0</v>
      </c>
      <c r="E8" s="145">
        <v>0</v>
      </c>
      <c r="F8" s="145">
        <v>0</v>
      </c>
      <c r="G8" s="145">
        <v>0</v>
      </c>
    </row>
    <row r="9" spans="1:7">
      <c r="A9" s="144" t="s">
        <v>1119</v>
      </c>
      <c r="B9" s="144" t="s">
        <v>1120</v>
      </c>
      <c r="C9" s="143" t="s">
        <v>1121</v>
      </c>
      <c r="D9" s="145">
        <v>0</v>
      </c>
      <c r="E9" s="145">
        <v>0</v>
      </c>
      <c r="F9" s="145">
        <v>0</v>
      </c>
      <c r="G9" s="145">
        <v>0</v>
      </c>
    </row>
    <row r="10" spans="1:7">
      <c r="A10" s="144" t="s">
        <v>1122</v>
      </c>
      <c r="B10" s="144" t="s">
        <v>1123</v>
      </c>
      <c r="C10" s="143" t="s">
        <v>1124</v>
      </c>
      <c r="D10" s="145">
        <v>663.88</v>
      </c>
      <c r="E10" s="145">
        <v>664</v>
      </c>
      <c r="F10" s="145">
        <v>664</v>
      </c>
      <c r="G10" s="145">
        <v>664</v>
      </c>
    </row>
    <row r="11" spans="1:7">
      <c r="A11" s="144" t="s">
        <v>1125</v>
      </c>
      <c r="B11" s="144" t="s">
        <v>1126</v>
      </c>
      <c r="C11" s="143" t="s">
        <v>1127</v>
      </c>
      <c r="D11" s="145">
        <v>663.88</v>
      </c>
      <c r="E11" s="145">
        <v>664</v>
      </c>
      <c r="F11" s="145">
        <v>664</v>
      </c>
      <c r="G11" s="145">
        <v>664</v>
      </c>
    </row>
    <row r="12" spans="1:7">
      <c r="A12" s="144">
        <v>2</v>
      </c>
      <c r="B12" s="144" t="s">
        <v>1128</v>
      </c>
      <c r="C12" s="143" t="s">
        <v>698</v>
      </c>
      <c r="D12" s="145">
        <v>0</v>
      </c>
      <c r="E12" s="145">
        <v>0</v>
      </c>
      <c r="F12" s="145">
        <v>0</v>
      </c>
      <c r="G12" s="145">
        <v>0</v>
      </c>
    </row>
    <row r="13" spans="1:7">
      <c r="A13" s="144" t="s">
        <v>1129</v>
      </c>
      <c r="B13" s="144" t="s">
        <v>1130</v>
      </c>
      <c r="C13" s="143" t="s">
        <v>1131</v>
      </c>
      <c r="D13" s="145">
        <v>0</v>
      </c>
      <c r="E13" s="145">
        <v>0</v>
      </c>
      <c r="F13" s="145">
        <v>0</v>
      </c>
      <c r="G13" s="145">
        <v>0</v>
      </c>
    </row>
    <row r="14" spans="1:7">
      <c r="A14" s="144" t="s">
        <v>1132</v>
      </c>
      <c r="B14" s="144" t="s">
        <v>1133</v>
      </c>
      <c r="C14" s="143" t="s">
        <v>1134</v>
      </c>
      <c r="D14" s="145">
        <v>0</v>
      </c>
      <c r="E14" s="145">
        <v>0</v>
      </c>
      <c r="F14" s="145">
        <v>0</v>
      </c>
      <c r="G14" s="145">
        <v>0</v>
      </c>
    </row>
    <row r="15" spans="1:7">
      <c r="A15" s="144">
        <v>2</v>
      </c>
      <c r="B15" s="144" t="s">
        <v>1135</v>
      </c>
      <c r="C15" s="143" t="s">
        <v>1136</v>
      </c>
      <c r="D15" s="145">
        <v>0</v>
      </c>
      <c r="E15" s="145">
        <v>0</v>
      </c>
      <c r="F15" s="145">
        <v>0</v>
      </c>
      <c r="G15" s="145">
        <v>0</v>
      </c>
    </row>
    <row r="16" spans="1:7">
      <c r="A16" s="144" t="s">
        <v>1137</v>
      </c>
      <c r="B16" s="144" t="s">
        <v>1138</v>
      </c>
      <c r="C16" s="143" t="s">
        <v>1139</v>
      </c>
      <c r="D16" s="145">
        <v>0</v>
      </c>
      <c r="E16" s="145">
        <v>0</v>
      </c>
      <c r="F16" s="145">
        <v>0</v>
      </c>
      <c r="G16" s="145">
        <v>0</v>
      </c>
    </row>
    <row r="17" spans="1:7">
      <c r="A17" s="144" t="s">
        <v>1140</v>
      </c>
      <c r="B17" s="144" t="s">
        <v>1141</v>
      </c>
      <c r="C17" s="143" t="s">
        <v>1142</v>
      </c>
      <c r="D17" s="145">
        <v>0</v>
      </c>
      <c r="E17" s="145">
        <v>0</v>
      </c>
      <c r="F17" s="145">
        <v>0</v>
      </c>
      <c r="G17" s="145">
        <v>0</v>
      </c>
    </row>
    <row r="18" spans="1:7">
      <c r="A18" s="144">
        <v>2</v>
      </c>
      <c r="B18" s="144" t="s">
        <v>1143</v>
      </c>
      <c r="C18" s="143" t="s">
        <v>1144</v>
      </c>
      <c r="D18" s="145">
        <v>0</v>
      </c>
      <c r="E18" s="145">
        <v>0</v>
      </c>
      <c r="F18" s="145">
        <v>0</v>
      </c>
      <c r="G18" s="145">
        <v>0</v>
      </c>
    </row>
    <row r="19" spans="1:7">
      <c r="A19" s="144">
        <v>3</v>
      </c>
      <c r="B19" s="144" t="s">
        <v>1145</v>
      </c>
      <c r="C19" s="143" t="s">
        <v>1146</v>
      </c>
      <c r="D19" s="145">
        <v>0</v>
      </c>
      <c r="E19" s="145">
        <v>0</v>
      </c>
      <c r="F19" s="145">
        <v>0</v>
      </c>
      <c r="G19" s="145">
        <v>0</v>
      </c>
    </row>
    <row r="20" spans="1:7">
      <c r="A20" s="144" t="s">
        <v>1147</v>
      </c>
      <c r="B20" s="144" t="s">
        <v>1148</v>
      </c>
      <c r="C20" s="143" t="s">
        <v>1149</v>
      </c>
      <c r="D20" s="145">
        <v>175228.28</v>
      </c>
      <c r="E20" s="145">
        <v>129372</v>
      </c>
      <c r="F20" s="145">
        <v>175228</v>
      </c>
      <c r="G20" s="145">
        <v>129372</v>
      </c>
    </row>
    <row r="21" spans="1:7">
      <c r="A21" s="144" t="s">
        <v>1150</v>
      </c>
      <c r="B21" s="144" t="s">
        <v>1151</v>
      </c>
      <c r="C21" s="143" t="s">
        <v>1152</v>
      </c>
      <c r="D21" s="145">
        <v>175228.28</v>
      </c>
      <c r="E21" s="145">
        <v>129372</v>
      </c>
      <c r="F21" s="145">
        <v>175228</v>
      </c>
      <c r="G21" s="145">
        <v>129372</v>
      </c>
    </row>
    <row r="22" spans="1:7">
      <c r="A22" s="144">
        <v>2</v>
      </c>
      <c r="B22" s="144" t="s">
        <v>1153</v>
      </c>
      <c r="C22" s="143" t="s">
        <v>1154</v>
      </c>
      <c r="D22" s="145">
        <v>0</v>
      </c>
      <c r="E22" s="145">
        <v>0</v>
      </c>
      <c r="F22" s="145">
        <v>0</v>
      </c>
      <c r="G22" s="145">
        <v>0</v>
      </c>
    </row>
    <row r="23" spans="1:7">
      <c r="A23" s="144" t="s">
        <v>1155</v>
      </c>
      <c r="B23" s="144" t="s">
        <v>1156</v>
      </c>
      <c r="C23" s="143" t="s">
        <v>1157</v>
      </c>
      <c r="D23" s="145">
        <v>30806.2</v>
      </c>
      <c r="E23" s="145">
        <v>66160</v>
      </c>
      <c r="F23" s="145">
        <v>30806</v>
      </c>
      <c r="G23" s="145">
        <v>66160</v>
      </c>
    </row>
    <row r="24" spans="1:7">
      <c r="A24" s="144" t="s">
        <v>810</v>
      </c>
      <c r="B24" s="144" t="s">
        <v>1158</v>
      </c>
      <c r="C24" s="143" t="s">
        <v>1159</v>
      </c>
      <c r="D24" s="145">
        <v>206611.09</v>
      </c>
      <c r="E24" s="145">
        <v>172381</v>
      </c>
      <c r="F24" s="145">
        <v>206612</v>
      </c>
      <c r="G24" s="145">
        <v>172381</v>
      </c>
    </row>
    <row r="25" spans="1:7">
      <c r="A25" s="144" t="s">
        <v>1011</v>
      </c>
      <c r="B25" s="144" t="s">
        <v>1160</v>
      </c>
      <c r="C25" s="143" t="s">
        <v>1161</v>
      </c>
      <c r="D25" s="145">
        <v>11326.47</v>
      </c>
      <c r="E25" s="145">
        <v>24377</v>
      </c>
      <c r="F25" s="145">
        <v>11327</v>
      </c>
      <c r="G25" s="145">
        <v>24377</v>
      </c>
    </row>
    <row r="26" spans="1:7">
      <c r="A26" s="144" t="s">
        <v>1014</v>
      </c>
      <c r="B26" s="144" t="s">
        <v>1162</v>
      </c>
      <c r="C26" s="143" t="s">
        <v>1163</v>
      </c>
      <c r="D26" s="145">
        <v>0</v>
      </c>
      <c r="E26" s="145">
        <v>24377</v>
      </c>
      <c r="F26" s="145">
        <v>0</v>
      </c>
      <c r="G26" s="145">
        <v>24377</v>
      </c>
    </row>
    <row r="27" spans="1:7">
      <c r="A27" s="144" t="s">
        <v>1031</v>
      </c>
      <c r="B27" s="144" t="s">
        <v>1164</v>
      </c>
      <c r="C27" s="143" t="s">
        <v>1165</v>
      </c>
      <c r="D27" s="145">
        <v>0</v>
      </c>
      <c r="E27" s="145">
        <v>0</v>
      </c>
      <c r="F27" s="145">
        <v>0</v>
      </c>
      <c r="G27" s="145">
        <v>0</v>
      </c>
    </row>
    <row r="28" spans="1:7">
      <c r="A28" s="144" t="s">
        <v>1034</v>
      </c>
      <c r="B28" s="144" t="s">
        <v>1166</v>
      </c>
      <c r="C28" s="143" t="s">
        <v>1167</v>
      </c>
      <c r="D28" s="145">
        <v>0</v>
      </c>
      <c r="E28" s="145">
        <v>0</v>
      </c>
      <c r="F28" s="145">
        <v>0</v>
      </c>
      <c r="G28" s="145">
        <v>0</v>
      </c>
    </row>
    <row r="29" spans="1:7">
      <c r="A29" s="144" t="s">
        <v>1037</v>
      </c>
      <c r="B29" s="144" t="s">
        <v>1168</v>
      </c>
      <c r="C29" s="143" t="s">
        <v>1169</v>
      </c>
      <c r="D29" s="145">
        <v>0</v>
      </c>
      <c r="E29" s="145">
        <v>0</v>
      </c>
      <c r="F29" s="145">
        <v>0</v>
      </c>
      <c r="G29" s="145">
        <v>0</v>
      </c>
    </row>
    <row r="30" spans="1:7">
      <c r="A30" s="144">
        <v>2</v>
      </c>
      <c r="B30" s="144" t="s">
        <v>1040</v>
      </c>
      <c r="C30" s="143" t="s">
        <v>1170</v>
      </c>
      <c r="D30" s="145">
        <v>0</v>
      </c>
      <c r="E30" s="145">
        <v>0</v>
      </c>
      <c r="F30" s="145">
        <v>0</v>
      </c>
      <c r="G30" s="145">
        <v>0</v>
      </c>
    </row>
    <row r="31" spans="1:7">
      <c r="A31" s="144">
        <v>3</v>
      </c>
      <c r="B31" s="144" t="s">
        <v>1171</v>
      </c>
      <c r="C31" s="143" t="s">
        <v>1172</v>
      </c>
      <c r="D31" s="145">
        <v>0</v>
      </c>
      <c r="E31" s="145">
        <v>0</v>
      </c>
      <c r="F31" s="145">
        <v>0</v>
      </c>
      <c r="G31" s="145">
        <v>0</v>
      </c>
    </row>
    <row r="32" spans="1:7">
      <c r="A32" s="144">
        <v>4</v>
      </c>
      <c r="B32" s="144" t="s">
        <v>1173</v>
      </c>
      <c r="C32" s="143" t="s">
        <v>1174</v>
      </c>
      <c r="D32" s="145">
        <v>0</v>
      </c>
      <c r="E32" s="145">
        <v>0</v>
      </c>
      <c r="F32" s="145">
        <v>0</v>
      </c>
      <c r="G32" s="145">
        <v>0</v>
      </c>
    </row>
    <row r="33" spans="1:7">
      <c r="A33" s="144">
        <v>5</v>
      </c>
      <c r="B33" s="144" t="s">
        <v>1175</v>
      </c>
      <c r="C33" s="143" t="s">
        <v>1176</v>
      </c>
      <c r="D33" s="145">
        <v>9195.8799999999992</v>
      </c>
      <c r="E33" s="145">
        <v>0</v>
      </c>
      <c r="F33" s="145">
        <v>9196</v>
      </c>
      <c r="G33" s="145">
        <v>0</v>
      </c>
    </row>
    <row r="34" spans="1:7">
      <c r="A34" s="144">
        <v>6</v>
      </c>
      <c r="B34" s="144" t="s">
        <v>1177</v>
      </c>
      <c r="C34" s="143" t="s">
        <v>1178</v>
      </c>
      <c r="D34" s="145">
        <v>0</v>
      </c>
      <c r="E34" s="145">
        <v>0</v>
      </c>
      <c r="F34" s="145">
        <v>0</v>
      </c>
      <c r="G34" s="145">
        <v>0</v>
      </c>
    </row>
    <row r="35" spans="1:7">
      <c r="A35" s="144">
        <v>7</v>
      </c>
      <c r="B35" s="144" t="s">
        <v>1179</v>
      </c>
      <c r="C35" s="143" t="s">
        <v>700</v>
      </c>
      <c r="D35" s="145">
        <v>0</v>
      </c>
      <c r="E35" s="145">
        <v>0</v>
      </c>
      <c r="F35" s="145">
        <v>0</v>
      </c>
      <c r="G35" s="145">
        <v>0</v>
      </c>
    </row>
    <row r="36" spans="1:7">
      <c r="A36" s="144">
        <v>8</v>
      </c>
      <c r="B36" s="144" t="s">
        <v>1180</v>
      </c>
      <c r="C36" s="143" t="s">
        <v>1181</v>
      </c>
      <c r="D36" s="145">
        <v>0</v>
      </c>
      <c r="E36" s="145">
        <v>0</v>
      </c>
      <c r="F36" s="145">
        <v>0</v>
      </c>
      <c r="G36" s="145">
        <v>0</v>
      </c>
    </row>
    <row r="37" spans="1:7">
      <c r="A37" s="144">
        <v>9</v>
      </c>
      <c r="B37" s="144" t="s">
        <v>1182</v>
      </c>
      <c r="C37" s="143" t="s">
        <v>1183</v>
      </c>
      <c r="D37" s="145">
        <v>1204.75</v>
      </c>
      <c r="E37" s="145">
        <v>0</v>
      </c>
      <c r="F37" s="145">
        <v>1205</v>
      </c>
      <c r="G37" s="145">
        <v>0</v>
      </c>
    </row>
    <row r="38" spans="1:7">
      <c r="A38" s="144">
        <v>10</v>
      </c>
      <c r="B38" s="144" t="s">
        <v>1184</v>
      </c>
      <c r="C38" s="143" t="s">
        <v>1185</v>
      </c>
      <c r="D38" s="145">
        <v>925.84</v>
      </c>
      <c r="E38" s="145">
        <v>0</v>
      </c>
      <c r="F38" s="145">
        <v>926</v>
      </c>
      <c r="G38" s="145">
        <v>0</v>
      </c>
    </row>
    <row r="39" spans="1:7">
      <c r="A39" s="144">
        <v>11</v>
      </c>
      <c r="B39" s="144" t="s">
        <v>1186</v>
      </c>
      <c r="C39" s="143" t="s">
        <v>1187</v>
      </c>
      <c r="D39" s="145">
        <v>0</v>
      </c>
      <c r="E39" s="145">
        <v>0</v>
      </c>
      <c r="F39" s="145">
        <v>0</v>
      </c>
      <c r="G39" s="145">
        <v>0</v>
      </c>
    </row>
    <row r="40" spans="1:7">
      <c r="A40" s="144">
        <v>12</v>
      </c>
      <c r="B40" s="144" t="s">
        <v>1188</v>
      </c>
      <c r="C40" s="143" t="s">
        <v>1189</v>
      </c>
      <c r="D40" s="145">
        <v>0</v>
      </c>
      <c r="E40" s="145">
        <v>0</v>
      </c>
      <c r="F40" s="145">
        <v>0</v>
      </c>
      <c r="G40" s="145">
        <v>0</v>
      </c>
    </row>
    <row r="41" spans="1:7">
      <c r="A41" s="144" t="s">
        <v>1190</v>
      </c>
      <c r="B41" s="144" t="s">
        <v>1191</v>
      </c>
      <c r="C41" s="143" t="s">
        <v>1192</v>
      </c>
      <c r="D41" s="145">
        <v>0</v>
      </c>
      <c r="E41" s="145">
        <v>0</v>
      </c>
      <c r="F41" s="145">
        <v>0</v>
      </c>
      <c r="G41" s="145">
        <v>0</v>
      </c>
    </row>
    <row r="42" spans="1:7">
      <c r="A42" s="144" t="s">
        <v>1193</v>
      </c>
      <c r="B42" s="144" t="s">
        <v>1194</v>
      </c>
      <c r="C42" s="143" t="s">
        <v>1195</v>
      </c>
      <c r="D42" s="145">
        <v>0</v>
      </c>
      <c r="E42" s="145">
        <v>0</v>
      </c>
      <c r="F42" s="145">
        <v>0</v>
      </c>
      <c r="G42" s="145">
        <v>0</v>
      </c>
    </row>
    <row r="43" spans="1:7">
      <c r="A43" s="144">
        <v>2</v>
      </c>
      <c r="B43" s="144" t="s">
        <v>1196</v>
      </c>
      <c r="C43" s="143" t="s">
        <v>1197</v>
      </c>
      <c r="D43" s="145">
        <v>0</v>
      </c>
      <c r="E43" s="145">
        <v>0</v>
      </c>
      <c r="F43" s="145">
        <v>0</v>
      </c>
      <c r="G43" s="145">
        <v>0</v>
      </c>
    </row>
    <row r="44" spans="1:7">
      <c r="A44" s="144" t="s">
        <v>1198</v>
      </c>
      <c r="B44" s="144" t="s">
        <v>1199</v>
      </c>
      <c r="C44" s="143" t="s">
        <v>1200</v>
      </c>
      <c r="D44" s="145">
        <v>0</v>
      </c>
      <c r="E44" s="145">
        <v>0</v>
      </c>
      <c r="F44" s="145">
        <v>0</v>
      </c>
      <c r="G44" s="145">
        <v>0</v>
      </c>
    </row>
    <row r="45" spans="1:7">
      <c r="A45" s="144" t="s">
        <v>1201</v>
      </c>
      <c r="B45" s="144" t="s">
        <v>1202</v>
      </c>
      <c r="C45" s="143" t="s">
        <v>1203</v>
      </c>
      <c r="D45" s="145">
        <v>194195.47</v>
      </c>
      <c r="E45" s="145">
        <v>136577</v>
      </c>
      <c r="F45" s="145">
        <v>194196</v>
      </c>
      <c r="G45" s="145">
        <v>136577</v>
      </c>
    </row>
    <row r="46" spans="1:7">
      <c r="A46" s="144" t="s">
        <v>1204</v>
      </c>
      <c r="B46" s="144" t="s">
        <v>1205</v>
      </c>
      <c r="C46" s="143" t="s">
        <v>1206</v>
      </c>
      <c r="D46" s="145">
        <v>145977.04</v>
      </c>
      <c r="E46" s="145">
        <v>101922</v>
      </c>
      <c r="F46" s="145">
        <v>145977</v>
      </c>
      <c r="G46" s="145">
        <v>101922</v>
      </c>
    </row>
    <row r="47" spans="1:7">
      <c r="A47" s="144" t="s">
        <v>1031</v>
      </c>
      <c r="B47" s="144" t="s">
        <v>1207</v>
      </c>
      <c r="C47" s="143" t="s">
        <v>1208</v>
      </c>
      <c r="D47" s="145">
        <v>0</v>
      </c>
      <c r="E47" s="145">
        <v>0</v>
      </c>
      <c r="F47" s="145">
        <v>0</v>
      </c>
      <c r="G47" s="145">
        <v>0</v>
      </c>
    </row>
    <row r="48" spans="1:7">
      <c r="A48" s="144" t="s">
        <v>1034</v>
      </c>
      <c r="B48" s="144" t="s">
        <v>1209</v>
      </c>
      <c r="C48" s="143" t="s">
        <v>1210</v>
      </c>
      <c r="D48" s="145">
        <v>0</v>
      </c>
      <c r="E48" s="145">
        <v>0</v>
      </c>
      <c r="F48" s="145">
        <v>0</v>
      </c>
      <c r="G48" s="145">
        <v>0</v>
      </c>
    </row>
    <row r="49" spans="1:7">
      <c r="A49" s="144" t="s">
        <v>1037</v>
      </c>
      <c r="B49" s="144" t="s">
        <v>1211</v>
      </c>
      <c r="C49" s="143" t="s">
        <v>1212</v>
      </c>
      <c r="D49" s="145">
        <v>145977.04</v>
      </c>
      <c r="E49" s="145">
        <v>101922</v>
      </c>
      <c r="F49" s="145">
        <v>145977</v>
      </c>
      <c r="G49" s="145">
        <v>101922</v>
      </c>
    </row>
    <row r="50" spans="1:7">
      <c r="A50" s="144">
        <v>2</v>
      </c>
      <c r="B50" s="144" t="s">
        <v>1040</v>
      </c>
      <c r="C50" s="143" t="s">
        <v>1213</v>
      </c>
      <c r="D50" s="145">
        <v>0</v>
      </c>
      <c r="E50" s="145">
        <v>0</v>
      </c>
      <c r="F50" s="145">
        <v>0</v>
      </c>
      <c r="G50" s="145">
        <v>0</v>
      </c>
    </row>
    <row r="51" spans="1:7">
      <c r="A51" s="144">
        <v>3</v>
      </c>
      <c r="B51" s="144" t="s">
        <v>1214</v>
      </c>
      <c r="C51" s="143" t="s">
        <v>1215</v>
      </c>
      <c r="D51" s="145">
        <v>0</v>
      </c>
      <c r="E51" s="145">
        <v>0</v>
      </c>
      <c r="F51" s="145">
        <v>0</v>
      </c>
      <c r="G51" s="145">
        <v>0</v>
      </c>
    </row>
    <row r="52" spans="1:7">
      <c r="A52" s="144">
        <v>4</v>
      </c>
      <c r="B52" s="144" t="s">
        <v>1216</v>
      </c>
      <c r="C52" s="143" t="s">
        <v>1217</v>
      </c>
      <c r="D52" s="145">
        <v>0</v>
      </c>
      <c r="E52" s="145">
        <v>0</v>
      </c>
      <c r="F52" s="145">
        <v>0</v>
      </c>
      <c r="G52" s="145">
        <v>0</v>
      </c>
    </row>
    <row r="53" spans="1:7">
      <c r="A53" s="144">
        <v>5</v>
      </c>
      <c r="B53" s="144" t="s">
        <v>1218</v>
      </c>
      <c r="C53" s="143" t="s">
        <v>1219</v>
      </c>
      <c r="D53" s="145">
        <v>32722.799999999999</v>
      </c>
      <c r="E53" s="145">
        <v>19723</v>
      </c>
      <c r="F53" s="145">
        <v>32723</v>
      </c>
      <c r="G53" s="145">
        <v>19723</v>
      </c>
    </row>
    <row r="54" spans="1:7">
      <c r="A54" s="144">
        <v>6</v>
      </c>
      <c r="B54" s="144" t="s">
        <v>1220</v>
      </c>
      <c r="C54" s="143" t="s">
        <v>702</v>
      </c>
      <c r="D54" s="145">
        <v>3496.76</v>
      </c>
      <c r="E54" s="145">
        <v>4680</v>
      </c>
      <c r="F54" s="145">
        <v>3497</v>
      </c>
      <c r="G54" s="145">
        <v>4680</v>
      </c>
    </row>
    <row r="55" spans="1:7">
      <c r="A55" s="144">
        <v>7</v>
      </c>
      <c r="B55" s="144" t="s">
        <v>1221</v>
      </c>
      <c r="C55" s="143" t="s">
        <v>703</v>
      </c>
      <c r="D55" s="145">
        <v>1995.54</v>
      </c>
      <c r="E55" s="145">
        <v>0</v>
      </c>
      <c r="F55" s="145">
        <v>1996</v>
      </c>
      <c r="G55" s="145">
        <v>0</v>
      </c>
    </row>
    <row r="56" spans="1:7">
      <c r="A56" s="144">
        <v>8</v>
      </c>
      <c r="B56" s="144" t="s">
        <v>1222</v>
      </c>
      <c r="C56" s="143" t="s">
        <v>1223</v>
      </c>
      <c r="D56" s="145">
        <v>10003.33</v>
      </c>
      <c r="E56" s="145">
        <v>10252</v>
      </c>
      <c r="F56" s="145">
        <v>10003</v>
      </c>
      <c r="G56" s="145">
        <v>10252</v>
      </c>
    </row>
    <row r="57" spans="1:7">
      <c r="A57" s="144">
        <v>9</v>
      </c>
      <c r="B57" s="144" t="s">
        <v>1224</v>
      </c>
      <c r="C57" s="143" t="s">
        <v>1225</v>
      </c>
      <c r="D57" s="145">
        <v>0</v>
      </c>
      <c r="E57" s="145">
        <v>0</v>
      </c>
      <c r="F57" s="145">
        <v>0</v>
      </c>
      <c r="G57" s="145">
        <v>0</v>
      </c>
    </row>
    <row r="58" spans="1:7">
      <c r="A58" s="144">
        <v>10</v>
      </c>
      <c r="B58" s="144" t="s">
        <v>1226</v>
      </c>
      <c r="C58" s="143" t="s">
        <v>1227</v>
      </c>
      <c r="D58" s="145">
        <v>0</v>
      </c>
      <c r="E58" s="145">
        <v>0</v>
      </c>
      <c r="F58" s="145">
        <v>0</v>
      </c>
      <c r="G58" s="145">
        <v>0</v>
      </c>
    </row>
    <row r="59" spans="1:7">
      <c r="A59" s="144" t="s">
        <v>1088</v>
      </c>
      <c r="B59" s="144" t="s">
        <v>1228</v>
      </c>
      <c r="C59" s="143" t="s">
        <v>1229</v>
      </c>
      <c r="D59" s="145">
        <v>1089.1500000000001</v>
      </c>
      <c r="E59" s="145">
        <v>1508</v>
      </c>
      <c r="F59" s="145">
        <v>1089</v>
      </c>
      <c r="G59" s="145">
        <v>1508</v>
      </c>
    </row>
    <row r="60" spans="1:7">
      <c r="A60" s="144" t="s">
        <v>1091</v>
      </c>
      <c r="B60" s="144" t="s">
        <v>1230</v>
      </c>
      <c r="C60" s="143" t="s">
        <v>1231</v>
      </c>
      <c r="D60" s="145">
        <v>1089.1500000000001</v>
      </c>
      <c r="E60" s="145">
        <v>1508</v>
      </c>
      <c r="F60" s="145">
        <v>1089</v>
      </c>
      <c r="G60" s="145">
        <v>1508</v>
      </c>
    </row>
    <row r="61" spans="1:7">
      <c r="A61" s="144">
        <v>2</v>
      </c>
      <c r="B61" s="144" t="s">
        <v>1232</v>
      </c>
      <c r="C61" s="143" t="s">
        <v>1233</v>
      </c>
      <c r="D61" s="145">
        <v>0</v>
      </c>
      <c r="E61" s="145">
        <v>0</v>
      </c>
      <c r="F61" s="145">
        <v>0</v>
      </c>
      <c r="G61" s="145">
        <v>0</v>
      </c>
    </row>
    <row r="62" spans="1:7">
      <c r="A62" s="144" t="s">
        <v>1234</v>
      </c>
      <c r="B62" s="144" t="s">
        <v>1235</v>
      </c>
      <c r="C62" s="143" t="s">
        <v>1236</v>
      </c>
      <c r="D62" s="145">
        <v>0</v>
      </c>
      <c r="E62" s="145">
        <v>9919</v>
      </c>
      <c r="F62" s="145">
        <v>0</v>
      </c>
      <c r="G62" s="145">
        <v>9919</v>
      </c>
    </row>
    <row r="63" spans="1:7">
      <c r="A63" s="144" t="s">
        <v>1237</v>
      </c>
      <c r="B63" s="144" t="s">
        <v>1238</v>
      </c>
      <c r="C63" s="143" t="s">
        <v>1239</v>
      </c>
      <c r="D63" s="145">
        <v>0</v>
      </c>
      <c r="E63" s="145">
        <v>0</v>
      </c>
      <c r="F63" s="145">
        <v>0</v>
      </c>
      <c r="G63" s="145">
        <v>0</v>
      </c>
    </row>
    <row r="64" spans="1:7">
      <c r="A64" s="144" t="s">
        <v>813</v>
      </c>
      <c r="B64" s="144" t="s">
        <v>1240</v>
      </c>
      <c r="C64" s="143" t="s">
        <v>1241</v>
      </c>
      <c r="D64" s="145">
        <v>0</v>
      </c>
      <c r="E64" s="145">
        <v>0</v>
      </c>
      <c r="F64" s="145">
        <v>0</v>
      </c>
      <c r="G64" s="145">
        <v>0</v>
      </c>
    </row>
    <row r="65" spans="1:7">
      <c r="A65" s="144" t="s">
        <v>1097</v>
      </c>
      <c r="B65" s="144" t="s">
        <v>1242</v>
      </c>
      <c r="C65" s="143" t="s">
        <v>1243</v>
      </c>
      <c r="D65" s="145">
        <v>0</v>
      </c>
      <c r="E65" s="145">
        <v>0</v>
      </c>
      <c r="F65" s="145">
        <v>0</v>
      </c>
      <c r="G65" s="145">
        <v>0</v>
      </c>
    </row>
    <row r="66" spans="1:7">
      <c r="A66" s="144">
        <v>2</v>
      </c>
      <c r="B66" s="144" t="s">
        <v>1244</v>
      </c>
      <c r="C66" s="143" t="s">
        <v>1245</v>
      </c>
      <c r="D66" s="145">
        <v>0</v>
      </c>
      <c r="E66" s="145">
        <v>0</v>
      </c>
      <c r="F66" s="145">
        <v>0</v>
      </c>
      <c r="G66" s="145">
        <v>0</v>
      </c>
    </row>
    <row r="67" spans="1:7">
      <c r="A67" s="144">
        <v>3</v>
      </c>
      <c r="B67" s="144" t="s">
        <v>1246</v>
      </c>
      <c r="C67" s="143" t="s">
        <v>1247</v>
      </c>
      <c r="D67" s="145">
        <v>0</v>
      </c>
      <c r="E67" s="145">
        <v>0</v>
      </c>
      <c r="F67" s="145">
        <v>0</v>
      </c>
      <c r="G67" s="145">
        <v>0</v>
      </c>
    </row>
    <row r="68" spans="1:7">
      <c r="A68" s="144">
        <v>4</v>
      </c>
      <c r="B68" s="144" t="s">
        <v>1248</v>
      </c>
      <c r="C68" s="143" t="s">
        <v>1249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0866141732283472" right="0.26" top="0.27" bottom="0.25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>
      <c r="B2" s="144" t="s">
        <v>943</v>
      </c>
      <c r="C2" s="143" t="s">
        <v>944</v>
      </c>
      <c r="D2" s="145">
        <v>0</v>
      </c>
      <c r="E2" s="145">
        <v>0</v>
      </c>
      <c r="F2" s="145">
        <v>0</v>
      </c>
      <c r="G2" s="145">
        <v>0</v>
      </c>
      <c r="H2" s="145">
        <v>0</v>
      </c>
      <c r="I2" s="145">
        <v>0</v>
      </c>
      <c r="J2" s="145">
        <v>0</v>
      </c>
      <c r="K2" s="145">
        <v>0</v>
      </c>
    </row>
    <row r="3" spans="1:11">
      <c r="A3" s="144" t="s">
        <v>807</v>
      </c>
      <c r="B3" s="144" t="s">
        <v>945</v>
      </c>
      <c r="C3" s="143" t="s">
        <v>946</v>
      </c>
      <c r="D3" s="142">
        <v>0</v>
      </c>
      <c r="E3" s="142">
        <v>0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0</v>
      </c>
    </row>
    <row r="4" spans="1:11">
      <c r="A4" s="144" t="s">
        <v>947</v>
      </c>
      <c r="B4" s="144" t="s">
        <v>948</v>
      </c>
      <c r="C4" s="143" t="s">
        <v>949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v>0</v>
      </c>
      <c r="J4" s="145">
        <v>0</v>
      </c>
      <c r="K4" s="145">
        <v>0</v>
      </c>
    </row>
    <row r="5" spans="1:11">
      <c r="A5" s="144" t="s">
        <v>950</v>
      </c>
      <c r="B5" s="144" t="s">
        <v>951</v>
      </c>
      <c r="C5" s="143" t="s">
        <v>952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>
      <c r="A6" s="144">
        <v>2</v>
      </c>
      <c r="B6" s="144" t="s">
        <v>953</v>
      </c>
      <c r="C6" s="143" t="s">
        <v>954</v>
      </c>
      <c r="D6" s="145">
        <v>0</v>
      </c>
      <c r="E6" s="145">
        <v>0</v>
      </c>
      <c r="F6" s="145">
        <v>0</v>
      </c>
      <c r="G6" s="145">
        <v>0</v>
      </c>
      <c r="H6" s="145">
        <v>0</v>
      </c>
      <c r="I6" s="145">
        <v>0</v>
      </c>
      <c r="J6" s="145">
        <v>0</v>
      </c>
      <c r="K6" s="145">
        <v>0</v>
      </c>
    </row>
    <row r="7" spans="1:11">
      <c r="A7" s="144">
        <v>3</v>
      </c>
      <c r="B7" s="144" t="s">
        <v>955</v>
      </c>
      <c r="C7" s="143" t="s">
        <v>956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>
      <c r="A8" s="144">
        <v>4</v>
      </c>
      <c r="B8" s="144" t="s">
        <v>957</v>
      </c>
      <c r="C8" s="143" t="s">
        <v>958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>
      <c r="A9" s="144">
        <v>5</v>
      </c>
      <c r="B9" s="144" t="s">
        <v>959</v>
      </c>
      <c r="C9" s="143" t="s">
        <v>960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>
      <c r="A10" s="144">
        <v>6</v>
      </c>
      <c r="B10" s="144" t="s">
        <v>961</v>
      </c>
      <c r="C10" s="143" t="s">
        <v>962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>
      <c r="A11" s="144">
        <v>7</v>
      </c>
      <c r="B11" s="144" t="s">
        <v>963</v>
      </c>
      <c r="C11" s="143" t="s">
        <v>964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>
      <c r="A12" s="144" t="s">
        <v>965</v>
      </c>
      <c r="B12" s="144" t="s">
        <v>966</v>
      </c>
      <c r="C12" s="143" t="s">
        <v>967</v>
      </c>
      <c r="D12" s="145">
        <v>0</v>
      </c>
      <c r="E12" s="145">
        <v>0</v>
      </c>
      <c r="F12" s="145">
        <v>0</v>
      </c>
      <c r="G12" s="145">
        <v>0</v>
      </c>
      <c r="H12" s="145">
        <v>0</v>
      </c>
      <c r="I12" s="145">
        <v>0</v>
      </c>
      <c r="J12" s="145">
        <v>0</v>
      </c>
      <c r="K12" s="145">
        <v>0</v>
      </c>
    </row>
    <row r="13" spans="1:11">
      <c r="A13" s="144" t="s">
        <v>968</v>
      </c>
      <c r="B13" s="144" t="s">
        <v>969</v>
      </c>
      <c r="C13" s="143" t="s">
        <v>970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</row>
    <row r="14" spans="1:11">
      <c r="A14" s="144">
        <v>2</v>
      </c>
      <c r="B14" s="144" t="s">
        <v>971</v>
      </c>
      <c r="C14" s="143" t="s">
        <v>686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</row>
    <row r="15" spans="1:11">
      <c r="A15" s="144">
        <v>3</v>
      </c>
      <c r="B15" s="144" t="s">
        <v>972</v>
      </c>
      <c r="C15" s="143" t="s">
        <v>973</v>
      </c>
      <c r="D15" s="145">
        <v>0</v>
      </c>
      <c r="E15" s="145">
        <v>0</v>
      </c>
      <c r="F15" s="145">
        <v>0</v>
      </c>
      <c r="G15" s="145">
        <v>0</v>
      </c>
      <c r="H15" s="145">
        <v>0</v>
      </c>
      <c r="I15" s="145">
        <v>0</v>
      </c>
      <c r="J15" s="145">
        <v>0</v>
      </c>
      <c r="K15" s="145">
        <v>0</v>
      </c>
    </row>
    <row r="16" spans="1:11">
      <c r="A16" s="144">
        <v>4</v>
      </c>
      <c r="B16" s="144" t="s">
        <v>974</v>
      </c>
      <c r="C16" s="143" t="s">
        <v>975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>
      <c r="A17" s="144">
        <v>5</v>
      </c>
      <c r="B17" s="144" t="s">
        <v>976</v>
      </c>
      <c r="C17" s="143" t="s">
        <v>977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</row>
    <row r="18" spans="1:11">
      <c r="A18" s="144">
        <v>6</v>
      </c>
      <c r="B18" s="144" t="s">
        <v>978</v>
      </c>
      <c r="C18" s="143" t="s">
        <v>979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</row>
    <row r="19" spans="1:11">
      <c r="A19" s="144">
        <v>7</v>
      </c>
      <c r="B19" s="144" t="s">
        <v>980</v>
      </c>
      <c r="C19" s="143" t="s">
        <v>981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>
      <c r="A20" s="144">
        <v>8</v>
      </c>
      <c r="B20" s="144" t="s">
        <v>982</v>
      </c>
      <c r="C20" s="143" t="s">
        <v>983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>
      <c r="A21" s="144">
        <v>9</v>
      </c>
      <c r="B21" s="144" t="s">
        <v>984</v>
      </c>
      <c r="C21" s="143" t="s">
        <v>985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>
      <c r="A22" s="144" t="s">
        <v>986</v>
      </c>
      <c r="B22" s="144" t="s">
        <v>987</v>
      </c>
      <c r="C22" s="143" t="s">
        <v>687</v>
      </c>
      <c r="D22" s="145">
        <v>0</v>
      </c>
      <c r="E22" s="145">
        <v>0</v>
      </c>
      <c r="F22" s="145">
        <v>0</v>
      </c>
      <c r="G22" s="145">
        <v>0</v>
      </c>
      <c r="H22" s="145">
        <v>0</v>
      </c>
      <c r="I22" s="145">
        <v>0</v>
      </c>
      <c r="J22" s="145">
        <v>0</v>
      </c>
      <c r="K22" s="145">
        <v>0</v>
      </c>
    </row>
    <row r="23" spans="1:11">
      <c r="A23" s="144" t="s">
        <v>988</v>
      </c>
      <c r="B23" s="144" t="s">
        <v>989</v>
      </c>
      <c r="C23" s="143" t="s">
        <v>688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</row>
    <row r="24" spans="1:11">
      <c r="A24" s="144">
        <v>2</v>
      </c>
      <c r="B24" s="144" t="s">
        <v>990</v>
      </c>
      <c r="C24" s="143" t="s">
        <v>991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>
      <c r="A25" s="144">
        <v>3</v>
      </c>
      <c r="B25" s="144" t="s">
        <v>992</v>
      </c>
      <c r="C25" s="143" t="s">
        <v>993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>
      <c r="A26" s="144">
        <v>4</v>
      </c>
      <c r="B26" s="144" t="s">
        <v>994</v>
      </c>
      <c r="C26" s="143" t="s">
        <v>995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>
      <c r="A27" s="144">
        <v>5</v>
      </c>
      <c r="B27" s="144" t="s">
        <v>996</v>
      </c>
      <c r="C27" s="143" t="s">
        <v>997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</row>
    <row r="28" spans="1:11">
      <c r="A28" s="144">
        <v>6</v>
      </c>
      <c r="B28" s="144" t="s">
        <v>998</v>
      </c>
      <c r="C28" s="143" t="s">
        <v>999</v>
      </c>
      <c r="D28" s="145">
        <v>0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0</v>
      </c>
      <c r="K28" s="145">
        <v>0</v>
      </c>
    </row>
    <row r="29" spans="1:11">
      <c r="A29" s="144">
        <v>7</v>
      </c>
      <c r="B29" s="144" t="s">
        <v>1000</v>
      </c>
      <c r="C29" s="143" t="s">
        <v>1001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>
      <c r="A30" s="144">
        <v>8</v>
      </c>
      <c r="B30" s="144" t="s">
        <v>1002</v>
      </c>
      <c r="C30" s="143" t="s">
        <v>690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>
      <c r="A31" s="144">
        <v>9</v>
      </c>
      <c r="B31" s="144" t="s">
        <v>1003</v>
      </c>
      <c r="C31" s="143" t="s">
        <v>1004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</row>
    <row r="32" spans="1:11">
      <c r="A32" s="144">
        <v>10</v>
      </c>
      <c r="B32" s="144" t="s">
        <v>1005</v>
      </c>
      <c r="C32" s="143" t="s">
        <v>1006</v>
      </c>
      <c r="D32" s="145">
        <v>0</v>
      </c>
      <c r="E32" s="145">
        <v>0</v>
      </c>
      <c r="F32" s="145">
        <v>0</v>
      </c>
      <c r="G32" s="145">
        <v>0</v>
      </c>
      <c r="H32" s="145">
        <v>0</v>
      </c>
      <c r="I32" s="145">
        <v>0</v>
      </c>
      <c r="J32" s="145">
        <v>0</v>
      </c>
      <c r="K32" s="145">
        <v>0</v>
      </c>
    </row>
    <row r="33" spans="1:11">
      <c r="A33" s="144">
        <v>11</v>
      </c>
      <c r="B33" s="144" t="s">
        <v>1007</v>
      </c>
      <c r="C33" s="143" t="s">
        <v>1008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>
      <c r="A34" s="144" t="s">
        <v>810</v>
      </c>
      <c r="B34" s="144" t="s">
        <v>1009</v>
      </c>
      <c r="C34" s="143" t="s">
        <v>1010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</row>
    <row r="35" spans="1:11">
      <c r="A35" s="144" t="s">
        <v>1011</v>
      </c>
      <c r="B35" s="144" t="s">
        <v>1012</v>
      </c>
      <c r="C35" s="143" t="s">
        <v>1013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</row>
    <row r="36" spans="1:11">
      <c r="A36" s="144" t="s">
        <v>1014</v>
      </c>
      <c r="B36" s="144" t="s">
        <v>1015</v>
      </c>
      <c r="C36" s="143" t="s">
        <v>1016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</row>
    <row r="37" spans="1:11">
      <c r="A37" s="144">
        <v>2</v>
      </c>
      <c r="B37" s="144" t="s">
        <v>1017</v>
      </c>
      <c r="C37" s="143" t="s">
        <v>1018</v>
      </c>
      <c r="D37" s="145">
        <v>0</v>
      </c>
      <c r="E37" s="145">
        <v>0</v>
      </c>
      <c r="F37" s="145">
        <v>0</v>
      </c>
      <c r="G37" s="145">
        <v>0</v>
      </c>
      <c r="H37" s="145">
        <v>0</v>
      </c>
      <c r="I37" s="145">
        <v>0</v>
      </c>
      <c r="J37" s="145">
        <v>0</v>
      </c>
      <c r="K37" s="145">
        <v>0</v>
      </c>
    </row>
    <row r="38" spans="1:11">
      <c r="A38" s="144">
        <v>3</v>
      </c>
      <c r="B38" s="144" t="s">
        <v>1019</v>
      </c>
      <c r="C38" s="143" t="s">
        <v>1020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>
      <c r="A39" s="144">
        <v>4</v>
      </c>
      <c r="B39" s="144" t="s">
        <v>1021</v>
      </c>
      <c r="C39" s="143" t="s">
        <v>1022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0</v>
      </c>
    </row>
    <row r="40" spans="1:11">
      <c r="A40" s="144">
        <v>5</v>
      </c>
      <c r="B40" s="144" t="s">
        <v>1023</v>
      </c>
      <c r="C40" s="143" t="s">
        <v>1024</v>
      </c>
      <c r="D40" s="145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</row>
    <row r="41" spans="1:11">
      <c r="A41" s="144">
        <v>6</v>
      </c>
      <c r="B41" s="144" t="s">
        <v>1025</v>
      </c>
      <c r="C41" s="143" t="s">
        <v>1026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>
      <c r="A42" s="144" t="s">
        <v>1027</v>
      </c>
      <c r="B42" s="144" t="s">
        <v>1028</v>
      </c>
      <c r="C42" s="143" t="s">
        <v>692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>
      <c r="A43" s="144" t="s">
        <v>1029</v>
      </c>
      <c r="B43" s="144" t="s">
        <v>1030</v>
      </c>
      <c r="C43" s="143" t="s">
        <v>693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>
      <c r="A44" s="144" t="s">
        <v>1031</v>
      </c>
      <c r="B44" s="144" t="s">
        <v>1032</v>
      </c>
      <c r="C44" s="143" t="s">
        <v>1033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>
      <c r="A45" s="144" t="s">
        <v>1034</v>
      </c>
      <c r="B45" s="144" t="s">
        <v>1035</v>
      </c>
      <c r="C45" s="143" t="s">
        <v>1036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>
      <c r="A46" s="144" t="s">
        <v>1037</v>
      </c>
      <c r="B46" s="144" t="s">
        <v>1038</v>
      </c>
      <c r="C46" s="143" t="s">
        <v>1039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>
      <c r="A47" s="144">
        <v>2</v>
      </c>
      <c r="B47" s="144" t="s">
        <v>1040</v>
      </c>
      <c r="C47" s="143" t="s">
        <v>1041</v>
      </c>
      <c r="D47" s="145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</row>
    <row r="48" spans="1:11">
      <c r="A48" s="144">
        <v>3</v>
      </c>
      <c r="B48" s="144" t="s">
        <v>1042</v>
      </c>
      <c r="C48" s="143" t="s">
        <v>1043</v>
      </c>
      <c r="D48" s="145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</row>
    <row r="49" spans="1:11">
      <c r="A49" s="144">
        <v>4</v>
      </c>
      <c r="B49" s="144" t="s">
        <v>1044</v>
      </c>
      <c r="C49" s="143" t="s">
        <v>1045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>
      <c r="A50" s="144">
        <v>5</v>
      </c>
      <c r="B50" s="144" t="s">
        <v>1046</v>
      </c>
      <c r="C50" s="143" t="s">
        <v>1047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>
      <c r="A51" s="144">
        <v>6</v>
      </c>
      <c r="B51" s="144" t="s">
        <v>1048</v>
      </c>
      <c r="C51" s="143" t="s">
        <v>1049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>
      <c r="A52" s="144">
        <v>7</v>
      </c>
      <c r="B52" s="144" t="s">
        <v>1050</v>
      </c>
      <c r="C52" s="143" t="s">
        <v>1051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>
      <c r="A53" s="144">
        <v>8</v>
      </c>
      <c r="B53" s="144" t="s">
        <v>1052</v>
      </c>
      <c r="C53" s="143" t="s">
        <v>1053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>
      <c r="A54" s="144" t="s">
        <v>1054</v>
      </c>
      <c r="B54" s="144" t="s">
        <v>1055</v>
      </c>
      <c r="C54" s="143" t="s">
        <v>1056</v>
      </c>
      <c r="D54" s="145">
        <v>0</v>
      </c>
      <c r="E54" s="145">
        <v>0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</row>
    <row r="55" spans="1:11">
      <c r="A55" s="144" t="s">
        <v>1057</v>
      </c>
      <c r="B55" s="144" t="s">
        <v>1058</v>
      </c>
      <c r="C55" s="143" t="s">
        <v>1059</v>
      </c>
      <c r="D55" s="145">
        <v>0</v>
      </c>
      <c r="E55" s="145">
        <v>0</v>
      </c>
      <c r="F55" s="145">
        <v>0</v>
      </c>
      <c r="G55" s="145">
        <v>0</v>
      </c>
      <c r="H55" s="145">
        <v>0</v>
      </c>
      <c r="I55" s="145">
        <v>0</v>
      </c>
      <c r="J55" s="145">
        <v>0</v>
      </c>
      <c r="K55" s="145">
        <v>0</v>
      </c>
    </row>
    <row r="56" spans="1:11">
      <c r="A56" s="144" t="s">
        <v>1031</v>
      </c>
      <c r="B56" s="144" t="s">
        <v>1032</v>
      </c>
      <c r="C56" s="143" t="s">
        <v>1060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</row>
    <row r="57" spans="1:11">
      <c r="A57" s="144" t="s">
        <v>1034</v>
      </c>
      <c r="B57" s="144" t="s">
        <v>1035</v>
      </c>
      <c r="C57" s="143" t="s">
        <v>1061</v>
      </c>
      <c r="D57" s="145">
        <v>0</v>
      </c>
      <c r="E57" s="145">
        <v>0</v>
      </c>
      <c r="F57" s="145">
        <v>0</v>
      </c>
      <c r="G57" s="145">
        <v>0</v>
      </c>
      <c r="H57" s="145">
        <v>0</v>
      </c>
      <c r="I57" s="145">
        <v>0</v>
      </c>
      <c r="J57" s="145">
        <v>0</v>
      </c>
      <c r="K57" s="145">
        <v>0</v>
      </c>
    </row>
    <row r="58" spans="1:11">
      <c r="A58" s="144" t="s">
        <v>1037</v>
      </c>
      <c r="B58" s="144" t="s">
        <v>1038</v>
      </c>
      <c r="C58" s="143" t="s">
        <v>1062</v>
      </c>
      <c r="D58" s="145">
        <v>0</v>
      </c>
      <c r="E58" s="145">
        <v>0</v>
      </c>
      <c r="F58" s="145">
        <v>0</v>
      </c>
      <c r="G58" s="145">
        <v>0</v>
      </c>
      <c r="H58" s="145">
        <v>0</v>
      </c>
      <c r="I58" s="145">
        <v>0</v>
      </c>
      <c r="J58" s="145">
        <v>0</v>
      </c>
      <c r="K58" s="145">
        <v>0</v>
      </c>
    </row>
    <row r="59" spans="1:11">
      <c r="A59" s="144">
        <v>2</v>
      </c>
      <c r="B59" s="144" t="s">
        <v>1040</v>
      </c>
      <c r="C59" s="143" t="s">
        <v>1063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>
      <c r="A60" s="144">
        <v>3</v>
      </c>
      <c r="B60" s="144" t="s">
        <v>1042</v>
      </c>
      <c r="C60" s="143" t="s">
        <v>1064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>
      <c r="A61" s="144">
        <v>4</v>
      </c>
      <c r="B61" s="144" t="s">
        <v>1044</v>
      </c>
      <c r="C61" s="143" t="s">
        <v>1065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>
      <c r="A62" s="144">
        <v>5</v>
      </c>
      <c r="B62" s="144" t="s">
        <v>1066</v>
      </c>
      <c r="C62" s="143" t="s">
        <v>1067</v>
      </c>
      <c r="D62" s="145">
        <v>0</v>
      </c>
      <c r="E62" s="145">
        <v>0</v>
      </c>
      <c r="F62" s="145">
        <v>0</v>
      </c>
      <c r="G62" s="145">
        <v>0</v>
      </c>
      <c r="H62" s="145">
        <v>0</v>
      </c>
      <c r="I62" s="145">
        <v>0</v>
      </c>
      <c r="J62" s="145">
        <v>0</v>
      </c>
      <c r="K62" s="145">
        <v>0</v>
      </c>
    </row>
    <row r="63" spans="1:11">
      <c r="A63" s="144" t="s">
        <v>1068</v>
      </c>
      <c r="B63" s="144" t="s">
        <v>1069</v>
      </c>
      <c r="C63" s="143" t="s">
        <v>1070</v>
      </c>
      <c r="D63" s="145">
        <v>0</v>
      </c>
      <c r="E63" s="145">
        <v>0</v>
      </c>
      <c r="F63" s="145">
        <v>0</v>
      </c>
      <c r="G63" s="145">
        <v>0</v>
      </c>
      <c r="H63" s="145">
        <v>0</v>
      </c>
      <c r="I63" s="145">
        <v>0</v>
      </c>
      <c r="J63" s="145">
        <v>0</v>
      </c>
      <c r="K63" s="145">
        <v>0</v>
      </c>
    </row>
    <row r="64" spans="1:11">
      <c r="A64" s="144">
        <v>7</v>
      </c>
      <c r="B64" s="144" t="s">
        <v>1071</v>
      </c>
      <c r="C64" s="143" t="s">
        <v>1072</v>
      </c>
      <c r="D64" s="145">
        <v>0</v>
      </c>
      <c r="E64" s="145">
        <v>0</v>
      </c>
      <c r="F64" s="145">
        <v>0</v>
      </c>
      <c r="G64" s="145">
        <v>0</v>
      </c>
      <c r="H64" s="145">
        <v>0</v>
      </c>
      <c r="I64" s="145">
        <v>0</v>
      </c>
      <c r="J64" s="145">
        <v>0</v>
      </c>
      <c r="K64" s="145">
        <v>0</v>
      </c>
    </row>
    <row r="65" spans="1:11">
      <c r="A65" s="144">
        <v>8</v>
      </c>
      <c r="B65" s="144" t="s">
        <v>1048</v>
      </c>
      <c r="C65" s="143" t="s">
        <v>1073</v>
      </c>
      <c r="D65" s="145">
        <v>0</v>
      </c>
      <c r="E65" s="145">
        <v>0</v>
      </c>
      <c r="F65" s="145">
        <v>0</v>
      </c>
      <c r="G65" s="145">
        <v>0</v>
      </c>
      <c r="H65" s="145">
        <v>0</v>
      </c>
      <c r="I65" s="145">
        <v>0</v>
      </c>
      <c r="J65" s="145">
        <v>0</v>
      </c>
      <c r="K65" s="145">
        <v>0</v>
      </c>
    </row>
    <row r="66" spans="1:11">
      <c r="A66" s="144">
        <v>9</v>
      </c>
      <c r="B66" s="144" t="s">
        <v>1074</v>
      </c>
      <c r="C66" s="143" t="s">
        <v>1075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</row>
    <row r="67" spans="1:11">
      <c r="A67" s="144" t="s">
        <v>1076</v>
      </c>
      <c r="B67" s="144" t="s">
        <v>1077</v>
      </c>
      <c r="C67" s="143" t="s">
        <v>1078</v>
      </c>
      <c r="D67" s="145">
        <v>0</v>
      </c>
      <c r="E67" s="145">
        <v>0</v>
      </c>
      <c r="F67" s="145">
        <v>0</v>
      </c>
      <c r="G67" s="145">
        <v>0</v>
      </c>
      <c r="H67" s="145">
        <v>0</v>
      </c>
      <c r="I67" s="145">
        <v>0</v>
      </c>
      <c r="J67" s="145">
        <v>0</v>
      </c>
      <c r="K67" s="145">
        <v>0</v>
      </c>
    </row>
    <row r="68" spans="1:11">
      <c r="A68" s="144" t="s">
        <v>1079</v>
      </c>
      <c r="B68" s="144" t="s">
        <v>1080</v>
      </c>
      <c r="C68" s="143" t="s">
        <v>1081</v>
      </c>
      <c r="D68" s="145">
        <v>0</v>
      </c>
      <c r="E68" s="145">
        <v>0</v>
      </c>
      <c r="F68" s="145">
        <v>0</v>
      </c>
      <c r="G68" s="145">
        <v>0</v>
      </c>
      <c r="H68" s="145">
        <v>0</v>
      </c>
      <c r="I68" s="145">
        <v>0</v>
      </c>
      <c r="J68" s="145">
        <v>0</v>
      </c>
      <c r="K68" s="145">
        <v>0</v>
      </c>
    </row>
    <row r="69" spans="1:11">
      <c r="A69" s="144">
        <v>2</v>
      </c>
      <c r="B69" s="144" t="s">
        <v>1082</v>
      </c>
      <c r="C69" s="143" t="s">
        <v>1083</v>
      </c>
      <c r="D69" s="145">
        <v>0</v>
      </c>
      <c r="E69" s="145">
        <v>0</v>
      </c>
      <c r="F69" s="145">
        <v>0</v>
      </c>
      <c r="G69" s="145">
        <v>0</v>
      </c>
      <c r="H69" s="145">
        <v>0</v>
      </c>
      <c r="I69" s="145">
        <v>0</v>
      </c>
      <c r="J69" s="145">
        <v>0</v>
      </c>
      <c r="K69" s="145">
        <v>0</v>
      </c>
    </row>
    <row r="70" spans="1:11">
      <c r="A70" s="144">
        <v>3</v>
      </c>
      <c r="B70" s="144" t="s">
        <v>1084</v>
      </c>
      <c r="C70" s="143" t="s">
        <v>1085</v>
      </c>
      <c r="D70" s="145">
        <v>0</v>
      </c>
      <c r="E70" s="145">
        <v>0</v>
      </c>
      <c r="F70" s="145">
        <v>0</v>
      </c>
      <c r="G70" s="145">
        <v>0</v>
      </c>
      <c r="H70" s="145">
        <v>0</v>
      </c>
      <c r="I70" s="145">
        <v>0</v>
      </c>
      <c r="J70" s="145">
        <v>0</v>
      </c>
      <c r="K70" s="145">
        <v>0</v>
      </c>
    </row>
    <row r="71" spans="1:11">
      <c r="A71" s="144">
        <v>4</v>
      </c>
      <c r="B71" s="144" t="s">
        <v>1086</v>
      </c>
      <c r="C71" s="143" t="s">
        <v>1087</v>
      </c>
      <c r="D71" s="145">
        <v>0</v>
      </c>
      <c r="E71" s="145">
        <v>0</v>
      </c>
      <c r="F71" s="145">
        <v>0</v>
      </c>
      <c r="G71" s="145">
        <v>0</v>
      </c>
      <c r="H71" s="145">
        <v>0</v>
      </c>
      <c r="I71" s="145">
        <v>0</v>
      </c>
      <c r="J71" s="145">
        <v>0</v>
      </c>
      <c r="K71" s="145">
        <v>0</v>
      </c>
    </row>
    <row r="72" spans="1:11">
      <c r="A72" s="144" t="s">
        <v>1088</v>
      </c>
      <c r="B72" s="144" t="s">
        <v>1089</v>
      </c>
      <c r="C72" s="143" t="s">
        <v>1090</v>
      </c>
      <c r="D72" s="145">
        <v>0</v>
      </c>
      <c r="E72" s="145">
        <v>0</v>
      </c>
      <c r="F72" s="145">
        <v>0</v>
      </c>
      <c r="G72" s="145">
        <v>0</v>
      </c>
      <c r="H72" s="145">
        <v>0</v>
      </c>
      <c r="I72" s="145">
        <v>0</v>
      </c>
      <c r="J72" s="145">
        <v>0</v>
      </c>
      <c r="K72" s="145">
        <v>0</v>
      </c>
    </row>
    <row r="73" spans="1:11">
      <c r="A73" s="144" t="s">
        <v>1091</v>
      </c>
      <c r="B73" s="144" t="s">
        <v>1092</v>
      </c>
      <c r="C73" s="143" t="s">
        <v>1093</v>
      </c>
      <c r="D73" s="145">
        <v>0</v>
      </c>
      <c r="E73" s="145">
        <v>0</v>
      </c>
      <c r="F73" s="145">
        <v>0</v>
      </c>
      <c r="G73" s="145">
        <v>0</v>
      </c>
      <c r="H73" s="145">
        <v>0</v>
      </c>
      <c r="I73" s="145">
        <v>0</v>
      </c>
      <c r="J73" s="145">
        <v>0</v>
      </c>
      <c r="K73" s="145">
        <v>0</v>
      </c>
    </row>
    <row r="74" spans="1:11">
      <c r="A74" s="144">
        <v>2</v>
      </c>
      <c r="B74" s="144" t="s">
        <v>1094</v>
      </c>
      <c r="C74" s="143" t="s">
        <v>694</v>
      </c>
      <c r="D74" s="145">
        <v>0</v>
      </c>
      <c r="E74" s="145">
        <v>0</v>
      </c>
      <c r="F74" s="145">
        <v>0</v>
      </c>
      <c r="G74" s="145">
        <v>0</v>
      </c>
      <c r="H74" s="145">
        <v>0</v>
      </c>
      <c r="I74" s="145">
        <v>0</v>
      </c>
      <c r="J74" s="145">
        <v>0</v>
      </c>
      <c r="K74" s="145">
        <v>0</v>
      </c>
    </row>
    <row r="75" spans="1:11">
      <c r="A75" s="144" t="s">
        <v>813</v>
      </c>
      <c r="B75" s="144" t="s">
        <v>1095</v>
      </c>
      <c r="C75" s="143" t="s">
        <v>1096</v>
      </c>
      <c r="D75" s="145">
        <v>0</v>
      </c>
      <c r="E75" s="145">
        <v>0</v>
      </c>
      <c r="F75" s="145">
        <v>0</v>
      </c>
      <c r="G75" s="145">
        <v>0</v>
      </c>
      <c r="H75" s="145">
        <v>0</v>
      </c>
      <c r="I75" s="145">
        <v>0</v>
      </c>
      <c r="J75" s="145">
        <v>0</v>
      </c>
      <c r="K75" s="145">
        <v>0</v>
      </c>
    </row>
    <row r="76" spans="1:11">
      <c r="A76" s="144" t="s">
        <v>1097</v>
      </c>
      <c r="B76" s="144" t="s">
        <v>1098</v>
      </c>
      <c r="C76" s="143" t="s">
        <v>1099</v>
      </c>
      <c r="D76" s="145">
        <v>0</v>
      </c>
      <c r="E76" s="145">
        <v>0</v>
      </c>
      <c r="F76" s="145">
        <v>0</v>
      </c>
      <c r="G76" s="145">
        <v>0</v>
      </c>
      <c r="H76" s="145">
        <v>0</v>
      </c>
      <c r="I76" s="145">
        <v>0</v>
      </c>
      <c r="J76" s="145">
        <v>0</v>
      </c>
      <c r="K76" s="145">
        <v>0</v>
      </c>
    </row>
    <row r="77" spans="1:11">
      <c r="A77" s="144">
        <v>2</v>
      </c>
      <c r="B77" s="144" t="s">
        <v>1100</v>
      </c>
      <c r="C77" s="143" t="s">
        <v>1101</v>
      </c>
      <c r="D77" s="145">
        <v>0</v>
      </c>
      <c r="E77" s="145">
        <v>0</v>
      </c>
      <c r="F77" s="145">
        <v>0</v>
      </c>
      <c r="G77" s="145">
        <v>0</v>
      </c>
      <c r="H77" s="145">
        <v>0</v>
      </c>
      <c r="I77" s="145">
        <v>0</v>
      </c>
      <c r="J77" s="145">
        <v>0</v>
      </c>
      <c r="K77" s="145">
        <v>0</v>
      </c>
    </row>
    <row r="78" spans="1:11">
      <c r="A78" s="144">
        <v>3</v>
      </c>
      <c r="B78" s="144" t="s">
        <v>1102</v>
      </c>
      <c r="C78" s="143" t="s">
        <v>1103</v>
      </c>
      <c r="D78" s="145">
        <v>0</v>
      </c>
      <c r="E78" s="145">
        <v>0</v>
      </c>
      <c r="F78" s="145">
        <v>0</v>
      </c>
      <c r="G78" s="145">
        <v>0</v>
      </c>
      <c r="H78" s="145">
        <v>0</v>
      </c>
      <c r="I78" s="145">
        <v>0</v>
      </c>
      <c r="J78" s="145">
        <v>0</v>
      </c>
      <c r="K78" s="145">
        <v>0</v>
      </c>
    </row>
    <row r="79" spans="1:11">
      <c r="A79" s="144">
        <v>4</v>
      </c>
      <c r="B79" s="144" t="s">
        <v>1104</v>
      </c>
      <c r="C79" s="143" t="s">
        <v>1105</v>
      </c>
      <c r="D79" s="145">
        <v>0</v>
      </c>
      <c r="E79" s="145">
        <v>0</v>
      </c>
      <c r="F79" s="145">
        <v>0</v>
      </c>
      <c r="G79" s="145">
        <v>0</v>
      </c>
      <c r="H79" s="145">
        <v>0</v>
      </c>
      <c r="I79" s="145">
        <v>0</v>
      </c>
      <c r="J79" s="145">
        <v>0</v>
      </c>
      <c r="K79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topLeftCell="A58" workbookViewId="0">
      <selection activeCell="B14" sqref="B14"/>
    </sheetView>
  </sheetViews>
  <sheetFormatPr defaultColWidth="9.140625" defaultRowHeight="1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>
      <c r="B2" s="306" t="s">
        <v>1106</v>
      </c>
      <c r="C2" s="143" t="s">
        <v>1107</v>
      </c>
      <c r="D2" s="145">
        <v>0</v>
      </c>
      <c r="E2" s="145">
        <v>0</v>
      </c>
      <c r="F2" s="145">
        <v>0</v>
      </c>
      <c r="G2" s="145">
        <v>0</v>
      </c>
    </row>
    <row r="3" spans="1:7">
      <c r="A3" s="144" t="s">
        <v>807</v>
      </c>
      <c r="B3" s="144" t="s">
        <v>1108</v>
      </c>
      <c r="C3" s="143" t="s">
        <v>1109</v>
      </c>
      <c r="D3" s="142">
        <v>0</v>
      </c>
      <c r="E3" s="142">
        <v>0</v>
      </c>
      <c r="F3" s="142">
        <v>0</v>
      </c>
      <c r="G3" s="142">
        <v>0</v>
      </c>
    </row>
    <row r="4" spans="1:7">
      <c r="A4" s="144" t="s">
        <v>947</v>
      </c>
      <c r="B4" s="144" t="s">
        <v>1110</v>
      </c>
      <c r="C4" s="143" t="s">
        <v>695</v>
      </c>
      <c r="D4" s="145">
        <v>0</v>
      </c>
      <c r="E4" s="145">
        <v>0</v>
      </c>
      <c r="F4" s="145">
        <v>0</v>
      </c>
      <c r="G4" s="145">
        <v>0</v>
      </c>
    </row>
    <row r="5" spans="1:7">
      <c r="A5" s="144" t="s">
        <v>1111</v>
      </c>
      <c r="B5" s="144" t="s">
        <v>1112</v>
      </c>
      <c r="C5" s="143" t="s">
        <v>696</v>
      </c>
      <c r="D5" s="145">
        <v>0</v>
      </c>
      <c r="E5" s="145">
        <v>0</v>
      </c>
      <c r="F5" s="145">
        <v>0</v>
      </c>
      <c r="G5" s="145">
        <v>0</v>
      </c>
    </row>
    <row r="6" spans="1:7">
      <c r="A6" s="144">
        <v>2</v>
      </c>
      <c r="B6" s="144" t="s">
        <v>1113</v>
      </c>
      <c r="C6" s="143" t="s">
        <v>1114</v>
      </c>
      <c r="D6" s="145">
        <v>0</v>
      </c>
      <c r="E6" s="145">
        <v>0</v>
      </c>
      <c r="F6" s="145">
        <v>0</v>
      </c>
      <c r="G6" s="145">
        <v>0</v>
      </c>
    </row>
    <row r="7" spans="1:7">
      <c r="A7" s="144">
        <v>3</v>
      </c>
      <c r="B7" s="144" t="s">
        <v>1115</v>
      </c>
      <c r="C7" s="143" t="s">
        <v>1116</v>
      </c>
      <c r="D7" s="145">
        <v>0</v>
      </c>
      <c r="E7" s="145">
        <v>0</v>
      </c>
      <c r="F7" s="145">
        <v>0</v>
      </c>
      <c r="G7" s="145">
        <v>0</v>
      </c>
    </row>
    <row r="8" spans="1:7">
      <c r="A8" s="144" t="s">
        <v>965</v>
      </c>
      <c r="B8" s="144" t="s">
        <v>1117</v>
      </c>
      <c r="C8" s="143" t="s">
        <v>1118</v>
      </c>
      <c r="D8" s="145">
        <v>0</v>
      </c>
      <c r="E8" s="145">
        <v>0</v>
      </c>
      <c r="F8" s="145">
        <v>0</v>
      </c>
      <c r="G8" s="145">
        <v>0</v>
      </c>
    </row>
    <row r="9" spans="1:7">
      <c r="A9" s="144" t="s">
        <v>1119</v>
      </c>
      <c r="B9" s="144" t="s">
        <v>1120</v>
      </c>
      <c r="C9" s="143" t="s">
        <v>1121</v>
      </c>
      <c r="D9" s="145">
        <v>0</v>
      </c>
      <c r="E9" s="145">
        <v>0</v>
      </c>
      <c r="F9" s="145">
        <v>0</v>
      </c>
      <c r="G9" s="145">
        <v>0</v>
      </c>
    </row>
    <row r="10" spans="1:7">
      <c r="A10" s="144" t="s">
        <v>1122</v>
      </c>
      <c r="B10" s="144" t="s">
        <v>1123</v>
      </c>
      <c r="C10" s="143" t="s">
        <v>1124</v>
      </c>
      <c r="D10" s="145">
        <v>0</v>
      </c>
      <c r="E10" s="145">
        <v>0</v>
      </c>
      <c r="F10" s="145">
        <v>0</v>
      </c>
      <c r="G10" s="145">
        <v>0</v>
      </c>
    </row>
    <row r="11" spans="1:7">
      <c r="A11" s="144" t="s">
        <v>1125</v>
      </c>
      <c r="B11" s="144" t="s">
        <v>1126</v>
      </c>
      <c r="C11" s="143" t="s">
        <v>1127</v>
      </c>
      <c r="D11" s="145">
        <v>0</v>
      </c>
      <c r="E11" s="145">
        <v>0</v>
      </c>
      <c r="F11" s="145">
        <v>0</v>
      </c>
      <c r="G11" s="145">
        <v>0</v>
      </c>
    </row>
    <row r="12" spans="1:7">
      <c r="A12" s="144">
        <v>2</v>
      </c>
      <c r="B12" s="144" t="s">
        <v>1128</v>
      </c>
      <c r="C12" s="143" t="s">
        <v>698</v>
      </c>
      <c r="D12" s="145">
        <v>0</v>
      </c>
      <c r="E12" s="145">
        <v>0</v>
      </c>
      <c r="F12" s="145">
        <v>0</v>
      </c>
      <c r="G12" s="145">
        <v>0</v>
      </c>
    </row>
    <row r="13" spans="1:7">
      <c r="A13" s="144" t="s">
        <v>1129</v>
      </c>
      <c r="B13" s="144" t="s">
        <v>1130</v>
      </c>
      <c r="C13" s="143" t="s">
        <v>1131</v>
      </c>
      <c r="D13" s="145">
        <v>0</v>
      </c>
      <c r="E13" s="145">
        <v>0</v>
      </c>
      <c r="F13" s="145">
        <v>0</v>
      </c>
      <c r="G13" s="145">
        <v>0</v>
      </c>
    </row>
    <row r="14" spans="1:7">
      <c r="A14" s="144" t="s">
        <v>1132</v>
      </c>
      <c r="B14" s="144" t="s">
        <v>1133</v>
      </c>
      <c r="C14" s="143" t="s">
        <v>1134</v>
      </c>
      <c r="D14" s="145">
        <v>0</v>
      </c>
      <c r="E14" s="145">
        <v>0</v>
      </c>
      <c r="F14" s="145">
        <v>0</v>
      </c>
      <c r="G14" s="145">
        <v>0</v>
      </c>
    </row>
    <row r="15" spans="1:7">
      <c r="A15" s="144">
        <v>2</v>
      </c>
      <c r="B15" s="144" t="s">
        <v>1135</v>
      </c>
      <c r="C15" s="143" t="s">
        <v>1136</v>
      </c>
      <c r="D15" s="145">
        <v>0</v>
      </c>
      <c r="E15" s="145">
        <v>0</v>
      </c>
      <c r="F15" s="145">
        <v>0</v>
      </c>
      <c r="G15" s="145">
        <v>0</v>
      </c>
    </row>
    <row r="16" spans="1:7">
      <c r="A16" s="144" t="s">
        <v>1137</v>
      </c>
      <c r="B16" s="144" t="s">
        <v>1138</v>
      </c>
      <c r="C16" s="143" t="s">
        <v>1139</v>
      </c>
      <c r="D16" s="145">
        <v>0</v>
      </c>
      <c r="E16" s="145">
        <v>0</v>
      </c>
      <c r="F16" s="145">
        <v>0</v>
      </c>
      <c r="G16" s="145">
        <v>0</v>
      </c>
    </row>
    <row r="17" spans="1:7">
      <c r="A17" s="144" t="s">
        <v>1140</v>
      </c>
      <c r="B17" s="144" t="s">
        <v>1141</v>
      </c>
      <c r="C17" s="143" t="s">
        <v>1142</v>
      </c>
      <c r="D17" s="145">
        <v>0</v>
      </c>
      <c r="E17" s="145">
        <v>0</v>
      </c>
      <c r="F17" s="145">
        <v>0</v>
      </c>
      <c r="G17" s="145">
        <v>0</v>
      </c>
    </row>
    <row r="18" spans="1:7">
      <c r="A18" s="144">
        <v>2</v>
      </c>
      <c r="B18" s="144" t="s">
        <v>1143</v>
      </c>
      <c r="C18" s="143" t="s">
        <v>1144</v>
      </c>
      <c r="D18" s="145">
        <v>0</v>
      </c>
      <c r="E18" s="145">
        <v>0</v>
      </c>
      <c r="F18" s="145">
        <v>0</v>
      </c>
      <c r="G18" s="145">
        <v>0</v>
      </c>
    </row>
    <row r="19" spans="1:7">
      <c r="A19" s="144">
        <v>3</v>
      </c>
      <c r="B19" s="144" t="s">
        <v>1145</v>
      </c>
      <c r="C19" s="143" t="s">
        <v>1146</v>
      </c>
      <c r="D19" s="145">
        <v>0</v>
      </c>
      <c r="E19" s="145">
        <v>0</v>
      </c>
      <c r="F19" s="145">
        <v>0</v>
      </c>
      <c r="G19" s="145">
        <v>0</v>
      </c>
    </row>
    <row r="20" spans="1:7">
      <c r="A20" s="144" t="s">
        <v>1147</v>
      </c>
      <c r="B20" s="144" t="s">
        <v>1148</v>
      </c>
      <c r="C20" s="143" t="s">
        <v>1149</v>
      </c>
      <c r="D20" s="145">
        <v>0</v>
      </c>
      <c r="E20" s="145">
        <v>0</v>
      </c>
      <c r="F20" s="145">
        <v>0</v>
      </c>
      <c r="G20" s="145">
        <v>0</v>
      </c>
    </row>
    <row r="21" spans="1:7">
      <c r="A21" s="144" t="s">
        <v>1150</v>
      </c>
      <c r="B21" s="144" t="s">
        <v>1151</v>
      </c>
      <c r="C21" s="143" t="s">
        <v>1152</v>
      </c>
      <c r="D21" s="145">
        <v>0</v>
      </c>
      <c r="E21" s="145">
        <v>0</v>
      </c>
      <c r="F21" s="145">
        <v>0</v>
      </c>
      <c r="G21" s="145">
        <v>0</v>
      </c>
    </row>
    <row r="22" spans="1:7">
      <c r="A22" s="144">
        <v>2</v>
      </c>
      <c r="B22" s="144" t="s">
        <v>1153</v>
      </c>
      <c r="C22" s="143" t="s">
        <v>1154</v>
      </c>
      <c r="D22" s="145">
        <v>0</v>
      </c>
      <c r="E22" s="145">
        <v>0</v>
      </c>
      <c r="F22" s="145">
        <v>0</v>
      </c>
      <c r="G22" s="145">
        <v>0</v>
      </c>
    </row>
    <row r="23" spans="1:7">
      <c r="A23" s="144" t="s">
        <v>1155</v>
      </c>
      <c r="B23" s="144" t="s">
        <v>1156</v>
      </c>
      <c r="C23" s="143" t="s">
        <v>1157</v>
      </c>
      <c r="D23" s="145">
        <v>0</v>
      </c>
      <c r="E23" s="145">
        <v>0</v>
      </c>
      <c r="F23" s="145">
        <v>0</v>
      </c>
      <c r="G23" s="145">
        <v>0</v>
      </c>
    </row>
    <row r="24" spans="1:7">
      <c r="A24" s="144" t="s">
        <v>810</v>
      </c>
      <c r="B24" s="144" t="s">
        <v>1158</v>
      </c>
      <c r="C24" s="143" t="s">
        <v>1159</v>
      </c>
      <c r="D24" s="145">
        <v>0</v>
      </c>
      <c r="E24" s="145">
        <v>0</v>
      </c>
      <c r="F24" s="145">
        <v>0</v>
      </c>
      <c r="G24" s="145">
        <v>0</v>
      </c>
    </row>
    <row r="25" spans="1:7">
      <c r="A25" s="144" t="s">
        <v>1011</v>
      </c>
      <c r="B25" s="144" t="s">
        <v>1160</v>
      </c>
      <c r="C25" s="143" t="s">
        <v>1161</v>
      </c>
      <c r="D25" s="145">
        <v>0</v>
      </c>
      <c r="E25" s="145">
        <v>0</v>
      </c>
      <c r="F25" s="145">
        <v>0</v>
      </c>
      <c r="G25" s="145">
        <v>0</v>
      </c>
    </row>
    <row r="26" spans="1:7">
      <c r="A26" s="144" t="s">
        <v>1014</v>
      </c>
      <c r="B26" s="144" t="s">
        <v>1162</v>
      </c>
      <c r="C26" s="143" t="s">
        <v>1163</v>
      </c>
      <c r="D26" s="145">
        <v>0</v>
      </c>
      <c r="E26" s="145">
        <v>0</v>
      </c>
      <c r="F26" s="145">
        <v>0</v>
      </c>
      <c r="G26" s="145">
        <v>0</v>
      </c>
    </row>
    <row r="27" spans="1:7">
      <c r="A27" s="144" t="s">
        <v>1031</v>
      </c>
      <c r="B27" s="144" t="s">
        <v>1164</v>
      </c>
      <c r="C27" s="143" t="s">
        <v>1165</v>
      </c>
      <c r="D27" s="145">
        <v>0</v>
      </c>
      <c r="E27" s="145">
        <v>0</v>
      </c>
      <c r="F27" s="145">
        <v>0</v>
      </c>
      <c r="G27" s="145">
        <v>0</v>
      </c>
    </row>
    <row r="28" spans="1:7">
      <c r="A28" s="144" t="s">
        <v>1034</v>
      </c>
      <c r="B28" s="144" t="s">
        <v>1166</v>
      </c>
      <c r="C28" s="143" t="s">
        <v>1167</v>
      </c>
      <c r="D28" s="145">
        <v>0</v>
      </c>
      <c r="E28" s="145">
        <v>0</v>
      </c>
      <c r="F28" s="145">
        <v>0</v>
      </c>
      <c r="G28" s="145">
        <v>0</v>
      </c>
    </row>
    <row r="29" spans="1:7">
      <c r="A29" s="144" t="s">
        <v>1037</v>
      </c>
      <c r="B29" s="144" t="s">
        <v>1168</v>
      </c>
      <c r="C29" s="143" t="s">
        <v>1169</v>
      </c>
      <c r="D29" s="145">
        <v>0</v>
      </c>
      <c r="E29" s="145">
        <v>0</v>
      </c>
      <c r="F29" s="145">
        <v>0</v>
      </c>
      <c r="G29" s="145">
        <v>0</v>
      </c>
    </row>
    <row r="30" spans="1:7">
      <c r="A30" s="144">
        <v>2</v>
      </c>
      <c r="B30" s="144" t="s">
        <v>1040</v>
      </c>
      <c r="C30" s="143" t="s">
        <v>1170</v>
      </c>
      <c r="D30" s="145">
        <v>0</v>
      </c>
      <c r="E30" s="145">
        <v>0</v>
      </c>
      <c r="F30" s="145">
        <v>0</v>
      </c>
      <c r="G30" s="145">
        <v>0</v>
      </c>
    </row>
    <row r="31" spans="1:7">
      <c r="A31" s="144">
        <v>3</v>
      </c>
      <c r="B31" s="144" t="s">
        <v>1171</v>
      </c>
      <c r="C31" s="143" t="s">
        <v>1172</v>
      </c>
      <c r="D31" s="145">
        <v>0</v>
      </c>
      <c r="E31" s="145">
        <v>0</v>
      </c>
      <c r="F31" s="145">
        <v>0</v>
      </c>
      <c r="G31" s="145">
        <v>0</v>
      </c>
    </row>
    <row r="32" spans="1:7">
      <c r="A32" s="144">
        <v>4</v>
      </c>
      <c r="B32" s="144" t="s">
        <v>1173</v>
      </c>
      <c r="C32" s="143" t="s">
        <v>1174</v>
      </c>
      <c r="D32" s="145">
        <v>0</v>
      </c>
      <c r="E32" s="145">
        <v>0</v>
      </c>
      <c r="F32" s="145">
        <v>0</v>
      </c>
      <c r="G32" s="145">
        <v>0</v>
      </c>
    </row>
    <row r="33" spans="1:7">
      <c r="A33" s="144">
        <v>5</v>
      </c>
      <c r="B33" s="144" t="s">
        <v>1175</v>
      </c>
      <c r="C33" s="143" t="s">
        <v>1176</v>
      </c>
      <c r="D33" s="145">
        <v>0</v>
      </c>
      <c r="E33" s="145">
        <v>0</v>
      </c>
      <c r="F33" s="145">
        <v>0</v>
      </c>
      <c r="G33" s="145">
        <v>0</v>
      </c>
    </row>
    <row r="34" spans="1:7">
      <c r="A34" s="144">
        <v>6</v>
      </c>
      <c r="B34" s="144" t="s">
        <v>1177</v>
      </c>
      <c r="C34" s="143" t="s">
        <v>1178</v>
      </c>
      <c r="D34" s="145">
        <v>0</v>
      </c>
      <c r="E34" s="145">
        <v>0</v>
      </c>
      <c r="F34" s="145">
        <v>0</v>
      </c>
      <c r="G34" s="145">
        <v>0</v>
      </c>
    </row>
    <row r="35" spans="1:7">
      <c r="A35" s="144">
        <v>7</v>
      </c>
      <c r="B35" s="144" t="s">
        <v>1179</v>
      </c>
      <c r="C35" s="143" t="s">
        <v>700</v>
      </c>
      <c r="D35" s="145">
        <v>0</v>
      </c>
      <c r="E35" s="145">
        <v>0</v>
      </c>
      <c r="F35" s="145">
        <v>0</v>
      </c>
      <c r="G35" s="145">
        <v>0</v>
      </c>
    </row>
    <row r="36" spans="1:7">
      <c r="A36" s="144">
        <v>8</v>
      </c>
      <c r="B36" s="144" t="s">
        <v>1180</v>
      </c>
      <c r="C36" s="143" t="s">
        <v>1181</v>
      </c>
      <c r="D36" s="145">
        <v>0</v>
      </c>
      <c r="E36" s="145">
        <v>0</v>
      </c>
      <c r="F36" s="145">
        <v>0</v>
      </c>
      <c r="G36" s="145">
        <v>0</v>
      </c>
    </row>
    <row r="37" spans="1:7">
      <c r="A37" s="144">
        <v>9</v>
      </c>
      <c r="B37" s="144" t="s">
        <v>1182</v>
      </c>
      <c r="C37" s="143" t="s">
        <v>1183</v>
      </c>
      <c r="D37" s="145">
        <v>0</v>
      </c>
      <c r="E37" s="145">
        <v>0</v>
      </c>
      <c r="F37" s="145">
        <v>0</v>
      </c>
      <c r="G37" s="145">
        <v>0</v>
      </c>
    </row>
    <row r="38" spans="1:7">
      <c r="A38" s="144">
        <v>10</v>
      </c>
      <c r="B38" s="144" t="s">
        <v>1184</v>
      </c>
      <c r="C38" s="143" t="s">
        <v>1185</v>
      </c>
      <c r="D38" s="145">
        <v>0</v>
      </c>
      <c r="E38" s="145">
        <v>0</v>
      </c>
      <c r="F38" s="145">
        <v>0</v>
      </c>
      <c r="G38" s="145">
        <v>0</v>
      </c>
    </row>
    <row r="39" spans="1:7">
      <c r="A39" s="144">
        <v>11</v>
      </c>
      <c r="B39" s="144" t="s">
        <v>1186</v>
      </c>
      <c r="C39" s="143" t="s">
        <v>1187</v>
      </c>
      <c r="D39" s="145">
        <v>0</v>
      </c>
      <c r="E39" s="145">
        <v>0</v>
      </c>
      <c r="F39" s="145">
        <v>0</v>
      </c>
      <c r="G39" s="145">
        <v>0</v>
      </c>
    </row>
    <row r="40" spans="1:7">
      <c r="A40" s="144">
        <v>12</v>
      </c>
      <c r="B40" s="144" t="s">
        <v>1188</v>
      </c>
      <c r="C40" s="143" t="s">
        <v>1189</v>
      </c>
      <c r="D40" s="145">
        <v>0</v>
      </c>
      <c r="E40" s="145">
        <v>0</v>
      </c>
      <c r="F40" s="145">
        <v>0</v>
      </c>
      <c r="G40" s="145">
        <v>0</v>
      </c>
    </row>
    <row r="41" spans="1:7">
      <c r="A41" s="144" t="s">
        <v>1190</v>
      </c>
      <c r="B41" s="144" t="s">
        <v>1191</v>
      </c>
      <c r="C41" s="143" t="s">
        <v>1192</v>
      </c>
      <c r="D41" s="145">
        <v>0</v>
      </c>
      <c r="E41" s="145">
        <v>0</v>
      </c>
      <c r="F41" s="145">
        <v>0</v>
      </c>
      <c r="G41" s="145">
        <v>0</v>
      </c>
    </row>
    <row r="42" spans="1:7">
      <c r="A42" s="144" t="s">
        <v>1193</v>
      </c>
      <c r="B42" s="144" t="s">
        <v>1194</v>
      </c>
      <c r="C42" s="143" t="s">
        <v>1195</v>
      </c>
      <c r="D42" s="145">
        <v>0</v>
      </c>
      <c r="E42" s="145">
        <v>0</v>
      </c>
      <c r="F42" s="145">
        <v>0</v>
      </c>
      <c r="G42" s="145">
        <v>0</v>
      </c>
    </row>
    <row r="43" spans="1:7">
      <c r="A43" s="144">
        <v>2</v>
      </c>
      <c r="B43" s="144" t="s">
        <v>1196</v>
      </c>
      <c r="C43" s="143" t="s">
        <v>1197</v>
      </c>
      <c r="D43" s="145">
        <v>0</v>
      </c>
      <c r="E43" s="145">
        <v>0</v>
      </c>
      <c r="F43" s="145">
        <v>0</v>
      </c>
      <c r="G43" s="145">
        <v>0</v>
      </c>
    </row>
    <row r="44" spans="1:7">
      <c r="A44" s="144" t="s">
        <v>1198</v>
      </c>
      <c r="B44" s="144" t="s">
        <v>1199</v>
      </c>
      <c r="C44" s="143" t="s">
        <v>1200</v>
      </c>
      <c r="D44" s="145">
        <v>0</v>
      </c>
      <c r="E44" s="145">
        <v>0</v>
      </c>
      <c r="F44" s="145">
        <v>0</v>
      </c>
      <c r="G44" s="145">
        <v>0</v>
      </c>
    </row>
    <row r="45" spans="1:7">
      <c r="A45" s="144" t="s">
        <v>1201</v>
      </c>
      <c r="B45" s="144" t="s">
        <v>1202</v>
      </c>
      <c r="C45" s="143" t="s">
        <v>1203</v>
      </c>
      <c r="D45" s="145">
        <v>0</v>
      </c>
      <c r="E45" s="145">
        <v>0</v>
      </c>
      <c r="F45" s="145">
        <v>0</v>
      </c>
      <c r="G45" s="145">
        <v>0</v>
      </c>
    </row>
    <row r="46" spans="1:7">
      <c r="A46" s="144" t="s">
        <v>1204</v>
      </c>
      <c r="B46" s="144" t="s">
        <v>1205</v>
      </c>
      <c r="C46" s="143" t="s">
        <v>1206</v>
      </c>
      <c r="D46" s="145">
        <v>0</v>
      </c>
      <c r="E46" s="145">
        <v>0</v>
      </c>
      <c r="F46" s="145">
        <v>0</v>
      </c>
      <c r="G46" s="145">
        <v>0</v>
      </c>
    </row>
    <row r="47" spans="1:7">
      <c r="A47" s="144" t="s">
        <v>1031</v>
      </c>
      <c r="B47" s="144" t="s">
        <v>1207</v>
      </c>
      <c r="C47" s="143" t="s">
        <v>1208</v>
      </c>
      <c r="D47" s="145">
        <v>0</v>
      </c>
      <c r="E47" s="145">
        <v>0</v>
      </c>
      <c r="F47" s="145">
        <v>0</v>
      </c>
      <c r="G47" s="145">
        <v>0</v>
      </c>
    </row>
    <row r="48" spans="1:7">
      <c r="A48" s="144" t="s">
        <v>1034</v>
      </c>
      <c r="B48" s="144" t="s">
        <v>1209</v>
      </c>
      <c r="C48" s="143" t="s">
        <v>1210</v>
      </c>
      <c r="D48" s="145">
        <v>0</v>
      </c>
      <c r="E48" s="145">
        <v>0</v>
      </c>
      <c r="F48" s="145">
        <v>0</v>
      </c>
      <c r="G48" s="145">
        <v>0</v>
      </c>
    </row>
    <row r="49" spans="1:7">
      <c r="A49" s="144" t="s">
        <v>1037</v>
      </c>
      <c r="B49" s="144" t="s">
        <v>1211</v>
      </c>
      <c r="C49" s="143" t="s">
        <v>1212</v>
      </c>
      <c r="D49" s="145">
        <v>0</v>
      </c>
      <c r="E49" s="145">
        <v>0</v>
      </c>
      <c r="F49" s="145">
        <v>0</v>
      </c>
      <c r="G49" s="145">
        <v>0</v>
      </c>
    </row>
    <row r="50" spans="1:7">
      <c r="A50" s="144">
        <v>2</v>
      </c>
      <c r="B50" s="144" t="s">
        <v>1040</v>
      </c>
      <c r="C50" s="143" t="s">
        <v>1213</v>
      </c>
      <c r="D50" s="145">
        <v>0</v>
      </c>
      <c r="E50" s="145">
        <v>0</v>
      </c>
      <c r="F50" s="145">
        <v>0</v>
      </c>
      <c r="G50" s="145">
        <v>0</v>
      </c>
    </row>
    <row r="51" spans="1:7">
      <c r="A51" s="144">
        <v>3</v>
      </c>
      <c r="B51" s="144" t="s">
        <v>1214</v>
      </c>
      <c r="C51" s="143" t="s">
        <v>1215</v>
      </c>
      <c r="D51" s="145">
        <v>0</v>
      </c>
      <c r="E51" s="145">
        <v>0</v>
      </c>
      <c r="F51" s="145">
        <v>0</v>
      </c>
      <c r="G51" s="145">
        <v>0</v>
      </c>
    </row>
    <row r="52" spans="1:7">
      <c r="A52" s="144">
        <v>4</v>
      </c>
      <c r="B52" s="144" t="s">
        <v>1216</v>
      </c>
      <c r="C52" s="143" t="s">
        <v>1217</v>
      </c>
      <c r="D52" s="145">
        <v>0</v>
      </c>
      <c r="E52" s="145">
        <v>0</v>
      </c>
      <c r="F52" s="145">
        <v>0</v>
      </c>
      <c r="G52" s="145">
        <v>0</v>
      </c>
    </row>
    <row r="53" spans="1:7">
      <c r="A53" s="144">
        <v>5</v>
      </c>
      <c r="B53" s="144" t="s">
        <v>1218</v>
      </c>
      <c r="C53" s="143" t="s">
        <v>1219</v>
      </c>
      <c r="D53" s="145">
        <v>0</v>
      </c>
      <c r="E53" s="145">
        <v>0</v>
      </c>
      <c r="F53" s="145">
        <v>0</v>
      </c>
      <c r="G53" s="145">
        <v>0</v>
      </c>
    </row>
    <row r="54" spans="1:7">
      <c r="A54" s="144">
        <v>6</v>
      </c>
      <c r="B54" s="144" t="s">
        <v>1220</v>
      </c>
      <c r="C54" s="143" t="s">
        <v>702</v>
      </c>
      <c r="D54" s="145">
        <v>0</v>
      </c>
      <c r="E54" s="145">
        <v>0</v>
      </c>
      <c r="F54" s="145">
        <v>0</v>
      </c>
      <c r="G54" s="145">
        <v>0</v>
      </c>
    </row>
    <row r="55" spans="1:7">
      <c r="A55" s="144">
        <v>7</v>
      </c>
      <c r="B55" s="144" t="s">
        <v>1221</v>
      </c>
      <c r="C55" s="143" t="s">
        <v>703</v>
      </c>
      <c r="D55" s="145">
        <v>0</v>
      </c>
      <c r="E55" s="145">
        <v>0</v>
      </c>
      <c r="F55" s="145">
        <v>0</v>
      </c>
      <c r="G55" s="145">
        <v>0</v>
      </c>
    </row>
    <row r="56" spans="1:7">
      <c r="A56" s="144">
        <v>8</v>
      </c>
      <c r="B56" s="144" t="s">
        <v>1222</v>
      </c>
      <c r="C56" s="143" t="s">
        <v>1223</v>
      </c>
      <c r="D56" s="145">
        <v>0</v>
      </c>
      <c r="E56" s="145">
        <v>0</v>
      </c>
      <c r="F56" s="145">
        <v>0</v>
      </c>
      <c r="G56" s="145">
        <v>0</v>
      </c>
    </row>
    <row r="57" spans="1:7">
      <c r="A57" s="144">
        <v>9</v>
      </c>
      <c r="B57" s="144" t="s">
        <v>1224</v>
      </c>
      <c r="C57" s="143" t="s">
        <v>1225</v>
      </c>
      <c r="D57" s="145">
        <v>0</v>
      </c>
      <c r="E57" s="145">
        <v>0</v>
      </c>
      <c r="F57" s="145">
        <v>0</v>
      </c>
      <c r="G57" s="145">
        <v>0</v>
      </c>
    </row>
    <row r="58" spans="1:7">
      <c r="A58" s="144">
        <v>10</v>
      </c>
      <c r="B58" s="144" t="s">
        <v>1226</v>
      </c>
      <c r="C58" s="143" t="s">
        <v>1227</v>
      </c>
      <c r="D58" s="145">
        <v>0</v>
      </c>
      <c r="E58" s="145">
        <v>0</v>
      </c>
      <c r="F58" s="145">
        <v>0</v>
      </c>
      <c r="G58" s="145">
        <v>0</v>
      </c>
    </row>
    <row r="59" spans="1:7">
      <c r="A59" s="144" t="s">
        <v>1088</v>
      </c>
      <c r="B59" s="144" t="s">
        <v>1228</v>
      </c>
      <c r="C59" s="143" t="s">
        <v>1229</v>
      </c>
      <c r="D59" s="145">
        <v>0</v>
      </c>
      <c r="E59" s="145">
        <v>0</v>
      </c>
      <c r="F59" s="145">
        <v>0</v>
      </c>
      <c r="G59" s="145">
        <v>0</v>
      </c>
    </row>
    <row r="60" spans="1:7">
      <c r="A60" s="144" t="s">
        <v>1091</v>
      </c>
      <c r="B60" s="144" t="s">
        <v>1230</v>
      </c>
      <c r="C60" s="143" t="s">
        <v>1231</v>
      </c>
      <c r="D60" s="145">
        <v>0</v>
      </c>
      <c r="E60" s="145">
        <v>0</v>
      </c>
      <c r="F60" s="145">
        <v>0</v>
      </c>
      <c r="G60" s="145">
        <v>0</v>
      </c>
    </row>
    <row r="61" spans="1:7">
      <c r="A61" s="144">
        <v>2</v>
      </c>
      <c r="B61" s="144" t="s">
        <v>1232</v>
      </c>
      <c r="C61" s="143" t="s">
        <v>1233</v>
      </c>
      <c r="D61" s="145">
        <v>0</v>
      </c>
      <c r="E61" s="145">
        <v>0</v>
      </c>
      <c r="F61" s="145">
        <v>0</v>
      </c>
      <c r="G61" s="145">
        <v>0</v>
      </c>
    </row>
    <row r="62" spans="1:7">
      <c r="A62" s="144" t="s">
        <v>1234</v>
      </c>
      <c r="B62" s="144" t="s">
        <v>1235</v>
      </c>
      <c r="C62" s="143" t="s">
        <v>1236</v>
      </c>
      <c r="D62" s="145">
        <v>0</v>
      </c>
      <c r="E62" s="145">
        <v>0</v>
      </c>
      <c r="F62" s="145">
        <v>0</v>
      </c>
      <c r="G62" s="145">
        <v>0</v>
      </c>
    </row>
    <row r="63" spans="1:7">
      <c r="A63" s="144" t="s">
        <v>1237</v>
      </c>
      <c r="B63" s="144" t="s">
        <v>1238</v>
      </c>
      <c r="C63" s="143" t="s">
        <v>1239</v>
      </c>
      <c r="D63" s="145">
        <v>0</v>
      </c>
      <c r="E63" s="145">
        <v>0</v>
      </c>
      <c r="F63" s="145">
        <v>0</v>
      </c>
      <c r="G63" s="145">
        <v>0</v>
      </c>
    </row>
    <row r="64" spans="1:7">
      <c r="A64" s="144" t="s">
        <v>813</v>
      </c>
      <c r="B64" s="144" t="s">
        <v>1240</v>
      </c>
      <c r="C64" s="143" t="s">
        <v>1241</v>
      </c>
      <c r="D64" s="145">
        <v>0</v>
      </c>
      <c r="E64" s="145">
        <v>0</v>
      </c>
      <c r="F64" s="145">
        <v>0</v>
      </c>
      <c r="G64" s="145">
        <v>0</v>
      </c>
    </row>
    <row r="65" spans="1:7">
      <c r="A65" s="144" t="s">
        <v>1097</v>
      </c>
      <c r="B65" s="144" t="s">
        <v>1242</v>
      </c>
      <c r="C65" s="143" t="s">
        <v>1243</v>
      </c>
      <c r="D65" s="145">
        <v>0</v>
      </c>
      <c r="E65" s="145">
        <v>0</v>
      </c>
      <c r="F65" s="145">
        <v>0</v>
      </c>
      <c r="G65" s="145">
        <v>0</v>
      </c>
    </row>
    <row r="66" spans="1:7">
      <c r="A66" s="144">
        <v>2</v>
      </c>
      <c r="B66" s="144" t="s">
        <v>1244</v>
      </c>
      <c r="C66" s="143" t="s">
        <v>1245</v>
      </c>
      <c r="D66" s="145">
        <v>0</v>
      </c>
      <c r="E66" s="145">
        <v>0</v>
      </c>
      <c r="F66" s="145">
        <v>0</v>
      </c>
      <c r="G66" s="145">
        <v>0</v>
      </c>
    </row>
    <row r="67" spans="1:7">
      <c r="A67" s="144">
        <v>3</v>
      </c>
      <c r="B67" s="144" t="s">
        <v>1246</v>
      </c>
      <c r="C67" s="143" t="s">
        <v>1247</v>
      </c>
      <c r="D67" s="145">
        <v>0</v>
      </c>
      <c r="E67" s="145">
        <v>0</v>
      </c>
      <c r="F67" s="145">
        <v>0</v>
      </c>
      <c r="G67" s="145">
        <v>0</v>
      </c>
    </row>
    <row r="68" spans="1:7">
      <c r="A68" s="144">
        <v>4</v>
      </c>
      <c r="B68" s="144" t="s">
        <v>1248</v>
      </c>
      <c r="C68" s="143" t="s">
        <v>1249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0070C0"/>
  </sheetPr>
  <dimension ref="A1:B18"/>
  <sheetViews>
    <sheetView tabSelected="1" workbookViewId="0">
      <selection activeCell="B10" sqref="B10"/>
    </sheetView>
  </sheetViews>
  <sheetFormatPr defaultRowHeight="15"/>
  <cols>
    <col min="1" max="1" width="63.140625" style="17" customWidth="1"/>
    <col min="2" max="2" width="24.85546875" style="17" customWidth="1"/>
  </cols>
  <sheetData>
    <row r="1" spans="1:2">
      <c r="A1" s="152" t="s">
        <v>365</v>
      </c>
      <c r="B1" s="152" t="s">
        <v>45</v>
      </c>
    </row>
    <row r="2" spans="1:2">
      <c r="A2" s="17" t="s">
        <v>1250</v>
      </c>
      <c r="B2" s="17" t="s">
        <v>1251</v>
      </c>
    </row>
    <row r="3" spans="1:2">
      <c r="A3" s="17" t="s">
        <v>1252</v>
      </c>
      <c r="B3" s="17" t="s">
        <v>1253</v>
      </c>
    </row>
    <row r="4" spans="1:2">
      <c r="A4" s="17" t="s">
        <v>1254</v>
      </c>
      <c r="B4" s="17" t="s">
        <v>1255</v>
      </c>
    </row>
    <row r="5" spans="1:2">
      <c r="A5" s="17" t="s">
        <v>1256</v>
      </c>
      <c r="B5" s="17" t="s">
        <v>1257</v>
      </c>
    </row>
    <row r="6" spans="1:2">
      <c r="A6" s="17" t="s">
        <v>1258</v>
      </c>
      <c r="B6" s="17" t="s">
        <v>1259</v>
      </c>
    </row>
    <row r="7" spans="1:2">
      <c r="A7" s="17" t="s">
        <v>1260</v>
      </c>
      <c r="B7" s="17">
        <v>44199732</v>
      </c>
    </row>
    <row r="8" spans="1:2">
      <c r="A8" s="17" t="s">
        <v>1261</v>
      </c>
      <c r="B8" s="17">
        <v>2022614242</v>
      </c>
    </row>
    <row r="9" spans="1:2">
      <c r="A9" s="17" t="s">
        <v>1262</v>
      </c>
      <c r="B9" s="17" t="s">
        <v>1376</v>
      </c>
    </row>
    <row r="10" spans="1:2">
      <c r="A10" s="17" t="s">
        <v>1263</v>
      </c>
      <c r="B10" s="17" t="s">
        <v>1264</v>
      </c>
    </row>
    <row r="11" spans="1:2">
      <c r="A11" s="17" t="s">
        <v>1265</v>
      </c>
    </row>
    <row r="12" spans="1:2">
      <c r="A12" s="17" t="s">
        <v>1266</v>
      </c>
      <c r="B12" s="17" t="s">
        <v>1267</v>
      </c>
    </row>
    <row r="13" spans="1:2">
      <c r="A13" s="17" t="s">
        <v>1268</v>
      </c>
      <c r="B13" s="17">
        <v>352</v>
      </c>
    </row>
    <row r="14" spans="1:2">
      <c r="A14" s="17" t="s">
        <v>1269</v>
      </c>
      <c r="B14" s="17" t="s">
        <v>1270</v>
      </c>
    </row>
    <row r="15" spans="1:2">
      <c r="A15" s="17" t="s">
        <v>1271</v>
      </c>
      <c r="B15" s="17" t="s">
        <v>1272</v>
      </c>
    </row>
    <row r="16" spans="1:2">
      <c r="A16" s="17" t="s">
        <v>1273</v>
      </c>
      <c r="B16" s="17">
        <v>911165400</v>
      </c>
    </row>
    <row r="17" spans="1:2">
      <c r="A17" s="17" t="s">
        <v>1274</v>
      </c>
    </row>
    <row r="18" spans="1:2">
      <c r="A18" s="17" t="s">
        <v>1275</v>
      </c>
      <c r="B18" s="17" t="s">
        <v>1276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AG53"/>
  <sheetViews>
    <sheetView showGridLines="0" zoomScaleNormal="100" workbookViewId="0">
      <selection activeCell="D35" sqref="D35"/>
    </sheetView>
  </sheetViews>
  <sheetFormatPr defaultColWidth="9.140625" defaultRowHeight="1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>
      <c r="A1" s="174" t="s">
        <v>373</v>
      </c>
    </row>
    <row r="2" spans="1:33" ht="17.25" thickBot="1">
      <c r="A2" s="175" t="s">
        <v>7</v>
      </c>
    </row>
    <row r="3" spans="1:33" ht="16.5" customHeight="1" thickTop="1" thickBot="1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166181</v>
      </c>
      <c r="D6" s="168">
        <f>SUMIF(HK!A:A,"022*",HK!C:C)-SUMIF(HK!A:A,"022*",HK!D:D)</f>
        <v>119177.15999999999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5478.26</v>
      </c>
      <c r="I6" s="168">
        <f>SUMIF(HK!A:A,"052*",HK!C:C)-SUMIF(HK!A:A,"052*",HK!D:D)</f>
        <v>0</v>
      </c>
      <c r="J6" s="153">
        <f>SUM(B6:I6)</f>
        <v>290836.42</v>
      </c>
      <c r="L6" s="154"/>
    </row>
    <row r="7" spans="1:33" ht="15" customHeight="1" thickBot="1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180869.72</v>
      </c>
      <c r="D10" s="168">
        <f>SUMIF(HK!A:A,"022*",HK!K:K)-SUMIF(HK!A:A,"022*",HK!L:L)</f>
        <v>124655.42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2264.9299999999998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290836.42</v>
      </c>
      <c r="L10" s="154"/>
    </row>
    <row r="11" spans="1:33" ht="15" customHeight="1" thickTop="1" thickBot="1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>
      <c r="A12" s="178" t="s">
        <v>23</v>
      </c>
      <c r="B12" s="132"/>
      <c r="C12" s="168">
        <f>SUMIF(HK!A:A,"081*",HK!D:D)-SUMIF(HK!A:A,"081*",HK!C:C)</f>
        <v>18877</v>
      </c>
      <c r="D12" s="168">
        <f>SUMIF(HK!A:A,"082*",HK!D:D)-SUMIF(HK!A:A,"082*",HK!C:C)</f>
        <v>82145.09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101022.09</v>
      </c>
      <c r="L12" s="154"/>
    </row>
    <row r="13" spans="1:33" ht="15" customHeight="1" thickBot="1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>
      <c r="A16" s="180" t="s">
        <v>21</v>
      </c>
      <c r="B16" s="135"/>
      <c r="C16" s="168">
        <f>SUMIF(HK!A:A,"081*",HK!L:L)-SUMIF(HK!A:A,"081*",HK!K:K)</f>
        <v>27921</v>
      </c>
      <c r="D16" s="168">
        <f>SUMIF(HK!A:A,"082*",HK!L:L)-SUMIF(HK!A:A,"082*",HK!K:K)</f>
        <v>96768.09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284</v>
      </c>
      <c r="H16" s="135"/>
      <c r="I16" s="135"/>
      <c r="J16" s="155">
        <f>J12+J13-J14</f>
        <v>101022.09</v>
      </c>
      <c r="L16" s="154"/>
    </row>
    <row r="17" spans="1:33" ht="15" customHeight="1" thickTop="1" thickBot="1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189814.33</v>
      </c>
    </row>
    <row r="25" spans="1:33" ht="15" customHeight="1" thickBot="1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189814.33</v>
      </c>
    </row>
    <row r="26" spans="1:33" ht="15.75" thickTop="1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>
      <c r="A32" s="185" t="s">
        <v>17</v>
      </c>
      <c r="B32" s="168">
        <f>SUMIF(HKM!A:A,"031*",HKM!C:C)-SUMIF(HKM!A:A,"031*",HKM!D:D)</f>
        <v>0</v>
      </c>
      <c r="C32" s="168">
        <v>166181</v>
      </c>
      <c r="D32" s="168">
        <v>124249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290430</v>
      </c>
      <c r="L32" s="154"/>
    </row>
    <row r="33" spans="1:14" ht="15" customHeight="1" thickBot="1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>
      <c r="A34" s="187" t="s">
        <v>19</v>
      </c>
      <c r="B34" s="132"/>
      <c r="C34" s="132"/>
      <c r="D34" s="132">
        <v>5072</v>
      </c>
      <c r="E34" s="132"/>
      <c r="F34" s="133"/>
      <c r="G34" s="132"/>
      <c r="H34" s="132"/>
      <c r="I34" s="132"/>
      <c r="J34" s="186">
        <f t="shared" si="5"/>
        <v>5072</v>
      </c>
    </row>
    <row r="35" spans="1:14" ht="15" customHeight="1" thickBot="1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>
      <c r="A36" s="188" t="s">
        <v>21</v>
      </c>
      <c r="B36" s="168">
        <f>SUMIF(HKM!A:A,"031*",HKM!K:K)-SUMIF(HKM!A:A,"031*",HKM!L:L)</f>
        <v>0</v>
      </c>
      <c r="C36" s="168">
        <v>166181</v>
      </c>
      <c r="D36" s="168">
        <v>119177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285358</v>
      </c>
      <c r="L36" s="154"/>
    </row>
    <row r="37" spans="1:14" ht="15" customHeight="1" thickTop="1" thickBot="1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>
      <c r="A42" s="188" t="s">
        <v>21</v>
      </c>
      <c r="B42" s="135"/>
      <c r="C42" s="168">
        <f>SUMIF(HKM!A:A,"081*",HKM!L:L)-SUMIF(HKM!A:A,"081*",HKM!K:K)</f>
        <v>0</v>
      </c>
      <c r="D42" s="168">
        <f>SUMIF(HKM!A:A,"082*",HKM!L:L)-SUMIF(HKM!A:A,"082*",HKM!K:K)</f>
        <v>0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>
      <c r="A50" s="185" t="s">
        <v>23</v>
      </c>
      <c r="B50" s="132">
        <f>B32-B38-B44</f>
        <v>0</v>
      </c>
      <c r="C50" s="132">
        <f t="shared" ref="C50:J50" si="8">C32-C38-C44</f>
        <v>166181</v>
      </c>
      <c r="D50" s="132">
        <f t="shared" si="8"/>
        <v>124249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290430</v>
      </c>
    </row>
    <row r="51" spans="1:10" ht="15" customHeight="1" thickBot="1">
      <c r="A51" s="188" t="s">
        <v>21</v>
      </c>
      <c r="B51" s="135">
        <f>B36-B42-B48</f>
        <v>0</v>
      </c>
      <c r="C51" s="135">
        <f t="shared" ref="C51:J51" si="9">C36-C42-C48</f>
        <v>166181</v>
      </c>
      <c r="D51" s="135">
        <f t="shared" si="9"/>
        <v>119177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285358</v>
      </c>
    </row>
    <row r="52" spans="1:10" ht="15.75" thickTop="1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24" right="0.17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372</v>
      </c>
    </row>
    <row r="2" spans="1:2" ht="21" customHeight="1" thickTop="1" thickBot="1">
      <c r="A2" s="9" t="s">
        <v>28</v>
      </c>
      <c r="B2" s="10" t="s">
        <v>26</v>
      </c>
    </row>
    <row r="3" spans="1:2" ht="30" customHeight="1" thickTop="1" thickBot="1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2"/>
  <sheetViews>
    <sheetView showGridLines="0" topLeftCell="B1" zoomScaleNormal="100" workbookViewId="0">
      <selection activeCell="I26" sqref="I26"/>
    </sheetView>
  </sheetViews>
  <sheetFormatPr defaultRowHeight="15"/>
  <cols>
    <col min="1" max="1" width="29.140625" customWidth="1"/>
    <col min="2" max="10" width="11.28515625" customWidth="1"/>
  </cols>
  <sheetData>
    <row r="1" spans="1:33" ht="16.5">
      <c r="A1" s="1" t="s">
        <v>371</v>
      </c>
    </row>
    <row r="2" spans="1:33" ht="17.25" thickBot="1">
      <c r="A2" s="2" t="s">
        <v>7</v>
      </c>
    </row>
    <row r="3" spans="1:33" ht="16.5" customHeight="1" thickTop="1" thickBot="1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1" t="s">
        <v>370</v>
      </c>
    </row>
    <row r="2" spans="1:2" ht="21" customHeight="1" thickTop="1" thickBot="1">
      <c r="A2" s="9" t="s">
        <v>40</v>
      </c>
      <c r="B2" s="10" t="s">
        <v>26</v>
      </c>
    </row>
    <row r="3" spans="1:2" ht="23.25" customHeight="1" thickTop="1" thickBot="1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54</vt:i4>
      </vt:variant>
    </vt:vector>
  </HeadingPairs>
  <TitlesOfParts>
    <vt:vector size="54" baseType="lpstr">
      <vt:lpstr>Úvod</vt:lpstr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2019-03-12T13:47:28Z</dcterms:modified>
</cp:coreProperties>
</file>