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7400" windowHeight="9540"/>
  </bookViews>
  <sheets>
    <sheet name="Poznamky_k_MUZ" sheetId="3" r:id="rId1"/>
  </sheets>
  <definedNames>
    <definedName name="_xlnm._FilterDatabase" localSheetId="0" hidden="1">Poznamky_k_MUZ!$CB$1:$CB$801</definedName>
    <definedName name="_Toc530739901" localSheetId="0">Poznamky_k_MUZ!#REF!</definedName>
    <definedName name="_xlnm.Print_Titles" localSheetId="0">Poznamky_k_MUZ!$110:$111</definedName>
    <definedName name="_xlnm.Print_Area" localSheetId="0">Poznamky_k_MUZ!$B$2:$BZ$801</definedName>
  </definedNames>
  <calcPr calcId="125725" concurrentCalc="0"/>
</workbook>
</file>

<file path=xl/calcChain.xml><?xml version="1.0" encoding="utf-8"?>
<calcChain xmlns="http://schemas.openxmlformats.org/spreadsheetml/2006/main">
  <c r="CB109" i="3"/>
  <c r="CB108"/>
  <c r="CB107"/>
  <c r="CB106"/>
  <c r="CB105"/>
  <c r="CB104"/>
  <c r="CB103"/>
  <c r="CB102"/>
  <c r="CB101"/>
  <c r="CB100"/>
  <c r="CB99"/>
  <c r="CB98"/>
  <c r="CB97"/>
  <c r="CB96"/>
  <c r="CB95"/>
  <c r="CB94"/>
  <c r="CB93"/>
  <c r="CB92"/>
  <c r="CB91"/>
  <c r="CB90"/>
  <c r="CB89"/>
  <c r="CB88"/>
  <c r="CB87"/>
  <c r="CB86"/>
  <c r="CB85"/>
  <c r="CB84"/>
  <c r="CB83"/>
  <c r="CB82"/>
  <c r="CB81"/>
  <c r="CB80"/>
  <c r="CB79"/>
  <c r="CB78"/>
  <c r="CB77"/>
  <c r="CB76"/>
  <c r="CB75"/>
  <c r="CB74"/>
  <c r="CB73"/>
  <c r="CB72"/>
  <c r="CB71"/>
  <c r="CB70"/>
  <c r="CB69"/>
  <c r="CB68"/>
  <c r="CB67"/>
  <c r="CB66"/>
  <c r="CB65"/>
  <c r="CB64"/>
  <c r="CB63"/>
  <c r="CB62"/>
  <c r="CB61"/>
  <c r="CB60"/>
  <c r="CB59"/>
  <c r="CB58"/>
  <c r="CB57"/>
  <c r="CB56"/>
  <c r="CB55"/>
  <c r="CB54"/>
  <c r="CB53"/>
  <c r="CB52"/>
  <c r="CB51"/>
  <c r="CB50"/>
  <c r="CB49"/>
  <c r="CB48"/>
  <c r="CB47"/>
  <c r="CB46"/>
  <c r="CB45"/>
  <c r="CB44"/>
  <c r="CB43"/>
  <c r="CB42"/>
  <c r="CB41"/>
  <c r="CB40"/>
  <c r="CB39"/>
  <c r="CB38"/>
  <c r="CB37"/>
  <c r="CB36"/>
  <c r="CB35"/>
  <c r="CB34"/>
  <c r="CB33"/>
  <c r="CB32"/>
  <c r="CB31"/>
  <c r="CB30"/>
  <c r="CB29"/>
  <c r="CB28"/>
  <c r="CB27"/>
  <c r="CB26"/>
  <c r="CB25"/>
  <c r="CB24"/>
  <c r="CB23"/>
  <c r="CB22"/>
  <c r="CB21"/>
  <c r="CB20"/>
  <c r="CB19"/>
  <c r="CB18"/>
  <c r="CB17"/>
  <c r="CB16"/>
  <c r="CB15"/>
  <c r="CB14"/>
  <c r="CB13"/>
  <c r="CB12"/>
  <c r="CB11"/>
  <c r="CB10"/>
  <c r="CB9"/>
  <c r="CB8"/>
  <c r="CB7"/>
  <c r="CB6"/>
  <c r="CB5"/>
  <c r="CB4"/>
  <c r="CB3"/>
  <c r="CB2"/>
  <c r="CX700"/>
  <c r="CX699"/>
  <c r="CX698"/>
  <c r="CX697"/>
  <c r="CX696"/>
  <c r="CX695"/>
  <c r="CX694"/>
  <c r="CX693"/>
  <c r="CX692"/>
  <c r="CX691"/>
  <c r="CX690"/>
  <c r="CX689"/>
  <c r="CX688"/>
  <c r="CX687"/>
  <c r="CX686"/>
  <c r="CX685"/>
  <c r="CX684"/>
  <c r="CX683"/>
  <c r="CX682"/>
  <c r="CX681"/>
  <c r="CW679"/>
  <c r="CW678"/>
  <c r="CW677"/>
  <c r="CW676"/>
  <c r="CW675"/>
  <c r="CW674"/>
  <c r="CW673"/>
  <c r="CW672"/>
  <c r="CW671"/>
  <c r="CW670"/>
  <c r="CW669"/>
  <c r="CW668"/>
  <c r="CW667"/>
  <c r="CW666"/>
  <c r="CW665"/>
  <c r="CW664"/>
  <c r="CW663"/>
  <c r="CW662"/>
  <c r="CW661"/>
  <c r="CW660"/>
  <c r="CW659"/>
  <c r="CW658"/>
  <c r="DA658"/>
  <c r="CB658"/>
  <c r="CW657"/>
  <c r="CW656"/>
  <c r="CW655"/>
  <c r="CW654"/>
  <c r="CW653"/>
  <c r="CW652"/>
  <c r="CW651"/>
  <c r="CW650"/>
  <c r="CW649"/>
  <c r="CW648"/>
  <c r="CW647"/>
  <c r="CW646"/>
  <c r="B545"/>
  <c r="S544"/>
  <c r="B465"/>
  <c r="CX800"/>
  <c r="CX799"/>
  <c r="CX798"/>
  <c r="CX797"/>
  <c r="CX796"/>
  <c r="CX795"/>
  <c r="CX794"/>
  <c r="CX792"/>
  <c r="CX791"/>
  <c r="CX790"/>
  <c r="CX789"/>
  <c r="CX788"/>
  <c r="CX787"/>
  <c r="CX786"/>
  <c r="CX784"/>
  <c r="CX783"/>
  <c r="CX782"/>
  <c r="CX781"/>
  <c r="CX780"/>
  <c r="CX779"/>
  <c r="CX778"/>
  <c r="CZ800"/>
  <c r="CZ799"/>
  <c r="CZ798"/>
  <c r="CZ797"/>
  <c r="CZ796"/>
  <c r="CZ795"/>
  <c r="CZ794"/>
  <c r="CZ793"/>
  <c r="CZ792"/>
  <c r="CZ791"/>
  <c r="CZ790"/>
  <c r="CZ789"/>
  <c r="CZ788"/>
  <c r="CZ787"/>
  <c r="CZ786"/>
  <c r="CZ785"/>
  <c r="CZ784"/>
  <c r="CZ783"/>
  <c r="CZ782"/>
  <c r="CZ781"/>
  <c r="CZ780"/>
  <c r="CZ779"/>
  <c r="CZ778"/>
  <c r="CZ777"/>
  <c r="CZ776"/>
  <c r="CZ775"/>
  <c r="CZ774"/>
  <c r="CZ773"/>
  <c r="CZ772"/>
  <c r="CZ771"/>
  <c r="CW800"/>
  <c r="CW799"/>
  <c r="DA799"/>
  <c r="CB799"/>
  <c r="CW798"/>
  <c r="DA798"/>
  <c r="CB798"/>
  <c r="CW797"/>
  <c r="CW796"/>
  <c r="CW795"/>
  <c r="DA795"/>
  <c r="CB795"/>
  <c r="CW794"/>
  <c r="DA794"/>
  <c r="CB794"/>
  <c r="CW793"/>
  <c r="CW792"/>
  <c r="CW791"/>
  <c r="CW790"/>
  <c r="DA790"/>
  <c r="CB790"/>
  <c r="CW789"/>
  <c r="DA789"/>
  <c r="CB789"/>
  <c r="CW788"/>
  <c r="DA788"/>
  <c r="CB788"/>
  <c r="CW787"/>
  <c r="CW786"/>
  <c r="CW785"/>
  <c r="CW784"/>
  <c r="CW783"/>
  <c r="CW782"/>
  <c r="DA782"/>
  <c r="CB782"/>
  <c r="CW781"/>
  <c r="DA781"/>
  <c r="CB781"/>
  <c r="CW780"/>
  <c r="DA780"/>
  <c r="CB780"/>
  <c r="CW779"/>
  <c r="CW778"/>
  <c r="CW777"/>
  <c r="CW776"/>
  <c r="CW775"/>
  <c r="CW774"/>
  <c r="CW773"/>
  <c r="CW772"/>
  <c r="DA772"/>
  <c r="CB772"/>
  <c r="CW771"/>
  <c r="DA771"/>
  <c r="CB771"/>
  <c r="B776"/>
  <c r="CX768"/>
  <c r="CX767"/>
  <c r="CX766"/>
  <c r="CX765"/>
  <c r="CX764"/>
  <c r="CX762"/>
  <c r="CX761"/>
  <c r="CX760"/>
  <c r="CX755"/>
  <c r="CX769"/>
  <c r="CW728"/>
  <c r="B728"/>
  <c r="CW724"/>
  <c r="CW725"/>
  <c r="CW726"/>
  <c r="CW702"/>
  <c r="CW703"/>
  <c r="CZ700"/>
  <c r="CZ699"/>
  <c r="CZ698"/>
  <c r="CZ697"/>
  <c r="CZ696"/>
  <c r="CZ695"/>
  <c r="CZ694"/>
  <c r="CZ693"/>
  <c r="CZ692"/>
  <c r="CZ691"/>
  <c r="CZ690"/>
  <c r="CZ689"/>
  <c r="CZ688"/>
  <c r="CZ687"/>
  <c r="CZ686"/>
  <c r="CZ685"/>
  <c r="CZ684"/>
  <c r="CZ683"/>
  <c r="CZ682"/>
  <c r="CZ679"/>
  <c r="CX677"/>
  <c r="DA677"/>
  <c r="CB677"/>
  <c r="CX676"/>
  <c r="DA676"/>
  <c r="CB676"/>
  <c r="CX675"/>
  <c r="CX674"/>
  <c r="DA674"/>
  <c r="CB674"/>
  <c r="CX673"/>
  <c r="CX672"/>
  <c r="CX671"/>
  <c r="CX670"/>
  <c r="CX669"/>
  <c r="CX668"/>
  <c r="CX667"/>
  <c r="CX666"/>
  <c r="CX665"/>
  <c r="CX664"/>
  <c r="CX656"/>
  <c r="CX655"/>
  <c r="DA655"/>
  <c r="CB655"/>
  <c r="CX654"/>
  <c r="CX653"/>
  <c r="CX652"/>
  <c r="CX651"/>
  <c r="DA651"/>
  <c r="CB651"/>
  <c r="CX650"/>
  <c r="CX649"/>
  <c r="DA649"/>
  <c r="CB649"/>
  <c r="CX648"/>
  <c r="DA648"/>
  <c r="CB648"/>
  <c r="CW620"/>
  <c r="CW692"/>
  <c r="DA692"/>
  <c r="CB692"/>
  <c r="CW621"/>
  <c r="B621"/>
  <c r="CX615"/>
  <c r="CX614"/>
  <c r="CX613"/>
  <c r="CX612"/>
  <c r="CX611"/>
  <c r="CX610"/>
  <c r="CX609"/>
  <c r="CX608"/>
  <c r="CX607"/>
  <c r="CX603"/>
  <c r="CX602"/>
  <c r="CX601"/>
  <c r="CX600"/>
  <c r="CX599"/>
  <c r="CX598"/>
  <c r="CX597"/>
  <c r="CX596"/>
  <c r="CX595"/>
  <c r="CX591"/>
  <c r="CX590"/>
  <c r="CX589"/>
  <c r="CX588"/>
  <c r="CX587"/>
  <c r="CX586"/>
  <c r="CX585"/>
  <c r="CX584"/>
  <c r="CX583"/>
  <c r="CX579"/>
  <c r="CX578"/>
  <c r="CX577"/>
  <c r="CX576"/>
  <c r="CX575"/>
  <c r="CX574"/>
  <c r="CX573"/>
  <c r="CX572"/>
  <c r="CX571"/>
  <c r="CW545"/>
  <c r="CW544"/>
  <c r="CW543"/>
  <c r="CW542"/>
  <c r="CW541"/>
  <c r="CX531"/>
  <c r="CW540"/>
  <c r="CW539"/>
  <c r="CW538"/>
  <c r="CX538"/>
  <c r="DA538"/>
  <c r="CB538"/>
  <c r="CW537"/>
  <c r="CW536"/>
  <c r="CX536"/>
  <c r="DA536"/>
  <c r="CB536"/>
  <c r="CW535"/>
  <c r="CW534"/>
  <c r="CW533"/>
  <c r="CW532"/>
  <c r="CW531"/>
  <c r="CW530"/>
  <c r="CW529"/>
  <c r="CW528"/>
  <c r="CW527"/>
  <c r="CW502"/>
  <c r="CX494"/>
  <c r="CW506"/>
  <c r="CW505"/>
  <c r="CW504"/>
  <c r="CW503"/>
  <c r="CX501"/>
  <c r="CX500"/>
  <c r="CX499"/>
  <c r="CX498"/>
  <c r="CX497"/>
  <c r="CX496"/>
  <c r="CX495"/>
  <c r="CX493"/>
  <c r="CX492"/>
  <c r="CX488"/>
  <c r="CW501"/>
  <c r="CW500"/>
  <c r="CW499"/>
  <c r="CW498"/>
  <c r="CW497"/>
  <c r="DA497"/>
  <c r="CB497"/>
  <c r="CW496"/>
  <c r="CW495"/>
  <c r="CW494"/>
  <c r="CW493"/>
  <c r="CW492"/>
  <c r="CW462"/>
  <c r="CW463"/>
  <c r="CW465"/>
  <c r="CW464"/>
  <c r="CW442"/>
  <c r="DA442"/>
  <c r="CB442"/>
  <c r="CW443"/>
  <c r="DA443"/>
  <c r="CB443"/>
  <c r="CW444"/>
  <c r="DA444"/>
  <c r="CB444"/>
  <c r="CW445"/>
  <c r="DA445"/>
  <c r="CB445"/>
  <c r="CW148"/>
  <c r="CW143"/>
  <c r="CZ149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63"/>
  <c r="DA163"/>
  <c r="CB163"/>
  <c r="CW162"/>
  <c r="DA162"/>
  <c r="CB162"/>
  <c r="CW161"/>
  <c r="DA161"/>
  <c r="CB161"/>
  <c r="CW160"/>
  <c r="DA160"/>
  <c r="CB160"/>
  <c r="CW159"/>
  <c r="DA159"/>
  <c r="CB159"/>
  <c r="CW158"/>
  <c r="DA158"/>
  <c r="CB158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CZ148"/>
  <c r="DA148"/>
  <c r="CB148"/>
  <c r="CZ147"/>
  <c r="CW147"/>
  <c r="DA147"/>
  <c r="CB147"/>
  <c r="CZ146"/>
  <c r="CW146"/>
  <c r="DA146"/>
  <c r="CB146"/>
  <c r="CZ145"/>
  <c r="CW145"/>
  <c r="DA145"/>
  <c r="CB145"/>
  <c r="CW144"/>
  <c r="CZ144"/>
  <c r="DA144"/>
  <c r="CB144"/>
  <c r="CZ143"/>
  <c r="CW120"/>
  <c r="CW121"/>
  <c r="CW122"/>
  <c r="CW123"/>
  <c r="CZ770"/>
  <c r="CW770"/>
  <c r="DA770"/>
  <c r="CB770"/>
  <c r="CZ769"/>
  <c r="CW769"/>
  <c r="DA769"/>
  <c r="CB769"/>
  <c r="CZ768"/>
  <c r="CW768"/>
  <c r="CZ767"/>
  <c r="CW767"/>
  <c r="CZ766"/>
  <c r="CW766"/>
  <c r="CZ765"/>
  <c r="CW765"/>
  <c r="DA765"/>
  <c r="CB765"/>
  <c r="CZ764"/>
  <c r="CW764"/>
  <c r="CZ763"/>
  <c r="CW763"/>
  <c r="CZ762"/>
  <c r="CW762"/>
  <c r="CZ761"/>
  <c r="CW761"/>
  <c r="DA761"/>
  <c r="CB761"/>
  <c r="CZ760"/>
  <c r="CW760"/>
  <c r="DA760"/>
  <c r="CB760"/>
  <c r="CZ759"/>
  <c r="CW759"/>
  <c r="CZ758"/>
  <c r="CW758"/>
  <c r="CZ757"/>
  <c r="CW757"/>
  <c r="CZ756"/>
  <c r="CW756"/>
  <c r="CZ755"/>
  <c r="CW755"/>
  <c r="CZ754"/>
  <c r="CW754"/>
  <c r="CZ753"/>
  <c r="CW753"/>
  <c r="CZ752"/>
  <c r="CW752"/>
  <c r="CZ751"/>
  <c r="CW751"/>
  <c r="CZ750"/>
  <c r="CW750"/>
  <c r="CZ749"/>
  <c r="CW749"/>
  <c r="CZ748"/>
  <c r="CX748"/>
  <c r="CZ747"/>
  <c r="CX747"/>
  <c r="CZ746"/>
  <c r="CX746"/>
  <c r="CZ745"/>
  <c r="CX745"/>
  <c r="CZ744"/>
  <c r="CX744"/>
  <c r="CZ743"/>
  <c r="CX743"/>
  <c r="CZ742"/>
  <c r="CX742"/>
  <c r="CZ741"/>
  <c r="CX741"/>
  <c r="CZ740"/>
  <c r="CX740"/>
  <c r="CZ739"/>
  <c r="CX739"/>
  <c r="CZ738"/>
  <c r="CX738"/>
  <c r="CZ737"/>
  <c r="CX737"/>
  <c r="CZ736"/>
  <c r="CX736"/>
  <c r="CZ735"/>
  <c r="CX735"/>
  <c r="CZ734"/>
  <c r="CX734"/>
  <c r="CZ733"/>
  <c r="CX733"/>
  <c r="CZ732"/>
  <c r="CX732"/>
  <c r="CZ731"/>
  <c r="CX731"/>
  <c r="CZ730"/>
  <c r="CX730"/>
  <c r="CZ729"/>
  <c r="CX729"/>
  <c r="CW748"/>
  <c r="CW747"/>
  <c r="CW746"/>
  <c r="CW745"/>
  <c r="CW744"/>
  <c r="DA744"/>
  <c r="CB744"/>
  <c r="CW743"/>
  <c r="CW742"/>
  <c r="DA742"/>
  <c r="CB742"/>
  <c r="CW741"/>
  <c r="CW740"/>
  <c r="CW739"/>
  <c r="CW738"/>
  <c r="CW737"/>
  <c r="CW736"/>
  <c r="DA736"/>
  <c r="CB736"/>
  <c r="CW735"/>
  <c r="DA735"/>
  <c r="CB735"/>
  <c r="CW734"/>
  <c r="DA734"/>
  <c r="CB734"/>
  <c r="CW733"/>
  <c r="DA733"/>
  <c r="CB733"/>
  <c r="CW732"/>
  <c r="DA732"/>
  <c r="CB732"/>
  <c r="CW731"/>
  <c r="CW730"/>
  <c r="CW729"/>
  <c r="DA729"/>
  <c r="CB729"/>
  <c r="CW727"/>
  <c r="CZ726"/>
  <c r="DA726"/>
  <c r="CB726"/>
  <c r="CZ725"/>
  <c r="BM759"/>
  <c r="AY759"/>
  <c r="AK759"/>
  <c r="CZ724"/>
  <c r="CZ701"/>
  <c r="CW701"/>
  <c r="CZ678"/>
  <c r="CZ677"/>
  <c r="CZ676"/>
  <c r="CZ675"/>
  <c r="CZ674"/>
  <c r="CZ673"/>
  <c r="CZ672"/>
  <c r="CZ671"/>
  <c r="CZ670"/>
  <c r="CZ651"/>
  <c r="CZ650"/>
  <c r="CZ649"/>
  <c r="CW645"/>
  <c r="CW644"/>
  <c r="CW643"/>
  <c r="CW642"/>
  <c r="CW641"/>
  <c r="CW640"/>
  <c r="CW639"/>
  <c r="CW638"/>
  <c r="CW637"/>
  <c r="CW636"/>
  <c r="CW635"/>
  <c r="CW634"/>
  <c r="CZ645"/>
  <c r="CZ644"/>
  <c r="CZ643"/>
  <c r="CW633"/>
  <c r="CW632"/>
  <c r="CW631"/>
  <c r="CW630"/>
  <c r="CW629"/>
  <c r="CW628"/>
  <c r="CW627"/>
  <c r="CW626"/>
  <c r="CW625"/>
  <c r="CW624"/>
  <c r="CW623"/>
  <c r="CZ642"/>
  <c r="CZ641"/>
  <c r="CZ640"/>
  <c r="CZ639"/>
  <c r="CZ638"/>
  <c r="CZ637"/>
  <c r="CZ636"/>
  <c r="CZ635"/>
  <c r="CZ634"/>
  <c r="CZ633"/>
  <c r="CZ632"/>
  <c r="CZ631"/>
  <c r="CZ630"/>
  <c r="CZ629"/>
  <c r="CZ628"/>
  <c r="CZ627"/>
  <c r="CZ626"/>
  <c r="CZ625"/>
  <c r="CZ624"/>
  <c r="CX641"/>
  <c r="CX640"/>
  <c r="CX639"/>
  <c r="CX638"/>
  <c r="CX637"/>
  <c r="CX636"/>
  <c r="CX635"/>
  <c r="CX634"/>
  <c r="DA634"/>
  <c r="CB634"/>
  <c r="CX633"/>
  <c r="CX632"/>
  <c r="CX631"/>
  <c r="CX630"/>
  <c r="CX629"/>
  <c r="CX628"/>
  <c r="CX627"/>
  <c r="CX626"/>
  <c r="CX625"/>
  <c r="CX624"/>
  <c r="CX623"/>
  <c r="CX622"/>
  <c r="CW622"/>
  <c r="CW616"/>
  <c r="CW615"/>
  <c r="CW614"/>
  <c r="CW613"/>
  <c r="CW612"/>
  <c r="CW611"/>
  <c r="CW610"/>
  <c r="CW609"/>
  <c r="CW608"/>
  <c r="CW607"/>
  <c r="DA607"/>
  <c r="CB607"/>
  <c r="CW606"/>
  <c r="CW605"/>
  <c r="CW604"/>
  <c r="CW603"/>
  <c r="CW602"/>
  <c r="DA602"/>
  <c r="CB602"/>
  <c r="CW601"/>
  <c r="CW600"/>
  <c r="CW599"/>
  <c r="CW598"/>
  <c r="DA598"/>
  <c r="CB598"/>
  <c r="CW597"/>
  <c r="DA597"/>
  <c r="CB597"/>
  <c r="CW596"/>
  <c r="DA596"/>
  <c r="CB596"/>
  <c r="CW595"/>
  <c r="CW594"/>
  <c r="CW593"/>
  <c r="CW592"/>
  <c r="CW591"/>
  <c r="DA591"/>
  <c r="CB591"/>
  <c r="CW590"/>
  <c r="CW589"/>
  <c r="CW588"/>
  <c r="DA588"/>
  <c r="CB588"/>
  <c r="CW587"/>
  <c r="DA587"/>
  <c r="CB587"/>
  <c r="CW586"/>
  <c r="CW585"/>
  <c r="CW584"/>
  <c r="CW583"/>
  <c r="DA583"/>
  <c r="CB583"/>
  <c r="CW582"/>
  <c r="CW581"/>
  <c r="CW580"/>
  <c r="CW579"/>
  <c r="DA579"/>
  <c r="CB579"/>
  <c r="CW578"/>
  <c r="CW577"/>
  <c r="DA577"/>
  <c r="CB577"/>
  <c r="CW576"/>
  <c r="DA576"/>
  <c r="CB576"/>
  <c r="CW575"/>
  <c r="CW574"/>
  <c r="CW573"/>
  <c r="CW572"/>
  <c r="CW571"/>
  <c r="DA571"/>
  <c r="CB571"/>
  <c r="CW570"/>
  <c r="CW569"/>
  <c r="CW568"/>
  <c r="CW567"/>
  <c r="CW566"/>
  <c r="AK616"/>
  <c r="BO616"/>
  <c r="AK615"/>
  <c r="BO615"/>
  <c r="AK614"/>
  <c r="BO614"/>
  <c r="AK613"/>
  <c r="BO613"/>
  <c r="AK612"/>
  <c r="BO612"/>
  <c r="AK611"/>
  <c r="BO611"/>
  <c r="AK610"/>
  <c r="BO610"/>
  <c r="AK609"/>
  <c r="BO609"/>
  <c r="AK608"/>
  <c r="BO608"/>
  <c r="AK607"/>
  <c r="BO607"/>
  <c r="BO604"/>
  <c r="BO603"/>
  <c r="BO602"/>
  <c r="BO601"/>
  <c r="BO600"/>
  <c r="BO599"/>
  <c r="BO598"/>
  <c r="BO597"/>
  <c r="BO596"/>
  <c r="BO595"/>
  <c r="AB604"/>
  <c r="AB603"/>
  <c r="AB602"/>
  <c r="AB601"/>
  <c r="AB600"/>
  <c r="AB599"/>
  <c r="AB598"/>
  <c r="AB597"/>
  <c r="AB596"/>
  <c r="AB595"/>
  <c r="AF592"/>
  <c r="BO592"/>
  <c r="AF591"/>
  <c r="BO591"/>
  <c r="AF590"/>
  <c r="BO590"/>
  <c r="AF589"/>
  <c r="BO589"/>
  <c r="AF588"/>
  <c r="BO588"/>
  <c r="AF587"/>
  <c r="BO587"/>
  <c r="AF586"/>
  <c r="BO586"/>
  <c r="AF585"/>
  <c r="BO585"/>
  <c r="AF584"/>
  <c r="BO584"/>
  <c r="AF583"/>
  <c r="BO583"/>
  <c r="AF580"/>
  <c r="BO580"/>
  <c r="AF579"/>
  <c r="BO579"/>
  <c r="AF578"/>
  <c r="BO578"/>
  <c r="AF577"/>
  <c r="BO577"/>
  <c r="AF576"/>
  <c r="BO576"/>
  <c r="AF575"/>
  <c r="BO575"/>
  <c r="AF574"/>
  <c r="BO574"/>
  <c r="AF573"/>
  <c r="BO573"/>
  <c r="AF572"/>
  <c r="BO572"/>
  <c r="AF571"/>
  <c r="BO571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CW549"/>
  <c r="CW548"/>
  <c r="CW547"/>
  <c r="CW546"/>
  <c r="CW526"/>
  <c r="CW525"/>
  <c r="CW524"/>
  <c r="CW523"/>
  <c r="CW522"/>
  <c r="CW521"/>
  <c r="CW520"/>
  <c r="CW519"/>
  <c r="CX519"/>
  <c r="DA519"/>
  <c r="CB519"/>
  <c r="CW518"/>
  <c r="CW517"/>
  <c r="CW516"/>
  <c r="CW515"/>
  <c r="CW514"/>
  <c r="CW513"/>
  <c r="CW512"/>
  <c r="CW511"/>
  <c r="CW510"/>
  <c r="CW509"/>
  <c r="CW507"/>
  <c r="CW508"/>
  <c r="CZ121"/>
  <c r="AQ110"/>
  <c r="AO110"/>
  <c r="AM110"/>
  <c r="AK110"/>
  <c r="AI110"/>
  <c r="AF110"/>
  <c r="AD110"/>
  <c r="AB110"/>
  <c r="BU110"/>
  <c r="BS110"/>
  <c r="BQ110"/>
  <c r="BO110"/>
  <c r="BM110"/>
  <c r="BK110"/>
  <c r="BI110"/>
  <c r="BF110"/>
  <c r="BD110"/>
  <c r="BB110"/>
  <c r="CZ578"/>
  <c r="CZ577"/>
  <c r="CZ575"/>
  <c r="CZ502"/>
  <c r="CZ501"/>
  <c r="CZ500"/>
  <c r="CZ499"/>
  <c r="CZ498"/>
  <c r="CZ497"/>
  <c r="CZ496"/>
  <c r="CZ495"/>
  <c r="B496"/>
  <c r="CX457"/>
  <c r="CX456"/>
  <c r="CX455"/>
  <c r="CX454"/>
  <c r="CX453"/>
  <c r="CX452"/>
  <c r="CX451"/>
  <c r="CX450"/>
  <c r="CX449"/>
  <c r="CW458"/>
  <c r="DA458"/>
  <c r="CB458"/>
  <c r="CW457"/>
  <c r="CW456"/>
  <c r="CW455"/>
  <c r="CW454"/>
  <c r="CW453"/>
  <c r="CW452"/>
  <c r="CW451"/>
  <c r="DA451"/>
  <c r="CB451"/>
  <c r="CW450"/>
  <c r="CW449"/>
  <c r="CW448"/>
  <c r="DA448"/>
  <c r="CB448"/>
  <c r="CW447"/>
  <c r="DA447"/>
  <c r="CB447"/>
  <c r="CW446"/>
  <c r="DA446"/>
  <c r="CB446"/>
  <c r="B446"/>
  <c r="AB491"/>
  <c r="DI3"/>
  <c r="DF3"/>
  <c r="DC3"/>
  <c r="CZ603"/>
  <c r="CY140"/>
  <c r="CY139"/>
  <c r="CY138"/>
  <c r="CY137"/>
  <c r="CY136"/>
  <c r="CY135"/>
  <c r="CY134"/>
  <c r="CY133"/>
  <c r="CY141"/>
  <c r="B132"/>
  <c r="CX126"/>
  <c r="CX127"/>
  <c r="CX128"/>
  <c r="CX141"/>
  <c r="CX140"/>
  <c r="CX139"/>
  <c r="CX138"/>
  <c r="CX137"/>
  <c r="CX136"/>
  <c r="CX135"/>
  <c r="CX134"/>
  <c r="CX133"/>
  <c r="CX132"/>
  <c r="V131"/>
  <c r="CZ142"/>
  <c r="CZ141"/>
  <c r="CZ140"/>
  <c r="CZ139"/>
  <c r="CZ138"/>
  <c r="CZ137"/>
  <c r="CZ136"/>
  <c r="CZ135"/>
  <c r="CZ134"/>
  <c r="CZ133"/>
  <c r="CZ132"/>
  <c r="CZ131"/>
  <c r="CZ130"/>
  <c r="CW142"/>
  <c r="DA142"/>
  <c r="CB142"/>
  <c r="CW141"/>
  <c r="CW140"/>
  <c r="CW139"/>
  <c r="CW138"/>
  <c r="CW137"/>
  <c r="CW136"/>
  <c r="CW135"/>
  <c r="CW134"/>
  <c r="CW133"/>
  <c r="CW132"/>
  <c r="CW131"/>
  <c r="CW130"/>
  <c r="BH122"/>
  <c r="CW129"/>
  <c r="CW128"/>
  <c r="DA128"/>
  <c r="CB128"/>
  <c r="CW127"/>
  <c r="CW126"/>
  <c r="CW125"/>
  <c r="CW124"/>
  <c r="CX129"/>
  <c r="CX125"/>
  <c r="CZ253"/>
  <c r="CZ252"/>
  <c r="CZ251"/>
  <c r="CZ250"/>
  <c r="CW250"/>
  <c r="DA250"/>
  <c r="CB250"/>
  <c r="CZ249"/>
  <c r="CW249"/>
  <c r="DA249"/>
  <c r="CB249"/>
  <c r="CZ215"/>
  <c r="CZ214"/>
  <c r="CW214"/>
  <c r="DA214"/>
  <c r="CB214"/>
  <c r="CX192"/>
  <c r="CZ801"/>
  <c r="DA801"/>
  <c r="CB801"/>
  <c r="CX704"/>
  <c r="CX466"/>
  <c r="CX539"/>
  <c r="CX537"/>
  <c r="CX535"/>
  <c r="CX534"/>
  <c r="CX533"/>
  <c r="CX532"/>
  <c r="CW265"/>
  <c r="CW264"/>
  <c r="DA264"/>
  <c r="CB264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CW228"/>
  <c r="DA228"/>
  <c r="CB228"/>
  <c r="CW227"/>
  <c r="DA227"/>
  <c r="CB227"/>
  <c r="CW226"/>
  <c r="DA226"/>
  <c r="CB226"/>
  <c r="CW225"/>
  <c r="DA225"/>
  <c r="CB225"/>
  <c r="CW224"/>
  <c r="DA224"/>
  <c r="CB224"/>
  <c r="CW223"/>
  <c r="DA223"/>
  <c r="CB223"/>
  <c r="CW222"/>
  <c r="CW221"/>
  <c r="DA221"/>
  <c r="CB221"/>
  <c r="CW220"/>
  <c r="DA220"/>
  <c r="CB220"/>
  <c r="CW235"/>
  <c r="DA235"/>
  <c r="CB235"/>
  <c r="CZ728"/>
  <c r="CZ727"/>
  <c r="CZ723"/>
  <c r="CZ722"/>
  <c r="CZ721"/>
  <c r="CZ720"/>
  <c r="CZ719"/>
  <c r="CZ718"/>
  <c r="CZ717"/>
  <c r="CZ716"/>
  <c r="CZ715"/>
  <c r="CZ714"/>
  <c r="CZ713"/>
  <c r="CZ712"/>
  <c r="CZ711"/>
  <c r="CZ710"/>
  <c r="CZ709"/>
  <c r="CZ708"/>
  <c r="CZ707"/>
  <c r="CZ706"/>
  <c r="CZ705"/>
  <c r="CZ704"/>
  <c r="CZ703"/>
  <c r="CZ702"/>
  <c r="CZ681"/>
  <c r="CZ680"/>
  <c r="CZ669"/>
  <c r="CZ668"/>
  <c r="CZ667"/>
  <c r="CZ666"/>
  <c r="CZ665"/>
  <c r="CZ664"/>
  <c r="CZ663"/>
  <c r="CZ662"/>
  <c r="CZ661"/>
  <c r="CZ660"/>
  <c r="CZ659"/>
  <c r="CZ658"/>
  <c r="CZ657"/>
  <c r="CZ656"/>
  <c r="CZ655"/>
  <c r="CZ654"/>
  <c r="CZ653"/>
  <c r="CZ652"/>
  <c r="CZ648"/>
  <c r="CZ647"/>
  <c r="CZ646"/>
  <c r="CZ623"/>
  <c r="CZ622"/>
  <c r="CZ621"/>
  <c r="CZ620"/>
  <c r="CZ619"/>
  <c r="CZ618"/>
  <c r="CZ617"/>
  <c r="CZ616"/>
  <c r="CZ615"/>
  <c r="CZ614"/>
  <c r="CZ613"/>
  <c r="CZ612"/>
  <c r="CZ611"/>
  <c r="CZ610"/>
  <c r="CZ609"/>
  <c r="CZ608"/>
  <c r="CZ607"/>
  <c r="CZ606"/>
  <c r="CZ605"/>
  <c r="CZ604"/>
  <c r="CZ602"/>
  <c r="CZ601"/>
  <c r="CZ600"/>
  <c r="CZ599"/>
  <c r="CZ598"/>
  <c r="CZ597"/>
  <c r="CZ596"/>
  <c r="CZ595"/>
  <c r="CZ594"/>
  <c r="CZ593"/>
  <c r="CZ592"/>
  <c r="CZ591"/>
  <c r="CZ590"/>
  <c r="CZ589"/>
  <c r="CZ588"/>
  <c r="CZ587"/>
  <c r="CZ586"/>
  <c r="CZ585"/>
  <c r="CZ584"/>
  <c r="CZ583"/>
  <c r="CZ582"/>
  <c r="CZ581"/>
  <c r="CZ580"/>
  <c r="CZ579"/>
  <c r="CZ576"/>
  <c r="CZ574"/>
  <c r="CZ573"/>
  <c r="CZ572"/>
  <c r="CZ571"/>
  <c r="CZ570"/>
  <c r="CZ569"/>
  <c r="CZ568"/>
  <c r="CZ567"/>
  <c r="CZ566"/>
  <c r="CZ565"/>
  <c r="CZ564"/>
  <c r="CZ563"/>
  <c r="CZ56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3"/>
  <c r="CZ542"/>
  <c r="CZ541"/>
  <c r="CZ540"/>
  <c r="CZ539"/>
  <c r="CZ538"/>
  <c r="CZ537"/>
  <c r="CZ536"/>
  <c r="CZ53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Z515"/>
  <c r="CZ514"/>
  <c r="CZ513"/>
  <c r="CZ512"/>
  <c r="CZ511"/>
  <c r="CZ510"/>
  <c r="CZ509"/>
  <c r="CZ508"/>
  <c r="CZ507"/>
  <c r="CZ506"/>
  <c r="CZ505"/>
  <c r="CZ504"/>
  <c r="CZ503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70"/>
  <c r="CZ469"/>
  <c r="CZ468"/>
  <c r="CZ467"/>
  <c r="CZ466"/>
  <c r="CZ465"/>
  <c r="CZ464"/>
  <c r="CZ463"/>
  <c r="CZ462"/>
  <c r="DA462"/>
  <c r="CB462"/>
  <c r="CZ461"/>
  <c r="DA461"/>
  <c r="CB461"/>
  <c r="CZ460"/>
  <c r="DA460"/>
  <c r="CB460"/>
  <c r="CZ459"/>
  <c r="DA459"/>
  <c r="CB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94"/>
  <c r="CZ393"/>
  <c r="CZ392"/>
  <c r="CZ391"/>
  <c r="CZ390"/>
  <c r="CZ389"/>
  <c r="CZ388"/>
  <c r="CZ387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CZ352"/>
  <c r="CZ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DA180"/>
  <c r="CB180"/>
  <c r="CZ179"/>
  <c r="DA179"/>
  <c r="CB179"/>
  <c r="CZ178"/>
  <c r="DA178"/>
  <c r="CB178"/>
  <c r="CZ177"/>
  <c r="CZ176"/>
  <c r="DA176"/>
  <c r="CB176"/>
  <c r="CZ175"/>
  <c r="DA175"/>
  <c r="CB175"/>
  <c r="CZ174"/>
  <c r="DA174"/>
  <c r="CB174"/>
  <c r="CZ173"/>
  <c r="DA173"/>
  <c r="CB173"/>
  <c r="CZ172"/>
  <c r="DA172"/>
  <c r="CB172"/>
  <c r="CZ171"/>
  <c r="DA171"/>
  <c r="CB171"/>
  <c r="CZ170"/>
  <c r="DA170"/>
  <c r="CB170"/>
  <c r="CZ129"/>
  <c r="CZ128"/>
  <c r="CZ127"/>
  <c r="CZ126"/>
  <c r="CZ125"/>
  <c r="CZ124"/>
  <c r="DA124"/>
  <c r="CB124"/>
  <c r="CZ123"/>
  <c r="CZ122"/>
  <c r="CZ120"/>
  <c r="CZ119"/>
  <c r="DA119"/>
  <c r="CB119"/>
  <c r="CZ118"/>
  <c r="DA118"/>
  <c r="CB118"/>
  <c r="CZ117"/>
  <c r="DA117"/>
  <c r="CB117"/>
  <c r="CZ116"/>
  <c r="DA116"/>
  <c r="CB116"/>
  <c r="CZ115"/>
  <c r="DA115"/>
  <c r="CB115"/>
  <c r="CZ114"/>
  <c r="DA114"/>
  <c r="CB114"/>
  <c r="CZ113"/>
  <c r="DA113"/>
  <c r="CB113"/>
  <c r="CW723"/>
  <c r="CW722"/>
  <c r="CW721"/>
  <c r="CW720"/>
  <c r="CW719"/>
  <c r="CW718"/>
  <c r="CW717"/>
  <c r="CW716"/>
  <c r="CW715"/>
  <c r="CW714"/>
  <c r="CW713"/>
  <c r="CW712"/>
  <c r="CW711"/>
  <c r="CW710"/>
  <c r="CW709"/>
  <c r="CW708"/>
  <c r="CW707"/>
  <c r="CW706"/>
  <c r="CW705"/>
  <c r="CW704"/>
  <c r="CX723"/>
  <c r="CX722"/>
  <c r="CX721"/>
  <c r="CX720"/>
  <c r="CX719"/>
  <c r="CX718"/>
  <c r="CX717"/>
  <c r="CX716"/>
  <c r="CX715"/>
  <c r="CX714"/>
  <c r="CX713"/>
  <c r="CX712"/>
  <c r="CX711"/>
  <c r="CX710"/>
  <c r="CX709"/>
  <c r="CX708"/>
  <c r="CX707"/>
  <c r="CX706"/>
  <c r="CX705"/>
  <c r="CX565"/>
  <c r="CX564"/>
  <c r="DA564"/>
  <c r="CB564"/>
  <c r="CX563"/>
  <c r="CX562"/>
  <c r="CX561"/>
  <c r="CX560"/>
  <c r="DA560"/>
  <c r="CX559"/>
  <c r="CX558"/>
  <c r="CX557"/>
  <c r="CX556"/>
  <c r="CX555"/>
  <c r="CX554"/>
  <c r="CX553"/>
  <c r="CX552"/>
  <c r="CX551"/>
  <c r="CX550"/>
  <c r="CX549"/>
  <c r="CX548"/>
  <c r="CX547"/>
  <c r="CX546"/>
  <c r="CX526"/>
  <c r="DA526"/>
  <c r="CB526"/>
  <c r="CX525"/>
  <c r="CX524"/>
  <c r="CX523"/>
  <c r="CX522"/>
  <c r="CX521"/>
  <c r="CX520"/>
  <c r="CX518"/>
  <c r="DA518"/>
  <c r="CB518"/>
  <c r="CX517"/>
  <c r="CX516"/>
  <c r="CX515"/>
  <c r="CX514"/>
  <c r="DA514"/>
  <c r="CB514"/>
  <c r="CX513"/>
  <c r="CX512"/>
  <c r="CX511"/>
  <c r="CX510"/>
  <c r="CX509"/>
  <c r="DA509"/>
  <c r="CB509"/>
  <c r="CX508"/>
  <c r="CX507"/>
  <c r="DA507"/>
  <c r="CB507"/>
  <c r="CW491"/>
  <c r="CW490"/>
  <c r="CW489"/>
  <c r="CW488"/>
  <c r="CW487"/>
  <c r="CW486"/>
  <c r="CW485"/>
  <c r="CW484"/>
  <c r="CW483"/>
  <c r="CW482"/>
  <c r="CW481"/>
  <c r="CW480"/>
  <c r="CW479"/>
  <c r="CX479"/>
  <c r="DA479"/>
  <c r="CB479"/>
  <c r="CW478"/>
  <c r="CW477"/>
  <c r="CW476"/>
  <c r="CX476"/>
  <c r="DA476"/>
  <c r="CB476"/>
  <c r="CW475"/>
  <c r="CW474"/>
  <c r="CW473"/>
  <c r="CW472"/>
  <c r="CW471"/>
  <c r="CX471"/>
  <c r="DA471"/>
  <c r="CB471"/>
  <c r="CW470"/>
  <c r="CW469"/>
  <c r="CW468"/>
  <c r="CW467"/>
  <c r="CW466"/>
  <c r="CX485"/>
  <c r="CX484"/>
  <c r="CX483"/>
  <c r="CX482"/>
  <c r="CX481"/>
  <c r="CX480"/>
  <c r="CX478"/>
  <c r="CX477"/>
  <c r="CX475"/>
  <c r="CX474"/>
  <c r="CX473"/>
  <c r="CX472"/>
  <c r="CX470"/>
  <c r="CX469"/>
  <c r="CX468"/>
  <c r="CX467"/>
  <c r="CW436"/>
  <c r="DA436"/>
  <c r="CB436"/>
  <c r="CW435"/>
  <c r="DA435"/>
  <c r="CB435"/>
  <c r="CW434"/>
  <c r="DA434"/>
  <c r="CB434"/>
  <c r="CW433"/>
  <c r="DA433"/>
  <c r="CB433"/>
  <c r="CW432"/>
  <c r="DA432"/>
  <c r="CB432"/>
  <c r="CW431"/>
  <c r="CW430"/>
  <c r="DA430"/>
  <c r="CB430"/>
  <c r="CW429"/>
  <c r="DA429"/>
  <c r="CB429"/>
  <c r="CW428"/>
  <c r="DA428"/>
  <c r="CB428"/>
  <c r="CW427"/>
  <c r="CW426"/>
  <c r="CW425"/>
  <c r="CW414"/>
  <c r="DA414"/>
  <c r="CB414"/>
  <c r="CW413"/>
  <c r="DA413"/>
  <c r="CB413"/>
  <c r="CW412"/>
  <c r="DA412"/>
  <c r="CB412"/>
  <c r="CW411"/>
  <c r="DA411"/>
  <c r="CB411"/>
  <c r="CW410"/>
  <c r="DA410"/>
  <c r="CB410"/>
  <c r="CW409"/>
  <c r="DA409"/>
  <c r="CB409"/>
  <c r="CW408"/>
  <c r="DA408"/>
  <c r="CB408"/>
  <c r="CW407"/>
  <c r="DA407"/>
  <c r="CB407"/>
  <c r="CW406"/>
  <c r="DA406"/>
  <c r="CB406"/>
  <c r="CW405"/>
  <c r="DA405"/>
  <c r="CB405"/>
  <c r="CW404"/>
  <c r="DA404"/>
  <c r="CB404"/>
  <c r="CW403"/>
  <c r="DA403"/>
  <c r="CB403"/>
  <c r="CW393"/>
  <c r="DA393"/>
  <c r="CB393"/>
  <c r="CW392"/>
  <c r="DA392"/>
  <c r="CB392"/>
  <c r="CW391"/>
  <c r="DA391"/>
  <c r="CB391"/>
  <c r="CW390"/>
  <c r="DA390"/>
  <c r="CB390"/>
  <c r="CW389"/>
  <c r="DA389"/>
  <c r="CB389"/>
  <c r="CW388"/>
  <c r="DA388"/>
  <c r="CB388"/>
  <c r="CW387"/>
  <c r="DA387"/>
  <c r="CB387"/>
  <c r="CW386"/>
  <c r="DA386"/>
  <c r="CB386"/>
  <c r="CW385"/>
  <c r="DA385"/>
  <c r="CB385"/>
  <c r="CW384"/>
  <c r="DA384"/>
  <c r="CB384"/>
  <c r="CW383"/>
  <c r="DA383"/>
  <c r="CB383"/>
  <c r="CW371"/>
  <c r="DA371"/>
  <c r="CB371"/>
  <c r="CW370"/>
  <c r="DA370"/>
  <c r="CB370"/>
  <c r="CW369"/>
  <c r="DA369"/>
  <c r="CB369"/>
  <c r="CW368"/>
  <c r="DA368"/>
  <c r="CB368"/>
  <c r="CW367"/>
  <c r="DA367"/>
  <c r="CB367"/>
  <c r="CW366"/>
  <c r="DA366"/>
  <c r="CB366"/>
  <c r="CW365"/>
  <c r="DA365"/>
  <c r="CB365"/>
  <c r="CW364"/>
  <c r="DA364"/>
  <c r="CB364"/>
  <c r="CW363"/>
  <c r="DA363"/>
  <c r="CB363"/>
  <c r="CW362"/>
  <c r="DA362"/>
  <c r="CB362"/>
  <c r="CW361"/>
  <c r="DA361"/>
  <c r="CB361"/>
  <c r="CW360"/>
  <c r="CW359"/>
  <c r="CW348"/>
  <c r="DA348"/>
  <c r="CB348"/>
  <c r="CW347"/>
  <c r="DA347"/>
  <c r="CB347"/>
  <c r="CW346"/>
  <c r="DA346"/>
  <c r="CB346"/>
  <c r="CW345"/>
  <c r="DA345"/>
  <c r="CB345"/>
  <c r="CW344"/>
  <c r="DA344"/>
  <c r="CB344"/>
  <c r="CW343"/>
  <c r="DA343"/>
  <c r="CB343"/>
  <c r="CW342"/>
  <c r="DA342"/>
  <c r="CB342"/>
  <c r="CW341"/>
  <c r="DA341"/>
  <c r="CB341"/>
  <c r="CW340"/>
  <c r="DA340"/>
  <c r="CB340"/>
  <c r="CW339"/>
  <c r="DA339"/>
  <c r="CB339"/>
  <c r="CW338"/>
  <c r="DA338"/>
  <c r="CB338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DA319"/>
  <c r="CB319"/>
  <c r="CW318"/>
  <c r="DA318"/>
  <c r="CB318"/>
  <c r="CW317"/>
  <c r="DA317"/>
  <c r="CB317"/>
  <c r="CW316"/>
  <c r="DA316"/>
  <c r="CB316"/>
  <c r="CW315"/>
  <c r="DA315"/>
  <c r="CB31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74"/>
  <c r="DA274"/>
  <c r="CB274"/>
  <c r="CW273"/>
  <c r="DA273"/>
  <c r="CB273"/>
  <c r="CW272"/>
  <c r="DA272"/>
  <c r="CB272"/>
  <c r="CW247"/>
  <c r="DA247"/>
  <c r="CB247"/>
  <c r="CW246"/>
  <c r="DA246"/>
  <c r="CB246"/>
  <c r="CW245"/>
  <c r="DA245"/>
  <c r="CB245"/>
  <c r="CW244"/>
  <c r="DA244"/>
  <c r="CB244"/>
  <c r="CW243"/>
  <c r="DA243"/>
  <c r="CB243"/>
  <c r="CW242"/>
  <c r="DA242"/>
  <c r="CB242"/>
  <c r="CW241"/>
  <c r="DA241"/>
  <c r="CB241"/>
  <c r="CW240"/>
  <c r="DA240"/>
  <c r="CB240"/>
  <c r="CW239"/>
  <c r="DA239"/>
  <c r="CB239"/>
  <c r="CW238"/>
  <c r="DA238"/>
  <c r="CB238"/>
  <c r="CW237"/>
  <c r="DA237"/>
  <c r="CB237"/>
  <c r="CW236"/>
  <c r="DA236"/>
  <c r="CB236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DA207"/>
  <c r="CB207"/>
  <c r="CW206"/>
  <c r="DA206"/>
  <c r="CB206"/>
  <c r="CW205"/>
  <c r="DA205"/>
  <c r="CB205"/>
  <c r="CW204"/>
  <c r="DA204"/>
  <c r="CB204"/>
  <c r="CW440"/>
  <c r="DA440"/>
  <c r="CB440"/>
  <c r="CW439"/>
  <c r="DA439"/>
  <c r="CB439"/>
  <c r="CW438"/>
  <c r="DA438"/>
  <c r="CB438"/>
  <c r="CW437"/>
  <c r="DA437"/>
  <c r="CB437"/>
  <c r="CW418"/>
  <c r="DA418"/>
  <c r="CB418"/>
  <c r="CW417"/>
  <c r="DA417"/>
  <c r="CB417"/>
  <c r="CW416"/>
  <c r="DA416"/>
  <c r="CB416"/>
  <c r="CW415"/>
  <c r="DA415"/>
  <c r="CB415"/>
  <c r="CW402"/>
  <c r="CW401"/>
  <c r="CW396"/>
  <c r="DA396"/>
  <c r="CB396"/>
  <c r="CW395"/>
  <c r="DA395"/>
  <c r="CB395"/>
  <c r="CW394"/>
  <c r="DA394"/>
  <c r="CB394"/>
  <c r="CW382"/>
  <c r="DA382"/>
  <c r="CB382"/>
  <c r="CW381"/>
  <c r="CW374"/>
  <c r="DA374"/>
  <c r="CB374"/>
  <c r="CW373"/>
  <c r="DA373"/>
  <c r="CB373"/>
  <c r="CW372"/>
  <c r="DA372"/>
  <c r="CB372"/>
  <c r="CW358"/>
  <c r="DA358"/>
  <c r="CB358"/>
  <c r="CW352"/>
  <c r="DA352"/>
  <c r="CB352"/>
  <c r="CW351"/>
  <c r="DA351"/>
  <c r="CB351"/>
  <c r="CW350"/>
  <c r="DA350"/>
  <c r="CB350"/>
  <c r="CW349"/>
  <c r="DA349"/>
  <c r="CB349"/>
  <c r="CW337"/>
  <c r="CW330"/>
  <c r="DA330"/>
  <c r="CB330"/>
  <c r="CW329"/>
  <c r="DA329"/>
  <c r="CB329"/>
  <c r="CW328"/>
  <c r="DA328"/>
  <c r="CB328"/>
  <c r="CW327"/>
  <c r="DA327"/>
  <c r="CB327"/>
  <c r="CW326"/>
  <c r="DA326"/>
  <c r="CB326"/>
  <c r="CW314"/>
  <c r="CW313"/>
  <c r="CW293"/>
  <c r="DA293"/>
  <c r="CB293"/>
  <c r="CW308"/>
  <c r="DA308"/>
  <c r="CB308"/>
  <c r="CW307"/>
  <c r="DA307"/>
  <c r="CB307"/>
  <c r="CW306"/>
  <c r="DA306"/>
  <c r="CB306"/>
  <c r="CW305"/>
  <c r="DA305"/>
  <c r="CB305"/>
  <c r="CW294"/>
  <c r="DA294"/>
  <c r="CB294"/>
  <c r="CW248"/>
  <c r="DA248"/>
  <c r="CB248"/>
  <c r="CW229"/>
  <c r="CW177"/>
  <c r="DA177"/>
  <c r="CB177"/>
  <c r="CW181"/>
  <c r="DA181"/>
  <c r="CB181"/>
  <c r="CW182"/>
  <c r="DA182"/>
  <c r="CB182"/>
  <c r="CW183"/>
  <c r="DA183"/>
  <c r="CB183"/>
  <c r="CW184"/>
  <c r="CW185"/>
  <c r="CW186"/>
  <c r="CX186"/>
  <c r="DA186"/>
  <c r="CB186"/>
  <c r="CW187"/>
  <c r="CW188"/>
  <c r="CW189"/>
  <c r="CW190"/>
  <c r="CW191"/>
  <c r="CW192"/>
  <c r="DA192"/>
  <c r="CB192"/>
  <c r="CW193"/>
  <c r="DA193"/>
  <c r="CB193"/>
  <c r="CX188"/>
  <c r="CX187"/>
  <c r="CX185"/>
  <c r="CX184"/>
  <c r="CX189"/>
  <c r="DA189"/>
  <c r="CB189"/>
  <c r="CW441"/>
  <c r="DA441"/>
  <c r="CB441"/>
  <c r="CW424"/>
  <c r="CW423"/>
  <c r="CW422"/>
  <c r="CW419"/>
  <c r="DA419"/>
  <c r="CB419"/>
  <c r="CW400"/>
  <c r="CW397"/>
  <c r="DA397"/>
  <c r="CB397"/>
  <c r="CW380"/>
  <c r="DA380"/>
  <c r="CB380"/>
  <c r="CW379"/>
  <c r="DA379"/>
  <c r="CB379"/>
  <c r="CW378"/>
  <c r="CW375"/>
  <c r="DA375"/>
  <c r="CB375"/>
  <c r="CW357"/>
  <c r="CW356"/>
  <c r="DA356"/>
  <c r="CB356"/>
  <c r="CW353"/>
  <c r="DA353"/>
  <c r="CB353"/>
  <c r="CW336"/>
  <c r="DA336"/>
  <c r="CB336"/>
  <c r="CW335"/>
  <c r="CW334"/>
  <c r="DA334"/>
  <c r="CB334"/>
  <c r="CW331"/>
  <c r="DA331"/>
  <c r="CB331"/>
  <c r="CW312"/>
  <c r="CW309"/>
  <c r="DA309"/>
  <c r="CB309"/>
  <c r="CW292"/>
  <c r="CW291"/>
  <c r="CW290"/>
  <c r="CW287"/>
  <c r="DA287"/>
  <c r="CB287"/>
  <c r="CW286"/>
  <c r="DA286"/>
  <c r="CB286"/>
  <c r="CW285"/>
  <c r="DA285"/>
  <c r="CB285"/>
  <c r="CW284"/>
  <c r="DA284"/>
  <c r="CB284"/>
  <c r="CW283"/>
  <c r="DA283"/>
  <c r="CB283"/>
  <c r="CW282"/>
  <c r="DA282"/>
  <c r="CB282"/>
  <c r="CW271"/>
  <c r="CW270"/>
  <c r="DA270"/>
  <c r="CB270"/>
  <c r="CW269"/>
  <c r="DA269"/>
  <c r="CB269"/>
  <c r="CW268"/>
  <c r="CW234"/>
  <c r="DA234"/>
  <c r="CB234"/>
  <c r="CW233"/>
  <c r="CW232"/>
  <c r="DA232"/>
  <c r="CB232"/>
  <c r="CW231"/>
  <c r="CW203"/>
  <c r="CW202"/>
  <c r="CW201"/>
  <c r="CW200"/>
  <c r="DA200"/>
  <c r="CB200"/>
  <c r="CW199"/>
  <c r="DA199"/>
  <c r="CB199"/>
  <c r="CW198"/>
  <c r="DA198"/>
  <c r="CB198"/>
  <c r="CW197"/>
  <c r="CW196"/>
  <c r="CW195"/>
  <c r="CX191"/>
  <c r="CX190"/>
  <c r="B180"/>
  <c r="B177"/>
  <c r="B660"/>
  <c r="DA222"/>
  <c r="CB222"/>
  <c r="DA702"/>
  <c r="CB702"/>
  <c r="DA779"/>
  <c r="CB779"/>
  <c r="DA627"/>
  <c r="CB627"/>
  <c r="DA590"/>
  <c r="CB590"/>
  <c r="DA671"/>
  <c r="CB671"/>
  <c r="DA533"/>
  <c r="CB533"/>
  <c r="DA766"/>
  <c r="CB766"/>
  <c r="DA498"/>
  <c r="CB498"/>
  <c r="DA492"/>
  <c r="CB492"/>
  <c r="DA130"/>
  <c r="CB130"/>
  <c r="DA635"/>
  <c r="CB635"/>
  <c r="DA701"/>
  <c r="CB701"/>
  <c r="DA292"/>
  <c r="CB292"/>
  <c r="DA574"/>
  <c r="CB574"/>
  <c r="DA381"/>
  <c r="CB381"/>
  <c r="DA552"/>
  <c r="CB552"/>
  <c r="DA723"/>
  <c r="CB723"/>
  <c r="DA746"/>
  <c r="CB746"/>
  <c r="CW230"/>
  <c r="DA230"/>
  <c r="CB230"/>
  <c r="DA229"/>
  <c r="CB229"/>
  <c r="DA584"/>
  <c r="CB584"/>
  <c r="DA573"/>
  <c r="CB573"/>
  <c r="DA312"/>
  <c r="CB312"/>
  <c r="DA525"/>
  <c r="CB525"/>
  <c r="DA778"/>
  <c r="CB778"/>
  <c r="CB560"/>
  <c r="DA503"/>
  <c r="CB503"/>
  <c r="CW690"/>
  <c r="DA690"/>
  <c r="CB690"/>
  <c r="DA517"/>
  <c r="CB517"/>
  <c r="DA717"/>
  <c r="CB717"/>
  <c r="CX753"/>
  <c r="DA268"/>
  <c r="CB268"/>
  <c r="DA469"/>
  <c r="CB469"/>
  <c r="DA477"/>
  <c r="CB477"/>
  <c r="DA485"/>
  <c r="CB485"/>
  <c r="DA516"/>
  <c r="CB516"/>
  <c r="DA524"/>
  <c r="CB524"/>
  <c r="DA559"/>
  <c r="CB559"/>
  <c r="DA400"/>
  <c r="CB400"/>
  <c r="DA424"/>
  <c r="CB424"/>
  <c r="DA543"/>
  <c r="CB543"/>
  <c r="DA609"/>
  <c r="CB609"/>
  <c r="DA637"/>
  <c r="CB637"/>
  <c r="DA623"/>
  <c r="CB623"/>
  <c r="DA631"/>
  <c r="CB631"/>
  <c r="DA123"/>
  <c r="CB123"/>
  <c r="DA501"/>
  <c r="CB501"/>
  <c r="DA480"/>
  <c r="CB480"/>
  <c r="CX703"/>
  <c r="DA703"/>
  <c r="CB703"/>
  <c r="DA709"/>
  <c r="CB709"/>
  <c r="DA737"/>
  <c r="CB737"/>
  <c r="CW420"/>
  <c r="DA420"/>
  <c r="CB420"/>
  <c r="DA202"/>
  <c r="CB202"/>
  <c r="DA337"/>
  <c r="CB337"/>
  <c r="DA425"/>
  <c r="CB425"/>
  <c r="DA544"/>
  <c r="CB544"/>
  <c r="DA620"/>
  <c r="CB620"/>
  <c r="DA510"/>
  <c r="CB510"/>
  <c r="DA553"/>
  <c r="CB553"/>
  <c r="DA610"/>
  <c r="CB610"/>
  <c r="DA630"/>
  <c r="CB630"/>
  <c r="DA624"/>
  <c r="CB624"/>
  <c r="DA731"/>
  <c r="CB731"/>
  <c r="DA740"/>
  <c r="CB740"/>
  <c r="DA122"/>
  <c r="CB122"/>
  <c r="DA494"/>
  <c r="CB494"/>
  <c r="CX487"/>
  <c r="DA487"/>
  <c r="CB487"/>
  <c r="DA500"/>
  <c r="CB500"/>
  <c r="DA535"/>
  <c r="CB535"/>
  <c r="DA764"/>
  <c r="CB764"/>
  <c r="DA196"/>
  <c r="CB196"/>
  <c r="DA291"/>
  <c r="CB291"/>
  <c r="DA191"/>
  <c r="CB191"/>
  <c r="DA141"/>
  <c r="CB141"/>
  <c r="DA455"/>
  <c r="CB455"/>
  <c r="DA495"/>
  <c r="CB495"/>
  <c r="DA197"/>
  <c r="CB197"/>
  <c r="DA190"/>
  <c r="CB190"/>
  <c r="DA427"/>
  <c r="CB427"/>
  <c r="DA466"/>
  <c r="CB466"/>
  <c r="DA711"/>
  <c r="CB711"/>
  <c r="DA719"/>
  <c r="CB719"/>
  <c r="DA134"/>
  <c r="CB134"/>
  <c r="DA450"/>
  <c r="CB450"/>
  <c r="DA456"/>
  <c r="CB456"/>
  <c r="DA121"/>
  <c r="CB121"/>
  <c r="DA614"/>
  <c r="CB614"/>
  <c r="DA628"/>
  <c r="CB628"/>
  <c r="DA641"/>
  <c r="CB641"/>
  <c r="DA143"/>
  <c r="CB143"/>
  <c r="DA531"/>
  <c r="CB531"/>
  <c r="DA601"/>
  <c r="CB601"/>
  <c r="DA612"/>
  <c r="CB612"/>
  <c r="DA140"/>
  <c r="CB140"/>
  <c r="DA589"/>
  <c r="CB589"/>
  <c r="DA611"/>
  <c r="CB611"/>
  <c r="DA669"/>
  <c r="CB669"/>
  <c r="CW700"/>
  <c r="DA700"/>
  <c r="CB700"/>
  <c r="DA483"/>
  <c r="CB483"/>
  <c r="DA712"/>
  <c r="CB712"/>
  <c r="DA720"/>
  <c r="CB720"/>
  <c r="DA708"/>
  <c r="CB708"/>
  <c r="DA135"/>
  <c r="CB135"/>
  <c r="DA599"/>
  <c r="CB599"/>
  <c r="DA659"/>
  <c r="CB659"/>
  <c r="DA705"/>
  <c r="CB705"/>
  <c r="DA721"/>
  <c r="CB721"/>
  <c r="DA664"/>
  <c r="CB664"/>
  <c r="CX680"/>
  <c r="CW688"/>
  <c r="DA688"/>
  <c r="CB688"/>
  <c r="CW689"/>
  <c r="DA378"/>
  <c r="CB378"/>
  <c r="DA706"/>
  <c r="CB706"/>
  <c r="DA714"/>
  <c r="CB714"/>
  <c r="DA722"/>
  <c r="CB722"/>
  <c r="DA233"/>
  <c r="CB233"/>
  <c r="DA453"/>
  <c r="CB453"/>
  <c r="DA511"/>
  <c r="CB511"/>
  <c r="DA554"/>
  <c r="CB554"/>
  <c r="DA562"/>
  <c r="CB562"/>
  <c r="DA629"/>
  <c r="CB629"/>
  <c r="DA743"/>
  <c r="CB743"/>
  <c r="DA738"/>
  <c r="CB738"/>
  <c r="DA665"/>
  <c r="CB665"/>
  <c r="DA187"/>
  <c r="CB187"/>
  <c r="DA713"/>
  <c r="CB713"/>
  <c r="DA656"/>
  <c r="CB656"/>
  <c r="DA672"/>
  <c r="CB672"/>
  <c r="CW684"/>
  <c r="DA684"/>
  <c r="CB684"/>
  <c r="CW680"/>
  <c r="CW618"/>
  <c r="DA618"/>
  <c r="CB618"/>
  <c r="DA472"/>
  <c r="CB472"/>
  <c r="DA474"/>
  <c r="CB474"/>
  <c r="DA482"/>
  <c r="CB482"/>
  <c r="DA513"/>
  <c r="CB513"/>
  <c r="DA521"/>
  <c r="CB521"/>
  <c r="DA548"/>
  <c r="CB548"/>
  <c r="DA556"/>
  <c r="CB556"/>
  <c r="DA715"/>
  <c r="CB715"/>
  <c r="DA454"/>
  <c r="CB454"/>
  <c r="DA512"/>
  <c r="CB512"/>
  <c r="DA608"/>
  <c r="CB608"/>
  <c r="DA636"/>
  <c r="CB636"/>
  <c r="DA496"/>
  <c r="CB496"/>
  <c r="DA773"/>
  <c r="CB773"/>
  <c r="DA800"/>
  <c r="CB800"/>
  <c r="DA650"/>
  <c r="CB650"/>
  <c r="DA578"/>
  <c r="CB578"/>
  <c r="DA463"/>
  <c r="CB463"/>
  <c r="DA475"/>
  <c r="CB475"/>
  <c r="DA539"/>
  <c r="CB539"/>
  <c r="DA449"/>
  <c r="CB449"/>
  <c r="DA457"/>
  <c r="CB457"/>
  <c r="DA515"/>
  <c r="CB515"/>
  <c r="DA550"/>
  <c r="CB550"/>
  <c r="DA558"/>
  <c r="CB558"/>
  <c r="DA638"/>
  <c r="CB638"/>
  <c r="DA739"/>
  <c r="CB739"/>
  <c r="CX728"/>
  <c r="DA728"/>
  <c r="CB728"/>
  <c r="CX785"/>
  <c r="DA785"/>
  <c r="CB785"/>
  <c r="DA470"/>
  <c r="CB470"/>
  <c r="DA478"/>
  <c r="CB478"/>
  <c r="DA505"/>
  <c r="CB505"/>
  <c r="DA131"/>
  <c r="CB131"/>
  <c r="DA127"/>
  <c r="CB127"/>
  <c r="DA452"/>
  <c r="CB452"/>
  <c r="DA632"/>
  <c r="CB632"/>
  <c r="DA640"/>
  <c r="CB640"/>
  <c r="DA768"/>
  <c r="CB768"/>
  <c r="DA654"/>
  <c r="CB654"/>
  <c r="CW685"/>
  <c r="CW694"/>
  <c r="DA694"/>
  <c r="CB694"/>
  <c r="DA184"/>
  <c r="CB184"/>
  <c r="DA314"/>
  <c r="CB314"/>
  <c r="DA402"/>
  <c r="CB402"/>
  <c r="DA508"/>
  <c r="CB508"/>
  <c r="DA523"/>
  <c r="CB523"/>
  <c r="DA747"/>
  <c r="CB747"/>
  <c r="CX763"/>
  <c r="DA763"/>
  <c r="CB763"/>
  <c r="CW697"/>
  <c r="DA697"/>
  <c r="CB697"/>
  <c r="DA786"/>
  <c r="CB786"/>
  <c r="CW683"/>
  <c r="DA683"/>
  <c r="CB683"/>
  <c r="DA357"/>
  <c r="CB357"/>
  <c r="DA360"/>
  <c r="CB360"/>
  <c r="DA561"/>
  <c r="CB561"/>
  <c r="DA716"/>
  <c r="CB716"/>
  <c r="DA126"/>
  <c r="CB126"/>
  <c r="DA138"/>
  <c r="CB138"/>
  <c r="DA613"/>
  <c r="CB613"/>
  <c r="DA499"/>
  <c r="CB499"/>
  <c r="DA502"/>
  <c r="CB502"/>
  <c r="DA541"/>
  <c r="CB541"/>
  <c r="DA615"/>
  <c r="CB615"/>
  <c r="DA767"/>
  <c r="CB767"/>
  <c r="DA784"/>
  <c r="CB784"/>
  <c r="DA129"/>
  <c r="CB129"/>
  <c r="DA625"/>
  <c r="CB625"/>
  <c r="DA633"/>
  <c r="CB633"/>
  <c r="DA673"/>
  <c r="CB673"/>
  <c r="CW687"/>
  <c r="DA687"/>
  <c r="CB687"/>
  <c r="CW289"/>
  <c r="DA289"/>
  <c r="CB289"/>
  <c r="DA290"/>
  <c r="CB290"/>
  <c r="CW399"/>
  <c r="DA399"/>
  <c r="CB399"/>
  <c r="DA626"/>
  <c r="CB626"/>
  <c r="DA639"/>
  <c r="CB639"/>
  <c r="DA748"/>
  <c r="CB748"/>
  <c r="DA774"/>
  <c r="CB774"/>
  <c r="CX777"/>
  <c r="DA777"/>
  <c r="CB777"/>
  <c r="CW691"/>
  <c r="DA691"/>
  <c r="CB691"/>
  <c r="CW696"/>
  <c r="DA696"/>
  <c r="CB696"/>
  <c r="CW686"/>
  <c r="DA686"/>
  <c r="CB686"/>
  <c r="DA313"/>
  <c r="CB313"/>
  <c r="CX793"/>
  <c r="DA793"/>
  <c r="CB793"/>
  <c r="CX758"/>
  <c r="DA758"/>
  <c r="CB758"/>
  <c r="DA707"/>
  <c r="CB707"/>
  <c r="DA600"/>
  <c r="CB600"/>
  <c r="DA542"/>
  <c r="CB542"/>
  <c r="DA796"/>
  <c r="CB796"/>
  <c r="CW398"/>
  <c r="DA398"/>
  <c r="CB398"/>
  <c r="DA426"/>
  <c r="CB426"/>
  <c r="DA504"/>
  <c r="CB504"/>
  <c r="CX604"/>
  <c r="DA604"/>
  <c r="CB604"/>
  <c r="CW681"/>
  <c r="DA681"/>
  <c r="CB681"/>
  <c r="CX757"/>
  <c r="DA757"/>
  <c r="CB757"/>
  <c r="CW695"/>
  <c r="DA695"/>
  <c r="CB695"/>
  <c r="DA132"/>
  <c r="CB132"/>
  <c r="DA585"/>
  <c r="CB585"/>
  <c r="CX754"/>
  <c r="DA754"/>
  <c r="CB754"/>
  <c r="DA755"/>
  <c r="CB755"/>
  <c r="CX752"/>
  <c r="DA752"/>
  <c r="CB752"/>
  <c r="DA792"/>
  <c r="CB792"/>
  <c r="DA685"/>
  <c r="CB685"/>
  <c r="CW693"/>
  <c r="DA693"/>
  <c r="CB693"/>
  <c r="CX749"/>
  <c r="DA749"/>
  <c r="CB749"/>
  <c r="CW699"/>
  <c r="DA699"/>
  <c r="CB699"/>
  <c r="DA188"/>
  <c r="CB188"/>
  <c r="CW682"/>
  <c r="DA682"/>
  <c r="CB682"/>
  <c r="CX750"/>
  <c r="DA750"/>
  <c r="CB750"/>
  <c r="DA401"/>
  <c r="CB401"/>
  <c r="CW253"/>
  <c r="DA253"/>
  <c r="CB253"/>
  <c r="DA522"/>
  <c r="CB522"/>
  <c r="DA549"/>
  <c r="CB549"/>
  <c r="DA557"/>
  <c r="CB557"/>
  <c r="DA565"/>
  <c r="CB565"/>
  <c r="DA586"/>
  <c r="CB586"/>
  <c r="CX491"/>
  <c r="DA491"/>
  <c r="CB491"/>
  <c r="CX489"/>
  <c r="DA489"/>
  <c r="CB489"/>
  <c r="CX490"/>
  <c r="DA490"/>
  <c r="CB490"/>
  <c r="CX486"/>
  <c r="DA486"/>
  <c r="CB486"/>
  <c r="DA468"/>
  <c r="CB468"/>
  <c r="DA484"/>
  <c r="CB484"/>
  <c r="DA231"/>
  <c r="CB231"/>
  <c r="DA136"/>
  <c r="CB136"/>
  <c r="DC4"/>
  <c r="DA741"/>
  <c r="CB741"/>
  <c r="DA745"/>
  <c r="CB745"/>
  <c r="DA120"/>
  <c r="CB120"/>
  <c r="DA464"/>
  <c r="CB464"/>
  <c r="DA653"/>
  <c r="CB653"/>
  <c r="DA791"/>
  <c r="CB791"/>
  <c r="DA666"/>
  <c r="CB666"/>
  <c r="DA422"/>
  <c r="CB422"/>
  <c r="DA125"/>
  <c r="CB125"/>
  <c r="DA137"/>
  <c r="CB137"/>
  <c r="DA139"/>
  <c r="CB139"/>
  <c r="DA551"/>
  <c r="CB551"/>
  <c r="DA797"/>
  <c r="CB797"/>
  <c r="DA195"/>
  <c r="CB195"/>
  <c r="DA203"/>
  <c r="CB203"/>
  <c r="DA185"/>
  <c r="CB185"/>
  <c r="DA546"/>
  <c r="CB546"/>
  <c r="DA704"/>
  <c r="CB704"/>
  <c r="DA201"/>
  <c r="CB201"/>
  <c r="DA335"/>
  <c r="CB335"/>
  <c r="DA359"/>
  <c r="CB359"/>
  <c r="DA423"/>
  <c r="CB423"/>
  <c r="DA727"/>
  <c r="CB727"/>
  <c r="DA575"/>
  <c r="CB575"/>
  <c r="DA724"/>
  <c r="CB724"/>
  <c r="DA730"/>
  <c r="CB730"/>
  <c r="DA532"/>
  <c r="CB532"/>
  <c r="CX616"/>
  <c r="CX606"/>
  <c r="DA606"/>
  <c r="CB606"/>
  <c r="CW266"/>
  <c r="DA266"/>
  <c r="CB266"/>
  <c r="DA473"/>
  <c r="CB473"/>
  <c r="DA481"/>
  <c r="CB481"/>
  <c r="DA520"/>
  <c r="CB520"/>
  <c r="CX545"/>
  <c r="DA545"/>
  <c r="CB545"/>
  <c r="DA555"/>
  <c r="CB555"/>
  <c r="DA563"/>
  <c r="CB563"/>
  <c r="DA710"/>
  <c r="CB710"/>
  <c r="DA718"/>
  <c r="CB718"/>
  <c r="DA537"/>
  <c r="CB537"/>
  <c r="DA133"/>
  <c r="CB133"/>
  <c r="DA595"/>
  <c r="CB595"/>
  <c r="DA603"/>
  <c r="CB603"/>
  <c r="CW332"/>
  <c r="DA332"/>
  <c r="CB332"/>
  <c r="CW333"/>
  <c r="DA333"/>
  <c r="CB333"/>
  <c r="CW311"/>
  <c r="DA311"/>
  <c r="CB311"/>
  <c r="DA431"/>
  <c r="CB431"/>
  <c r="CW421"/>
  <c r="DA421"/>
  <c r="CB421"/>
  <c r="CW219"/>
  <c r="DA219"/>
  <c r="CB219"/>
  <c r="CW267"/>
  <c r="DA267"/>
  <c r="CB267"/>
  <c r="DA534"/>
  <c r="CB534"/>
  <c r="DA271"/>
  <c r="CB271"/>
  <c r="DA467"/>
  <c r="CB467"/>
  <c r="DA622"/>
  <c r="CB622"/>
  <c r="CX621"/>
  <c r="DA621"/>
  <c r="CB621"/>
  <c r="DA783"/>
  <c r="CB783"/>
  <c r="CW354"/>
  <c r="DA354"/>
  <c r="CB354"/>
  <c r="CX679"/>
  <c r="DA679"/>
  <c r="CB679"/>
  <c r="DA547"/>
  <c r="CB547"/>
  <c r="CW149"/>
  <c r="DA149"/>
  <c r="CB149"/>
  <c r="DA150"/>
  <c r="CB150"/>
  <c r="CX580"/>
  <c r="CX569"/>
  <c r="DA572"/>
  <c r="CB572"/>
  <c r="CX592"/>
  <c r="CX581"/>
  <c r="CX657"/>
  <c r="CX647"/>
  <c r="DA647"/>
  <c r="CB647"/>
  <c r="CX678"/>
  <c r="CX662"/>
  <c r="DA662"/>
  <c r="CB662"/>
  <c r="CW288"/>
  <c r="DA288"/>
  <c r="CB288"/>
  <c r="DA689"/>
  <c r="CB689"/>
  <c r="DA787"/>
  <c r="CB787"/>
  <c r="CW310"/>
  <c r="DA310"/>
  <c r="CB310"/>
  <c r="CW218"/>
  <c r="DA218"/>
  <c r="CB218"/>
  <c r="CW217"/>
  <c r="CW216"/>
  <c r="DA256"/>
  <c r="CB256"/>
  <c r="CW254"/>
  <c r="DA254"/>
  <c r="CB254"/>
  <c r="CW255"/>
  <c r="DA255"/>
  <c r="CB255"/>
  <c r="CW252"/>
  <c r="DA252"/>
  <c r="CB252"/>
  <c r="CW194"/>
  <c r="DA194"/>
  <c r="CB194"/>
  <c r="CX506"/>
  <c r="DA506"/>
  <c r="CB506"/>
  <c r="CW355"/>
  <c r="DA355"/>
  <c r="CB355"/>
  <c r="CW377"/>
  <c r="DA377"/>
  <c r="CB377"/>
  <c r="CW376"/>
  <c r="DA376"/>
  <c r="CB376"/>
  <c r="DA753"/>
  <c r="CB753"/>
  <c r="DA725"/>
  <c r="CB725"/>
  <c r="CX756"/>
  <c r="DA756"/>
  <c r="CB756"/>
  <c r="CX759"/>
  <c r="DA759"/>
  <c r="CB759"/>
  <c r="DA762"/>
  <c r="CB762"/>
  <c r="CX751"/>
  <c r="DA751"/>
  <c r="CB751"/>
  <c r="CW698"/>
  <c r="DA698"/>
  <c r="CB698"/>
  <c r="DA670"/>
  <c r="CB670"/>
  <c r="DA488"/>
  <c r="CB488"/>
  <c r="CW619"/>
  <c r="DA619"/>
  <c r="CB619"/>
  <c r="CX645"/>
  <c r="DA645"/>
  <c r="CB645"/>
  <c r="CX642"/>
  <c r="DA642"/>
  <c r="CB642"/>
  <c r="CX776"/>
  <c r="DA776"/>
  <c r="CB776"/>
  <c r="DA616"/>
  <c r="CB616"/>
  <c r="CX605"/>
  <c r="DA605"/>
  <c r="CB605"/>
  <c r="CX663"/>
  <c r="DA663"/>
  <c r="CB663"/>
  <c r="CX593"/>
  <c r="DA593"/>
  <c r="CB593"/>
  <c r="CX775"/>
  <c r="DA775"/>
  <c r="CB775"/>
  <c r="CX594"/>
  <c r="DA594"/>
  <c r="CB594"/>
  <c r="DA678"/>
  <c r="CB678"/>
  <c r="CX661"/>
  <c r="DA661"/>
  <c r="CB661"/>
  <c r="CX660"/>
  <c r="DA660"/>
  <c r="CB660"/>
  <c r="CW251"/>
  <c r="DA251"/>
  <c r="CB251"/>
  <c r="DA217"/>
  <c r="CB217"/>
  <c r="CX570"/>
  <c r="DA570"/>
  <c r="CB570"/>
  <c r="DA580"/>
  <c r="CB580"/>
  <c r="DA657"/>
  <c r="CB657"/>
  <c r="CX646"/>
  <c r="DA646"/>
  <c r="CB646"/>
  <c r="CX643"/>
  <c r="DA643"/>
  <c r="CB643"/>
  <c r="CX644"/>
  <c r="DA644"/>
  <c r="CB644"/>
  <c r="DA569"/>
  <c r="CB569"/>
  <c r="DA592"/>
  <c r="CB592"/>
  <c r="CX582"/>
  <c r="DA582"/>
  <c r="CB582"/>
  <c r="CX540"/>
  <c r="CW215"/>
  <c r="DA215"/>
  <c r="CB215"/>
  <c r="DA216"/>
  <c r="CB216"/>
  <c r="DA581"/>
  <c r="CB581"/>
  <c r="CX566"/>
  <c r="DA566"/>
  <c r="CB566"/>
  <c r="CX567"/>
  <c r="DA567"/>
  <c r="CB567"/>
  <c r="CX568"/>
  <c r="DA568"/>
  <c r="CB568"/>
  <c r="DA265"/>
  <c r="CB265"/>
  <c r="DA493"/>
  <c r="CB493"/>
  <c r="DA652"/>
  <c r="CB652"/>
  <c r="DA668"/>
  <c r="CB668"/>
  <c r="DA667"/>
  <c r="CB667"/>
  <c r="DA675"/>
  <c r="CB675"/>
  <c r="CW617"/>
  <c r="DA617"/>
  <c r="CB617"/>
  <c r="DA680"/>
  <c r="CB680"/>
  <c r="CX465"/>
  <c r="DA465"/>
  <c r="CB465"/>
  <c r="DA540"/>
  <c r="CB540"/>
  <c r="CX528"/>
  <c r="DA528"/>
  <c r="CB528"/>
  <c r="CX529"/>
  <c r="DA529"/>
  <c r="CB529"/>
  <c r="CX530"/>
  <c r="DA530"/>
  <c r="CB530"/>
  <c r="CX527"/>
  <c r="DA527"/>
  <c r="CB527"/>
</calcChain>
</file>

<file path=xl/sharedStrings.xml><?xml version="1.0" encoding="utf-8"?>
<sst xmlns="http://schemas.openxmlformats.org/spreadsheetml/2006/main" count="1257" uniqueCount="312">
  <si>
    <t>Číslo</t>
  </si>
  <si>
    <t>Zostavené dňa:</t>
  </si>
  <si>
    <t>E-mailová adresa</t>
  </si>
  <si>
    <t>Číslo faxu:</t>
  </si>
  <si>
    <t>Číslo telefónu:</t>
  </si>
  <si>
    <t>/</t>
  </si>
  <si>
    <t>PSČ</t>
  </si>
  <si>
    <t>Názov obce</t>
  </si>
  <si>
    <t>Ulica</t>
  </si>
  <si>
    <t>Sídlo účtovnej jednotky</t>
  </si>
  <si>
    <t>Obchodné meno (názov) účtovnej jednotky</t>
  </si>
  <si>
    <t>IČO</t>
  </si>
  <si>
    <t>.</t>
  </si>
  <si>
    <t>do</t>
  </si>
  <si>
    <t>od</t>
  </si>
  <si>
    <t xml:space="preserve">zostavenej k </t>
  </si>
  <si>
    <t>POZNÁMKY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</si>
  <si>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</si>
  <si>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</si>
  <si>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</si>
  <si>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</si>
  <si>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</si>
  <si>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</si>
  <si>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</si>
  <si>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</si>
  <si>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</si>
  <si>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</si>
  <si>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</si>
  <si>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</si>
  <si>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</si>
  <si>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</si>
  <si>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</si>
  <si>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</si>
  <si>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</si>
  <si>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</si>
  <si>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</si>
  <si>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</si>
  <si>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</si>
  <si>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</si>
  <si>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</si>
  <si>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</si>
  <si>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</si>
  <si>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</si>
  <si>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</si>
  <si>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</si>
  <si>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</si>
  <si>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</si>
  <si>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</si>
  <si>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</si>
  <si>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</si>
  <si>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</si>
  <si>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</si>
  <si>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</si>
  <si>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</si>
  <si>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</si>
  <si>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</si>
  <si>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</si>
  <si>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</si>
  <si>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</si>
  <si>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</si>
  <si>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</si>
  <si>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</si>
  <si>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</si>
  <si>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</si>
  <si>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</si>
  <si>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</si>
  <si>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</si>
  <si>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</si>
  <si>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</si>
  <si>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</si>
  <si>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zelené pole</t>
  </si>
  <si>
    <t>šedé pole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</si>
  <si>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</si>
  <si>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</si>
  <si>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</si>
  <si>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</si>
  <si>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</si>
  <si>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</si>
  <si>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</si>
  <si>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</si>
  <si>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</si>
  <si>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</si>
  <si>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</si>
  <si>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</si>
  <si>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modrý text</t>
  </si>
  <si>
    <t>pole nie je zviazané odkazom / je možné doň vpisovať / miesto pre komentár</t>
  </si>
  <si>
    <t>záväzkov, vlastného imania a výsledku hospodárenia účtovnej jednotky</t>
  </si>
  <si>
    <t xml:space="preserve">Účtovná závierka </t>
  </si>
  <si>
    <r>
      <t xml:space="preserve">označenie v šedom orámovaní - miesto, kde </t>
    </r>
    <r>
      <rPr>
        <b/>
        <sz val="11"/>
        <color indexed="8"/>
        <rFont val="Calibri"/>
        <family val="2"/>
        <charset val="238"/>
      </rPr>
      <t>odporúčame</t>
    </r>
    <r>
      <rPr>
        <sz val="11"/>
        <color theme="1"/>
        <rFont val="Calibri"/>
        <family val="2"/>
        <charset val="238"/>
        <scheme val="minor"/>
      </rPr>
      <t xml:space="preserve"> umiestniť zlom strany</t>
    </r>
  </si>
  <si>
    <t>ďalej aj "Spoločnosť"</t>
  </si>
  <si>
    <t>pole obsahuje možnosť výberu (combo box), alebo je zviazané odkazom, no je možné hodnotu zmeniť</t>
  </si>
  <si>
    <t>Z</t>
  </si>
  <si>
    <t>riadna</t>
  </si>
  <si>
    <t>Dôvod zmeny</t>
  </si>
  <si>
    <t>druh majetku</t>
  </si>
  <si>
    <t>Hodnota vplyvu na výsledok hospodárenia alebo na vlastné imanie</t>
  </si>
  <si>
    <t>účtovnou jednotkou konzistentne aplikované.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</si>
  <si>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</si>
  <si>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</si>
  <si>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</si>
  <si>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</si>
  <si>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</si>
  <si>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</si>
  <si>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</si>
  <si>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</si>
  <si>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</si>
  <si>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</si>
  <si>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</si>
  <si>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</si>
  <si>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</si>
  <si>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</t>
  </si>
  <si>
    <t>Ä</t>
  </si>
  <si>
    <t>B</t>
  </si>
  <si>
    <t>Č</t>
  </si>
  <si>
    <t>D</t>
  </si>
  <si>
    <t>É</t>
  </si>
  <si>
    <t>F</t>
  </si>
  <si>
    <t>G</t>
  </si>
  <si>
    <t>H</t>
  </si>
  <si>
    <t>Í</t>
  </si>
  <si>
    <t>J</t>
  </si>
  <si>
    <t>K</t>
  </si>
  <si>
    <t>L</t>
  </si>
  <si>
    <t>M</t>
  </si>
  <si>
    <t>N</t>
  </si>
  <si>
    <t>O</t>
  </si>
  <si>
    <t>P</t>
  </si>
  <si>
    <t>Q</t>
  </si>
  <si>
    <t>R</t>
  </si>
  <si>
    <t>Š</t>
  </si>
  <si>
    <t>T</t>
  </si>
  <si>
    <t>Ú</t>
  </si>
  <si>
    <t>V</t>
  </si>
  <si>
    <t>Ý</t>
  </si>
  <si>
    <t>Ž</t>
  </si>
  <si>
    <t>Daňové identifikačné číslo</t>
  </si>
  <si>
    <t>Účtovná závierka</t>
  </si>
  <si>
    <t>zostavená</t>
  </si>
  <si>
    <t>mimoriadna</t>
  </si>
  <si>
    <t>priebežná</t>
  </si>
  <si>
    <t>schválená</t>
  </si>
  <si>
    <t>(vyznačí sa x)</t>
  </si>
  <si>
    <t>SK NACE</t>
  </si>
  <si>
    <t>v eurocentoch</t>
  </si>
  <si>
    <t>v celých eurách</t>
  </si>
  <si>
    <t>Mesiac</t>
  </si>
  <si>
    <t>Rok</t>
  </si>
  <si>
    <t>Za obdobie</t>
  </si>
  <si>
    <t>Bezprostredne predchádzajúce obdobie</t>
  </si>
  <si>
    <t>Záznamy daňového úradu</t>
  </si>
  <si>
    <t>Miesto pre evidenčné číslo</t>
  </si>
  <si>
    <t>Odtlačok prezenčnej pečiatky daňového úradu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</si>
  <si>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</si>
  <si>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</si>
  <si>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</si>
  <si>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</si>
  <si>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</si>
  <si>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</si>
  <si>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</si>
  <si>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</si>
  <si>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</si>
  <si>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</si>
  <si>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</si>
  <si>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</si>
  <si>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</si>
  <si>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</si>
  <si>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</si>
  <si>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</si>
  <si>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</si>
  <si>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</si>
  <si>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</si>
  <si>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</si>
  <si>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</si>
  <si>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</si>
  <si>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</si>
  <si>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</si>
  <si>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</si>
  <si>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</si>
  <si>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</si>
  <si>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</si>
  <si>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</si>
  <si>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pole je zviazané odkazom / je možné zmeniť hodnotu, alebo nahradiť iným vzorcom, no neodporúča sa</t>
  </si>
  <si>
    <t>Prvá strana</t>
  </si>
  <si>
    <t>Prístupné bunky - údaje možno meniť.</t>
  </si>
  <si>
    <t>Viazané bunky - údaje nie je možné meniť.</t>
  </si>
  <si>
    <t>pomôcka, komentár, informácia</t>
  </si>
  <si>
    <t>Poznámky Úč MÚJ 3-01</t>
  </si>
  <si>
    <t>mikro účtovnej jednotky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</si>
  <si>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</si>
  <si>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</si>
  <si>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</si>
  <si>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</si>
  <si>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</si>
  <si>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</si>
  <si>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</si>
  <si>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</si>
  <si>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</si>
  <si>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</si>
  <si>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</si>
  <si>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</si>
  <si>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</si>
  <si>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</si>
  <si>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</si>
  <si>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</si>
  <si>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</si>
  <si>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</si>
  <si>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</si>
  <si>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</si>
  <si>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</si>
  <si>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</si>
  <si>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</si>
  <si>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</si>
  <si>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</si>
  <si>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</si>
  <si>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</si>
  <si>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</si>
  <si>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</si>
  <si>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</si>
  <si>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</si>
  <si>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</si>
  <si>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</si>
  <si>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</si>
  <si>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</si>
  <si>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</si>
  <si>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</si>
  <si>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</si>
  <si>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</si>
  <si>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</si>
  <si>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</si>
  <si>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</si>
  <si>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</si>
  <si>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</si>
  <si>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</si>
  <si>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</si>
  <si>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</si>
  <si>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</si>
  <si>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</si>
  <si>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</si>
  <si>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</si>
  <si>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</si>
  <si>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</si>
  <si>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</si>
  <si>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</si>
  <si>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</si>
  <si>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</si>
  <si>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</si>
  <si>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</si>
  <si>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</si>
  <si>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</si>
  <si>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</si>
  <si>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</si>
  <si>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</si>
  <si>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</si>
  <si>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</si>
  <si>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</si>
  <si>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</si>
  <si>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</si>
  <si>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</si>
  <si>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</si>
  <si>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</si>
  <si>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</si>
  <si>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</si>
  <si>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</si>
  <si>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 xml:space="preserve"> © Equilibrium, s.r.o. 2011-2015</t>
  </si>
  <si>
    <t>boli</t>
  </si>
  <si>
    <t>nevykonala</t>
  </si>
  <si>
    <t>Skryť prvú stranu.</t>
  </si>
  <si>
    <t>o</t>
  </si>
  <si>
    <t>n</t>
  </si>
  <si>
    <t>s</t>
  </si>
  <si>
    <t>u</t>
  </si>
  <si>
    <t>l</t>
  </si>
  <si>
    <t>t</t>
  </si>
  <si>
    <t>a</t>
  </si>
  <si>
    <t xml:space="preserve"> </t>
  </si>
  <si>
    <t>r</t>
  </si>
  <si>
    <t>e</t>
  </si>
  <si>
    <t>z</t>
  </si>
  <si>
    <t>d</t>
  </si>
  <si>
    <t>A</t>
  </si>
  <si>
    <t>I</t>
  </si>
  <si>
    <t>nie je</t>
  </si>
  <si>
    <t>nie</t>
  </si>
  <si>
    <t xml:space="preserve">Odpisy dlhodobého hmotného majetku sú stanovené vo výške daňových odpisov </t>
  </si>
  <si>
    <t>Odpisovať sa začína prvým dňom mesiaca  uvedenia dlhodobého majetku do používania.</t>
  </si>
  <si>
    <t xml:space="preserve">sa odpisuje jednorazovo pri uvedení do používania. </t>
  </si>
  <si>
    <t>náklad</t>
  </si>
  <si>
    <t>neeviduje</t>
  </si>
  <si>
    <t>neposkytla</t>
  </si>
  <si>
    <t>602- tržby za služby</t>
  </si>
  <si>
    <t>výnos</t>
  </si>
  <si>
    <t>í</t>
  </si>
  <si>
    <t xml:space="preserve">y </t>
  </si>
  <si>
    <t xml:space="preserve">J </t>
  </si>
  <si>
    <t>ú</t>
  </si>
  <si>
    <t>-</t>
  </si>
  <si>
    <t>Peter Klaudíny, s.r.o.</t>
  </si>
  <si>
    <t>služby - 518</t>
  </si>
  <si>
    <t>Materiál 501</t>
  </si>
  <si>
    <t>J. Mazúra 4418/12, 03601 Martin</t>
  </si>
  <si>
    <t>Spoločnosť k 31.12.2017 neeviduje dlhodobý nehmotný majetok</t>
  </si>
  <si>
    <t>spoločnosť neeviduje</t>
  </si>
  <si>
    <t>Spoločnosť zásoby neeviduje</t>
  </si>
  <si>
    <t>Spoločnosť k 31.12.2018 neeviduje dlhodobý hmotný majetok</t>
  </si>
  <si>
    <t xml:space="preserve">Drobný dlhodobý hmotný majetok, ktorého obstarávacia cena (resp. vlastné náklady) </t>
  </si>
  <si>
    <t>Spoločnosť eviduje pohľadávky z obchodného styku v lehote splatnosti vo výške 0</t>
  </si>
  <si>
    <t>Spoločnosť eviduje finančný majetok v pokladni a na bežnom účte vo výške 14 278 €</t>
  </si>
  <si>
    <t>Spoločnosť  k 31.12.2018 eviduje</t>
  </si>
  <si>
    <t xml:space="preserve">krátkodobé záväzky vo výške 2 989,73 € , z toho záväzky z obchodného styku </t>
  </si>
  <si>
    <t>vo výške 2 989,73  € . Záväzky sú v lehote splatnosti.</t>
  </si>
  <si>
    <t>601-TRžBY ZA VLASTNé VáROBKY</t>
  </si>
  <si>
    <t>cestovné - 512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</si>
</sst>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6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8.5"/>
      <name val="Calibri"/>
      <family val="2"/>
      <charset val="238"/>
    </font>
    <font>
      <i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theme="3" tint="0.39997558519241921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u/>
      <sz val="8"/>
      <color theme="1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1"/>
      <color theme="0" tint="-4.9989318521683403E-2"/>
      <name val="Calibri"/>
      <family val="2"/>
      <charset val="238"/>
    </font>
    <font>
      <sz val="11"/>
      <color theme="0" tint="-0.1499984740745262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</font>
    <font>
      <b/>
      <sz val="10"/>
      <color theme="0" tint="-4.9989318521683403E-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4" fillId="0" borderId="0" applyFont="0" applyFill="0" applyBorder="0" applyAlignment="0" applyProtection="0"/>
  </cellStyleXfs>
  <cellXfs count="618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4" fillId="2" borderId="0" xfId="0" applyFont="1" applyFill="1" applyProtection="1">
      <protection hidden="1"/>
    </xf>
    <xf numFmtId="0" fontId="2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8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4" fillId="3" borderId="0" xfId="0" applyFont="1" applyFill="1" applyProtection="1">
      <protection hidden="1"/>
    </xf>
    <xf numFmtId="0" fontId="0" fillId="2" borderId="0" xfId="0" applyFill="1" applyProtection="1">
      <protection locked="0" hidden="1"/>
    </xf>
    <xf numFmtId="0" fontId="30" fillId="4" borderId="1" xfId="0" applyFont="1" applyFill="1" applyBorder="1" applyProtection="1">
      <protection hidden="1"/>
    </xf>
    <xf numFmtId="0" fontId="31" fillId="4" borderId="2" xfId="0" applyFont="1" applyFill="1" applyBorder="1" applyProtection="1">
      <protection hidden="1"/>
    </xf>
    <xf numFmtId="0" fontId="30" fillId="4" borderId="2" xfId="0" applyFont="1" applyFill="1" applyBorder="1" applyProtection="1">
      <protection hidden="1"/>
    </xf>
    <xf numFmtId="0" fontId="31" fillId="4" borderId="3" xfId="0" applyFont="1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1" fillId="4" borderId="2" xfId="0" applyFont="1" applyFill="1" applyBorder="1" applyAlignment="1" applyProtection="1">
      <alignment horizontal="center"/>
      <protection hidden="1"/>
    </xf>
    <xf numFmtId="0" fontId="27" fillId="2" borderId="0" xfId="0" applyFont="1" applyFill="1" applyAlignment="1" applyProtection="1">
      <protection hidden="1"/>
    </xf>
    <xf numFmtId="0" fontId="3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34" fillId="2" borderId="0" xfId="0" applyFont="1" applyFill="1" applyProtection="1">
      <protection hidden="1"/>
    </xf>
    <xf numFmtId="0" fontId="35" fillId="2" borderId="0" xfId="0" applyFont="1" applyFill="1" applyProtection="1">
      <protection hidden="1"/>
    </xf>
    <xf numFmtId="0" fontId="27" fillId="3" borderId="0" xfId="0" applyFont="1" applyFill="1" applyAlignment="1" applyProtection="1">
      <alignment horizontal="center" vertical="center"/>
      <protection hidden="1"/>
    </xf>
    <xf numFmtId="0" fontId="33" fillId="3" borderId="0" xfId="0" applyFont="1" applyFill="1" applyAlignment="1" applyProtection="1">
      <alignment horizontal="center" vertical="center"/>
      <protection hidden="1"/>
    </xf>
    <xf numFmtId="0" fontId="33" fillId="3" borderId="0" xfId="0" applyFont="1" applyFill="1" applyAlignment="1" applyProtection="1">
      <alignment horizontal="center" vertical="center"/>
      <protection locked="0" hidden="1"/>
    </xf>
    <xf numFmtId="0" fontId="20" fillId="3" borderId="0" xfId="0" applyFont="1" applyFill="1" applyBorder="1" applyAlignment="1" applyProtection="1">
      <alignment horizontal="center" vertical="center"/>
      <protection locked="0" hidden="1"/>
    </xf>
    <xf numFmtId="0" fontId="34" fillId="3" borderId="0" xfId="0" applyFont="1" applyFill="1" applyAlignment="1" applyProtection="1">
      <alignment horizontal="center" vertical="center"/>
      <protection locked="0" hidden="1"/>
    </xf>
    <xf numFmtId="0" fontId="20" fillId="3" borderId="0" xfId="0" applyFont="1" applyFill="1" applyAlignment="1" applyProtection="1">
      <alignment horizontal="center" vertical="center"/>
      <protection locked="0"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36" fillId="2" borderId="0" xfId="0" applyFont="1" applyFill="1" applyProtection="1">
      <protection hidden="1"/>
    </xf>
    <xf numFmtId="0" fontId="34" fillId="3" borderId="0" xfId="0" applyFont="1" applyFill="1" applyAlignment="1" applyProtection="1">
      <alignment horizontal="center" vertical="center"/>
      <protection hidden="1"/>
    </xf>
    <xf numFmtId="0" fontId="12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34" fillId="6" borderId="0" xfId="0" applyFont="1" applyFill="1" applyAlignment="1" applyProtection="1">
      <alignment horizontal="center" vertical="center"/>
      <protection hidden="1"/>
    </xf>
    <xf numFmtId="0" fontId="33" fillId="6" borderId="0" xfId="0" applyFont="1" applyFill="1" applyAlignment="1" applyProtection="1">
      <alignment horizontal="center" vertical="center"/>
      <protection hidden="1"/>
    </xf>
    <xf numFmtId="0" fontId="20" fillId="6" borderId="0" xfId="0" applyFont="1" applyFill="1" applyBorder="1" applyAlignment="1" applyProtection="1">
      <alignment horizontal="center" vertical="center"/>
      <protection hidden="1"/>
    </xf>
    <xf numFmtId="0" fontId="33" fillId="7" borderId="0" xfId="0" applyFont="1" applyFill="1" applyProtection="1">
      <protection hidden="1"/>
    </xf>
    <xf numFmtId="0" fontId="33" fillId="8" borderId="0" xfId="0" applyFont="1" applyFill="1" applyProtection="1">
      <protection hidden="1"/>
    </xf>
    <xf numFmtId="0" fontId="37" fillId="2" borderId="0" xfId="0" applyFont="1" applyFill="1" applyProtection="1">
      <protection hidden="1"/>
    </xf>
    <xf numFmtId="0" fontId="38" fillId="2" borderId="0" xfId="0" applyFont="1" applyFill="1" applyProtection="1">
      <protection hidden="1"/>
    </xf>
    <xf numFmtId="0" fontId="33" fillId="5" borderId="0" xfId="0" applyFont="1" applyFill="1" applyProtection="1">
      <protection locked="0" hidden="1"/>
    </xf>
    <xf numFmtId="0" fontId="27" fillId="5" borderId="0" xfId="0" applyFont="1" applyFill="1" applyAlignment="1" applyProtection="1">
      <alignment horizontal="center" vertical="center"/>
      <protection locked="0" hidden="1"/>
    </xf>
    <xf numFmtId="0" fontId="10" fillId="2" borderId="0" xfId="0" applyFont="1" applyFill="1" applyAlignment="1" applyProtection="1">
      <alignment horizontal="left" shrinkToFit="1"/>
      <protection hidden="1"/>
    </xf>
    <xf numFmtId="0" fontId="0" fillId="2" borderId="4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39" fillId="2" borderId="0" xfId="0" applyFont="1" applyFill="1" applyAlignment="1" applyProtection="1">
      <alignment horizontal="center"/>
      <protection hidden="1"/>
    </xf>
    <xf numFmtId="0" fontId="25" fillId="2" borderId="0" xfId="0" applyFont="1" applyFill="1" applyProtection="1">
      <protection hidden="1"/>
    </xf>
    <xf numFmtId="0" fontId="40" fillId="2" borderId="0" xfId="0" applyFont="1" applyFill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0" fillId="2" borderId="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13" fillId="2" borderId="0" xfId="0" applyFont="1" applyFill="1" applyAlignment="1" applyProtection="1">
      <protection hidden="1"/>
    </xf>
    <xf numFmtId="0" fontId="27" fillId="2" borderId="0" xfId="0" applyFont="1" applyFill="1" applyAlignment="1" applyProtection="1">
      <alignment horizontal="center"/>
      <protection hidden="1"/>
    </xf>
    <xf numFmtId="0" fontId="27" fillId="2" borderId="0" xfId="0" applyFont="1" applyFill="1" applyBorder="1" applyAlignment="1" applyProtection="1">
      <alignment horizontal="center"/>
      <protection hidden="1"/>
    </xf>
    <xf numFmtId="0" fontId="27" fillId="9" borderId="10" xfId="0" applyFont="1" applyFill="1" applyBorder="1" applyAlignment="1" applyProtection="1">
      <alignment horizontal="center"/>
      <protection hidden="1"/>
    </xf>
    <xf numFmtId="0" fontId="27" fillId="9" borderId="7" xfId="0" applyFont="1" applyFill="1" applyBorder="1" applyAlignment="1" applyProtection="1">
      <alignment horizontal="center"/>
      <protection hidden="1"/>
    </xf>
    <xf numFmtId="0" fontId="27" fillId="9" borderId="8" xfId="0" applyFont="1" applyFill="1" applyBorder="1" applyAlignment="1" applyProtection="1">
      <alignment horizontal="center"/>
      <protection hidden="1"/>
    </xf>
    <xf numFmtId="0" fontId="27" fillId="9" borderId="0" xfId="0" applyFont="1" applyFill="1" applyBorder="1" applyAlignment="1" applyProtection="1">
      <alignment horizontal="center"/>
      <protection hidden="1"/>
    </xf>
    <xf numFmtId="0" fontId="27" fillId="9" borderId="9" xfId="0" applyFont="1" applyFill="1" applyBorder="1" applyAlignment="1" applyProtection="1">
      <alignment horizontal="center"/>
      <protection hidden="1"/>
    </xf>
    <xf numFmtId="0" fontId="14" fillId="9" borderId="5" xfId="0" applyFont="1" applyFill="1" applyBorder="1" applyProtection="1">
      <protection hidden="1"/>
    </xf>
    <xf numFmtId="0" fontId="14" fillId="9" borderId="6" xfId="0" applyFont="1" applyFill="1" applyBorder="1" applyProtection="1">
      <protection hidden="1"/>
    </xf>
    <xf numFmtId="0" fontId="14" fillId="9" borderId="6" xfId="0" applyFont="1" applyFill="1" applyBorder="1" applyAlignment="1" applyProtection="1">
      <alignment horizontal="right"/>
      <protection hidden="1"/>
    </xf>
    <xf numFmtId="0" fontId="0" fillId="9" borderId="6" xfId="0" applyFill="1" applyBorder="1" applyProtection="1">
      <protection hidden="1"/>
    </xf>
    <xf numFmtId="0" fontId="0" fillId="9" borderId="11" xfId="0" applyFill="1" applyBorder="1" applyProtection="1">
      <protection hidden="1"/>
    </xf>
    <xf numFmtId="0" fontId="27" fillId="9" borderId="0" xfId="0" applyFont="1" applyFill="1" applyBorder="1" applyAlignment="1" applyProtection="1">
      <protection hidden="1"/>
    </xf>
    <xf numFmtId="0" fontId="14" fillId="9" borderId="6" xfId="0" applyFont="1" applyFill="1" applyBorder="1" applyAlignment="1" applyProtection="1">
      <protection hidden="1"/>
    </xf>
    <xf numFmtId="0" fontId="14" fillId="9" borderId="10" xfId="0" applyFont="1" applyFill="1" applyBorder="1" applyProtection="1">
      <protection hidden="1"/>
    </xf>
    <xf numFmtId="0" fontId="14" fillId="9" borderId="7" xfId="0" applyFont="1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14" fillId="9" borderId="4" xfId="0" applyFont="1" applyFill="1" applyBorder="1" applyProtection="1">
      <protection hidden="1"/>
    </xf>
    <xf numFmtId="0" fontId="14" fillId="9" borderId="0" xfId="0" applyFont="1" applyFill="1" applyBorder="1" applyProtection="1">
      <protection hidden="1"/>
    </xf>
    <xf numFmtId="0" fontId="0" fillId="9" borderId="9" xfId="0" applyFill="1" applyBorder="1" applyProtection="1">
      <protection hidden="1"/>
    </xf>
    <xf numFmtId="0" fontId="15" fillId="9" borderId="6" xfId="0" applyFont="1" applyFill="1" applyBorder="1" applyProtection="1">
      <protection hidden="1"/>
    </xf>
    <xf numFmtId="0" fontId="21" fillId="9" borderId="4" xfId="0" applyFont="1" applyFill="1" applyBorder="1" applyAlignment="1" applyProtection="1">
      <alignment vertical="center"/>
      <protection hidden="1"/>
    </xf>
    <xf numFmtId="0" fontId="15" fillId="9" borderId="10" xfId="0" applyFont="1" applyFill="1" applyBorder="1" applyAlignment="1" applyProtection="1">
      <protection hidden="1"/>
    </xf>
    <xf numFmtId="0" fontId="15" fillId="9" borderId="7" xfId="0" applyFont="1" applyFill="1" applyBorder="1" applyAlignment="1" applyProtection="1">
      <protection hidden="1"/>
    </xf>
    <xf numFmtId="0" fontId="15" fillId="9" borderId="8" xfId="0" applyFont="1" applyFill="1" applyBorder="1" applyAlignment="1" applyProtection="1">
      <protection hidden="1"/>
    </xf>
    <xf numFmtId="0" fontId="17" fillId="9" borderId="0" xfId="0" applyFont="1" applyFill="1" applyBorder="1" applyAlignment="1" applyProtection="1">
      <protection hidden="1"/>
    </xf>
    <xf numFmtId="0" fontId="14" fillId="9" borderId="0" xfId="0" applyFont="1" applyFill="1" applyBorder="1" applyAlignment="1" applyProtection="1">
      <protection hidden="1"/>
    </xf>
    <xf numFmtId="0" fontId="14" fillId="9" borderId="0" xfId="0" applyFont="1" applyFill="1" applyBorder="1" applyAlignment="1" applyProtection="1">
      <alignment horizontal="right"/>
      <protection hidden="1"/>
    </xf>
    <xf numFmtId="0" fontId="0" fillId="9" borderId="0" xfId="0" applyFill="1" applyBorder="1" applyProtection="1">
      <protection hidden="1"/>
    </xf>
    <xf numFmtId="0" fontId="14" fillId="9" borderId="9" xfId="0" applyFont="1" applyFill="1" applyBorder="1" applyProtection="1">
      <protection hidden="1"/>
    </xf>
    <xf numFmtId="0" fontId="14" fillId="9" borderId="11" xfId="0" applyFont="1" applyFill="1" applyBorder="1" applyProtection="1">
      <protection hidden="1"/>
    </xf>
    <xf numFmtId="0" fontId="15" fillId="9" borderId="4" xfId="0" applyFont="1" applyFill="1" applyBorder="1" applyAlignment="1" applyProtection="1">
      <protection hidden="1"/>
    </xf>
    <xf numFmtId="0" fontId="14" fillId="9" borderId="0" xfId="0" applyFont="1" applyFill="1" applyBorder="1" applyAlignment="1" applyProtection="1">
      <alignment vertical="center"/>
      <protection hidden="1"/>
    </xf>
    <xf numFmtId="0" fontId="14" fillId="2" borderId="0" xfId="0" applyFont="1" applyFill="1" applyBorder="1" applyProtection="1">
      <protection hidden="1"/>
    </xf>
    <xf numFmtId="0" fontId="11" fillId="9" borderId="0" xfId="0" applyFont="1" applyFill="1" applyBorder="1" applyAlignment="1" applyProtection="1">
      <alignment vertical="center"/>
      <protection hidden="1"/>
    </xf>
    <xf numFmtId="0" fontId="11" fillId="9" borderId="7" xfId="0" applyFont="1" applyFill="1" applyBorder="1" applyAlignment="1" applyProtection="1">
      <protection hidden="1"/>
    </xf>
    <xf numFmtId="0" fontId="0" fillId="9" borderId="7" xfId="0" applyFill="1" applyBorder="1" applyProtection="1">
      <protection hidden="1"/>
    </xf>
    <xf numFmtId="0" fontId="17" fillId="9" borderId="7" xfId="0" applyFont="1" applyFill="1" applyBorder="1" applyAlignment="1" applyProtection="1">
      <protection hidden="1"/>
    </xf>
    <xf numFmtId="0" fontId="17" fillId="9" borderId="0" xfId="0" applyFont="1" applyFill="1" applyBorder="1" applyAlignment="1" applyProtection="1">
      <alignment vertical="center"/>
      <protection hidden="1"/>
    </xf>
    <xf numFmtId="0" fontId="41" fillId="9" borderId="6" xfId="0" applyFont="1" applyFill="1" applyBorder="1" applyAlignment="1" applyProtection="1">
      <alignment vertical="center" wrapText="1"/>
      <protection hidden="1"/>
    </xf>
    <xf numFmtId="0" fontId="41" fillId="2" borderId="0" xfId="0" applyFont="1" applyFill="1" applyBorder="1" applyAlignment="1" applyProtection="1">
      <alignment vertical="center" wrapText="1"/>
      <protection hidden="1"/>
    </xf>
    <xf numFmtId="0" fontId="42" fillId="9" borderId="7" xfId="0" applyFont="1" applyFill="1" applyBorder="1" applyAlignment="1" applyProtection="1">
      <alignment shrinkToFit="1"/>
      <protection hidden="1"/>
    </xf>
    <xf numFmtId="0" fontId="0" fillId="9" borderId="8" xfId="0" applyFont="1" applyFill="1" applyBorder="1" applyProtection="1">
      <protection hidden="1"/>
    </xf>
    <xf numFmtId="0" fontId="42" fillId="9" borderId="0" xfId="0" applyFont="1" applyFill="1" applyBorder="1" applyAlignment="1" applyProtection="1">
      <alignment shrinkToFit="1"/>
      <protection hidden="1"/>
    </xf>
    <xf numFmtId="0" fontId="11" fillId="9" borderId="0" xfId="0" applyFont="1" applyFill="1" applyBorder="1" applyProtection="1">
      <protection hidden="1"/>
    </xf>
    <xf numFmtId="0" fontId="11" fillId="9" borderId="4" xfId="0" applyFont="1" applyFill="1" applyBorder="1" applyProtection="1">
      <protection hidden="1"/>
    </xf>
    <xf numFmtId="0" fontId="43" fillId="9" borderId="0" xfId="0" applyFont="1" applyFill="1" applyBorder="1" applyAlignment="1" applyProtection="1">
      <alignment shrinkToFit="1"/>
      <protection hidden="1"/>
    </xf>
    <xf numFmtId="0" fontId="33" fillId="9" borderId="9" xfId="0" applyFont="1" applyFill="1" applyBorder="1" applyProtection="1">
      <protection hidden="1"/>
    </xf>
    <xf numFmtId="0" fontId="43" fillId="9" borderId="9" xfId="0" applyFont="1" applyFill="1" applyBorder="1" applyAlignment="1" applyProtection="1">
      <alignment shrinkToFit="1"/>
      <protection hidden="1"/>
    </xf>
    <xf numFmtId="0" fontId="4" fillId="9" borderId="9" xfId="0" applyFont="1" applyFill="1" applyBorder="1" applyProtection="1">
      <protection hidden="1"/>
    </xf>
    <xf numFmtId="0" fontId="11" fillId="9" borderId="10" xfId="0" applyFont="1" applyFill="1" applyBorder="1" applyProtection="1">
      <protection hidden="1"/>
    </xf>
    <xf numFmtId="0" fontId="11" fillId="9" borderId="7" xfId="0" applyFont="1" applyFill="1" applyBorder="1" applyProtection="1">
      <protection hidden="1"/>
    </xf>
    <xf numFmtId="0" fontId="27" fillId="9" borderId="0" xfId="0" applyFont="1" applyFill="1" applyBorder="1" applyAlignment="1" applyProtection="1">
      <alignment horizontal="center" vertical="center"/>
      <protection hidden="1"/>
    </xf>
    <xf numFmtId="0" fontId="27" fillId="9" borderId="6" xfId="0" applyFont="1" applyFill="1" applyBorder="1" applyAlignment="1" applyProtection="1">
      <alignment horizontal="center" vertical="center"/>
      <protection hidden="1"/>
    </xf>
    <xf numFmtId="0" fontId="11" fillId="9" borderId="7" xfId="0" applyFont="1" applyFill="1" applyBorder="1" applyAlignment="1" applyProtection="1">
      <alignment wrapText="1"/>
      <protection hidden="1"/>
    </xf>
    <xf numFmtId="0" fontId="11" fillId="9" borderId="0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Protection="1">
      <protection hidden="1"/>
    </xf>
    <xf numFmtId="0" fontId="0" fillId="9" borderId="10" xfId="0" applyFill="1" applyBorder="1" applyProtection="1">
      <protection hidden="1"/>
    </xf>
    <xf numFmtId="0" fontId="36" fillId="9" borderId="7" xfId="0" applyFont="1" applyFill="1" applyBorder="1" applyProtection="1">
      <protection hidden="1"/>
    </xf>
    <xf numFmtId="0" fontId="0" fillId="9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27" fillId="2" borderId="0" xfId="0" applyFont="1" applyFill="1" applyBorder="1" applyAlignment="1" applyProtection="1">
      <alignment horizontal="center" vertical="center"/>
      <protection hidden="1"/>
    </xf>
    <xf numFmtId="0" fontId="44" fillId="9" borderId="7" xfId="0" applyFont="1" applyFill="1" applyBorder="1" applyProtection="1">
      <protection hidden="1"/>
    </xf>
    <xf numFmtId="0" fontId="27" fillId="9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/>
      <protection hidden="1"/>
    </xf>
    <xf numFmtId="0" fontId="33" fillId="9" borderId="6" xfId="0" applyFont="1" applyFill="1" applyBorder="1" applyAlignment="1" applyProtection="1">
      <protection hidden="1"/>
    </xf>
    <xf numFmtId="0" fontId="0" fillId="9" borderId="0" xfId="0" applyFill="1" applyBorder="1" applyAlignment="1" applyProtection="1">
      <protection hidden="1"/>
    </xf>
    <xf numFmtId="0" fontId="0" fillId="2" borderId="11" xfId="0" applyFill="1" applyBorder="1" applyProtection="1">
      <protection hidden="1"/>
    </xf>
    <xf numFmtId="0" fontId="13" fillId="2" borderId="0" xfId="0" applyFont="1" applyFill="1" applyAlignment="1" applyProtection="1">
      <alignment vertical="top"/>
      <protection hidden="1"/>
    </xf>
    <xf numFmtId="0" fontId="14" fillId="9" borderId="12" xfId="0" applyFont="1" applyFill="1" applyBorder="1" applyProtection="1">
      <protection hidden="1"/>
    </xf>
    <xf numFmtId="0" fontId="14" fillId="9" borderId="13" xfId="0" applyFont="1" applyFill="1" applyBorder="1" applyProtection="1">
      <protection hidden="1"/>
    </xf>
    <xf numFmtId="0" fontId="14" fillId="9" borderId="14" xfId="0" applyFont="1" applyFill="1" applyBorder="1" applyProtection="1">
      <protection hidden="1"/>
    </xf>
    <xf numFmtId="0" fontId="14" fillId="9" borderId="15" xfId="0" applyFont="1" applyFill="1" applyBorder="1" applyProtection="1">
      <protection hidden="1"/>
    </xf>
    <xf numFmtId="0" fontId="14" fillId="9" borderId="16" xfId="0" applyFont="1" applyFill="1" applyBorder="1" applyProtection="1">
      <protection hidden="1"/>
    </xf>
    <xf numFmtId="0" fontId="11" fillId="9" borderId="12" xfId="0" applyFont="1" applyFill="1" applyBorder="1" applyAlignment="1" applyProtection="1">
      <alignment vertical="center"/>
      <protection hidden="1"/>
    </xf>
    <xf numFmtId="0" fontId="14" fillId="9" borderId="12" xfId="0" applyFont="1" applyFill="1" applyBorder="1" applyAlignment="1" applyProtection="1">
      <alignment horizontal="center" vertical="center"/>
      <protection hidden="1"/>
    </xf>
    <xf numFmtId="0" fontId="22" fillId="9" borderId="12" xfId="0" applyFont="1" applyFill="1" applyBorder="1" applyAlignment="1" applyProtection="1">
      <protection hidden="1"/>
    </xf>
    <xf numFmtId="0" fontId="22" fillId="9" borderId="14" xfId="0" applyFont="1" applyFill="1" applyBorder="1" applyAlignment="1" applyProtection="1">
      <protection hidden="1"/>
    </xf>
    <xf numFmtId="0" fontId="14" fillId="9" borderId="17" xfId="0" applyFont="1" applyFill="1" applyBorder="1" applyProtection="1">
      <protection hidden="1"/>
    </xf>
    <xf numFmtId="0" fontId="14" fillId="9" borderId="18" xfId="0" applyFont="1" applyFill="1" applyBorder="1" applyProtection="1">
      <protection hidden="1"/>
    </xf>
    <xf numFmtId="0" fontId="14" fillId="9" borderId="19" xfId="0" applyFont="1" applyFill="1" applyBorder="1" applyProtection="1">
      <protection hidden="1"/>
    </xf>
    <xf numFmtId="0" fontId="11" fillId="9" borderId="13" xfId="0" applyFont="1" applyFill="1" applyBorder="1" applyAlignment="1" applyProtection="1">
      <alignment vertical="center"/>
      <protection hidden="1"/>
    </xf>
    <xf numFmtId="0" fontId="22" fillId="9" borderId="17" xfId="0" applyFont="1" applyFill="1" applyBorder="1" applyAlignment="1" applyProtection="1">
      <protection hidden="1"/>
    </xf>
    <xf numFmtId="0" fontId="15" fillId="9" borderId="20" xfId="0" applyFont="1" applyFill="1" applyBorder="1" applyProtection="1">
      <protection hidden="1"/>
    </xf>
    <xf numFmtId="0" fontId="17" fillId="9" borderId="20" xfId="0" applyFont="1" applyFill="1" applyBorder="1" applyProtection="1">
      <protection hidden="1"/>
    </xf>
    <xf numFmtId="0" fontId="14" fillId="9" borderId="20" xfId="0" applyFont="1" applyFill="1" applyBorder="1" applyProtection="1">
      <protection hidden="1"/>
    </xf>
    <xf numFmtId="0" fontId="42" fillId="9" borderId="20" xfId="0" applyFont="1" applyFill="1" applyBorder="1" applyAlignment="1" applyProtection="1">
      <alignment shrinkToFit="1"/>
      <protection hidden="1"/>
    </xf>
    <xf numFmtId="0" fontId="15" fillId="9" borderId="21" xfId="0" applyFont="1" applyFill="1" applyBorder="1" applyAlignment="1" applyProtection="1">
      <protection hidden="1"/>
    </xf>
    <xf numFmtId="0" fontId="0" fillId="9" borderId="22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14" fillId="9" borderId="24" xfId="0" applyFont="1" applyFill="1" applyBorder="1" applyProtection="1">
      <protection hidden="1"/>
    </xf>
    <xf numFmtId="0" fontId="14" fillId="9" borderId="25" xfId="0" applyFont="1" applyFill="1" applyBorder="1" applyProtection="1">
      <protection hidden="1"/>
    </xf>
    <xf numFmtId="0" fontId="14" fillId="9" borderId="26" xfId="0" applyFont="1" applyFill="1" applyBorder="1" applyProtection="1">
      <protection hidden="1"/>
    </xf>
    <xf numFmtId="0" fontId="0" fillId="9" borderId="27" xfId="0" applyFont="1" applyFill="1" applyBorder="1" applyProtection="1">
      <protection hidden="1"/>
    </xf>
    <xf numFmtId="0" fontId="11" fillId="9" borderId="28" xfId="0" applyFont="1" applyFill="1" applyBorder="1" applyProtection="1">
      <protection hidden="1"/>
    </xf>
    <xf numFmtId="0" fontId="11" fillId="9" borderId="21" xfId="0" applyFont="1" applyFill="1" applyBorder="1" applyProtection="1">
      <protection hidden="1"/>
    </xf>
    <xf numFmtId="14" fontId="19" fillId="9" borderId="4" xfId="0" applyNumberFormat="1" applyFont="1" applyFill="1" applyBorder="1" applyAlignment="1" applyProtection="1">
      <alignment vertical="center" shrinkToFit="1"/>
      <protection hidden="1"/>
    </xf>
    <xf numFmtId="0" fontId="19" fillId="9" borderId="0" xfId="0" applyFont="1" applyFill="1" applyBorder="1" applyAlignment="1" applyProtection="1">
      <alignment vertical="center" shrinkToFit="1"/>
      <protection hidden="1"/>
    </xf>
    <xf numFmtId="0" fontId="19" fillId="9" borderId="5" xfId="0" applyFont="1" applyFill="1" applyBorder="1" applyAlignment="1" applyProtection="1">
      <alignment vertical="center" shrinkToFit="1"/>
      <protection hidden="1"/>
    </xf>
    <xf numFmtId="0" fontId="19" fillId="9" borderId="6" xfId="0" applyFont="1" applyFill="1" applyBorder="1" applyAlignment="1" applyProtection="1">
      <alignment vertical="center" shrinkToFit="1"/>
      <protection hidden="1"/>
    </xf>
    <xf numFmtId="0" fontId="14" fillId="9" borderId="6" xfId="0" applyFont="1" applyFill="1" applyBorder="1" applyAlignment="1" applyProtection="1">
      <alignment shrinkToFit="1"/>
      <protection hidden="1"/>
    </xf>
    <xf numFmtId="0" fontId="14" fillId="9" borderId="6" xfId="0" applyFont="1" applyFill="1" applyBorder="1" applyAlignment="1" applyProtection="1">
      <alignment horizontal="center" shrinkToFit="1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39" fillId="2" borderId="0" xfId="0" applyFont="1" applyFill="1" applyAlignment="1" applyProtection="1">
      <alignment horizontal="center"/>
      <protection locked="0" hidden="1"/>
    </xf>
    <xf numFmtId="0" fontId="41" fillId="0" borderId="0" xfId="0" applyFont="1" applyAlignment="1">
      <alignment horizontal="center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36" fillId="2" borderId="0" xfId="0" applyFont="1" applyFill="1" applyBorder="1" applyProtection="1">
      <protection hidden="1"/>
    </xf>
    <xf numFmtId="0" fontId="33" fillId="3" borderId="0" xfId="0" applyFont="1" applyFill="1" applyProtection="1">
      <protection hidden="1"/>
    </xf>
    <xf numFmtId="0" fontId="45" fillId="3" borderId="0" xfId="0" applyFont="1" applyFill="1" applyProtection="1">
      <protection hidden="1"/>
    </xf>
    <xf numFmtId="0" fontId="46" fillId="3" borderId="0" xfId="0" applyFont="1" applyFill="1" applyProtection="1">
      <protection hidden="1"/>
    </xf>
    <xf numFmtId="0" fontId="47" fillId="3" borderId="0" xfId="2" applyFont="1" applyFill="1" applyAlignment="1" applyProtection="1">
      <protection hidden="1"/>
    </xf>
    <xf numFmtId="0" fontId="48" fillId="3" borderId="0" xfId="0" applyFont="1" applyFill="1" applyProtection="1">
      <protection hidden="1"/>
    </xf>
    <xf numFmtId="0" fontId="0" fillId="2" borderId="0" xfId="0" applyFill="1" applyAlignment="1" applyProtection="1">
      <alignment vertical="center" shrinkToFit="1"/>
      <protection hidden="1"/>
    </xf>
    <xf numFmtId="0" fontId="49" fillId="9" borderId="0" xfId="0" applyFont="1" applyFill="1" applyAlignment="1" applyProtection="1">
      <alignment horizontal="center" vertical="center"/>
      <protection hidden="1"/>
    </xf>
    <xf numFmtId="0" fontId="49" fillId="5" borderId="0" xfId="0" applyFont="1" applyFill="1" applyAlignment="1" applyProtection="1">
      <alignment horizontal="center" vertical="center"/>
      <protection hidden="1"/>
    </xf>
    <xf numFmtId="0" fontId="50" fillId="5" borderId="0" xfId="0" applyFont="1" applyFill="1" applyAlignment="1" applyProtection="1">
      <alignment horizontal="center" vertical="center"/>
      <protection hidden="1"/>
    </xf>
    <xf numFmtId="0" fontId="49" fillId="2" borderId="0" xfId="0" applyFont="1" applyFill="1" applyAlignment="1" applyProtection="1">
      <alignment horizontal="center" vertical="center"/>
      <protection hidden="1"/>
    </xf>
    <xf numFmtId="0" fontId="29" fillId="2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alignment horizontal="left" vertical="center" shrinkToFit="1"/>
      <protection hidden="1"/>
    </xf>
    <xf numFmtId="0" fontId="35" fillId="2" borderId="0" xfId="0" applyFont="1" applyFill="1" applyAlignment="1" applyProtection="1">
      <alignment horizontal="right"/>
      <protection hidden="1"/>
    </xf>
    <xf numFmtId="0" fontId="41" fillId="2" borderId="0" xfId="0" applyFont="1" applyFill="1" applyAlignment="1" applyProtection="1">
      <alignment horizontal="center"/>
      <protection hidden="1"/>
    </xf>
    <xf numFmtId="0" fontId="51" fillId="9" borderId="0" xfId="0" applyNumberFormat="1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Protection="1">
      <protection hidden="1"/>
    </xf>
    <xf numFmtId="0" fontId="52" fillId="4" borderId="2" xfId="0" applyFont="1" applyFill="1" applyBorder="1" applyAlignment="1" applyProtection="1">
      <protection hidden="1"/>
    </xf>
    <xf numFmtId="0" fontId="27" fillId="2" borderId="0" xfId="0" applyFont="1" applyFill="1" applyBorder="1" applyAlignment="1" applyProtection="1">
      <alignment horizontal="center" vertical="center"/>
      <protection hidden="1"/>
    </xf>
    <xf numFmtId="0" fontId="27" fillId="9" borderId="0" xfId="0" applyFont="1" applyFill="1" applyBorder="1" applyAlignment="1" applyProtection="1">
      <alignment horizontal="center" vertical="center"/>
      <protection hidden="1"/>
    </xf>
    <xf numFmtId="0" fontId="52" fillId="4" borderId="2" xfId="0" applyFont="1" applyFill="1" applyBorder="1" applyAlignment="1" applyProtection="1">
      <alignment horizontal="left"/>
      <protection hidden="1"/>
    </xf>
    <xf numFmtId="0" fontId="28" fillId="2" borderId="0" xfId="0" applyFont="1" applyFill="1" applyAlignment="1" applyProtection="1">
      <protection hidden="1"/>
    </xf>
    <xf numFmtId="0" fontId="28" fillId="2" borderId="0" xfId="0" applyFont="1" applyFill="1" applyAlignment="1" applyProtection="1">
      <alignment horizontal="left"/>
      <protection hidden="1"/>
    </xf>
    <xf numFmtId="0" fontId="28" fillId="2" borderId="0" xfId="0" applyFont="1" applyFill="1" applyAlignment="1" applyProtection="1">
      <alignment horizontal="center"/>
      <protection hidden="1"/>
    </xf>
    <xf numFmtId="0" fontId="27" fillId="0" borderId="0" xfId="0" applyFont="1" applyProtection="1">
      <protection hidden="1"/>
    </xf>
    <xf numFmtId="0" fontId="52" fillId="4" borderId="3" xfId="0" applyFont="1" applyFill="1" applyBorder="1" applyAlignment="1" applyProtection="1">
      <protection hidden="1"/>
    </xf>
    <xf numFmtId="0" fontId="7" fillId="5" borderId="0" xfId="0" applyFont="1" applyFill="1" applyAlignment="1" applyProtection="1">
      <protection locked="0"/>
    </xf>
    <xf numFmtId="0" fontId="27" fillId="2" borderId="0" xfId="0" applyFont="1" applyFill="1" applyProtection="1">
      <protection hidden="1"/>
    </xf>
    <xf numFmtId="14" fontId="19" fillId="9" borderId="12" xfId="0" applyNumberFormat="1" applyFont="1" applyFill="1" applyBorder="1" applyAlignment="1" applyProtection="1">
      <alignment vertical="center" shrinkToFit="1"/>
      <protection hidden="1"/>
    </xf>
    <xf numFmtId="0" fontId="19" fillId="9" borderId="4" xfId="0" applyFont="1" applyFill="1" applyBorder="1" applyAlignment="1" applyProtection="1">
      <alignment vertical="center" shrinkToFit="1"/>
      <protection hidden="1"/>
    </xf>
    <xf numFmtId="0" fontId="19" fillId="9" borderId="12" xfId="0" applyFont="1" applyFill="1" applyBorder="1" applyAlignment="1" applyProtection="1">
      <alignment vertical="center" shrinkToFit="1"/>
      <protection hidden="1"/>
    </xf>
    <xf numFmtId="0" fontId="19" fillId="9" borderId="13" xfId="0" applyFont="1" applyFill="1" applyBorder="1" applyAlignment="1" applyProtection="1">
      <alignment vertical="center" shrinkToFit="1"/>
      <protection hidden="1"/>
    </xf>
    <xf numFmtId="0" fontId="19" fillId="9" borderId="24" xfId="0" applyFont="1" applyFill="1" applyBorder="1" applyAlignment="1" applyProtection="1">
      <alignment vertical="center" shrinkToFit="1"/>
      <protection hidden="1"/>
    </xf>
    <xf numFmtId="0" fontId="19" fillId="9" borderId="25" xfId="0" applyFont="1" applyFill="1" applyBorder="1" applyAlignment="1" applyProtection="1">
      <alignment vertical="center" shrinkToFit="1"/>
      <protection hidden="1"/>
    </xf>
    <xf numFmtId="0" fontId="53" fillId="9" borderId="0" xfId="0" applyFont="1" applyFill="1" applyProtection="1">
      <protection hidden="1"/>
    </xf>
    <xf numFmtId="0" fontId="54" fillId="9" borderId="0" xfId="0" applyFont="1" applyFill="1" applyProtection="1">
      <protection hidden="1"/>
    </xf>
    <xf numFmtId="0" fontId="55" fillId="9" borderId="0" xfId="0" applyFont="1" applyFill="1" applyProtection="1">
      <protection hidden="1"/>
    </xf>
    <xf numFmtId="0" fontId="27" fillId="5" borderId="0" xfId="0" applyFont="1" applyFill="1" applyAlignment="1" applyProtection="1">
      <alignment horizontal="center"/>
      <protection locked="0"/>
    </xf>
    <xf numFmtId="0" fontId="53" fillId="9" borderId="0" xfId="0" applyFont="1" applyFill="1" applyBorder="1" applyProtection="1">
      <protection hidden="1"/>
    </xf>
    <xf numFmtId="0" fontId="53" fillId="9" borderId="0" xfId="0" applyFont="1" applyFill="1" applyBorder="1" applyAlignment="1" applyProtection="1">
      <alignment horizontal="center" vertical="center"/>
      <protection hidden="1"/>
    </xf>
    <xf numFmtId="0" fontId="53" fillId="9" borderId="13" xfId="0" applyFont="1" applyFill="1" applyBorder="1" applyAlignment="1" applyProtection="1">
      <alignment horizontal="center" vertical="center"/>
      <protection hidden="1"/>
    </xf>
    <xf numFmtId="0" fontId="27" fillId="5" borderId="0" xfId="0" applyFont="1" applyFill="1" applyAlignment="1" applyProtection="1">
      <alignment horizontal="left" shrinkToFit="1"/>
      <protection locked="0"/>
    </xf>
    <xf numFmtId="0" fontId="39" fillId="5" borderId="0" xfId="0" applyFont="1" applyFill="1" applyAlignment="1" applyProtection="1">
      <alignment horizontal="center"/>
      <protection locked="0" hidden="1"/>
    </xf>
    <xf numFmtId="0" fontId="10" fillId="5" borderId="0" xfId="0" applyFont="1" applyFill="1" applyAlignment="1" applyProtection="1">
      <alignment horizontal="left" shrinkToFit="1"/>
      <protection locked="0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27" fillId="5" borderId="38" xfId="0" applyFont="1" applyFill="1" applyBorder="1" applyAlignment="1" applyProtection="1">
      <alignment horizontal="left" shrinkToFit="1"/>
      <protection locked="0"/>
    </xf>
    <xf numFmtId="0" fontId="27" fillId="5" borderId="39" xfId="0" applyFont="1" applyFill="1" applyBorder="1" applyAlignment="1" applyProtection="1">
      <alignment horizontal="left" shrinkToFit="1"/>
      <protection locked="0"/>
    </xf>
    <xf numFmtId="0" fontId="27" fillId="5" borderId="40" xfId="0" applyFont="1" applyFill="1" applyBorder="1" applyAlignment="1" applyProtection="1">
      <alignment horizontal="left" shrinkToFit="1"/>
      <protection locked="0"/>
    </xf>
    <xf numFmtId="3" fontId="10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54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0" fontId="0" fillId="0" borderId="49" xfId="0" applyFont="1" applyBorder="1" applyAlignment="1" applyProtection="1">
      <alignment horizontal="left" wrapText="1"/>
      <protection hidden="1"/>
    </xf>
    <xf numFmtId="0" fontId="27" fillId="5" borderId="49" xfId="0" applyFont="1" applyFill="1" applyBorder="1" applyAlignment="1" applyProtection="1">
      <alignment horizontal="left" shrinkToFit="1"/>
      <protection locked="0"/>
    </xf>
    <xf numFmtId="3" fontId="10" fillId="5" borderId="58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35" xfId="0" applyFont="1" applyBorder="1" applyAlignment="1" applyProtection="1">
      <alignment horizontal="center" vertical="center" wrapText="1"/>
      <protection hidden="1"/>
    </xf>
    <xf numFmtId="0" fontId="17" fillId="0" borderId="36" xfId="0" applyFont="1" applyBorder="1" applyAlignment="1" applyProtection="1">
      <alignment horizontal="center" vertical="center" wrapText="1"/>
      <protection hidden="1"/>
    </xf>
    <xf numFmtId="0" fontId="17" fillId="0" borderId="37" xfId="0" applyFont="1" applyBorder="1" applyAlignment="1" applyProtection="1">
      <alignment horizontal="center" vertical="center" wrapText="1"/>
      <protection hidden="1"/>
    </xf>
    <xf numFmtId="0" fontId="9" fillId="0" borderId="42" xfId="0" applyFont="1" applyBorder="1" applyAlignment="1" applyProtection="1">
      <alignment horizontal="center" shrinkToFit="1"/>
      <protection hidden="1"/>
    </xf>
    <xf numFmtId="0" fontId="9" fillId="0" borderId="43" xfId="0" applyFont="1" applyBorder="1" applyAlignment="1" applyProtection="1">
      <alignment horizontal="center" shrinkToFit="1"/>
      <protection hidden="1"/>
    </xf>
    <xf numFmtId="3" fontId="10" fillId="0" borderId="55" xfId="0" applyNumberFormat="1" applyFont="1" applyFill="1" applyBorder="1" applyAlignment="1" applyProtection="1">
      <alignment horizontal="center" vertical="center"/>
      <protection locked="0" hidden="1"/>
    </xf>
    <xf numFmtId="3" fontId="10" fillId="0" borderId="56" xfId="0" applyNumberFormat="1" applyFont="1" applyFill="1" applyBorder="1" applyAlignment="1" applyProtection="1">
      <alignment horizontal="center" vertical="center"/>
      <protection locked="0" hidden="1"/>
    </xf>
    <xf numFmtId="3" fontId="10" fillId="0" borderId="5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8" xfId="0" applyBorder="1" applyAlignment="1" applyProtection="1">
      <alignment horizontal="center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7" fillId="5" borderId="0" xfId="0" applyFont="1" applyFill="1" applyAlignment="1" applyProtection="1">
      <alignment horizontal="center"/>
      <protection locked="0"/>
    </xf>
    <xf numFmtId="0" fontId="14" fillId="2" borderId="45" xfId="0" applyFont="1" applyFill="1" applyBorder="1" applyAlignment="1" applyProtection="1">
      <alignment horizontal="center" shrinkToFit="1"/>
      <protection hidden="1"/>
    </xf>
    <xf numFmtId="0" fontId="14" fillId="2" borderId="46" xfId="0" applyFont="1" applyFill="1" applyBorder="1" applyAlignment="1" applyProtection="1">
      <alignment horizontal="center" shrinkToFit="1"/>
      <protection hidden="1"/>
    </xf>
    <xf numFmtId="0" fontId="14" fillId="2" borderId="47" xfId="0" applyFont="1" applyFill="1" applyBorder="1" applyAlignment="1" applyProtection="1">
      <alignment horizontal="center" shrinkToFit="1"/>
      <protection hidden="1"/>
    </xf>
    <xf numFmtId="0" fontId="9" fillId="0" borderId="41" xfId="0" applyFont="1" applyBorder="1" applyAlignment="1" applyProtection="1">
      <alignment horizontal="left" wrapText="1"/>
      <protection hidden="1"/>
    </xf>
    <xf numFmtId="0" fontId="9" fillId="0" borderId="42" xfId="0" applyFont="1" applyBorder="1" applyAlignment="1" applyProtection="1">
      <alignment horizontal="left" wrapText="1"/>
      <protection hidden="1"/>
    </xf>
    <xf numFmtId="0" fontId="9" fillId="0" borderId="44" xfId="0" applyFont="1" applyBorder="1" applyAlignment="1" applyProtection="1">
      <alignment horizontal="left" wrapText="1"/>
      <protection hidden="1"/>
    </xf>
    <xf numFmtId="0" fontId="14" fillId="2" borderId="48" xfId="0" applyFont="1" applyFill="1" applyBorder="1" applyAlignment="1" applyProtection="1">
      <alignment horizontal="center" shrinkToFit="1"/>
      <protection hidden="1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3" fontId="7" fillId="9" borderId="5" xfId="0" applyNumberFormat="1" applyFont="1" applyFill="1" applyBorder="1" applyAlignment="1" applyProtection="1">
      <alignment horizontal="center" vertical="center"/>
      <protection locked="0" hidden="1"/>
    </xf>
    <xf numFmtId="3" fontId="7" fillId="9" borderId="6" xfId="0" applyNumberFormat="1" applyFont="1" applyFill="1" applyBorder="1" applyAlignment="1" applyProtection="1">
      <alignment horizontal="center" vertical="center"/>
      <protection locked="0" hidden="1"/>
    </xf>
    <xf numFmtId="3" fontId="7" fillId="9" borderId="11" xfId="0" applyNumberFormat="1" applyFont="1" applyFill="1" applyBorder="1" applyAlignment="1" applyProtection="1">
      <alignment horizontal="center" vertical="center"/>
      <protection locked="0" hidden="1"/>
    </xf>
    <xf numFmtId="0" fontId="1" fillId="0" borderId="39" xfId="0" applyFont="1" applyBorder="1" applyAlignment="1" applyProtection="1">
      <alignment horizontal="center" vertical="center" shrinkToFit="1"/>
      <protection hidden="1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9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26" xfId="0" applyFont="1" applyFill="1" applyBorder="1" applyAlignment="1" applyProtection="1">
      <alignment horizontal="left" shrinkToFit="1"/>
      <protection locked="0"/>
    </xf>
    <xf numFmtId="0" fontId="27" fillId="5" borderId="20" xfId="0" applyFont="1" applyFill="1" applyBorder="1" applyAlignment="1" applyProtection="1">
      <alignment horizontal="left" shrinkToFit="1"/>
      <protection locked="0"/>
    </xf>
    <xf numFmtId="0" fontId="27" fillId="5" borderId="27" xfId="0" applyFont="1" applyFill="1" applyBorder="1" applyAlignment="1" applyProtection="1">
      <alignment horizontal="left" shrinkToFit="1"/>
      <protection locked="0"/>
    </xf>
    <xf numFmtId="43" fontId="14" fillId="5" borderId="26" xfId="1" applyFont="1" applyFill="1" applyBorder="1" applyAlignment="1" applyProtection="1">
      <alignment horizontal="center" shrinkToFit="1"/>
      <protection locked="0"/>
    </xf>
    <xf numFmtId="43" fontId="14" fillId="5" borderId="20" xfId="1" applyFont="1" applyFill="1" applyBorder="1" applyAlignment="1" applyProtection="1">
      <alignment horizontal="center" shrinkToFit="1"/>
      <protection locked="0"/>
    </xf>
    <xf numFmtId="43" fontId="14" fillId="5" borderId="27" xfId="1" applyFont="1" applyFill="1" applyBorder="1" applyAlignment="1" applyProtection="1">
      <alignment horizontal="center" shrinkToFit="1"/>
      <protection locked="0"/>
    </xf>
    <xf numFmtId="0" fontId="9" fillId="0" borderId="59" xfId="0" applyFont="1" applyBorder="1" applyAlignment="1" applyProtection="1">
      <alignment horizontal="left" wrapText="1"/>
      <protection hidden="1"/>
    </xf>
    <xf numFmtId="0" fontId="9" fillId="0" borderId="56" xfId="0" applyFont="1" applyBorder="1" applyAlignment="1" applyProtection="1">
      <alignment horizontal="left" wrapText="1"/>
      <protection hidden="1"/>
    </xf>
    <xf numFmtId="0" fontId="9" fillId="0" borderId="61" xfId="0" applyFont="1" applyBorder="1" applyAlignment="1" applyProtection="1">
      <alignment horizontal="left" wrapText="1"/>
      <protection hidden="1"/>
    </xf>
    <xf numFmtId="0" fontId="51" fillId="5" borderId="0" xfId="0" applyFont="1" applyFill="1" applyAlignment="1" applyProtection="1">
      <alignment horizontal="left" shrinkToFit="1"/>
      <protection locked="0"/>
    </xf>
    <xf numFmtId="3" fontId="10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7" fillId="9" borderId="35" xfId="0" applyNumberFormat="1" applyFont="1" applyFill="1" applyBorder="1" applyAlignment="1" applyProtection="1">
      <alignment horizontal="center" vertical="center" shrinkToFit="1"/>
      <protection locked="0" hidden="1"/>
    </xf>
    <xf numFmtId="3" fontId="7" fillId="9" borderId="36" xfId="0" applyNumberFormat="1" applyFont="1" applyFill="1" applyBorder="1" applyAlignment="1" applyProtection="1">
      <alignment horizontal="center" vertical="center" shrinkToFit="1"/>
      <protection locked="0" hidden="1"/>
    </xf>
    <xf numFmtId="3" fontId="7" fillId="9" borderId="37" xfId="0" applyNumberFormat="1" applyFont="1" applyFill="1" applyBorder="1" applyAlignment="1" applyProtection="1">
      <alignment horizontal="center" vertical="center" shrinkToFit="1"/>
      <protection locked="0" hidden="1"/>
    </xf>
    <xf numFmtId="0" fontId="27" fillId="5" borderId="41" xfId="0" applyFont="1" applyFill="1" applyBorder="1" applyAlignment="1" applyProtection="1">
      <alignment horizontal="left" shrinkToFit="1"/>
      <protection locked="0"/>
    </xf>
    <xf numFmtId="0" fontId="27" fillId="5" borderId="42" xfId="0" applyFont="1" applyFill="1" applyBorder="1" applyAlignment="1" applyProtection="1">
      <alignment horizontal="left" shrinkToFit="1"/>
      <protection locked="0"/>
    </xf>
    <xf numFmtId="0" fontId="27" fillId="5" borderId="43" xfId="0" applyFont="1" applyFill="1" applyBorder="1" applyAlignment="1" applyProtection="1">
      <alignment horizontal="left" shrinkToFit="1"/>
      <protection locked="0"/>
    </xf>
    <xf numFmtId="0" fontId="27" fillId="5" borderId="0" xfId="0" applyFont="1" applyFill="1" applyAlignment="1" applyProtection="1">
      <alignment horizontal="left" shrinkToFit="1"/>
      <protection locked="0" hidden="1"/>
    </xf>
    <xf numFmtId="3" fontId="7" fillId="9" borderId="35" xfId="0" applyNumberFormat="1" applyFont="1" applyFill="1" applyBorder="1" applyAlignment="1" applyProtection="1">
      <alignment horizontal="center"/>
      <protection locked="0" hidden="1"/>
    </xf>
    <xf numFmtId="3" fontId="7" fillId="9" borderId="36" xfId="0" applyNumberFormat="1" applyFont="1" applyFill="1" applyBorder="1" applyAlignment="1" applyProtection="1">
      <alignment horizontal="center"/>
      <protection locked="0" hidden="1"/>
    </xf>
    <xf numFmtId="3" fontId="7" fillId="9" borderId="37" xfId="0" applyNumberFormat="1" applyFont="1" applyFill="1" applyBorder="1" applyAlignment="1" applyProtection="1">
      <alignment horizontal="center"/>
      <protection locked="0" hidden="1"/>
    </xf>
    <xf numFmtId="3" fontId="10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7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44" xfId="0" applyFont="1" applyFill="1" applyBorder="1" applyAlignment="1" applyProtection="1">
      <alignment horizontal="left" shrinkToFit="1"/>
      <protection locked="0"/>
    </xf>
    <xf numFmtId="0" fontId="14" fillId="5" borderId="26" xfId="0" applyFont="1" applyFill="1" applyBorder="1" applyAlignment="1" applyProtection="1">
      <alignment horizontal="center" shrinkToFit="1"/>
      <protection locked="0"/>
    </xf>
    <xf numFmtId="0" fontId="14" fillId="5" borderId="20" xfId="0" applyFont="1" applyFill="1" applyBorder="1" applyAlignment="1" applyProtection="1">
      <alignment horizontal="center" shrinkToFit="1"/>
      <protection locked="0"/>
    </xf>
    <xf numFmtId="0" fontId="14" fillId="5" borderId="27" xfId="0" applyFont="1" applyFill="1" applyBorder="1" applyAlignment="1" applyProtection="1">
      <alignment horizontal="center" shrinkToFit="1"/>
      <protection locked="0"/>
    </xf>
    <xf numFmtId="3" fontId="10" fillId="5" borderId="5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1" xfId="0" applyBorder="1" applyAlignment="1" applyProtection="1">
      <alignment horizontal="left"/>
      <protection hidden="1"/>
    </xf>
    <xf numFmtId="0" fontId="0" fillId="0" borderId="52" xfId="0" applyBorder="1" applyAlignment="1" applyProtection="1">
      <alignment horizontal="left"/>
      <protection hidden="1"/>
    </xf>
    <xf numFmtId="0" fontId="0" fillId="0" borderId="53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39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10" fillId="5" borderId="53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35" xfId="0" applyFill="1" applyBorder="1" applyAlignment="1" applyProtection="1">
      <alignment horizontal="center"/>
      <protection hidden="1"/>
    </xf>
    <xf numFmtId="0" fontId="0" fillId="2" borderId="37" xfId="0" applyFill="1" applyBorder="1" applyAlignment="1" applyProtection="1">
      <alignment horizontal="center"/>
      <protection hidden="1"/>
    </xf>
    <xf numFmtId="0" fontId="0" fillId="2" borderId="36" xfId="0" applyFill="1" applyBorder="1" applyAlignment="1" applyProtection="1">
      <alignment horizontal="center"/>
      <protection hidden="1"/>
    </xf>
    <xf numFmtId="0" fontId="9" fillId="2" borderId="35" xfId="0" applyFont="1" applyFill="1" applyBorder="1" applyAlignment="1" applyProtection="1">
      <alignment horizontal="center" vertical="center"/>
      <protection hidden="1"/>
    </xf>
    <xf numFmtId="0" fontId="9" fillId="2" borderId="36" xfId="0" applyFont="1" applyFill="1" applyBorder="1" applyAlignment="1" applyProtection="1">
      <alignment horizontal="center" vertical="center"/>
      <protection hidden="1"/>
    </xf>
    <xf numFmtId="0" fontId="9" fillId="2" borderId="37" xfId="0" applyFont="1" applyFill="1" applyBorder="1" applyAlignment="1" applyProtection="1">
      <alignment horizontal="center" vertical="center"/>
      <protection hidden="1"/>
    </xf>
    <xf numFmtId="0" fontId="41" fillId="0" borderId="45" xfId="0" applyFont="1" applyFill="1" applyBorder="1" applyAlignment="1" applyProtection="1">
      <alignment horizontal="center" vertical="center"/>
      <protection hidden="1"/>
    </xf>
    <xf numFmtId="0" fontId="41" fillId="0" borderId="46" xfId="0" applyFont="1" applyFill="1" applyBorder="1" applyAlignment="1" applyProtection="1">
      <alignment horizontal="center" vertical="center"/>
      <protection hidden="1"/>
    </xf>
    <xf numFmtId="0" fontId="41" fillId="0" borderId="50" xfId="0" applyFont="1" applyFill="1" applyBorder="1" applyAlignment="1" applyProtection="1">
      <alignment horizontal="center" vertical="center"/>
      <protection hidden="1"/>
    </xf>
    <xf numFmtId="0" fontId="27" fillId="9" borderId="0" xfId="0" applyFont="1" applyFill="1" applyBorder="1" applyAlignment="1" applyProtection="1">
      <alignment horizontal="center" vertical="center"/>
      <protection hidden="1"/>
    </xf>
    <xf numFmtId="0" fontId="27" fillId="2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Border="1" applyAlignment="1" applyProtection="1">
      <alignment horizontal="center"/>
      <protection hidden="1"/>
    </xf>
    <xf numFmtId="0" fontId="27" fillId="2" borderId="0" xfId="0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Border="1" applyAlignment="1" applyProtection="1">
      <alignment horizontal="center" vertical="center" shrinkToFit="1"/>
      <protection hidden="1"/>
    </xf>
    <xf numFmtId="49" fontId="14" fillId="9" borderId="0" xfId="0" applyNumberFormat="1" applyFont="1" applyFill="1" applyBorder="1" applyAlignment="1" applyProtection="1">
      <alignment horizontal="center"/>
      <protection hidden="1"/>
    </xf>
    <xf numFmtId="0" fontId="17" fillId="9" borderId="0" xfId="0" applyFont="1" applyFill="1" applyBorder="1" applyAlignment="1" applyProtection="1">
      <alignment horizontal="center"/>
      <protection hidden="1"/>
    </xf>
    <xf numFmtId="0" fontId="11" fillId="9" borderId="0" xfId="0" applyFont="1" applyFill="1" applyBorder="1" applyAlignment="1" applyProtection="1">
      <alignment horizontal="left"/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0" fontId="44" fillId="2" borderId="0" xfId="0" applyFont="1" applyFill="1" applyBorder="1" applyAlignment="1" applyProtection="1">
      <alignment horizontal="center" shrinkToFit="1"/>
      <protection locked="0"/>
    </xf>
    <xf numFmtId="0" fontId="11" fillId="9" borderId="0" xfId="0" applyFont="1" applyFill="1" applyBorder="1" applyAlignment="1" applyProtection="1">
      <alignment horizontal="left" shrinkToFit="1"/>
      <protection hidden="1"/>
    </xf>
    <xf numFmtId="0" fontId="57" fillId="9" borderId="0" xfId="0" applyFont="1" applyFill="1" applyBorder="1" applyAlignment="1" applyProtection="1">
      <alignment horizontal="left" shrinkToFit="1"/>
      <protection hidden="1"/>
    </xf>
    <xf numFmtId="0" fontId="56" fillId="9" borderId="0" xfId="0" applyFont="1" applyFill="1" applyBorder="1" applyAlignment="1" applyProtection="1">
      <alignment horizontal="center" vertical="center"/>
      <protection hidden="1"/>
    </xf>
    <xf numFmtId="0" fontId="56" fillId="9" borderId="13" xfId="0" applyFont="1" applyFill="1" applyBorder="1" applyAlignment="1" applyProtection="1">
      <alignment horizontal="center" vertical="center"/>
      <protection hidden="1"/>
    </xf>
    <xf numFmtId="0" fontId="22" fillId="9" borderId="0" xfId="0" applyFont="1" applyFill="1" applyBorder="1" applyAlignment="1" applyProtection="1">
      <alignment horizontal="center"/>
      <protection hidden="1"/>
    </xf>
    <xf numFmtId="0" fontId="22" fillId="9" borderId="13" xfId="0" applyFont="1" applyFill="1" applyBorder="1" applyAlignment="1" applyProtection="1">
      <alignment horizontal="center"/>
      <protection hidden="1"/>
    </xf>
    <xf numFmtId="0" fontId="41" fillId="9" borderId="0" xfId="0" applyFont="1" applyFill="1" applyBorder="1" applyAlignment="1" applyProtection="1">
      <alignment horizontal="left" wrapText="1"/>
      <protection hidden="1"/>
    </xf>
    <xf numFmtId="0" fontId="17" fillId="9" borderId="0" xfId="0" applyFont="1" applyFill="1" applyBorder="1" applyAlignment="1" applyProtection="1">
      <alignment horizontal="left" vertical="center"/>
      <protection hidden="1"/>
    </xf>
    <xf numFmtId="0" fontId="17" fillId="9" borderId="7" xfId="0" applyFont="1" applyFill="1" applyBorder="1" applyAlignment="1" applyProtection="1">
      <alignment horizontal="left" vertical="center"/>
      <protection hidden="1"/>
    </xf>
    <xf numFmtId="0" fontId="17" fillId="9" borderId="7" xfId="0" applyFont="1" applyFill="1" applyBorder="1" applyAlignment="1" applyProtection="1">
      <alignment horizontal="left"/>
      <protection hidden="1"/>
    </xf>
    <xf numFmtId="0" fontId="17" fillId="9" borderId="7" xfId="0" applyFont="1" applyFill="1" applyBorder="1" applyAlignment="1" applyProtection="1">
      <alignment horizontal="center"/>
      <protection hidden="1"/>
    </xf>
    <xf numFmtId="0" fontId="17" fillId="9" borderId="7" xfId="0" applyFont="1" applyFill="1" applyBorder="1" applyAlignment="1" applyProtection="1">
      <alignment horizontal="right"/>
      <protection hidden="1"/>
    </xf>
    <xf numFmtId="0" fontId="17" fillId="9" borderId="28" xfId="0" applyFont="1" applyFill="1" applyBorder="1" applyAlignment="1" applyProtection="1">
      <alignment horizontal="right"/>
      <protection hidden="1"/>
    </xf>
    <xf numFmtId="0" fontId="11" fillId="9" borderId="0" xfId="0" applyFont="1" applyFill="1" applyBorder="1" applyAlignment="1" applyProtection="1">
      <alignment horizontal="left" vertical="center" shrinkToFit="1"/>
      <protection hidden="1"/>
    </xf>
    <xf numFmtId="0" fontId="15" fillId="9" borderId="10" xfId="0" applyFont="1" applyFill="1" applyBorder="1" applyAlignment="1" applyProtection="1">
      <alignment horizontal="left"/>
      <protection hidden="1"/>
    </xf>
    <xf numFmtId="0" fontId="15" fillId="9" borderId="7" xfId="0" applyFont="1" applyFill="1" applyBorder="1" applyAlignment="1" applyProtection="1">
      <alignment horizontal="left"/>
      <protection hidden="1"/>
    </xf>
    <xf numFmtId="0" fontId="15" fillId="9" borderId="8" xfId="0" applyFont="1" applyFill="1" applyBorder="1" applyAlignment="1" applyProtection="1">
      <alignment horizontal="left"/>
      <protection hidden="1"/>
    </xf>
    <xf numFmtId="0" fontId="27" fillId="2" borderId="0" xfId="0" applyFont="1" applyFill="1" applyBorder="1" applyAlignment="1" applyProtection="1">
      <alignment horizontal="center" vertical="center"/>
      <protection hidden="1"/>
    </xf>
    <xf numFmtId="14" fontId="18" fillId="5" borderId="0" xfId="0" applyNumberFormat="1" applyFont="1" applyFill="1" applyAlignment="1" applyProtection="1">
      <alignment horizontal="center" shrinkToFit="1"/>
      <protection hidden="1"/>
    </xf>
    <xf numFmtId="0" fontId="49" fillId="2" borderId="62" xfId="0" applyFont="1" applyFill="1" applyBorder="1" applyAlignment="1" applyProtection="1">
      <alignment horizontal="center" vertical="center" wrapText="1"/>
      <protection hidden="1"/>
    </xf>
    <xf numFmtId="0" fontId="49" fillId="2" borderId="63" xfId="0" applyFont="1" applyFill="1" applyBorder="1" applyAlignment="1" applyProtection="1">
      <alignment horizontal="center" vertical="center" wrapText="1"/>
      <protection hidden="1"/>
    </xf>
    <xf numFmtId="0" fontId="49" fillId="2" borderId="52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 vertical="center" shrinkToFit="1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27" fillId="2" borderId="0" xfId="0" applyFont="1" applyFill="1" applyAlignment="1" applyProtection="1">
      <alignment horizontal="center"/>
      <protection hidden="1"/>
    </xf>
    <xf numFmtId="0" fontId="27" fillId="2" borderId="6" xfId="0" applyFont="1" applyFill="1" applyBorder="1" applyAlignment="1" applyProtection="1">
      <alignment horizontal="center"/>
      <protection hidden="1"/>
    </xf>
    <xf numFmtId="0" fontId="27" fillId="5" borderId="60" xfId="0" applyFont="1" applyFill="1" applyBorder="1" applyAlignment="1" applyProtection="1">
      <alignment horizontal="left" shrinkToFit="1"/>
      <protection locked="0"/>
    </xf>
    <xf numFmtId="0" fontId="27" fillId="5" borderId="15" xfId="0" applyFont="1" applyFill="1" applyBorder="1" applyAlignment="1" applyProtection="1">
      <alignment horizontal="left" shrinkToFit="1"/>
      <protection locked="0"/>
    </xf>
    <xf numFmtId="0" fontId="27" fillId="5" borderId="22" xfId="0" applyFont="1" applyFill="1" applyBorder="1" applyAlignment="1" applyProtection="1">
      <alignment horizontal="left" shrinkToFit="1"/>
      <protection locked="0"/>
    </xf>
    <xf numFmtId="0" fontId="27" fillId="5" borderId="5" xfId="0" applyFont="1" applyFill="1" applyBorder="1" applyAlignment="1" applyProtection="1">
      <alignment horizontal="left" shrinkToFit="1"/>
      <protection locked="0"/>
    </xf>
    <xf numFmtId="0" fontId="27" fillId="5" borderId="6" xfId="0" applyFont="1" applyFill="1" applyBorder="1" applyAlignment="1" applyProtection="1">
      <alignment horizontal="left" shrinkToFit="1"/>
      <protection locked="0"/>
    </xf>
    <xf numFmtId="0" fontId="27" fillId="5" borderId="11" xfId="0" applyFont="1" applyFill="1" applyBorder="1" applyAlignment="1" applyProtection="1">
      <alignment horizontal="left" shrinkToFit="1"/>
      <protection locked="0"/>
    </xf>
    <xf numFmtId="0" fontId="27" fillId="2" borderId="0" xfId="0" applyFont="1" applyFill="1" applyAlignment="1" applyProtection="1">
      <alignment horizontal="left" shrinkToFit="1"/>
      <protection hidden="1"/>
    </xf>
    <xf numFmtId="0" fontId="41" fillId="0" borderId="45" xfId="0" applyFont="1" applyFill="1" applyBorder="1" applyAlignment="1" applyProtection="1">
      <alignment horizontal="center" vertical="center" wrapText="1"/>
      <protection hidden="1"/>
    </xf>
    <xf numFmtId="0" fontId="41" fillId="0" borderId="46" xfId="0" applyFont="1" applyFill="1" applyBorder="1" applyAlignment="1" applyProtection="1">
      <alignment horizontal="center" vertical="center" wrapText="1"/>
      <protection hidden="1"/>
    </xf>
    <xf numFmtId="0" fontId="41" fillId="0" borderId="47" xfId="0" applyFont="1" applyFill="1" applyBorder="1" applyAlignment="1" applyProtection="1">
      <alignment horizontal="center" vertical="center" wrapText="1"/>
      <protection hidden="1"/>
    </xf>
    <xf numFmtId="0" fontId="27" fillId="5" borderId="51" xfId="0" applyFont="1" applyFill="1" applyBorder="1" applyAlignment="1" applyProtection="1">
      <alignment horizontal="left" shrinkToFit="1"/>
      <protection locked="0"/>
    </xf>
    <xf numFmtId="0" fontId="27" fillId="5" borderId="52" xfId="0" applyFont="1" applyFill="1" applyBorder="1" applyAlignment="1" applyProtection="1">
      <alignment horizontal="left" shrinkToFit="1"/>
      <protection locked="0"/>
    </xf>
    <xf numFmtId="0" fontId="27" fillId="5" borderId="14" xfId="0" applyFont="1" applyFill="1" applyBorder="1" applyAlignment="1" applyProtection="1">
      <alignment horizontal="left" shrinkToFit="1"/>
      <protection locked="0"/>
    </xf>
    <xf numFmtId="0" fontId="27" fillId="5" borderId="53" xfId="0" applyFont="1" applyFill="1" applyBorder="1" applyAlignment="1" applyProtection="1">
      <alignment horizontal="left" shrinkToFit="1"/>
      <protection locked="0"/>
    </xf>
    <xf numFmtId="0" fontId="2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58" fillId="2" borderId="29" xfId="0" applyFont="1" applyFill="1" applyBorder="1" applyAlignment="1" applyProtection="1">
      <alignment horizontal="left" shrinkToFit="1"/>
      <protection hidden="1"/>
    </xf>
    <xf numFmtId="0" fontId="58" fillId="2" borderId="30" xfId="0" applyFont="1" applyFill="1" applyBorder="1" applyAlignment="1" applyProtection="1">
      <alignment horizontal="left" shrinkToFit="1"/>
      <protection hidden="1"/>
    </xf>
    <xf numFmtId="0" fontId="58" fillId="2" borderId="31" xfId="0" applyFont="1" applyFill="1" applyBorder="1" applyAlignment="1" applyProtection="1">
      <alignment horizontal="left" shrinkToFit="1"/>
      <protection hidden="1"/>
    </xf>
    <xf numFmtId="49" fontId="14" fillId="5" borderId="26" xfId="0" applyNumberFormat="1" applyFont="1" applyFill="1" applyBorder="1" applyAlignment="1" applyProtection="1">
      <alignment horizontal="center" shrinkToFit="1"/>
      <protection locked="0"/>
    </xf>
    <xf numFmtId="49" fontId="14" fillId="5" borderId="20" xfId="0" applyNumberFormat="1" applyFont="1" applyFill="1" applyBorder="1" applyAlignment="1" applyProtection="1">
      <alignment horizontal="center" shrinkToFit="1"/>
      <protection locked="0"/>
    </xf>
    <xf numFmtId="49" fontId="14" fillId="5" borderId="27" xfId="0" applyNumberFormat="1" applyFont="1" applyFill="1" applyBorder="1" applyAlignment="1" applyProtection="1">
      <alignment horizontal="center" shrinkToFit="1"/>
      <protection locked="0"/>
    </xf>
    <xf numFmtId="0" fontId="33" fillId="0" borderId="35" xfId="0" applyFont="1" applyFill="1" applyBorder="1" applyAlignment="1" applyProtection="1">
      <alignment horizontal="center" vertical="center"/>
      <protection hidden="1"/>
    </xf>
    <xf numFmtId="0" fontId="33" fillId="0" borderId="36" xfId="0" applyFont="1" applyFill="1" applyBorder="1" applyAlignment="1" applyProtection="1">
      <alignment horizontal="center" vertical="center"/>
      <protection hidden="1"/>
    </xf>
    <xf numFmtId="0" fontId="33" fillId="0" borderId="37" xfId="0" applyFont="1" applyFill="1" applyBorder="1" applyAlignment="1" applyProtection="1">
      <alignment horizontal="center" vertical="center"/>
      <protection hidden="1"/>
    </xf>
    <xf numFmtId="0" fontId="27" fillId="5" borderId="29" xfId="0" applyFont="1" applyFill="1" applyBorder="1" applyAlignment="1" applyProtection="1">
      <alignment horizontal="left" shrinkToFit="1"/>
      <protection locked="0"/>
    </xf>
    <xf numFmtId="0" fontId="27" fillId="5" borderId="30" xfId="0" applyFont="1" applyFill="1" applyBorder="1" applyAlignment="1" applyProtection="1">
      <alignment horizontal="left" shrinkToFit="1"/>
      <protection locked="0"/>
    </xf>
    <xf numFmtId="0" fontId="27" fillId="5" borderId="31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3" fillId="0" borderId="10" xfId="0" applyFont="1" applyBorder="1" applyAlignment="1" applyProtection="1">
      <alignment horizontal="center" vertical="center"/>
      <protection hidden="1"/>
    </xf>
    <xf numFmtId="0" fontId="33" fillId="0" borderId="7" xfId="0" applyFont="1" applyBorder="1" applyAlignment="1" applyProtection="1">
      <alignment horizontal="center" vertical="center"/>
      <protection hidden="1"/>
    </xf>
    <xf numFmtId="0" fontId="33" fillId="0" borderId="8" xfId="0" applyFont="1" applyBorder="1" applyAlignment="1" applyProtection="1">
      <alignment horizontal="center" vertical="center"/>
      <protection hidden="1"/>
    </xf>
    <xf numFmtId="0" fontId="33" fillId="0" borderId="5" xfId="0" applyFont="1" applyBorder="1" applyAlignment="1" applyProtection="1">
      <alignment horizontal="center" vertical="center"/>
      <protection hidden="1"/>
    </xf>
    <xf numFmtId="0" fontId="33" fillId="0" borderId="6" xfId="0" applyFont="1" applyBorder="1" applyAlignment="1" applyProtection="1">
      <alignment horizontal="center" vertical="center"/>
      <protection hidden="1"/>
    </xf>
    <xf numFmtId="0" fontId="33" fillId="0" borderId="11" xfId="0" applyFont="1" applyBorder="1" applyAlignment="1" applyProtection="1">
      <alignment horizontal="center" vertical="center"/>
      <protection hidden="1"/>
    </xf>
    <xf numFmtId="49" fontId="14" fillId="5" borderId="32" xfId="0" applyNumberFormat="1" applyFont="1" applyFill="1" applyBorder="1" applyAlignment="1" applyProtection="1">
      <alignment horizontal="center" shrinkToFit="1"/>
      <protection locked="0"/>
    </xf>
    <xf numFmtId="49" fontId="14" fillId="5" borderId="33" xfId="0" applyNumberFormat="1" applyFont="1" applyFill="1" applyBorder="1" applyAlignment="1" applyProtection="1">
      <alignment horizontal="center" shrinkToFit="1"/>
      <protection locked="0"/>
    </xf>
    <xf numFmtId="49" fontId="14" fillId="5" borderId="34" xfId="0" applyNumberFormat="1" applyFont="1" applyFill="1" applyBorder="1" applyAlignment="1" applyProtection="1">
      <alignment horizontal="center" shrinkToFit="1"/>
      <protection locked="0"/>
    </xf>
    <xf numFmtId="0" fontId="14" fillId="5" borderId="29" xfId="0" applyFont="1" applyFill="1" applyBorder="1" applyAlignment="1" applyProtection="1">
      <alignment horizontal="center" shrinkToFit="1"/>
      <protection locked="0"/>
    </xf>
    <xf numFmtId="0" fontId="14" fillId="5" borderId="30" xfId="0" applyFont="1" applyFill="1" applyBorder="1" applyAlignment="1" applyProtection="1">
      <alignment horizontal="center" shrinkToFit="1"/>
      <protection locked="0"/>
    </xf>
    <xf numFmtId="0" fontId="14" fillId="5" borderId="31" xfId="0" applyFont="1" applyFill="1" applyBorder="1" applyAlignment="1" applyProtection="1">
      <alignment horizontal="center" shrinkToFit="1"/>
      <protection locked="0"/>
    </xf>
    <xf numFmtId="49" fontId="14" fillId="5" borderId="29" xfId="0" applyNumberFormat="1" applyFont="1" applyFill="1" applyBorder="1" applyAlignment="1" applyProtection="1">
      <alignment horizontal="center" shrinkToFit="1"/>
      <protection locked="0"/>
    </xf>
    <xf numFmtId="49" fontId="14" fillId="5" borderId="30" xfId="0" applyNumberFormat="1" applyFont="1" applyFill="1" applyBorder="1" applyAlignment="1" applyProtection="1">
      <alignment horizontal="center" shrinkToFit="1"/>
      <protection locked="0"/>
    </xf>
    <xf numFmtId="49" fontId="14" fillId="5" borderId="31" xfId="0" applyNumberFormat="1" applyFont="1" applyFill="1" applyBorder="1" applyAlignment="1" applyProtection="1">
      <alignment horizont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43" fontId="14" fillId="5" borderId="32" xfId="1" applyFont="1" applyFill="1" applyBorder="1" applyAlignment="1" applyProtection="1">
      <alignment horizontal="center" shrinkToFit="1"/>
      <protection locked="0"/>
    </xf>
    <xf numFmtId="43" fontId="14" fillId="5" borderId="33" xfId="1" applyFont="1" applyFill="1" applyBorder="1" applyAlignment="1" applyProtection="1">
      <alignment horizontal="center" shrinkToFit="1"/>
      <protection locked="0"/>
    </xf>
    <xf numFmtId="43" fontId="14" fillId="5" borderId="34" xfId="1" applyFont="1" applyFill="1" applyBorder="1" applyAlignment="1" applyProtection="1">
      <alignment horizontal="center" shrinkToFit="1"/>
      <protection locked="0"/>
    </xf>
    <xf numFmtId="0" fontId="27" fillId="5" borderId="26" xfId="0" applyFont="1" applyFill="1" applyBorder="1" applyAlignment="1" applyProtection="1">
      <alignment horizontal="center" shrinkToFit="1"/>
      <protection locked="0"/>
    </xf>
    <xf numFmtId="0" fontId="27" fillId="5" borderId="20" xfId="0" applyFont="1" applyFill="1" applyBorder="1" applyAlignment="1" applyProtection="1">
      <alignment horizontal="center" shrinkToFit="1"/>
      <protection locked="0"/>
    </xf>
    <xf numFmtId="0" fontId="27" fillId="5" borderId="27" xfId="0" applyFont="1" applyFill="1" applyBorder="1" applyAlignment="1" applyProtection="1">
      <alignment horizontal="center" shrinkToFit="1"/>
      <protection locked="0"/>
    </xf>
    <xf numFmtId="0" fontId="39" fillId="5" borderId="26" xfId="0" applyFont="1" applyFill="1" applyBorder="1" applyAlignment="1" applyProtection="1">
      <alignment horizontal="center" shrinkToFit="1"/>
      <protection locked="0" hidden="1"/>
    </xf>
    <xf numFmtId="0" fontId="39" fillId="5" borderId="20" xfId="0" applyFont="1" applyFill="1" applyBorder="1" applyAlignment="1" applyProtection="1">
      <alignment horizontal="center" shrinkToFit="1"/>
      <protection locked="0" hidden="1"/>
    </xf>
    <xf numFmtId="0" fontId="27" fillId="5" borderId="29" xfId="0" applyFont="1" applyFill="1" applyBorder="1" applyAlignment="1" applyProtection="1">
      <alignment horizontal="center" shrinkToFit="1"/>
      <protection locked="0"/>
    </xf>
    <xf numFmtId="0" fontId="27" fillId="5" borderId="30" xfId="0" applyFont="1" applyFill="1" applyBorder="1" applyAlignment="1" applyProtection="1">
      <alignment horizontal="center" shrinkToFit="1"/>
      <protection locked="0"/>
    </xf>
    <xf numFmtId="0" fontId="27" fillId="5" borderId="31" xfId="0" applyFont="1" applyFill="1" applyBorder="1" applyAlignment="1" applyProtection="1">
      <alignment horizontal="center" shrinkToFit="1"/>
      <protection locked="0"/>
    </xf>
    <xf numFmtId="0" fontId="4" fillId="0" borderId="35" xfId="0" applyFont="1" applyBorder="1" applyAlignment="1" applyProtection="1">
      <alignment horizontal="center" vertical="center" wrapText="1"/>
      <protection hidden="1"/>
    </xf>
    <xf numFmtId="0" fontId="4" fillId="0" borderId="36" xfId="0" applyFont="1" applyBorder="1" applyAlignment="1" applyProtection="1">
      <alignment horizontal="center" vertical="center" wrapText="1"/>
      <protection hidden="1"/>
    </xf>
    <xf numFmtId="0" fontId="4" fillId="0" borderId="37" xfId="0" applyFont="1" applyBorder="1" applyAlignment="1" applyProtection="1">
      <alignment horizontal="center" vertical="center" wrapText="1"/>
      <protection hidden="1"/>
    </xf>
    <xf numFmtId="0" fontId="11" fillId="9" borderId="0" xfId="0" applyFont="1" applyFill="1" applyBorder="1" applyAlignment="1" applyProtection="1">
      <alignment horizontal="left" vertical="center"/>
      <protection hidden="1"/>
    </xf>
    <xf numFmtId="0" fontId="27" fillId="2" borderId="62" xfId="0" applyFont="1" applyFill="1" applyBorder="1" applyAlignment="1" applyProtection="1">
      <alignment horizontal="center" vertical="center" wrapText="1"/>
      <protection hidden="1"/>
    </xf>
    <xf numFmtId="0" fontId="27" fillId="2" borderId="63" xfId="0" applyFont="1" applyFill="1" applyBorder="1" applyAlignment="1" applyProtection="1">
      <alignment horizontal="center" vertical="center" wrapText="1"/>
      <protection hidden="1"/>
    </xf>
    <xf numFmtId="0" fontId="27" fillId="2" borderId="52" xfId="0" applyFont="1" applyFill="1" applyBorder="1" applyAlignment="1" applyProtection="1">
      <alignment horizontal="center" vertical="center" wrapText="1"/>
      <protection hidden="1"/>
    </xf>
    <xf numFmtId="0" fontId="27" fillId="2" borderId="35" xfId="0" applyFont="1" applyFill="1" applyBorder="1" applyAlignment="1" applyProtection="1">
      <alignment horizontal="center"/>
      <protection locked="0" hidden="1"/>
    </xf>
    <xf numFmtId="0" fontId="27" fillId="2" borderId="36" xfId="0" applyFont="1" applyFill="1" applyBorder="1" applyAlignment="1" applyProtection="1">
      <alignment horizontal="center"/>
      <protection locked="0" hidden="1"/>
    </xf>
    <xf numFmtId="0" fontId="14" fillId="5" borderId="32" xfId="0" applyFont="1" applyFill="1" applyBorder="1" applyAlignment="1" applyProtection="1">
      <alignment horizontal="center" shrinkToFit="1"/>
      <protection locked="0"/>
    </xf>
    <xf numFmtId="0" fontId="14" fillId="5" borderId="33" xfId="0" applyFont="1" applyFill="1" applyBorder="1" applyAlignment="1" applyProtection="1">
      <alignment horizontal="center" shrinkToFit="1"/>
      <protection locked="0"/>
    </xf>
    <xf numFmtId="0" fontId="14" fillId="5" borderId="34" xfId="0" applyFont="1" applyFill="1" applyBorder="1" applyAlignment="1" applyProtection="1">
      <alignment horizontal="center" shrinkToFit="1"/>
      <protection locked="0"/>
    </xf>
    <xf numFmtId="0" fontId="0" fillId="0" borderId="49" xfId="0" applyBorder="1" applyAlignment="1" applyProtection="1">
      <alignment horizontal="center" shrinkToFit="1"/>
      <protection hidden="1"/>
    </xf>
    <xf numFmtId="0" fontId="0" fillId="0" borderId="20" xfId="0" applyBorder="1" applyAlignment="1" applyProtection="1">
      <alignment horizontal="center" shrinkToFit="1"/>
      <protection hidden="1"/>
    </xf>
    <xf numFmtId="0" fontId="0" fillId="0" borderId="54" xfId="0" applyBorder="1" applyAlignment="1" applyProtection="1">
      <alignment horizontal="center" shrinkToFi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0" fontId="0" fillId="0" borderId="52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3" fontId="10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6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59" xfId="0" applyFont="1" applyBorder="1" applyAlignment="1" applyProtection="1">
      <alignment horizontal="center" vertical="center" wrapText="1"/>
      <protection hidden="1"/>
    </xf>
    <xf numFmtId="0" fontId="3" fillId="0" borderId="56" xfId="0" applyFont="1" applyBorder="1" applyAlignment="1" applyProtection="1">
      <alignment horizontal="center" vertical="center" wrapText="1"/>
      <protection hidden="1"/>
    </xf>
    <xf numFmtId="0" fontId="3" fillId="0" borderId="61" xfId="0" applyFont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9" fillId="0" borderId="49" xfId="0" applyFont="1" applyBorder="1" applyAlignment="1" applyProtection="1">
      <alignment horizontal="center" shrinkToFit="1"/>
      <protection hidden="1"/>
    </xf>
    <xf numFmtId="0" fontId="39" fillId="0" borderId="20" xfId="0" applyFont="1" applyBorder="1" applyAlignment="1" applyProtection="1">
      <alignment horizontal="center" shrinkToFit="1"/>
      <protection hidden="1"/>
    </xf>
    <xf numFmtId="0" fontId="39" fillId="0" borderId="54" xfId="0" applyFont="1" applyBorder="1" applyAlignment="1" applyProtection="1">
      <alignment horizontal="center" shrinkToFit="1"/>
      <protection hidden="1"/>
    </xf>
    <xf numFmtId="3" fontId="10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51" fillId="5" borderId="39" xfId="0" applyNumberFormat="1" applyFont="1" applyFill="1" applyBorder="1" applyAlignment="1" applyProtection="1">
      <alignment horizontal="center" shrinkToFit="1"/>
      <protection locked="0"/>
    </xf>
    <xf numFmtId="10" fontId="39" fillId="0" borderId="39" xfId="4" applyNumberFormat="1" applyFont="1" applyBorder="1" applyAlignment="1" applyProtection="1">
      <alignment horizontal="center" shrinkToFit="1"/>
      <protection hidden="1"/>
    </xf>
    <xf numFmtId="10" fontId="39" fillId="0" borderId="40" xfId="4" applyNumberFormat="1" applyFont="1" applyBorder="1" applyAlignment="1" applyProtection="1">
      <alignment horizontal="center" shrinkToFit="1"/>
      <protection hidden="1"/>
    </xf>
    <xf numFmtId="0" fontId="39" fillId="0" borderId="39" xfId="0" applyFont="1" applyBorder="1" applyAlignment="1" applyProtection="1">
      <alignment horizontal="center" shrinkToFit="1"/>
      <protection hidden="1"/>
    </xf>
    <xf numFmtId="0" fontId="39" fillId="0" borderId="40" xfId="0" applyFont="1" applyBorder="1" applyAlignment="1" applyProtection="1">
      <alignment horizontal="center" shrinkToFit="1"/>
      <protection hidden="1"/>
    </xf>
    <xf numFmtId="0" fontId="33" fillId="0" borderId="38" xfId="0" applyFont="1" applyBorder="1" applyAlignment="1" applyProtection="1">
      <alignment horizontal="right" vertical="center" wrapText="1"/>
      <protection hidden="1"/>
    </xf>
    <xf numFmtId="0" fontId="33" fillId="0" borderId="39" xfId="0" applyFont="1" applyBorder="1" applyAlignment="1" applyProtection="1">
      <alignment horizontal="right" vertical="center" wrapText="1"/>
      <protection hidden="1"/>
    </xf>
    <xf numFmtId="0" fontId="27" fillId="5" borderId="18" xfId="0" applyFont="1" applyFill="1" applyBorder="1" applyAlignment="1" applyProtection="1">
      <alignment horizontal="left"/>
      <protection locked="0"/>
    </xf>
    <xf numFmtId="0" fontId="27" fillId="5" borderId="23" xfId="0" applyFont="1" applyFill="1" applyBorder="1" applyAlignment="1" applyProtection="1">
      <alignment horizontal="left"/>
      <protection locked="0"/>
    </xf>
    <xf numFmtId="0" fontId="39" fillId="5" borderId="0" xfId="0" applyFont="1" applyFill="1" applyAlignment="1" applyProtection="1">
      <alignment horizontal="center"/>
      <protection locked="0"/>
    </xf>
    <xf numFmtId="0" fontId="27" fillId="5" borderId="32" xfId="0" applyFont="1" applyFill="1" applyBorder="1" applyAlignment="1" applyProtection="1">
      <alignment horizontal="center" shrinkToFit="1"/>
      <protection locked="0"/>
    </xf>
    <xf numFmtId="0" fontId="27" fillId="5" borderId="33" xfId="0" applyFont="1" applyFill="1" applyBorder="1" applyAlignment="1" applyProtection="1">
      <alignment horizontal="center" shrinkToFit="1"/>
      <protection locked="0"/>
    </xf>
    <xf numFmtId="0" fontId="27" fillId="5" borderId="34" xfId="0" applyFont="1" applyFill="1" applyBorder="1" applyAlignment="1" applyProtection="1">
      <alignment horizontal="center" shrinkToFit="1"/>
      <protection locked="0"/>
    </xf>
    <xf numFmtId="0" fontId="59" fillId="2" borderId="0" xfId="0" applyFont="1" applyFill="1" applyAlignment="1" applyProtection="1">
      <alignment horizontal="left" wrapText="1"/>
      <protection hidden="1"/>
    </xf>
    <xf numFmtId="0" fontId="39" fillId="2" borderId="62" xfId="0" applyFont="1" applyFill="1" applyBorder="1" applyAlignment="1" applyProtection="1">
      <alignment horizontal="center" vertical="center" wrapText="1"/>
      <protection hidden="1"/>
    </xf>
    <xf numFmtId="0" fontId="39" fillId="2" borderId="63" xfId="0" applyFont="1" applyFill="1" applyBorder="1" applyAlignment="1" applyProtection="1">
      <alignment horizontal="center" vertical="center" wrapText="1"/>
      <protection hidden="1"/>
    </xf>
    <xf numFmtId="0" fontId="39" fillId="2" borderId="52" xfId="0" applyFont="1" applyFill="1" applyBorder="1" applyAlignment="1" applyProtection="1">
      <alignment horizontal="center" vertical="center" wrapText="1"/>
      <protection hidden="1"/>
    </xf>
    <xf numFmtId="0" fontId="1" fillId="0" borderId="59" xfId="0" applyFont="1" applyBorder="1" applyAlignment="1" applyProtection="1">
      <alignment horizontal="center" vertical="center"/>
      <protection hidden="1"/>
    </xf>
    <xf numFmtId="0" fontId="1" fillId="0" borderId="56" xfId="0" applyFont="1" applyBorder="1" applyAlignment="1" applyProtection="1">
      <alignment horizontal="center" vertical="center"/>
      <protection hidden="1"/>
    </xf>
    <xf numFmtId="0" fontId="1" fillId="0" borderId="57" xfId="0" applyFont="1" applyBorder="1" applyAlignment="1" applyProtection="1">
      <alignment horizontal="center" vertical="center"/>
      <protection hidden="1"/>
    </xf>
    <xf numFmtId="0" fontId="49" fillId="9" borderId="0" xfId="0" applyFont="1" applyFill="1" applyAlignment="1" applyProtection="1">
      <alignment horizontal="center" vertical="center"/>
      <protection hidden="1"/>
    </xf>
    <xf numFmtId="0" fontId="58" fillId="2" borderId="26" xfId="0" applyFont="1" applyFill="1" applyBorder="1" applyAlignment="1" applyProtection="1">
      <alignment horizontal="left" shrinkToFit="1"/>
      <protection hidden="1"/>
    </xf>
    <xf numFmtId="0" fontId="58" fillId="2" borderId="20" xfId="0" applyFont="1" applyFill="1" applyBorder="1" applyAlignment="1" applyProtection="1">
      <alignment horizontal="left" shrinkToFit="1"/>
      <protection hidden="1"/>
    </xf>
    <xf numFmtId="0" fontId="58" fillId="2" borderId="27" xfId="0" applyFont="1" applyFill="1" applyBorder="1" applyAlignment="1" applyProtection="1">
      <alignment horizontal="left" shrinkToFit="1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56" xfId="0" applyFont="1" applyBorder="1" applyAlignment="1" applyProtection="1">
      <alignment horizontal="center" vertical="center"/>
      <protection hidden="1"/>
    </xf>
    <xf numFmtId="0" fontId="3" fillId="0" borderId="57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27" fillId="5" borderId="0" xfId="0" applyFont="1" applyFill="1" applyAlignment="1" applyProtection="1">
      <alignment shrinkToFit="1"/>
      <protection locked="0"/>
    </xf>
    <xf numFmtId="4" fontId="1" fillId="5" borderId="4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51" fillId="5" borderId="42" xfId="0" applyNumberFormat="1" applyFont="1" applyFill="1" applyBorder="1" applyAlignment="1" applyProtection="1">
      <alignment horizontal="center" shrinkToFit="1"/>
      <protection locked="0"/>
    </xf>
    <xf numFmtId="0" fontId="39" fillId="0" borderId="42" xfId="0" applyFont="1" applyBorder="1" applyAlignment="1" applyProtection="1">
      <alignment horizontal="center" shrinkToFit="1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10" fontId="39" fillId="0" borderId="42" xfId="4" applyNumberFormat="1" applyFont="1" applyBorder="1" applyAlignment="1" applyProtection="1">
      <alignment horizontal="center" shrinkToFit="1"/>
      <protection hidden="1"/>
    </xf>
    <xf numFmtId="10" fontId="39" fillId="0" borderId="43" xfId="4" applyNumberFormat="1" applyFont="1" applyBorder="1" applyAlignment="1" applyProtection="1">
      <alignment horizontal="center" shrinkToFit="1"/>
      <protection hidden="1"/>
    </xf>
    <xf numFmtId="4" fontId="1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4" xfId="0" applyFont="1" applyFill="1" applyBorder="1" applyAlignment="1" applyProtection="1">
      <alignment horizontal="left" shrinkToFit="1"/>
      <protection locked="0"/>
    </xf>
    <xf numFmtId="0" fontId="27" fillId="5" borderId="0" xfId="0" applyFont="1" applyFill="1" applyBorder="1" applyAlignment="1" applyProtection="1">
      <alignment horizontal="left" shrinkToFit="1"/>
      <protection locked="0"/>
    </xf>
    <xf numFmtId="0" fontId="27" fillId="5" borderId="9" xfId="0" applyFont="1" applyFill="1" applyBorder="1" applyAlignment="1" applyProtection="1">
      <alignment horizontal="left" shrinkToFit="1"/>
      <protection locked="0"/>
    </xf>
    <xf numFmtId="14" fontId="10" fillId="5" borderId="39" xfId="0" applyNumberFormat="1" applyFont="1" applyFill="1" applyBorder="1" applyAlignment="1" applyProtection="1">
      <alignment horizontal="center" vertical="center" shrinkToFit="1"/>
      <protection locked="0"/>
    </xf>
    <xf numFmtId="14" fontId="10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8" xfId="0" applyFont="1" applyBorder="1" applyAlignment="1" applyProtection="1">
      <alignment horizontal="left" vertical="center" wrapText="1"/>
      <protection hidden="1"/>
    </xf>
    <xf numFmtId="0" fontId="0" fillId="0" borderId="39" xfId="0" applyFont="1" applyBorder="1" applyAlignment="1" applyProtection="1">
      <alignment horizontal="left" vertical="center" wrapText="1"/>
      <protection hidden="1"/>
    </xf>
    <xf numFmtId="3" fontId="10" fillId="0" borderId="49" xfId="0" applyNumberFormat="1" applyFont="1" applyFill="1" applyBorder="1" applyAlignment="1" applyProtection="1">
      <alignment horizontal="center" vertical="center" shrinkToFit="1"/>
      <protection hidden="1"/>
    </xf>
    <xf numFmtId="3" fontId="10" fillId="0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0" borderId="27" xfId="0" applyNumberFormat="1" applyFont="1" applyFill="1" applyBorder="1" applyAlignment="1" applyProtection="1">
      <alignment horizontal="center" vertical="center" shrinkToFit="1"/>
      <protection hidden="1"/>
    </xf>
    <xf numFmtId="10" fontId="10" fillId="5" borderId="39" xfId="4" applyNumberFormat="1" applyFont="1" applyFill="1" applyBorder="1" applyAlignment="1" applyProtection="1">
      <alignment horizontal="center" vertical="center" shrinkToFit="1"/>
      <protection locked="0"/>
    </xf>
    <xf numFmtId="10" fontId="10" fillId="5" borderId="40" xfId="4" applyNumberFormat="1" applyFont="1" applyFill="1" applyBorder="1" applyAlignment="1" applyProtection="1">
      <alignment horizontal="center" vertical="center" shrinkToFit="1"/>
      <protection locked="0"/>
    </xf>
    <xf numFmtId="0" fontId="27" fillId="0" borderId="29" xfId="0" applyFont="1" applyBorder="1" applyAlignment="1" applyProtection="1">
      <alignment horizontal="left" vertical="center" wrapText="1"/>
      <protection hidden="1"/>
    </xf>
    <xf numFmtId="0" fontId="27" fillId="0" borderId="30" xfId="0" applyFont="1" applyBorder="1" applyAlignment="1" applyProtection="1">
      <alignment horizontal="left" vertical="center" wrapText="1"/>
      <protection hidden="1"/>
    </xf>
    <xf numFmtId="14" fontId="10" fillId="5" borderId="30" xfId="0" applyNumberFormat="1" applyFont="1" applyFill="1" applyBorder="1" applyAlignment="1" applyProtection="1">
      <alignment horizontal="center"/>
      <protection locked="0"/>
    </xf>
    <xf numFmtId="14" fontId="10" fillId="5" borderId="55" xfId="0" applyNumberFormat="1" applyFont="1" applyFill="1" applyBorder="1" applyAlignment="1" applyProtection="1">
      <alignment horizontal="center"/>
      <protection locked="0"/>
    </xf>
    <xf numFmtId="3" fontId="50" fillId="9" borderId="56" xfId="0" applyNumberFormat="1" applyFont="1" applyFill="1" applyBorder="1" applyAlignment="1" applyProtection="1">
      <alignment horizontal="center" vertical="center" shrinkToFit="1"/>
      <protection locked="0" hidden="1"/>
    </xf>
    <xf numFmtId="3" fontId="50" fillId="9" borderId="57" xfId="0" applyNumberFormat="1" applyFont="1" applyFill="1" applyBorder="1" applyAlignment="1" applyProtection="1">
      <alignment horizontal="center" vertical="center" shrinkToFit="1"/>
      <protection locked="0" hidden="1"/>
    </xf>
    <xf numFmtId="0" fontId="33" fillId="0" borderId="41" xfId="0" applyFont="1" applyBorder="1" applyAlignment="1" applyProtection="1">
      <alignment horizontal="right" vertical="center" wrapText="1"/>
      <protection hidden="1"/>
    </xf>
    <xf numFmtId="0" fontId="33" fillId="0" borderId="42" xfId="0" applyFont="1" applyBorder="1" applyAlignment="1" applyProtection="1">
      <alignment horizontal="right" vertical="center" wrapText="1"/>
      <protection hidden="1"/>
    </xf>
    <xf numFmtId="0" fontId="44" fillId="0" borderId="45" xfId="0" applyFont="1" applyBorder="1" applyAlignment="1" applyProtection="1">
      <alignment horizontal="left" vertical="center" wrapText="1"/>
      <protection hidden="1"/>
    </xf>
    <xf numFmtId="0" fontId="44" fillId="0" borderId="46" xfId="0" applyFont="1" applyBorder="1" applyAlignment="1" applyProtection="1">
      <alignment horizontal="left" vertical="center" wrapText="1"/>
      <protection hidden="1"/>
    </xf>
    <xf numFmtId="3" fontId="10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33" xfId="0" applyFont="1" applyFill="1" applyBorder="1" applyAlignment="1" applyProtection="1">
      <alignment horizontal="left"/>
      <protection locked="0"/>
    </xf>
    <xf numFmtId="0" fontId="27" fillId="5" borderId="34" xfId="0" applyFont="1" applyFill="1" applyBorder="1" applyAlignment="1" applyProtection="1">
      <alignment horizontal="left"/>
      <protection locked="0"/>
    </xf>
    <xf numFmtId="0" fontId="0" fillId="0" borderId="64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0" fillId="0" borderId="6" xfId="0" applyFont="1" applyBorder="1" applyAlignment="1" applyProtection="1">
      <alignment horizontal="left" vertical="top" wrapText="1"/>
      <protection hidden="1"/>
    </xf>
    <xf numFmtId="3" fontId="16" fillId="9" borderId="10" xfId="0" applyNumberFormat="1" applyFont="1" applyFill="1" applyBorder="1" applyAlignment="1" applyProtection="1">
      <alignment horizontal="center"/>
      <protection locked="0" hidden="1"/>
    </xf>
    <xf numFmtId="3" fontId="16" fillId="9" borderId="7" xfId="0" applyNumberFormat="1" applyFont="1" applyFill="1" applyBorder="1" applyAlignment="1" applyProtection="1">
      <alignment horizontal="center"/>
      <protection locked="0" hidden="1"/>
    </xf>
    <xf numFmtId="0" fontId="27" fillId="0" borderId="59" xfId="0" applyFont="1" applyBorder="1" applyAlignment="1" applyProtection="1">
      <alignment horizontal="left" vertical="center" wrapText="1"/>
      <protection hidden="1"/>
    </xf>
    <xf numFmtId="0" fontId="27" fillId="0" borderId="56" xfId="0" applyFont="1" applyBorder="1" applyAlignment="1" applyProtection="1">
      <alignment horizontal="left" vertical="center" wrapText="1"/>
      <protection hidden="1"/>
    </xf>
    <xf numFmtId="3" fontId="10" fillId="5" borderId="5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57" xfId="0" applyNumberFormat="1" applyFont="1" applyFill="1" applyBorder="1" applyAlignment="1" applyProtection="1">
      <alignment horizontal="center" vertical="center" shrinkToFit="1"/>
      <protection locked="0"/>
    </xf>
    <xf numFmtId="0" fontId="11" fillId="9" borderId="18" xfId="0" applyFont="1" applyFill="1" applyBorder="1" applyAlignment="1" applyProtection="1">
      <alignment horizontal="left" vertical="center"/>
      <protection hidden="1"/>
    </xf>
    <xf numFmtId="0" fontId="27" fillId="9" borderId="6" xfId="0" applyFont="1" applyFill="1" applyBorder="1" applyAlignment="1" applyProtection="1">
      <alignment horizontal="center" vertical="center"/>
      <protection hidden="1"/>
    </xf>
    <xf numFmtId="0" fontId="0" fillId="9" borderId="4" xfId="0" applyFont="1" applyFill="1" applyBorder="1" applyAlignment="1" applyProtection="1">
      <alignment horizontal="center"/>
      <protection hidden="1"/>
    </xf>
    <xf numFmtId="0" fontId="0" fillId="9" borderId="0" xfId="0" applyFont="1" applyFill="1" applyBorder="1" applyAlignment="1" applyProtection="1">
      <alignment horizontal="center"/>
      <protection hidden="1"/>
    </xf>
    <xf numFmtId="0" fontId="33" fillId="9" borderId="6" xfId="0" applyFont="1" applyFill="1" applyBorder="1" applyAlignment="1" applyProtection="1">
      <alignment horizontal="center"/>
      <protection hidden="1"/>
    </xf>
    <xf numFmtId="0" fontId="11" fillId="9" borderId="7" xfId="0" applyFont="1" applyFill="1" applyBorder="1" applyAlignment="1" applyProtection="1">
      <alignment horizontal="left" vertical="top" wrapText="1"/>
      <protection hidden="1"/>
    </xf>
    <xf numFmtId="0" fontId="11" fillId="9" borderId="8" xfId="0" applyFont="1" applyFill="1" applyBorder="1" applyAlignment="1" applyProtection="1">
      <alignment horizontal="left" vertical="top" wrapText="1"/>
      <protection hidden="1"/>
    </xf>
    <xf numFmtId="0" fontId="11" fillId="9" borderId="0" xfId="0" applyFont="1" applyFill="1" applyBorder="1" applyAlignment="1" applyProtection="1">
      <alignment horizontal="left" vertical="top" wrapText="1"/>
      <protection hidden="1"/>
    </xf>
    <xf numFmtId="0" fontId="11" fillId="9" borderId="9" xfId="0" applyFont="1" applyFill="1" applyBorder="1" applyAlignment="1" applyProtection="1">
      <alignment horizontal="left" vertical="top" wrapText="1"/>
      <protection hidden="1"/>
    </xf>
    <xf numFmtId="0" fontId="11" fillId="0" borderId="0" xfId="0" applyFont="1" applyFill="1" applyBorder="1" applyAlignment="1" applyProtection="1">
      <alignment horizontal="center" shrinkToFit="1"/>
      <protection locked="0"/>
    </xf>
    <xf numFmtId="0" fontId="0" fillId="0" borderId="39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0" fontId="52" fillId="4" borderId="2" xfId="0" applyFont="1" applyFill="1" applyBorder="1" applyAlignment="1" applyProtection="1">
      <alignment horizontal="left"/>
      <protection hidden="1"/>
    </xf>
    <xf numFmtId="0" fontId="33" fillId="0" borderId="35" xfId="0" applyFont="1" applyFill="1" applyBorder="1" applyAlignment="1" applyProtection="1">
      <alignment horizontal="center" vertical="center" wrapText="1"/>
      <protection hidden="1"/>
    </xf>
    <xf numFmtId="0" fontId="33" fillId="0" borderId="36" xfId="0" applyFont="1" applyFill="1" applyBorder="1" applyAlignment="1" applyProtection="1">
      <alignment horizontal="center" vertical="center" wrapText="1"/>
      <protection hidden="1"/>
    </xf>
    <xf numFmtId="0" fontId="33" fillId="0" borderId="37" xfId="0" applyFont="1" applyFill="1" applyBorder="1" applyAlignment="1" applyProtection="1">
      <alignment horizontal="center" vertical="center" wrapText="1"/>
      <protection hidden="1"/>
    </xf>
    <xf numFmtId="0" fontId="60" fillId="2" borderId="20" xfId="0" applyFont="1" applyFill="1" applyBorder="1" applyAlignment="1" applyProtection="1">
      <alignment horizontal="left" shrinkToFit="1"/>
      <protection hidden="1"/>
    </xf>
    <xf numFmtId="0" fontId="60" fillId="2" borderId="27" xfId="0" applyFont="1" applyFill="1" applyBorder="1" applyAlignment="1" applyProtection="1">
      <alignment horizontal="left" shrinkToFit="1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0" fillId="2" borderId="6" xfId="0" applyFill="1" applyBorder="1" applyAlignment="1" applyProtection="1">
      <alignment horizontal="left"/>
      <protection hidden="1"/>
    </xf>
    <xf numFmtId="43" fontId="24" fillId="0" borderId="39" xfId="1" applyFont="1" applyBorder="1" applyAlignment="1" applyProtection="1">
      <alignment horizontal="center" shrinkToFit="1"/>
      <protection hidden="1"/>
    </xf>
    <xf numFmtId="43" fontId="24" fillId="0" borderId="40" xfId="1" applyFont="1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1" fillId="0" borderId="20" xfId="0" applyFont="1" applyBorder="1" applyAlignment="1" applyProtection="1">
      <alignment horizontal="center" vertical="center" shrinkToFit="1"/>
      <protection hidden="1"/>
    </xf>
    <xf numFmtId="0" fontId="1" fillId="0" borderId="49" xfId="0" applyFont="1" applyBorder="1" applyAlignment="1" applyProtection="1">
      <alignment horizontal="center" vertical="center" shrinkToFit="1"/>
      <protection hidden="1"/>
    </xf>
    <xf numFmtId="0" fontId="1" fillId="0" borderId="54" xfId="0" applyFont="1" applyBorder="1" applyAlignment="1" applyProtection="1">
      <alignment horizontal="center" vertical="center" shrinkToFit="1"/>
      <protection hidden="1"/>
    </xf>
    <xf numFmtId="0" fontId="39" fillId="0" borderId="43" xfId="0" applyFont="1" applyBorder="1" applyAlignment="1" applyProtection="1">
      <alignment horizontal="center" shrinkToFit="1"/>
      <protection hidden="1"/>
    </xf>
    <xf numFmtId="0" fontId="39" fillId="0" borderId="44" xfId="0" applyFont="1" applyBorder="1" applyAlignment="1" applyProtection="1">
      <alignment horizontal="center" shrinkToFit="1"/>
      <protection hidden="1"/>
    </xf>
    <xf numFmtId="0" fontId="39" fillId="0" borderId="33" xfId="0" applyFont="1" applyBorder="1" applyAlignment="1" applyProtection="1">
      <alignment horizontal="center" shrinkToFit="1"/>
      <protection hidden="1"/>
    </xf>
    <xf numFmtId="0" fontId="39" fillId="0" borderId="58" xfId="0" applyFont="1" applyBorder="1" applyAlignment="1" applyProtection="1">
      <alignment horizontal="center" shrinkToFit="1"/>
      <protection hidden="1"/>
    </xf>
    <xf numFmtId="3" fontId="10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10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39" fillId="0" borderId="39" xfId="0" applyNumberFormat="1" applyFont="1" applyBorder="1" applyAlignment="1" applyProtection="1">
      <alignment horizontal="center" shrinkToFit="1"/>
      <protection hidden="1"/>
    </xf>
    <xf numFmtId="3" fontId="10" fillId="5" borderId="41" xfId="0" applyNumberFormat="1" applyFont="1" applyFill="1" applyBorder="1" applyAlignment="1" applyProtection="1">
      <alignment horizontal="center" vertical="center" shrinkToFit="1"/>
      <protection locked="0"/>
    </xf>
    <xf numFmtId="4" fontId="10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9" fillId="0" borderId="42" xfId="0" applyNumberFormat="1" applyFont="1" applyBorder="1" applyAlignment="1" applyProtection="1">
      <alignment horizont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9" fillId="0" borderId="32" xfId="0" applyFont="1" applyBorder="1" applyAlignment="1" applyProtection="1">
      <alignment horizontal="left" wrapText="1"/>
      <protection hidden="1"/>
    </xf>
    <xf numFmtId="0" fontId="9" fillId="0" borderId="33" xfId="0" applyFont="1" applyBorder="1" applyAlignment="1" applyProtection="1">
      <alignment horizontal="left" wrapText="1"/>
      <protection hidden="1"/>
    </xf>
    <xf numFmtId="0" fontId="9" fillId="0" borderId="34" xfId="0" applyFont="1" applyBorder="1" applyAlignment="1" applyProtection="1">
      <alignment horizontal="left" wrapText="1"/>
      <protection hidden="1"/>
    </xf>
    <xf numFmtId="3" fontId="50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38" xfId="0" applyFont="1" applyFill="1" applyBorder="1" applyAlignment="1" applyProtection="1">
      <alignment horizontal="left" shrinkToFit="1"/>
      <protection locked="0"/>
    </xf>
    <xf numFmtId="0" fontId="10" fillId="5" borderId="39" xfId="0" applyFont="1" applyFill="1" applyBorder="1" applyAlignment="1" applyProtection="1">
      <alignment horizontal="left" shrinkToFit="1"/>
      <protection locked="0"/>
    </xf>
    <xf numFmtId="0" fontId="10" fillId="5" borderId="49" xfId="0" applyFont="1" applyFill="1" applyBorder="1" applyAlignment="1" applyProtection="1">
      <alignment horizontal="left" shrinkToFit="1"/>
      <protection locked="0"/>
    </xf>
    <xf numFmtId="0" fontId="9" fillId="0" borderId="29" xfId="0" applyFont="1" applyBorder="1" applyAlignment="1" applyProtection="1">
      <alignment horizontal="left" wrapText="1"/>
      <protection hidden="1"/>
    </xf>
    <xf numFmtId="0" fontId="9" fillId="0" borderId="30" xfId="0" applyFont="1" applyBorder="1" applyAlignment="1" applyProtection="1">
      <alignment horizontal="left" wrapText="1"/>
      <protection hidden="1"/>
    </xf>
    <xf numFmtId="0" fontId="9" fillId="0" borderId="31" xfId="0" applyFont="1" applyBorder="1" applyAlignment="1" applyProtection="1">
      <alignment horizontal="left" wrapText="1"/>
      <protection hidden="1"/>
    </xf>
    <xf numFmtId="0" fontId="10" fillId="5" borderId="41" xfId="0" applyFont="1" applyFill="1" applyBorder="1" applyAlignment="1" applyProtection="1">
      <alignment horizontal="left" shrinkToFit="1"/>
      <protection locked="0"/>
    </xf>
    <xf numFmtId="0" fontId="10" fillId="5" borderId="42" xfId="0" applyFont="1" applyFill="1" applyBorder="1" applyAlignment="1" applyProtection="1">
      <alignment horizontal="left" shrinkToFit="1"/>
      <protection locked="0"/>
    </xf>
    <xf numFmtId="0" fontId="10" fillId="5" borderId="44" xfId="0" applyFont="1" applyFill="1" applyBorder="1" applyAlignment="1" applyProtection="1">
      <alignment horizontal="left" shrinkToFit="1"/>
      <protection locked="0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3" fontId="7" fillId="9" borderId="35" xfId="0" applyNumberFormat="1" applyFont="1" applyFill="1" applyBorder="1" applyAlignment="1" applyProtection="1">
      <alignment horizontal="center" vertical="center"/>
      <protection locked="0" hidden="1"/>
    </xf>
    <xf numFmtId="3" fontId="7" fillId="9" borderId="36" xfId="0" applyNumberFormat="1" applyFont="1" applyFill="1" applyBorder="1" applyAlignment="1" applyProtection="1">
      <alignment horizontal="center" vertical="center"/>
      <protection locked="0" hidden="1"/>
    </xf>
    <xf numFmtId="3" fontId="7" fillId="9" borderId="3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5" xfId="0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vertical="center" shrinkToFit="1"/>
      <protection hidden="1"/>
    </xf>
    <xf numFmtId="0" fontId="0" fillId="0" borderId="37" xfId="0" applyBorder="1" applyAlignment="1" applyProtection="1">
      <alignment horizontal="center" vertical="center" shrinkToFit="1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46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0" fillId="5" borderId="51" xfId="0" applyFont="1" applyFill="1" applyBorder="1" applyAlignment="1" applyProtection="1">
      <alignment horizontal="left" shrinkToFit="1"/>
      <protection locked="0"/>
    </xf>
    <xf numFmtId="0" fontId="10" fillId="5" borderId="52" xfId="0" applyFont="1" applyFill="1" applyBorder="1" applyAlignment="1" applyProtection="1">
      <alignment horizontal="left" shrinkToFit="1"/>
      <protection locked="0"/>
    </xf>
    <xf numFmtId="0" fontId="10" fillId="5" borderId="14" xfId="0" applyFont="1" applyFill="1" applyBorder="1" applyAlignment="1" applyProtection="1">
      <alignment horizontal="left" shrinkToFit="1"/>
      <protection locked="0"/>
    </xf>
    <xf numFmtId="0" fontId="3" fillId="0" borderId="65" xfId="0" applyFont="1" applyBorder="1" applyAlignment="1" applyProtection="1">
      <alignment horizontal="left"/>
      <protection hidden="1"/>
    </xf>
    <xf numFmtId="0" fontId="3" fillId="0" borderId="35" xfId="0" applyFont="1" applyBorder="1" applyAlignment="1" applyProtection="1">
      <alignment horizontal="left"/>
      <protection hidden="1"/>
    </xf>
    <xf numFmtId="0" fontId="3" fillId="0" borderId="65" xfId="0" applyFont="1" applyBorder="1" applyAlignment="1" applyProtection="1">
      <alignment horizontal="center" vertical="center" wrapText="1"/>
      <protection hidden="1"/>
    </xf>
    <xf numFmtId="3" fontId="50" fillId="5" borderId="51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52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53" xfId="0" applyNumberFormat="1" applyFont="1" applyFill="1" applyBorder="1" applyAlignment="1" applyProtection="1">
      <alignment horizontal="center" vertical="center" shrinkToFit="1"/>
      <protection locked="0"/>
    </xf>
    <xf numFmtId="3" fontId="14" fillId="2" borderId="32" xfId="0" applyNumberFormat="1" applyFont="1" applyFill="1" applyBorder="1" applyAlignment="1" applyProtection="1">
      <alignment horizontal="center" vertical="center" shrinkToFit="1"/>
      <protection hidden="1"/>
    </xf>
    <xf numFmtId="3" fontId="14" fillId="2" borderId="33" xfId="0" applyNumberFormat="1" applyFont="1" applyFill="1" applyBorder="1" applyAlignment="1" applyProtection="1">
      <alignment horizontal="center" vertical="center" shrinkToFit="1"/>
      <protection hidden="1"/>
    </xf>
    <xf numFmtId="3" fontId="14" fillId="2" borderId="34" xfId="0" applyNumberFormat="1" applyFont="1" applyFill="1" applyBorder="1" applyAlignment="1" applyProtection="1">
      <alignment horizontal="center" vertical="center" shrinkToFit="1"/>
      <protection hidden="1"/>
    </xf>
    <xf numFmtId="0" fontId="11" fillId="9" borderId="7" xfId="0" applyFont="1" applyFill="1" applyBorder="1" applyAlignment="1" applyProtection="1">
      <alignment horizontal="left" vertical="center"/>
      <protection hidden="1"/>
    </xf>
    <xf numFmtId="0" fontId="27" fillId="5" borderId="32" xfId="0" applyFont="1" applyFill="1" applyBorder="1" applyAlignment="1" applyProtection="1">
      <alignment horizontal="left" shrinkToFit="1"/>
      <protection locked="0"/>
    </xf>
    <xf numFmtId="0" fontId="27" fillId="5" borderId="33" xfId="0" applyFont="1" applyFill="1" applyBorder="1" applyAlignment="1" applyProtection="1">
      <alignment horizontal="left" shrinkToFit="1"/>
      <protection locked="0"/>
    </xf>
    <xf numFmtId="0" fontId="27" fillId="5" borderId="34" xfId="0" applyFont="1" applyFill="1" applyBorder="1" applyAlignment="1" applyProtection="1">
      <alignment horizontal="left" shrinkToFit="1"/>
      <protection locked="0"/>
    </xf>
  </cellXfs>
  <cellStyles count="5">
    <cellStyle name="čiarky" xfId="1" builtinId="3"/>
    <cellStyle name="Hypertextové prepojenie" xfId="2" builtinId="8"/>
    <cellStyle name="Normal_vzorvykazov98" xfId="3"/>
    <cellStyle name="normálne" xfId="0" builtinId="0"/>
    <cellStyle name="percentá" xfId="4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268"/>
  <sheetViews>
    <sheetView tabSelected="1" zoomScaleNormal="100" workbookViewId="0">
      <pane xSplit="79" ySplit="1" topLeftCell="CF2" activePane="bottomRight" state="frozen"/>
      <selection pane="topRight" activeCell="AO1" sqref="AO1"/>
      <selection pane="bottomLeft" activeCell="A2" sqref="A2"/>
      <selection pane="bottomRight" activeCell="AJ146" sqref="AJ146:BZ146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32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32" hidden="1" customWidth="1"/>
    <col min="102" max="103" width="2" style="22" hidden="1" customWidth="1"/>
    <col min="104" max="104" width="6.7109375" style="22" hidden="1" customWidth="1"/>
    <col min="105" max="105" width="1.85546875" style="22" hidden="1" customWidth="1"/>
    <col min="106" max="120" width="2.85546875" style="2" hidden="1" customWidth="1"/>
    <col min="121" max="121" width="2.85546875" style="2" customWidth="1"/>
    <col min="122" max="122" width="2.85546875" style="52" customWidth="1"/>
    <col min="123" max="129" width="2.85546875" style="190" customWidth="1"/>
    <col min="130" max="130" width="2.85546875" style="192" customWidth="1"/>
    <col min="131" max="132" width="3.5703125" style="52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27"/>
      <c r="CB1" s="45" t="s">
        <v>98</v>
      </c>
      <c r="CC1" s="206" t="s">
        <v>266</v>
      </c>
      <c r="DZ1" s="191"/>
    </row>
    <row r="2" spans="1:130" ht="8.25" customHeight="1">
      <c r="A2" s="12"/>
      <c r="B2" s="59"/>
      <c r="C2" s="56"/>
      <c r="AA2" s="348" t="s">
        <v>16</v>
      </c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  <c r="AO2" s="348"/>
      <c r="AP2" s="348"/>
      <c r="AQ2" s="348"/>
      <c r="AR2" s="348"/>
      <c r="AS2" s="348"/>
      <c r="AT2" s="348"/>
      <c r="AU2" s="348"/>
      <c r="AV2" s="348"/>
      <c r="AW2" s="348"/>
      <c r="AX2" s="348"/>
      <c r="AY2" s="348"/>
      <c r="AZ2" s="348"/>
      <c r="BA2" s="348"/>
      <c r="BX2" s="56"/>
      <c r="BY2" s="56"/>
      <c r="BZ2" s="57"/>
      <c r="CA2" s="27"/>
      <c r="CB2" s="203" t="str">
        <f>+IF($CC$1="Skryť prvú stranu.","Riadok bude skrytý.","Riadok bude vidieť.")</f>
        <v>Riadok bude skrytý.</v>
      </c>
      <c r="CC2" s="468" t="s">
        <v>182</v>
      </c>
      <c r="CD2" s="347"/>
      <c r="CE2" s="347"/>
      <c r="CF2" s="347"/>
      <c r="CG2" s="347"/>
      <c r="CH2" s="347"/>
      <c r="CI2" s="347"/>
      <c r="CJ2" s="347"/>
      <c r="CK2" s="347"/>
      <c r="CL2" s="347"/>
      <c r="CM2" s="347"/>
      <c r="CN2" s="347"/>
      <c r="CO2" s="347"/>
      <c r="CP2" s="347"/>
      <c r="CQ2" s="347"/>
      <c r="CR2" s="347"/>
      <c r="CS2" s="347"/>
      <c r="CT2" s="347"/>
      <c r="CU2" s="347"/>
      <c r="CV2" s="347"/>
      <c r="CW2" s="27"/>
      <c r="CX2" s="170"/>
      <c r="CY2" s="170"/>
      <c r="CZ2" s="170"/>
      <c r="DA2" s="170"/>
      <c r="DZ2" s="191"/>
    </row>
    <row r="3" spans="1:130" ht="15" customHeight="1">
      <c r="A3" s="12"/>
      <c r="B3" s="47"/>
      <c r="D3" s="309" t="s">
        <v>186</v>
      </c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1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8"/>
      <c r="AR3" s="348"/>
      <c r="AS3" s="348"/>
      <c r="AT3" s="348"/>
      <c r="AU3" s="348"/>
      <c r="AV3" s="348"/>
      <c r="AW3" s="348"/>
      <c r="AX3" s="348"/>
      <c r="AY3" s="348"/>
      <c r="AZ3" s="348"/>
      <c r="BA3" s="348"/>
      <c r="BB3" s="129"/>
      <c r="BZ3" s="58"/>
      <c r="CA3" s="27"/>
      <c r="CB3" s="203" t="str">
        <f t="shared" ref="CB3:CB66" si="0">+IF($CC$1="Skryť prvú stranu.","Riadok bude skrytý.","Riadok bude vidieť.")</f>
        <v>Riadok bude skrytý.</v>
      </c>
      <c r="CC3" s="468"/>
      <c r="CD3" s="347"/>
      <c r="CE3" s="347"/>
      <c r="CF3" s="347"/>
      <c r="CG3" s="347"/>
      <c r="CH3" s="347"/>
      <c r="CI3" s="347"/>
      <c r="CJ3" s="347"/>
      <c r="CK3" s="347"/>
      <c r="CL3" s="347"/>
      <c r="CM3" s="347"/>
      <c r="CN3" s="347"/>
      <c r="CO3" s="347"/>
      <c r="CP3" s="347"/>
      <c r="CQ3" s="347"/>
      <c r="CR3" s="347"/>
      <c r="CS3" s="347"/>
      <c r="CT3" s="347"/>
      <c r="CU3" s="347"/>
      <c r="CV3" s="347"/>
      <c r="CW3" s="27"/>
      <c r="CX3" s="170"/>
      <c r="CY3" s="170"/>
      <c r="CZ3" s="170"/>
      <c r="DA3" s="170"/>
      <c r="DC3" s="306" t="str">
        <f>+AK7&amp;AM7</f>
        <v>31</v>
      </c>
      <c r="DD3" s="308"/>
      <c r="DE3" s="307"/>
      <c r="DF3" s="306" t="str">
        <f>+AP7&amp;AR7</f>
        <v>12</v>
      </c>
      <c r="DG3" s="308"/>
      <c r="DH3" s="307"/>
      <c r="DI3" s="306" t="str">
        <f>+AT7&amp;AV7&amp;AX7&amp;AZ7</f>
        <v>2018</v>
      </c>
      <c r="DJ3" s="308"/>
      <c r="DK3" s="307"/>
      <c r="DZ3" s="191"/>
    </row>
    <row r="4" spans="1:130" ht="7.5" customHeight="1">
      <c r="A4" s="12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349" t="s">
        <v>187</v>
      </c>
      <c r="Z4" s="349"/>
      <c r="AA4" s="349"/>
      <c r="AB4" s="349"/>
      <c r="AC4" s="349"/>
      <c r="AD4" s="349"/>
      <c r="AE4" s="349"/>
      <c r="AF4" s="349"/>
      <c r="AG4" s="349"/>
      <c r="AH4" s="349"/>
      <c r="AI4" s="349"/>
      <c r="AJ4" s="349"/>
      <c r="AK4" s="349"/>
      <c r="AL4" s="349"/>
      <c r="AM4" s="349"/>
      <c r="AN4" s="349"/>
      <c r="AO4" s="349"/>
      <c r="AP4" s="349"/>
      <c r="AQ4" s="349"/>
      <c r="AR4" s="349"/>
      <c r="AS4" s="349"/>
      <c r="AT4" s="349"/>
      <c r="AU4" s="349"/>
      <c r="AV4" s="349"/>
      <c r="AW4" s="349"/>
      <c r="AX4" s="349"/>
      <c r="AY4" s="349"/>
      <c r="AZ4" s="349"/>
      <c r="BA4" s="349"/>
      <c r="BB4" s="349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27"/>
      <c r="CB4" s="203" t="str">
        <f t="shared" si="0"/>
        <v>Riadok bude skrytý.</v>
      </c>
      <c r="CC4" s="179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27"/>
      <c r="CX4" s="170"/>
      <c r="CY4" s="170"/>
      <c r="CZ4" s="170"/>
      <c r="DA4" s="170"/>
      <c r="DC4" s="343">
        <f>DATE(DI3,DF3,DC3)</f>
        <v>43465</v>
      </c>
      <c r="DD4" s="343"/>
      <c r="DE4" s="343"/>
      <c r="DF4" s="343"/>
      <c r="DG4" s="343"/>
      <c r="DH4" s="343"/>
      <c r="DI4" s="343"/>
      <c r="DJ4" s="343"/>
      <c r="DK4" s="343"/>
      <c r="DL4" s="343"/>
      <c r="DM4" s="343"/>
      <c r="DZ4" s="191"/>
    </row>
    <row r="5" spans="1:130" ht="7.5" customHeight="1">
      <c r="A5" s="1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  <c r="BA5" s="350"/>
      <c r="BB5" s="350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7"/>
      <c r="CB5" s="203" t="str">
        <f t="shared" si="0"/>
        <v>Riadok bude skrytý.</v>
      </c>
      <c r="CC5" s="179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27"/>
      <c r="CX5" s="170"/>
      <c r="CY5" s="170"/>
      <c r="CZ5" s="170"/>
      <c r="DA5" s="170"/>
      <c r="DZ5" s="191"/>
    </row>
    <row r="6" spans="1:130" ht="6" customHeight="1">
      <c r="A6" s="12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3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5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27"/>
      <c r="CB6" s="203" t="str">
        <f t="shared" si="0"/>
        <v>Riadok bude skrytý.</v>
      </c>
      <c r="CC6" s="344" t="s">
        <v>183</v>
      </c>
      <c r="CD6" s="181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1"/>
      <c r="CW6" s="27"/>
      <c r="CX6" s="170"/>
      <c r="CY6" s="170"/>
      <c r="CZ6" s="170"/>
      <c r="DA6" s="170"/>
      <c r="DZ6" s="191"/>
    </row>
    <row r="7" spans="1:130" ht="3.75" customHeight="1">
      <c r="A7" s="1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531" t="s">
        <v>15</v>
      </c>
      <c r="Z7" s="532"/>
      <c r="AA7" s="532"/>
      <c r="AB7" s="532"/>
      <c r="AC7" s="532"/>
      <c r="AD7" s="532"/>
      <c r="AE7" s="532"/>
      <c r="AF7" s="532"/>
      <c r="AG7" s="532"/>
      <c r="AH7" s="532"/>
      <c r="AI7" s="532"/>
      <c r="AJ7" s="73"/>
      <c r="AK7" s="316">
        <v>3</v>
      </c>
      <c r="AL7" s="62"/>
      <c r="AM7" s="316">
        <v>1</v>
      </c>
      <c r="AN7" s="315" t="s">
        <v>12</v>
      </c>
      <c r="AO7" s="113"/>
      <c r="AP7" s="316">
        <v>1</v>
      </c>
      <c r="AQ7" s="62"/>
      <c r="AR7" s="316">
        <v>2</v>
      </c>
      <c r="AS7" s="315" t="s">
        <v>12</v>
      </c>
      <c r="AT7" s="316">
        <v>2</v>
      </c>
      <c r="AU7" s="62"/>
      <c r="AV7" s="316">
        <v>0</v>
      </c>
      <c r="AW7" s="62"/>
      <c r="AX7" s="316">
        <v>1</v>
      </c>
      <c r="AY7" s="62"/>
      <c r="AZ7" s="316">
        <v>8</v>
      </c>
      <c r="BA7" s="66"/>
      <c r="BB7" s="67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27"/>
      <c r="CB7" s="203" t="str">
        <f t="shared" si="0"/>
        <v>Riadok bude skrytý.</v>
      </c>
      <c r="CC7" s="345"/>
      <c r="CW7" s="27"/>
      <c r="CX7" s="170"/>
      <c r="CY7" s="170"/>
      <c r="CZ7" s="170"/>
      <c r="DA7" s="170"/>
      <c r="DZ7" s="191"/>
    </row>
    <row r="8" spans="1:130" ht="4.5" customHeight="1">
      <c r="A8" s="12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531"/>
      <c r="Z8" s="532"/>
      <c r="AA8" s="532"/>
      <c r="AB8" s="532"/>
      <c r="AC8" s="532"/>
      <c r="AD8" s="532"/>
      <c r="AE8" s="532"/>
      <c r="AF8" s="532"/>
      <c r="AG8" s="532"/>
      <c r="AH8" s="532"/>
      <c r="AI8" s="532"/>
      <c r="AJ8" s="73"/>
      <c r="AK8" s="316"/>
      <c r="AL8" s="66"/>
      <c r="AM8" s="316"/>
      <c r="AN8" s="315"/>
      <c r="AO8" s="113"/>
      <c r="AP8" s="316"/>
      <c r="AQ8" s="66"/>
      <c r="AR8" s="316"/>
      <c r="AS8" s="315"/>
      <c r="AT8" s="316"/>
      <c r="AU8" s="66"/>
      <c r="AV8" s="316"/>
      <c r="AW8" s="66"/>
      <c r="AX8" s="316"/>
      <c r="AY8" s="66"/>
      <c r="AZ8" s="316"/>
      <c r="BA8" s="66"/>
      <c r="BB8" s="67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27"/>
      <c r="CB8" s="203" t="str">
        <f t="shared" si="0"/>
        <v>Riadok bude skrytý.</v>
      </c>
      <c r="CC8" s="345"/>
      <c r="CW8" s="27"/>
      <c r="CX8" s="170"/>
      <c r="CY8" s="170"/>
      <c r="CZ8" s="170"/>
      <c r="DA8" s="170"/>
      <c r="DZ8" s="191"/>
    </row>
    <row r="9" spans="1:130" ht="4.5" customHeight="1">
      <c r="A9" s="12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531"/>
      <c r="Z9" s="532"/>
      <c r="AA9" s="532"/>
      <c r="AB9" s="532"/>
      <c r="AC9" s="532"/>
      <c r="AD9" s="532"/>
      <c r="AE9" s="532"/>
      <c r="AF9" s="532"/>
      <c r="AG9" s="532"/>
      <c r="AH9" s="532"/>
      <c r="AI9" s="532"/>
      <c r="AJ9" s="73"/>
      <c r="AK9" s="316"/>
      <c r="AL9" s="66"/>
      <c r="AM9" s="316"/>
      <c r="AN9" s="315"/>
      <c r="AO9" s="113"/>
      <c r="AP9" s="316"/>
      <c r="AQ9" s="66"/>
      <c r="AR9" s="316"/>
      <c r="AS9" s="315"/>
      <c r="AT9" s="316"/>
      <c r="AU9" s="66"/>
      <c r="AV9" s="316"/>
      <c r="AW9" s="66"/>
      <c r="AX9" s="316"/>
      <c r="AY9" s="66"/>
      <c r="AZ9" s="316"/>
      <c r="BA9" s="66"/>
      <c r="BB9" s="67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27"/>
      <c r="CB9" s="203" t="str">
        <f t="shared" si="0"/>
        <v>Riadok bude skrytý.</v>
      </c>
      <c r="CC9" s="345"/>
      <c r="CW9" s="27"/>
      <c r="CX9" s="170"/>
      <c r="CY9" s="170"/>
      <c r="CZ9" s="170"/>
      <c r="DA9" s="170"/>
      <c r="DZ9" s="191"/>
    </row>
    <row r="10" spans="1:130" ht="4.5" customHeight="1">
      <c r="A10" s="12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531"/>
      <c r="Z10" s="532"/>
      <c r="AA10" s="532"/>
      <c r="AB10" s="532"/>
      <c r="AC10" s="532"/>
      <c r="AD10" s="532"/>
      <c r="AE10" s="532"/>
      <c r="AF10" s="532"/>
      <c r="AG10" s="532"/>
      <c r="AH10" s="532"/>
      <c r="AI10" s="532"/>
      <c r="AJ10" s="73"/>
      <c r="AK10" s="316"/>
      <c r="AL10" s="66"/>
      <c r="AM10" s="316"/>
      <c r="AN10" s="315"/>
      <c r="AO10" s="113"/>
      <c r="AP10" s="316"/>
      <c r="AQ10" s="66"/>
      <c r="AR10" s="316"/>
      <c r="AS10" s="315"/>
      <c r="AT10" s="316"/>
      <c r="AU10" s="66"/>
      <c r="AV10" s="316"/>
      <c r="AW10" s="66"/>
      <c r="AX10" s="316"/>
      <c r="AY10" s="66"/>
      <c r="AZ10" s="316"/>
      <c r="BA10" s="66"/>
      <c r="BB10" s="67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27"/>
      <c r="CB10" s="203" t="str">
        <f t="shared" si="0"/>
        <v>Riadok bude skrytý.</v>
      </c>
      <c r="CC10" s="345"/>
      <c r="CW10" s="27"/>
      <c r="CX10" s="170"/>
      <c r="CY10" s="170"/>
      <c r="CZ10" s="170"/>
      <c r="DA10" s="170"/>
      <c r="DZ10" s="191"/>
    </row>
    <row r="11" spans="1:130" ht="6" customHeight="1">
      <c r="A11" s="1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68"/>
      <c r="Z11" s="69"/>
      <c r="AA11" s="69"/>
      <c r="AB11" s="69"/>
      <c r="AC11" s="69"/>
      <c r="AD11" s="69"/>
      <c r="AE11" s="69"/>
      <c r="AF11" s="69"/>
      <c r="AG11" s="74"/>
      <c r="AH11" s="74"/>
      <c r="AI11" s="74"/>
      <c r="AJ11" s="74"/>
      <c r="AK11" s="74"/>
      <c r="AL11" s="74"/>
      <c r="AM11" s="74"/>
      <c r="AN11" s="530"/>
      <c r="AO11" s="114"/>
      <c r="AP11" s="74"/>
      <c r="AQ11" s="70"/>
      <c r="AR11" s="70"/>
      <c r="AS11" s="530"/>
      <c r="AT11" s="71"/>
      <c r="AU11" s="71"/>
      <c r="AV11" s="71"/>
      <c r="AW11" s="71"/>
      <c r="AX11" s="71"/>
      <c r="AY11" s="71"/>
      <c r="AZ11" s="71"/>
      <c r="BA11" s="71"/>
      <c r="BB11" s="72"/>
      <c r="BE11" s="61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CA11" s="27"/>
      <c r="CB11" s="203" t="str">
        <f t="shared" si="0"/>
        <v>Riadok bude skrytý.</v>
      </c>
      <c r="CC11" s="346"/>
      <c r="CW11" s="27"/>
      <c r="CX11" s="170"/>
      <c r="CY11" s="170"/>
      <c r="CZ11" s="170"/>
      <c r="DA11" s="170"/>
      <c r="DZ11" s="191"/>
    </row>
    <row r="12" spans="1:130" ht="7.5" customHeight="1">
      <c r="A12" s="1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CA12" s="27"/>
      <c r="CB12" s="203" t="str">
        <f t="shared" si="0"/>
        <v>Riadok bude skrytý.</v>
      </c>
      <c r="CW12" s="27"/>
      <c r="CX12" s="170"/>
      <c r="CY12" s="170"/>
      <c r="CZ12" s="170"/>
      <c r="DA12" s="170"/>
      <c r="DZ12" s="191"/>
    </row>
    <row r="13" spans="1:130" ht="14.25" customHeight="1">
      <c r="A13" s="12"/>
      <c r="B13" s="339" t="s">
        <v>108</v>
      </c>
      <c r="C13" s="340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340"/>
      <c r="Q13" s="340"/>
      <c r="R13" s="340"/>
      <c r="S13" s="340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340"/>
      <c r="AF13" s="340"/>
      <c r="AG13" s="340"/>
      <c r="AH13" s="340"/>
      <c r="AI13" s="340"/>
      <c r="AJ13" s="340"/>
      <c r="AK13" s="340"/>
      <c r="AL13" s="340"/>
      <c r="AM13" s="340"/>
      <c r="AN13" s="340"/>
      <c r="AO13" s="340"/>
      <c r="AP13" s="340"/>
      <c r="AQ13" s="340"/>
      <c r="AR13" s="340"/>
      <c r="AS13" s="340"/>
      <c r="AT13" s="340"/>
      <c r="AU13" s="340"/>
      <c r="AV13" s="340"/>
      <c r="AW13" s="340"/>
      <c r="AX13" s="340"/>
      <c r="AY13" s="340"/>
      <c r="AZ13" s="340"/>
      <c r="BA13" s="340"/>
      <c r="BB13" s="340"/>
      <c r="BC13" s="340"/>
      <c r="BD13" s="340"/>
      <c r="BE13" s="340"/>
      <c r="BF13" s="340"/>
      <c r="BG13" s="340"/>
      <c r="BH13" s="340"/>
      <c r="BI13" s="340"/>
      <c r="BJ13" s="340"/>
      <c r="BK13" s="340"/>
      <c r="BL13" s="340"/>
      <c r="BM13" s="340"/>
      <c r="BN13" s="340"/>
      <c r="BO13" s="340"/>
      <c r="BP13" s="340"/>
      <c r="BQ13" s="340"/>
      <c r="BR13" s="340"/>
      <c r="BS13" s="340"/>
      <c r="BT13" s="340"/>
      <c r="BU13" s="340"/>
      <c r="BV13" s="340"/>
      <c r="BW13" s="340"/>
      <c r="BX13" s="340"/>
      <c r="BY13" s="340"/>
      <c r="BZ13" s="341"/>
      <c r="CA13" s="27"/>
      <c r="CB13" s="203" t="str">
        <f t="shared" si="0"/>
        <v>Riadok bude skrytý.</v>
      </c>
      <c r="CW13" s="27"/>
      <c r="CX13" s="170"/>
      <c r="CY13" s="170"/>
      <c r="CZ13" s="170"/>
      <c r="DA13" s="170"/>
      <c r="DZ13" s="191"/>
    </row>
    <row r="14" spans="1:130" ht="9.75" customHeight="1">
      <c r="A14" s="12"/>
      <c r="B14" s="82" t="s">
        <v>109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80"/>
      <c r="CA14" s="27"/>
      <c r="CB14" s="203" t="str">
        <f t="shared" si="0"/>
        <v>Riadok bude skrytý.</v>
      </c>
      <c r="CW14" s="27"/>
      <c r="CX14" s="170"/>
      <c r="CY14" s="170"/>
      <c r="CZ14" s="170"/>
      <c r="DA14" s="170"/>
      <c r="DZ14" s="191"/>
    </row>
    <row r="15" spans="1:130" ht="3.75" customHeight="1">
      <c r="A15" s="12"/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80"/>
      <c r="CA15" s="27"/>
      <c r="CB15" s="203" t="str">
        <f t="shared" si="0"/>
        <v>Riadok bude skrytý.</v>
      </c>
      <c r="CW15" s="27"/>
      <c r="CX15" s="170"/>
      <c r="CY15" s="170"/>
      <c r="CZ15" s="170"/>
      <c r="DA15" s="170"/>
      <c r="DZ15" s="191"/>
    </row>
    <row r="16" spans="1:130" ht="3.75" customHeight="1">
      <c r="A16" s="12"/>
      <c r="B16" s="78"/>
      <c r="C16" s="342" t="s">
        <v>110</v>
      </c>
      <c r="D16" s="122"/>
      <c r="E16" s="342" t="s">
        <v>111</v>
      </c>
      <c r="F16" s="122"/>
      <c r="G16" s="342" t="s">
        <v>112</v>
      </c>
      <c r="H16" s="122"/>
      <c r="I16" s="342" t="s">
        <v>113</v>
      </c>
      <c r="J16" s="122"/>
      <c r="K16" s="342" t="s">
        <v>114</v>
      </c>
      <c r="L16" s="122"/>
      <c r="M16" s="342" t="s">
        <v>115</v>
      </c>
      <c r="N16" s="122"/>
      <c r="O16" s="342" t="s">
        <v>116</v>
      </c>
      <c r="P16" s="122"/>
      <c r="Q16" s="342" t="s">
        <v>117</v>
      </c>
      <c r="R16" s="122"/>
      <c r="S16" s="342" t="s">
        <v>118</v>
      </c>
      <c r="T16" s="122"/>
      <c r="U16" s="342" t="s">
        <v>119</v>
      </c>
      <c r="V16" s="122"/>
      <c r="W16" s="342" t="s">
        <v>120</v>
      </c>
      <c r="X16" s="122"/>
      <c r="Y16" s="342" t="s">
        <v>121</v>
      </c>
      <c r="Z16" s="122"/>
      <c r="AA16" s="342" t="s">
        <v>122</v>
      </c>
      <c r="AB16" s="122"/>
      <c r="AC16" s="342" t="s">
        <v>123</v>
      </c>
      <c r="AD16" s="122"/>
      <c r="AE16" s="342" t="s">
        <v>124</v>
      </c>
      <c r="AF16" s="122"/>
      <c r="AG16" s="342" t="s">
        <v>125</v>
      </c>
      <c r="AH16" s="122"/>
      <c r="AI16" s="342" t="s">
        <v>126</v>
      </c>
      <c r="AJ16" s="122"/>
      <c r="AK16" s="342" t="s">
        <v>127</v>
      </c>
      <c r="AL16" s="122"/>
      <c r="AM16" s="342" t="s">
        <v>128</v>
      </c>
      <c r="AN16" s="122"/>
      <c r="AO16" s="122"/>
      <c r="AP16" s="342" t="s">
        <v>129</v>
      </c>
      <c r="AQ16" s="122"/>
      <c r="AR16" s="342" t="s">
        <v>130</v>
      </c>
      <c r="AS16" s="122"/>
      <c r="AT16" s="342" t="s">
        <v>131</v>
      </c>
      <c r="AU16" s="122"/>
      <c r="AV16" s="342" t="s">
        <v>132</v>
      </c>
      <c r="AW16" s="122"/>
      <c r="AX16" s="342" t="s">
        <v>17</v>
      </c>
      <c r="AY16" s="122"/>
      <c r="AZ16" s="342" t="s">
        <v>133</v>
      </c>
      <c r="BA16" s="122"/>
      <c r="BB16" s="342" t="s">
        <v>134</v>
      </c>
      <c r="BC16" s="122"/>
      <c r="BD16" s="342"/>
      <c r="BE16" s="122"/>
      <c r="BF16" s="342">
        <v>0</v>
      </c>
      <c r="BG16" s="122"/>
      <c r="BH16" s="122"/>
      <c r="BI16" s="342">
        <v>1</v>
      </c>
      <c r="BJ16" s="122"/>
      <c r="BK16" s="342">
        <v>2</v>
      </c>
      <c r="BL16" s="122"/>
      <c r="BM16" s="342">
        <v>3</v>
      </c>
      <c r="BN16" s="122"/>
      <c r="BO16" s="342">
        <v>4</v>
      </c>
      <c r="BP16" s="122"/>
      <c r="BQ16" s="342">
        <v>5</v>
      </c>
      <c r="BR16" s="122"/>
      <c r="BS16" s="342">
        <v>6</v>
      </c>
      <c r="BT16" s="122"/>
      <c r="BU16" s="342">
        <v>7</v>
      </c>
      <c r="BV16" s="122"/>
      <c r="BW16" s="342">
        <v>8</v>
      </c>
      <c r="BX16" s="122"/>
      <c r="BY16" s="342">
        <v>9</v>
      </c>
      <c r="BZ16" s="80"/>
      <c r="CA16" s="27"/>
      <c r="CB16" s="203" t="str">
        <f t="shared" si="0"/>
        <v>Riadok bude skrytý.</v>
      </c>
      <c r="CW16" s="27"/>
      <c r="CX16" s="170"/>
      <c r="CY16" s="170"/>
      <c r="CZ16" s="170"/>
      <c r="DA16" s="170"/>
      <c r="DZ16" s="191"/>
    </row>
    <row r="17" spans="1:130" ht="4.5" customHeight="1">
      <c r="A17" s="12"/>
      <c r="B17" s="78"/>
      <c r="C17" s="342"/>
      <c r="D17" s="113"/>
      <c r="E17" s="342"/>
      <c r="F17" s="113"/>
      <c r="G17" s="342"/>
      <c r="H17" s="113"/>
      <c r="I17" s="342"/>
      <c r="J17" s="113"/>
      <c r="K17" s="342"/>
      <c r="L17" s="113"/>
      <c r="M17" s="342"/>
      <c r="N17" s="113"/>
      <c r="O17" s="342"/>
      <c r="P17" s="113"/>
      <c r="Q17" s="342"/>
      <c r="R17" s="113"/>
      <c r="S17" s="342"/>
      <c r="T17" s="113"/>
      <c r="U17" s="342"/>
      <c r="V17" s="113"/>
      <c r="W17" s="342"/>
      <c r="X17" s="113"/>
      <c r="Y17" s="342"/>
      <c r="Z17" s="113"/>
      <c r="AA17" s="342"/>
      <c r="AB17" s="113"/>
      <c r="AC17" s="342"/>
      <c r="AD17" s="113"/>
      <c r="AE17" s="342"/>
      <c r="AF17" s="113"/>
      <c r="AG17" s="342"/>
      <c r="AH17" s="113"/>
      <c r="AI17" s="342"/>
      <c r="AJ17" s="113"/>
      <c r="AK17" s="342"/>
      <c r="AL17" s="113"/>
      <c r="AM17" s="342"/>
      <c r="AN17" s="113"/>
      <c r="AO17" s="113"/>
      <c r="AP17" s="342"/>
      <c r="AQ17" s="113"/>
      <c r="AR17" s="342"/>
      <c r="AS17" s="113"/>
      <c r="AT17" s="342"/>
      <c r="AU17" s="113"/>
      <c r="AV17" s="342"/>
      <c r="AW17" s="113"/>
      <c r="AX17" s="342"/>
      <c r="AY17" s="113"/>
      <c r="AZ17" s="342"/>
      <c r="BA17" s="113"/>
      <c r="BB17" s="342"/>
      <c r="BC17" s="113"/>
      <c r="BD17" s="342"/>
      <c r="BE17" s="113"/>
      <c r="BF17" s="342"/>
      <c r="BG17" s="113"/>
      <c r="BH17" s="113"/>
      <c r="BI17" s="342"/>
      <c r="BJ17" s="113"/>
      <c r="BK17" s="342"/>
      <c r="BL17" s="113"/>
      <c r="BM17" s="342"/>
      <c r="BN17" s="113"/>
      <c r="BO17" s="342"/>
      <c r="BP17" s="113"/>
      <c r="BQ17" s="342"/>
      <c r="BR17" s="113"/>
      <c r="BS17" s="342"/>
      <c r="BT17" s="113"/>
      <c r="BU17" s="342"/>
      <c r="BV17" s="113"/>
      <c r="BW17" s="342"/>
      <c r="BX17" s="113"/>
      <c r="BY17" s="342"/>
      <c r="BZ17" s="80"/>
      <c r="CA17" s="27"/>
      <c r="CB17" s="203" t="str">
        <f t="shared" si="0"/>
        <v>Riadok bude skrytý.</v>
      </c>
      <c r="CW17" s="27"/>
      <c r="CX17" s="170"/>
      <c r="CY17" s="170"/>
      <c r="CZ17" s="170"/>
      <c r="DA17" s="170"/>
      <c r="DZ17" s="191"/>
    </row>
    <row r="18" spans="1:130" ht="3.75" customHeight="1">
      <c r="A18" s="12"/>
      <c r="B18" s="78"/>
      <c r="C18" s="342"/>
      <c r="D18" s="113"/>
      <c r="E18" s="342"/>
      <c r="F18" s="113"/>
      <c r="G18" s="342"/>
      <c r="H18" s="113"/>
      <c r="I18" s="342"/>
      <c r="J18" s="113"/>
      <c r="K18" s="342"/>
      <c r="L18" s="113"/>
      <c r="M18" s="342"/>
      <c r="N18" s="113"/>
      <c r="O18" s="342"/>
      <c r="P18" s="113"/>
      <c r="Q18" s="342"/>
      <c r="R18" s="113"/>
      <c r="S18" s="342"/>
      <c r="T18" s="113"/>
      <c r="U18" s="342"/>
      <c r="V18" s="113"/>
      <c r="W18" s="342"/>
      <c r="X18" s="113"/>
      <c r="Y18" s="342"/>
      <c r="Z18" s="113"/>
      <c r="AA18" s="342"/>
      <c r="AB18" s="113"/>
      <c r="AC18" s="342"/>
      <c r="AD18" s="113"/>
      <c r="AE18" s="342"/>
      <c r="AF18" s="113"/>
      <c r="AG18" s="342"/>
      <c r="AH18" s="113"/>
      <c r="AI18" s="342"/>
      <c r="AJ18" s="113"/>
      <c r="AK18" s="342"/>
      <c r="AL18" s="113"/>
      <c r="AM18" s="342"/>
      <c r="AN18" s="113"/>
      <c r="AO18" s="113"/>
      <c r="AP18" s="342"/>
      <c r="AQ18" s="113"/>
      <c r="AR18" s="342"/>
      <c r="AS18" s="113"/>
      <c r="AT18" s="342"/>
      <c r="AU18" s="113"/>
      <c r="AV18" s="342"/>
      <c r="AW18" s="113"/>
      <c r="AX18" s="342"/>
      <c r="AY18" s="113"/>
      <c r="AZ18" s="342"/>
      <c r="BA18" s="113"/>
      <c r="BB18" s="342"/>
      <c r="BC18" s="113"/>
      <c r="BD18" s="342"/>
      <c r="BE18" s="113"/>
      <c r="BF18" s="342"/>
      <c r="BG18" s="113"/>
      <c r="BH18" s="113"/>
      <c r="BI18" s="342"/>
      <c r="BJ18" s="113"/>
      <c r="BK18" s="342"/>
      <c r="BL18" s="113"/>
      <c r="BM18" s="342"/>
      <c r="BN18" s="113"/>
      <c r="BO18" s="342"/>
      <c r="BP18" s="113"/>
      <c r="BQ18" s="342"/>
      <c r="BR18" s="113"/>
      <c r="BS18" s="342"/>
      <c r="BT18" s="113"/>
      <c r="BU18" s="342"/>
      <c r="BV18" s="113"/>
      <c r="BW18" s="342"/>
      <c r="BX18" s="113"/>
      <c r="BY18" s="342"/>
      <c r="BZ18" s="80"/>
      <c r="CA18" s="27"/>
      <c r="CB18" s="203" t="str">
        <f t="shared" si="0"/>
        <v>Riadok bude skrytý.</v>
      </c>
      <c r="CW18" s="27"/>
      <c r="CX18" s="170"/>
      <c r="CY18" s="170"/>
      <c r="CZ18" s="170"/>
      <c r="DA18" s="170"/>
      <c r="DZ18" s="191"/>
    </row>
    <row r="19" spans="1:130" ht="3.75" customHeight="1">
      <c r="A19" s="12"/>
      <c r="B19" s="78"/>
      <c r="C19" s="342"/>
      <c r="D19" s="113"/>
      <c r="E19" s="342"/>
      <c r="F19" s="113"/>
      <c r="G19" s="342"/>
      <c r="H19" s="113"/>
      <c r="I19" s="342"/>
      <c r="J19" s="113"/>
      <c r="K19" s="342"/>
      <c r="L19" s="113"/>
      <c r="M19" s="342"/>
      <c r="N19" s="113"/>
      <c r="O19" s="342"/>
      <c r="P19" s="113"/>
      <c r="Q19" s="342"/>
      <c r="R19" s="113"/>
      <c r="S19" s="342"/>
      <c r="T19" s="113"/>
      <c r="U19" s="342"/>
      <c r="V19" s="113"/>
      <c r="W19" s="342"/>
      <c r="X19" s="113"/>
      <c r="Y19" s="342"/>
      <c r="Z19" s="113"/>
      <c r="AA19" s="342"/>
      <c r="AB19" s="113"/>
      <c r="AC19" s="342"/>
      <c r="AD19" s="113"/>
      <c r="AE19" s="342"/>
      <c r="AF19" s="113"/>
      <c r="AG19" s="342"/>
      <c r="AH19" s="113"/>
      <c r="AI19" s="342"/>
      <c r="AJ19" s="113"/>
      <c r="AK19" s="342"/>
      <c r="AL19" s="113"/>
      <c r="AM19" s="342"/>
      <c r="AN19" s="113"/>
      <c r="AO19" s="113"/>
      <c r="AP19" s="342"/>
      <c r="AQ19" s="113"/>
      <c r="AR19" s="342"/>
      <c r="AS19" s="113"/>
      <c r="AT19" s="342"/>
      <c r="AU19" s="113"/>
      <c r="AV19" s="342"/>
      <c r="AW19" s="113"/>
      <c r="AX19" s="342"/>
      <c r="AY19" s="113"/>
      <c r="AZ19" s="342"/>
      <c r="BA19" s="113"/>
      <c r="BB19" s="342"/>
      <c r="BC19" s="113"/>
      <c r="BD19" s="342"/>
      <c r="BE19" s="113"/>
      <c r="BF19" s="342"/>
      <c r="BG19" s="113"/>
      <c r="BH19" s="113"/>
      <c r="BI19" s="342"/>
      <c r="BJ19" s="113"/>
      <c r="BK19" s="342"/>
      <c r="BL19" s="113"/>
      <c r="BM19" s="342"/>
      <c r="BN19" s="113"/>
      <c r="BO19" s="342"/>
      <c r="BP19" s="113"/>
      <c r="BQ19" s="342"/>
      <c r="BR19" s="113"/>
      <c r="BS19" s="342"/>
      <c r="BT19" s="113"/>
      <c r="BU19" s="342"/>
      <c r="BV19" s="113"/>
      <c r="BW19" s="342"/>
      <c r="BX19" s="113"/>
      <c r="BY19" s="342"/>
      <c r="BZ19" s="80"/>
      <c r="CA19" s="27"/>
      <c r="CB19" s="203" t="str">
        <f t="shared" si="0"/>
        <v>Riadok bude skrytý.</v>
      </c>
      <c r="CW19" s="27"/>
      <c r="CX19" s="170"/>
      <c r="CY19" s="170"/>
      <c r="CZ19" s="170"/>
      <c r="DA19" s="170"/>
      <c r="DZ19" s="191"/>
    </row>
    <row r="20" spans="1:130" ht="3.75" customHeight="1">
      <c r="A20" s="12"/>
      <c r="B20" s="68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81"/>
      <c r="T20" s="81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81"/>
      <c r="AL20" s="81"/>
      <c r="AM20" s="69"/>
      <c r="AN20" s="69"/>
      <c r="AO20" s="69"/>
      <c r="AP20" s="69"/>
      <c r="AQ20" s="69"/>
      <c r="AR20" s="69"/>
      <c r="AS20" s="69"/>
      <c r="AT20" s="81"/>
      <c r="AU20" s="81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81"/>
      <c r="BL20" s="81"/>
      <c r="BM20" s="69"/>
      <c r="BN20" s="69"/>
      <c r="BO20" s="69"/>
      <c r="BP20" s="69"/>
      <c r="BQ20" s="81"/>
      <c r="BR20" s="81"/>
      <c r="BS20" s="69"/>
      <c r="BT20" s="69"/>
      <c r="BU20" s="69"/>
      <c r="BV20" s="69"/>
      <c r="BW20" s="69"/>
      <c r="BX20" s="69"/>
      <c r="BY20" s="69"/>
      <c r="BZ20" s="72"/>
      <c r="CA20" s="27"/>
      <c r="CB20" s="203" t="str">
        <f t="shared" si="0"/>
        <v>Riadok bude skrytý.</v>
      </c>
      <c r="CW20" s="27"/>
      <c r="CX20" s="170"/>
      <c r="CY20" s="170"/>
      <c r="CZ20" s="170"/>
      <c r="DA20" s="170"/>
      <c r="DZ20" s="191"/>
    </row>
    <row r="21" spans="1:130" ht="3" customHeight="1">
      <c r="A21" s="1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27"/>
      <c r="CB21" s="203" t="str">
        <f t="shared" si="0"/>
        <v>Riadok bude skrytý.</v>
      </c>
      <c r="CW21" s="27"/>
      <c r="CX21" s="170"/>
      <c r="CY21" s="170"/>
      <c r="CZ21" s="170"/>
      <c r="DA21" s="170"/>
      <c r="DZ21" s="191"/>
    </row>
    <row r="22" spans="1:130">
      <c r="A22" s="12"/>
      <c r="B22" s="83"/>
      <c r="C22" s="334" t="s">
        <v>135</v>
      </c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148"/>
      <c r="Y22" s="335" t="s">
        <v>136</v>
      </c>
      <c r="Z22" s="335"/>
      <c r="AA22" s="335"/>
      <c r="AB22" s="335"/>
      <c r="AC22" s="335"/>
      <c r="AD22" s="335"/>
      <c r="AE22" s="335"/>
      <c r="AF22" s="335"/>
      <c r="AG22" s="335"/>
      <c r="AH22" s="335"/>
      <c r="AI22" s="335"/>
      <c r="AJ22" s="84"/>
      <c r="AK22" s="336" t="s">
        <v>136</v>
      </c>
      <c r="AL22" s="336"/>
      <c r="AM22" s="336"/>
      <c r="AN22" s="336"/>
      <c r="AO22" s="336"/>
      <c r="AP22" s="336"/>
      <c r="AQ22" s="336"/>
      <c r="AR22" s="336"/>
      <c r="AS22" s="336"/>
      <c r="AT22" s="336"/>
      <c r="AU22" s="336"/>
      <c r="AV22" s="337"/>
      <c r="AW22" s="148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96" t="s">
        <v>145</v>
      </c>
      <c r="BM22" s="98"/>
      <c r="BN22" s="98"/>
      <c r="BO22" s="98"/>
      <c r="BP22" s="98"/>
      <c r="BQ22" s="98"/>
      <c r="BR22" s="84"/>
      <c r="BS22" s="334" t="s">
        <v>146</v>
      </c>
      <c r="BT22" s="334"/>
      <c r="BU22" s="334"/>
      <c r="BV22" s="334"/>
      <c r="BW22" s="334"/>
      <c r="BX22" s="334"/>
      <c r="BY22" s="334"/>
      <c r="BZ22" s="85"/>
      <c r="CA22" s="27"/>
      <c r="CB22" s="203" t="str">
        <f t="shared" si="0"/>
        <v>Riadok bude skrytý.</v>
      </c>
      <c r="CC22" s="416" t="s">
        <v>183</v>
      </c>
      <c r="CW22" s="27"/>
      <c r="CX22" s="170"/>
      <c r="CY22" s="170"/>
      <c r="CZ22" s="170"/>
      <c r="DA22" s="170"/>
      <c r="DZ22" s="191"/>
    </row>
    <row r="23" spans="1:130" ht="3.75" customHeight="1">
      <c r="A23" s="12"/>
      <c r="B23" s="78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130"/>
      <c r="Y23" s="79"/>
      <c r="Z23" s="66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131"/>
      <c r="AW23" s="130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90"/>
      <c r="CA23" s="27"/>
      <c r="CB23" s="203" t="str">
        <f t="shared" si="0"/>
        <v>Riadok bude skrytý.</v>
      </c>
      <c r="CC23" s="417"/>
      <c r="CW23" s="27"/>
      <c r="CX23" s="170"/>
      <c r="CY23" s="170"/>
      <c r="CZ23" s="170"/>
      <c r="DA23" s="170"/>
      <c r="DZ23" s="191"/>
    </row>
    <row r="24" spans="1:130" ht="4.5" customHeight="1">
      <c r="A24" s="12"/>
      <c r="B24" s="78"/>
      <c r="C24" s="316">
        <v>2</v>
      </c>
      <c r="D24" s="122"/>
      <c r="E24" s="316">
        <v>0</v>
      </c>
      <c r="F24" s="122"/>
      <c r="G24" s="316">
        <v>2</v>
      </c>
      <c r="H24" s="122"/>
      <c r="I24" s="316">
        <v>4</v>
      </c>
      <c r="J24" s="122"/>
      <c r="K24" s="316">
        <v>0</v>
      </c>
      <c r="L24" s="122"/>
      <c r="M24" s="316">
        <v>0</v>
      </c>
      <c r="N24" s="122"/>
      <c r="O24" s="316">
        <v>9</v>
      </c>
      <c r="P24" s="122"/>
      <c r="Q24" s="316">
        <v>3</v>
      </c>
      <c r="R24" s="122"/>
      <c r="S24" s="316">
        <v>3</v>
      </c>
      <c r="T24" s="122"/>
      <c r="U24" s="316">
        <v>9</v>
      </c>
      <c r="V24" s="79"/>
      <c r="W24" s="79"/>
      <c r="X24" s="130"/>
      <c r="Y24" s="79"/>
      <c r="Z24" s="66"/>
      <c r="AA24" s="73"/>
      <c r="AB24" s="73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131"/>
      <c r="AW24" s="130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321" t="s">
        <v>14</v>
      </c>
      <c r="BK24" s="321"/>
      <c r="BL24" s="66"/>
      <c r="BM24" s="316">
        <v>0</v>
      </c>
      <c r="BN24" s="122"/>
      <c r="BO24" s="316">
        <v>1</v>
      </c>
      <c r="BP24" s="79"/>
      <c r="BQ24" s="79"/>
      <c r="BR24" s="79"/>
      <c r="BS24" s="316">
        <v>2</v>
      </c>
      <c r="BT24" s="122"/>
      <c r="BU24" s="316">
        <v>0</v>
      </c>
      <c r="BV24" s="122"/>
      <c r="BW24" s="316">
        <v>1</v>
      </c>
      <c r="BX24" s="122"/>
      <c r="BY24" s="316">
        <v>8</v>
      </c>
      <c r="BZ24" s="80"/>
      <c r="CA24" s="27"/>
      <c r="CB24" s="203" t="str">
        <f t="shared" si="0"/>
        <v>Riadok bude skrytý.</v>
      </c>
      <c r="CC24" s="417"/>
      <c r="CW24" s="27"/>
      <c r="CX24" s="170"/>
      <c r="CY24" s="170"/>
      <c r="CZ24" s="170"/>
      <c r="DA24" s="170"/>
      <c r="DZ24" s="191"/>
    </row>
    <row r="25" spans="1:130" ht="3.75" customHeight="1">
      <c r="A25" s="12"/>
      <c r="B25" s="78"/>
      <c r="C25" s="316"/>
      <c r="D25" s="113"/>
      <c r="E25" s="316"/>
      <c r="F25" s="113"/>
      <c r="G25" s="316"/>
      <c r="H25" s="113"/>
      <c r="I25" s="316"/>
      <c r="J25" s="113"/>
      <c r="K25" s="316"/>
      <c r="L25" s="113"/>
      <c r="M25" s="316"/>
      <c r="N25" s="113"/>
      <c r="O25" s="316"/>
      <c r="P25" s="113"/>
      <c r="Q25" s="316"/>
      <c r="R25" s="113"/>
      <c r="S25" s="316"/>
      <c r="T25" s="113"/>
      <c r="U25" s="316"/>
      <c r="V25" s="79"/>
      <c r="W25" s="79"/>
      <c r="X25" s="130"/>
      <c r="Y25" s="79"/>
      <c r="Z25" s="66"/>
      <c r="AA25" s="324" t="s">
        <v>17</v>
      </c>
      <c r="AB25" s="66"/>
      <c r="AC25" s="79"/>
      <c r="AD25" s="322" t="s">
        <v>92</v>
      </c>
      <c r="AE25" s="322"/>
      <c r="AF25" s="322"/>
      <c r="AG25" s="322"/>
      <c r="AH25" s="322"/>
      <c r="AI25" s="322"/>
      <c r="AJ25" s="322"/>
      <c r="AK25" s="322"/>
      <c r="AL25" s="79"/>
      <c r="AM25" s="326" t="s">
        <v>17</v>
      </c>
      <c r="AN25" s="207"/>
      <c r="AO25" s="207"/>
      <c r="AP25" s="327" t="s">
        <v>137</v>
      </c>
      <c r="AQ25" s="327"/>
      <c r="AR25" s="327"/>
      <c r="AS25" s="327"/>
      <c r="AT25" s="327"/>
      <c r="AU25" s="327"/>
      <c r="AV25" s="328"/>
      <c r="AW25" s="135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321"/>
      <c r="BK25" s="321"/>
      <c r="BL25" s="66"/>
      <c r="BM25" s="316"/>
      <c r="BN25" s="113"/>
      <c r="BO25" s="316"/>
      <c r="BP25" s="79"/>
      <c r="BQ25" s="79"/>
      <c r="BR25" s="79"/>
      <c r="BS25" s="316"/>
      <c r="BT25" s="113"/>
      <c r="BU25" s="316"/>
      <c r="BV25" s="113"/>
      <c r="BW25" s="316"/>
      <c r="BX25" s="113"/>
      <c r="BY25" s="316"/>
      <c r="BZ25" s="80"/>
      <c r="CA25" s="27"/>
      <c r="CB25" s="203" t="str">
        <f t="shared" si="0"/>
        <v>Riadok bude skrytý.</v>
      </c>
      <c r="CC25" s="417"/>
      <c r="CW25" s="27"/>
      <c r="CX25" s="170"/>
      <c r="CY25" s="170"/>
      <c r="CZ25" s="170"/>
      <c r="DA25" s="170"/>
      <c r="DZ25" s="191"/>
    </row>
    <row r="26" spans="1:130" ht="4.5" customHeight="1">
      <c r="A26" s="12"/>
      <c r="B26" s="78"/>
      <c r="C26" s="316"/>
      <c r="D26" s="113"/>
      <c r="E26" s="316"/>
      <c r="F26" s="113"/>
      <c r="G26" s="316"/>
      <c r="H26" s="113"/>
      <c r="I26" s="316"/>
      <c r="J26" s="113"/>
      <c r="K26" s="316"/>
      <c r="L26" s="113"/>
      <c r="M26" s="316"/>
      <c r="N26" s="113"/>
      <c r="O26" s="316"/>
      <c r="P26" s="113"/>
      <c r="Q26" s="316"/>
      <c r="R26" s="113"/>
      <c r="S26" s="316"/>
      <c r="T26" s="113"/>
      <c r="U26" s="316"/>
      <c r="V26" s="79"/>
      <c r="W26" s="79"/>
      <c r="X26" s="130"/>
      <c r="Y26" s="79"/>
      <c r="Z26" s="66"/>
      <c r="AA26" s="324"/>
      <c r="AB26" s="66"/>
      <c r="AC26" s="79"/>
      <c r="AD26" s="322"/>
      <c r="AE26" s="322"/>
      <c r="AF26" s="322"/>
      <c r="AG26" s="322"/>
      <c r="AH26" s="322"/>
      <c r="AI26" s="322"/>
      <c r="AJ26" s="322"/>
      <c r="AK26" s="322"/>
      <c r="AL26" s="79"/>
      <c r="AM26" s="326"/>
      <c r="AN26" s="207"/>
      <c r="AO26" s="207"/>
      <c r="AP26" s="327"/>
      <c r="AQ26" s="327"/>
      <c r="AR26" s="327"/>
      <c r="AS26" s="327"/>
      <c r="AT26" s="327"/>
      <c r="AU26" s="327"/>
      <c r="AV26" s="328"/>
      <c r="AW26" s="135"/>
      <c r="AX26" s="332" t="s">
        <v>147</v>
      </c>
      <c r="AY26" s="332"/>
      <c r="AZ26" s="332"/>
      <c r="BA26" s="332"/>
      <c r="BB26" s="332"/>
      <c r="BC26" s="332"/>
      <c r="BD26" s="332"/>
      <c r="BE26" s="332"/>
      <c r="BF26" s="332"/>
      <c r="BG26" s="332"/>
      <c r="BH26" s="332"/>
      <c r="BI26" s="332"/>
      <c r="BJ26" s="321"/>
      <c r="BK26" s="321"/>
      <c r="BL26" s="66"/>
      <c r="BM26" s="316"/>
      <c r="BN26" s="113"/>
      <c r="BO26" s="316"/>
      <c r="BP26" s="79"/>
      <c r="BQ26" s="79"/>
      <c r="BR26" s="79"/>
      <c r="BS26" s="316"/>
      <c r="BT26" s="113"/>
      <c r="BU26" s="316"/>
      <c r="BV26" s="113"/>
      <c r="BW26" s="316"/>
      <c r="BX26" s="113"/>
      <c r="BY26" s="316"/>
      <c r="BZ26" s="80"/>
      <c r="CA26" s="27"/>
      <c r="CB26" s="203" t="str">
        <f t="shared" si="0"/>
        <v>Riadok bude skrytý.</v>
      </c>
      <c r="CC26" s="417"/>
      <c r="CW26" s="27"/>
      <c r="CX26" s="170"/>
      <c r="CY26" s="170"/>
      <c r="CZ26" s="170"/>
      <c r="DA26" s="170"/>
      <c r="DZ26" s="191"/>
    </row>
    <row r="27" spans="1:130" ht="4.5" customHeight="1">
      <c r="A27" s="12"/>
      <c r="B27" s="78"/>
      <c r="C27" s="316"/>
      <c r="D27" s="113"/>
      <c r="E27" s="316"/>
      <c r="F27" s="113"/>
      <c r="G27" s="316"/>
      <c r="H27" s="113"/>
      <c r="I27" s="316"/>
      <c r="J27" s="113"/>
      <c r="K27" s="316"/>
      <c r="L27" s="113"/>
      <c r="M27" s="316"/>
      <c r="N27" s="113"/>
      <c r="O27" s="316"/>
      <c r="P27" s="113"/>
      <c r="Q27" s="316"/>
      <c r="R27" s="113"/>
      <c r="S27" s="316"/>
      <c r="T27" s="113"/>
      <c r="U27" s="316"/>
      <c r="V27" s="79"/>
      <c r="W27" s="79"/>
      <c r="X27" s="130"/>
      <c r="Y27" s="79"/>
      <c r="Z27" s="66"/>
      <c r="AA27" s="324"/>
      <c r="AB27" s="66"/>
      <c r="AC27" s="79"/>
      <c r="AD27" s="322"/>
      <c r="AE27" s="322"/>
      <c r="AF27" s="322"/>
      <c r="AG27" s="322"/>
      <c r="AH27" s="322"/>
      <c r="AI27" s="322"/>
      <c r="AJ27" s="322"/>
      <c r="AK27" s="322"/>
      <c r="AL27" s="79"/>
      <c r="AM27" s="326"/>
      <c r="AN27" s="207"/>
      <c r="AO27" s="207"/>
      <c r="AP27" s="327"/>
      <c r="AQ27" s="327"/>
      <c r="AR27" s="327"/>
      <c r="AS27" s="327"/>
      <c r="AT27" s="327"/>
      <c r="AU27" s="327"/>
      <c r="AV27" s="328"/>
      <c r="AW27" s="135"/>
      <c r="AX27" s="332"/>
      <c r="AY27" s="332"/>
      <c r="AZ27" s="332"/>
      <c r="BA27" s="332"/>
      <c r="BB27" s="332"/>
      <c r="BC27" s="332"/>
      <c r="BD27" s="332"/>
      <c r="BE27" s="332"/>
      <c r="BF27" s="332"/>
      <c r="BG27" s="332"/>
      <c r="BH27" s="332"/>
      <c r="BI27" s="332"/>
      <c r="BJ27" s="321"/>
      <c r="BK27" s="321"/>
      <c r="BL27" s="66"/>
      <c r="BM27" s="316"/>
      <c r="BN27" s="113"/>
      <c r="BO27" s="316"/>
      <c r="BP27" s="79"/>
      <c r="BQ27" s="79"/>
      <c r="BR27" s="79"/>
      <c r="BS27" s="316"/>
      <c r="BT27" s="113"/>
      <c r="BU27" s="316"/>
      <c r="BV27" s="113"/>
      <c r="BW27" s="316"/>
      <c r="BX27" s="113"/>
      <c r="BY27" s="316"/>
      <c r="BZ27" s="80"/>
      <c r="CA27" s="27"/>
      <c r="CB27" s="203" t="str">
        <f t="shared" si="0"/>
        <v>Riadok bude skrytý.</v>
      </c>
      <c r="CC27" s="417"/>
      <c r="CW27" s="27"/>
      <c r="CX27" s="170"/>
      <c r="CY27" s="170"/>
      <c r="CZ27" s="170"/>
      <c r="DA27" s="170"/>
      <c r="DZ27" s="191"/>
    </row>
    <row r="28" spans="1:130" ht="3" customHeight="1">
      <c r="A28" s="12"/>
      <c r="B28" s="78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130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207"/>
      <c r="AN28" s="207"/>
      <c r="AO28" s="207"/>
      <c r="AP28" s="208"/>
      <c r="AQ28" s="208"/>
      <c r="AR28" s="208"/>
      <c r="AS28" s="208"/>
      <c r="AT28" s="208"/>
      <c r="AU28" s="208"/>
      <c r="AV28" s="209"/>
      <c r="AW28" s="136"/>
      <c r="AX28" s="332"/>
      <c r="AY28" s="332"/>
      <c r="AZ28" s="332"/>
      <c r="BA28" s="332"/>
      <c r="BB28" s="332"/>
      <c r="BC28" s="332"/>
      <c r="BD28" s="332"/>
      <c r="BE28" s="332"/>
      <c r="BF28" s="332"/>
      <c r="BG28" s="332"/>
      <c r="BH28" s="332"/>
      <c r="BI28" s="332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90"/>
      <c r="CA28" s="27"/>
      <c r="CB28" s="203" t="str">
        <f t="shared" si="0"/>
        <v>Riadok bude skrytý.</v>
      </c>
      <c r="CC28" s="417"/>
      <c r="CW28" s="27"/>
      <c r="CX28" s="170"/>
      <c r="CY28" s="170"/>
      <c r="CZ28" s="170"/>
      <c r="DA28" s="170"/>
      <c r="DZ28" s="191"/>
    </row>
    <row r="29" spans="1:130" ht="3.75" customHeight="1">
      <c r="A29" s="12"/>
      <c r="B29" s="78"/>
      <c r="C29" s="323" t="s">
        <v>11</v>
      </c>
      <c r="D29" s="323"/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3"/>
      <c r="T29" s="79"/>
      <c r="U29" s="79"/>
      <c r="V29" s="79"/>
      <c r="W29" s="79"/>
      <c r="X29" s="130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207"/>
      <c r="AN29" s="207"/>
      <c r="AO29" s="207"/>
      <c r="AP29" s="208"/>
      <c r="AQ29" s="208"/>
      <c r="AR29" s="208"/>
      <c r="AS29" s="208"/>
      <c r="AT29" s="208"/>
      <c r="AU29" s="208"/>
      <c r="AV29" s="209"/>
      <c r="AW29" s="136"/>
      <c r="AX29" s="332"/>
      <c r="AY29" s="332"/>
      <c r="AZ29" s="332"/>
      <c r="BA29" s="332"/>
      <c r="BB29" s="332"/>
      <c r="BC29" s="332"/>
      <c r="BD29" s="332"/>
      <c r="BE29" s="332"/>
      <c r="BF29" s="332"/>
      <c r="BG29" s="332"/>
      <c r="BH29" s="332"/>
      <c r="BI29" s="332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90"/>
      <c r="CA29" s="27"/>
      <c r="CB29" s="203" t="str">
        <f t="shared" si="0"/>
        <v>Riadok bude skrytý.</v>
      </c>
      <c r="CC29" s="417"/>
      <c r="CW29" s="27"/>
      <c r="CX29" s="170"/>
      <c r="CY29" s="170"/>
      <c r="CZ29" s="170"/>
      <c r="DA29" s="170"/>
      <c r="DZ29" s="191"/>
    </row>
    <row r="30" spans="1:130" ht="3.75" customHeight="1">
      <c r="A30" s="12"/>
      <c r="B30" s="78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  <c r="S30" s="323"/>
      <c r="T30" s="79"/>
      <c r="U30" s="79"/>
      <c r="V30" s="79"/>
      <c r="W30" s="79"/>
      <c r="X30" s="130"/>
      <c r="Y30" s="79"/>
      <c r="Z30" s="79"/>
      <c r="AA30" s="324"/>
      <c r="AB30" s="66"/>
      <c r="AC30" s="79"/>
      <c r="AD30" s="325" t="s">
        <v>138</v>
      </c>
      <c r="AE30" s="325"/>
      <c r="AF30" s="325"/>
      <c r="AG30" s="325"/>
      <c r="AH30" s="325"/>
      <c r="AI30" s="325"/>
      <c r="AJ30" s="325"/>
      <c r="AK30" s="325"/>
      <c r="AL30" s="79"/>
      <c r="AM30" s="326"/>
      <c r="AN30" s="207"/>
      <c r="AO30" s="207"/>
      <c r="AP30" s="327" t="s">
        <v>140</v>
      </c>
      <c r="AQ30" s="327"/>
      <c r="AR30" s="327"/>
      <c r="AS30" s="327"/>
      <c r="AT30" s="327"/>
      <c r="AU30" s="327"/>
      <c r="AV30" s="328"/>
      <c r="AW30" s="135"/>
      <c r="AX30" s="332"/>
      <c r="AY30" s="332"/>
      <c r="AZ30" s="332"/>
      <c r="BA30" s="332"/>
      <c r="BB30" s="332"/>
      <c r="BC30" s="332"/>
      <c r="BD30" s="332"/>
      <c r="BE30" s="332"/>
      <c r="BF30" s="332"/>
      <c r="BG30" s="332"/>
      <c r="BH30" s="332"/>
      <c r="BI30" s="332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90"/>
      <c r="CA30" s="27"/>
      <c r="CB30" s="203" t="str">
        <f t="shared" si="0"/>
        <v>Riadok bude skrytý.</v>
      </c>
      <c r="CC30" s="417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75"/>
      <c r="CW30" s="27"/>
      <c r="CX30" s="170"/>
      <c r="CY30" s="170"/>
      <c r="CZ30" s="170"/>
      <c r="DA30" s="170"/>
      <c r="DZ30" s="191"/>
    </row>
    <row r="31" spans="1:130" ht="3.75" customHeight="1">
      <c r="A31" s="12"/>
      <c r="B31" s="78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79"/>
      <c r="U31" s="79"/>
      <c r="V31" s="79"/>
      <c r="W31" s="79"/>
      <c r="X31" s="130"/>
      <c r="Y31" s="79"/>
      <c r="Z31" s="79"/>
      <c r="AA31" s="324"/>
      <c r="AB31" s="66"/>
      <c r="AC31" s="79"/>
      <c r="AD31" s="325"/>
      <c r="AE31" s="325"/>
      <c r="AF31" s="325"/>
      <c r="AG31" s="325"/>
      <c r="AH31" s="325"/>
      <c r="AI31" s="325"/>
      <c r="AJ31" s="325"/>
      <c r="AK31" s="325"/>
      <c r="AL31" s="79"/>
      <c r="AM31" s="326"/>
      <c r="AN31" s="207"/>
      <c r="AO31" s="207"/>
      <c r="AP31" s="327"/>
      <c r="AQ31" s="327"/>
      <c r="AR31" s="327"/>
      <c r="AS31" s="327"/>
      <c r="AT31" s="327"/>
      <c r="AU31" s="327"/>
      <c r="AV31" s="328"/>
      <c r="AW31" s="135"/>
      <c r="AX31" s="332"/>
      <c r="AY31" s="332"/>
      <c r="AZ31" s="332"/>
      <c r="BA31" s="332"/>
      <c r="BB31" s="332"/>
      <c r="BC31" s="332"/>
      <c r="BD31" s="332"/>
      <c r="BE31" s="332"/>
      <c r="BF31" s="332"/>
      <c r="BG31" s="332"/>
      <c r="BH31" s="332"/>
      <c r="BI31" s="332"/>
      <c r="BJ31" s="321" t="s">
        <v>13</v>
      </c>
      <c r="BK31" s="321"/>
      <c r="BL31" s="79"/>
      <c r="BM31" s="316">
        <v>1</v>
      </c>
      <c r="BN31" s="122"/>
      <c r="BO31" s="316">
        <v>2</v>
      </c>
      <c r="BP31" s="79"/>
      <c r="BQ31" s="79"/>
      <c r="BR31" s="79"/>
      <c r="BS31" s="316">
        <v>2</v>
      </c>
      <c r="BT31" s="122"/>
      <c r="BU31" s="316">
        <v>0</v>
      </c>
      <c r="BV31" s="122"/>
      <c r="BW31" s="316">
        <v>1</v>
      </c>
      <c r="BX31" s="122"/>
      <c r="BY31" s="316">
        <v>8</v>
      </c>
      <c r="BZ31" s="90"/>
      <c r="CA31" s="27"/>
      <c r="CB31" s="203" t="str">
        <f t="shared" si="0"/>
        <v>Riadok bude skrytý.</v>
      </c>
      <c r="CC31" s="417"/>
      <c r="CD31" s="175"/>
      <c r="CE31" s="175"/>
      <c r="CF31" s="175"/>
      <c r="CG31" s="175"/>
      <c r="CH31" s="175"/>
      <c r="CI31" s="175"/>
      <c r="CJ31" s="175"/>
      <c r="CK31" s="175"/>
      <c r="CL31" s="175"/>
      <c r="CM31" s="175"/>
      <c r="CN31" s="175"/>
      <c r="CO31" s="175"/>
      <c r="CP31" s="175"/>
      <c r="CQ31" s="175"/>
      <c r="CR31" s="175"/>
      <c r="CS31" s="175"/>
      <c r="CT31" s="175"/>
      <c r="CU31" s="175"/>
      <c r="CV31" s="175"/>
      <c r="CW31" s="27"/>
      <c r="CX31" s="170"/>
      <c r="CY31" s="170"/>
      <c r="CZ31" s="170"/>
      <c r="DA31" s="170"/>
      <c r="DZ31" s="191"/>
    </row>
    <row r="32" spans="1:130" ht="3.75" customHeight="1">
      <c r="A32" s="12"/>
      <c r="B32" s="92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86"/>
      <c r="U32" s="86"/>
      <c r="V32" s="86"/>
      <c r="W32" s="86"/>
      <c r="X32" s="130"/>
      <c r="Y32" s="79"/>
      <c r="Z32" s="79"/>
      <c r="AA32" s="324"/>
      <c r="AB32" s="66"/>
      <c r="AC32" s="79"/>
      <c r="AD32" s="325"/>
      <c r="AE32" s="325"/>
      <c r="AF32" s="325"/>
      <c r="AG32" s="325"/>
      <c r="AH32" s="325"/>
      <c r="AI32" s="325"/>
      <c r="AJ32" s="325"/>
      <c r="AK32" s="325"/>
      <c r="AL32" s="79"/>
      <c r="AM32" s="326"/>
      <c r="AN32" s="207"/>
      <c r="AO32" s="207"/>
      <c r="AP32" s="327"/>
      <c r="AQ32" s="327"/>
      <c r="AR32" s="327"/>
      <c r="AS32" s="327"/>
      <c r="AT32" s="327"/>
      <c r="AU32" s="327"/>
      <c r="AV32" s="328"/>
      <c r="AW32" s="135"/>
      <c r="AX32" s="332"/>
      <c r="AY32" s="332"/>
      <c r="AZ32" s="332"/>
      <c r="BA32" s="332"/>
      <c r="BB32" s="332"/>
      <c r="BC32" s="332"/>
      <c r="BD32" s="332"/>
      <c r="BE32" s="332"/>
      <c r="BF32" s="332"/>
      <c r="BG32" s="332"/>
      <c r="BH32" s="332"/>
      <c r="BI32" s="332"/>
      <c r="BJ32" s="321"/>
      <c r="BK32" s="321"/>
      <c r="BL32" s="79"/>
      <c r="BM32" s="316"/>
      <c r="BN32" s="113"/>
      <c r="BO32" s="316"/>
      <c r="BP32" s="79"/>
      <c r="BQ32" s="79"/>
      <c r="BR32" s="79"/>
      <c r="BS32" s="316"/>
      <c r="BT32" s="113"/>
      <c r="BU32" s="316"/>
      <c r="BV32" s="113"/>
      <c r="BW32" s="316"/>
      <c r="BX32" s="113"/>
      <c r="BY32" s="316"/>
      <c r="BZ32" s="80"/>
      <c r="CA32" s="27"/>
      <c r="CB32" s="203" t="str">
        <f t="shared" si="0"/>
        <v>Riadok bude skrytý.</v>
      </c>
      <c r="CC32" s="417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75"/>
      <c r="CW32" s="27"/>
      <c r="CX32" s="170"/>
      <c r="CY32" s="170"/>
      <c r="CZ32" s="170"/>
      <c r="DA32" s="170"/>
      <c r="DZ32" s="191"/>
    </row>
    <row r="33" spans="1:130" ht="3.75" customHeight="1">
      <c r="A33" s="12"/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130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131"/>
      <c r="AW33" s="130"/>
      <c r="AX33" s="79"/>
      <c r="AY33" s="7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321"/>
      <c r="BK33" s="321"/>
      <c r="BL33" s="79"/>
      <c r="BM33" s="316"/>
      <c r="BN33" s="113"/>
      <c r="BO33" s="316"/>
      <c r="BP33" s="79"/>
      <c r="BQ33" s="79"/>
      <c r="BR33" s="79"/>
      <c r="BS33" s="316"/>
      <c r="BT33" s="113"/>
      <c r="BU33" s="316"/>
      <c r="BV33" s="113"/>
      <c r="BW33" s="316"/>
      <c r="BX33" s="113"/>
      <c r="BY33" s="316"/>
      <c r="BZ33" s="80"/>
      <c r="CA33" s="27"/>
      <c r="CB33" s="203" t="str">
        <f t="shared" si="0"/>
        <v>Riadok bude skrytý.</v>
      </c>
      <c r="CC33" s="417"/>
      <c r="CD33" s="175"/>
      <c r="CE33" s="175"/>
      <c r="CF33" s="175"/>
      <c r="CG33" s="175"/>
      <c r="CH33" s="175"/>
      <c r="CI33" s="175"/>
      <c r="CJ33" s="175"/>
      <c r="CK33" s="175"/>
      <c r="CL33" s="175"/>
      <c r="CM33" s="175"/>
      <c r="CN33" s="175"/>
      <c r="CO33" s="175"/>
      <c r="CP33" s="175"/>
      <c r="CQ33" s="175"/>
      <c r="CR33" s="175"/>
      <c r="CS33" s="175"/>
      <c r="CT33" s="175"/>
      <c r="CU33" s="175"/>
      <c r="CV33" s="175"/>
      <c r="CW33" s="27"/>
      <c r="CX33" s="170"/>
      <c r="CY33" s="170"/>
      <c r="CZ33" s="170"/>
      <c r="DA33" s="170"/>
      <c r="DZ33" s="191"/>
    </row>
    <row r="34" spans="1:130" ht="4.5" customHeight="1">
      <c r="A34" s="12"/>
      <c r="B34" s="78"/>
      <c r="C34" s="316">
        <v>4</v>
      </c>
      <c r="D34" s="122"/>
      <c r="E34" s="316">
        <v>7</v>
      </c>
      <c r="F34" s="122"/>
      <c r="G34" s="316">
        <v>5</v>
      </c>
      <c r="H34" s="122"/>
      <c r="I34" s="316">
        <v>9</v>
      </c>
      <c r="J34" s="122"/>
      <c r="K34" s="316">
        <v>3</v>
      </c>
      <c r="L34" s="122"/>
      <c r="M34" s="316">
        <v>4</v>
      </c>
      <c r="N34" s="122"/>
      <c r="O34" s="316">
        <v>4</v>
      </c>
      <c r="P34" s="122"/>
      <c r="Q34" s="316">
        <v>0</v>
      </c>
      <c r="R34" s="79"/>
      <c r="S34" s="79"/>
      <c r="T34" s="79"/>
      <c r="U34" s="79"/>
      <c r="V34" s="79"/>
      <c r="W34" s="79"/>
      <c r="X34" s="130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329" t="s">
        <v>141</v>
      </c>
      <c r="AO34" s="329"/>
      <c r="AP34" s="329"/>
      <c r="AQ34" s="329"/>
      <c r="AR34" s="329"/>
      <c r="AS34" s="329"/>
      <c r="AT34" s="329"/>
      <c r="AU34" s="329"/>
      <c r="AV34" s="330"/>
      <c r="AW34" s="137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321"/>
      <c r="BK34" s="321"/>
      <c r="BL34" s="79"/>
      <c r="BM34" s="316"/>
      <c r="BN34" s="113"/>
      <c r="BO34" s="316"/>
      <c r="BP34" s="79"/>
      <c r="BQ34" s="79"/>
      <c r="BR34" s="79"/>
      <c r="BS34" s="316"/>
      <c r="BT34" s="113"/>
      <c r="BU34" s="316"/>
      <c r="BV34" s="113"/>
      <c r="BW34" s="316"/>
      <c r="BX34" s="113"/>
      <c r="BY34" s="316"/>
      <c r="BZ34" s="80"/>
      <c r="CA34" s="27"/>
      <c r="CB34" s="203" t="str">
        <f t="shared" si="0"/>
        <v>Riadok bude skrytý.</v>
      </c>
      <c r="CC34" s="417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75"/>
      <c r="CV34" s="175"/>
      <c r="CW34" s="27"/>
      <c r="CX34" s="170"/>
      <c r="CY34" s="170"/>
      <c r="CZ34" s="170"/>
      <c r="DA34" s="170"/>
      <c r="DZ34" s="191"/>
    </row>
    <row r="35" spans="1:130" ht="3.75" customHeight="1">
      <c r="A35" s="12"/>
      <c r="B35" s="78"/>
      <c r="C35" s="316"/>
      <c r="D35" s="113"/>
      <c r="E35" s="316"/>
      <c r="F35" s="113"/>
      <c r="G35" s="316"/>
      <c r="H35" s="113"/>
      <c r="I35" s="316"/>
      <c r="J35" s="113"/>
      <c r="K35" s="316"/>
      <c r="L35" s="113"/>
      <c r="M35" s="316"/>
      <c r="N35" s="113"/>
      <c r="O35" s="316"/>
      <c r="P35" s="113"/>
      <c r="Q35" s="316"/>
      <c r="R35" s="79"/>
      <c r="S35" s="79"/>
      <c r="T35" s="79"/>
      <c r="U35" s="79"/>
      <c r="V35" s="79"/>
      <c r="W35" s="79"/>
      <c r="X35" s="130"/>
      <c r="Y35" s="79"/>
      <c r="Z35" s="79"/>
      <c r="AA35" s="324"/>
      <c r="AB35" s="66"/>
      <c r="AC35" s="79"/>
      <c r="AD35" s="322" t="s">
        <v>139</v>
      </c>
      <c r="AE35" s="322"/>
      <c r="AF35" s="322"/>
      <c r="AG35" s="322"/>
      <c r="AH35" s="322"/>
      <c r="AI35" s="322"/>
      <c r="AJ35" s="322"/>
      <c r="AK35" s="322"/>
      <c r="AL35" s="79"/>
      <c r="AM35" s="79"/>
      <c r="AN35" s="329"/>
      <c r="AO35" s="329"/>
      <c r="AP35" s="329"/>
      <c r="AQ35" s="329"/>
      <c r="AR35" s="329"/>
      <c r="AS35" s="329"/>
      <c r="AT35" s="329"/>
      <c r="AU35" s="329"/>
      <c r="AV35" s="330"/>
      <c r="AW35" s="137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80"/>
      <c r="CA35" s="27"/>
      <c r="CB35" s="203" t="str">
        <f t="shared" si="0"/>
        <v>Riadok bude skrytý.</v>
      </c>
      <c r="CC35" s="417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27"/>
      <c r="CX35" s="170"/>
      <c r="CY35" s="170"/>
      <c r="CZ35" s="170"/>
      <c r="DA35" s="170"/>
      <c r="DZ35" s="191"/>
    </row>
    <row r="36" spans="1:130" ht="4.5" customHeight="1">
      <c r="A36" s="12"/>
      <c r="B36" s="78"/>
      <c r="C36" s="316"/>
      <c r="D36" s="113"/>
      <c r="E36" s="316"/>
      <c r="F36" s="113"/>
      <c r="G36" s="316"/>
      <c r="H36" s="124"/>
      <c r="I36" s="316"/>
      <c r="J36" s="113"/>
      <c r="K36" s="316"/>
      <c r="L36" s="113"/>
      <c r="M36" s="316"/>
      <c r="N36" s="113"/>
      <c r="O36" s="316"/>
      <c r="P36" s="113"/>
      <c r="Q36" s="316"/>
      <c r="R36" s="79"/>
      <c r="S36" s="79"/>
      <c r="T36" s="79"/>
      <c r="U36" s="79"/>
      <c r="V36" s="79"/>
      <c r="W36" s="79"/>
      <c r="X36" s="130"/>
      <c r="Y36" s="79"/>
      <c r="Z36" s="79"/>
      <c r="AA36" s="324"/>
      <c r="AB36" s="66"/>
      <c r="AC36" s="79"/>
      <c r="AD36" s="322"/>
      <c r="AE36" s="322"/>
      <c r="AF36" s="322"/>
      <c r="AG36" s="322"/>
      <c r="AH36" s="322"/>
      <c r="AI36" s="322"/>
      <c r="AJ36" s="322"/>
      <c r="AK36" s="322"/>
      <c r="AL36" s="79"/>
      <c r="AM36" s="79"/>
      <c r="AN36" s="329"/>
      <c r="AO36" s="329"/>
      <c r="AP36" s="329"/>
      <c r="AQ36" s="329"/>
      <c r="AR36" s="329"/>
      <c r="AS36" s="329"/>
      <c r="AT36" s="329"/>
      <c r="AU36" s="329"/>
      <c r="AV36" s="330"/>
      <c r="AW36" s="138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49"/>
      <c r="CA36" s="27"/>
      <c r="CB36" s="203" t="str">
        <f t="shared" si="0"/>
        <v>Riadok bude skrytý.</v>
      </c>
      <c r="CC36" s="417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27"/>
      <c r="CX36" s="170"/>
      <c r="CY36" s="170"/>
      <c r="CZ36" s="170"/>
      <c r="DA36" s="170"/>
      <c r="DZ36" s="191"/>
    </row>
    <row r="37" spans="1:130" ht="4.5" customHeight="1">
      <c r="A37" s="12"/>
      <c r="B37" s="78"/>
      <c r="C37" s="316"/>
      <c r="D37" s="113"/>
      <c r="E37" s="316"/>
      <c r="F37" s="113"/>
      <c r="G37" s="316"/>
      <c r="H37" s="113"/>
      <c r="I37" s="316"/>
      <c r="J37" s="113"/>
      <c r="K37" s="316"/>
      <c r="L37" s="113"/>
      <c r="M37" s="316"/>
      <c r="N37" s="113"/>
      <c r="O37" s="316"/>
      <c r="P37" s="113"/>
      <c r="Q37" s="316"/>
      <c r="R37" s="79"/>
      <c r="S37" s="79"/>
      <c r="T37" s="79"/>
      <c r="U37" s="79"/>
      <c r="V37" s="79"/>
      <c r="W37" s="79"/>
      <c r="X37" s="130"/>
      <c r="Y37" s="79"/>
      <c r="Z37" s="79"/>
      <c r="AA37" s="324"/>
      <c r="AB37" s="66"/>
      <c r="AC37" s="79"/>
      <c r="AD37" s="322"/>
      <c r="AE37" s="322"/>
      <c r="AF37" s="322"/>
      <c r="AG37" s="322"/>
      <c r="AH37" s="322"/>
      <c r="AI37" s="322"/>
      <c r="AJ37" s="322"/>
      <c r="AK37" s="322"/>
      <c r="AL37" s="79"/>
      <c r="AM37" s="79"/>
      <c r="AN37" s="329"/>
      <c r="AO37" s="329"/>
      <c r="AP37" s="329"/>
      <c r="AQ37" s="329"/>
      <c r="AR37" s="329"/>
      <c r="AS37" s="329"/>
      <c r="AT37" s="329"/>
      <c r="AU37" s="329"/>
      <c r="AV37" s="330"/>
      <c r="AW37" s="143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50"/>
      <c r="CA37" s="27"/>
      <c r="CB37" s="203" t="str">
        <f t="shared" si="0"/>
        <v>Riadok bude skrytý.</v>
      </c>
      <c r="CC37" s="417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27"/>
      <c r="CX37" s="170"/>
      <c r="CY37" s="170"/>
      <c r="CZ37" s="170"/>
      <c r="DA37" s="170"/>
      <c r="DZ37" s="191"/>
    </row>
    <row r="38" spans="1:130" ht="3.75" customHeight="1">
      <c r="A38" s="12"/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130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131"/>
      <c r="AW38" s="130"/>
      <c r="AX38" s="331" t="s">
        <v>148</v>
      </c>
      <c r="AY38" s="331"/>
      <c r="AZ38" s="331"/>
      <c r="BA38" s="331"/>
      <c r="BB38" s="331"/>
      <c r="BC38" s="331"/>
      <c r="BD38" s="331"/>
      <c r="BE38" s="331"/>
      <c r="BF38" s="331"/>
      <c r="BG38" s="331"/>
      <c r="BH38" s="331"/>
      <c r="BI38" s="331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0"/>
      <c r="CA38" s="27"/>
      <c r="CB38" s="203" t="str">
        <f t="shared" si="0"/>
        <v>Riadok bude skrytý.</v>
      </c>
      <c r="CC38" s="417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27"/>
      <c r="CX38" s="171"/>
      <c r="CY38" s="172"/>
      <c r="CZ38" s="170"/>
      <c r="DA38" s="170"/>
      <c r="DZ38" s="191"/>
    </row>
    <row r="39" spans="1:130" ht="4.5" customHeight="1">
      <c r="A39" s="12"/>
      <c r="B39" s="78"/>
      <c r="C39" s="323" t="s">
        <v>142</v>
      </c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N39" s="323"/>
      <c r="O39" s="323"/>
      <c r="P39" s="323"/>
      <c r="Q39" s="323"/>
      <c r="R39" s="323"/>
      <c r="S39" s="323"/>
      <c r="T39" s="79"/>
      <c r="U39" s="79"/>
      <c r="V39" s="79"/>
      <c r="W39" s="79"/>
      <c r="X39" s="132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4"/>
      <c r="AW39" s="130"/>
      <c r="AX39" s="331"/>
      <c r="AY39" s="331"/>
      <c r="AZ39" s="331"/>
      <c r="BA39" s="331"/>
      <c r="BB39" s="331"/>
      <c r="BC39" s="331"/>
      <c r="BD39" s="331"/>
      <c r="BE39" s="331"/>
      <c r="BF39" s="331"/>
      <c r="BG39" s="331"/>
      <c r="BH39" s="331"/>
      <c r="BI39" s="331"/>
      <c r="BJ39" s="321" t="s">
        <v>14</v>
      </c>
      <c r="BK39" s="321"/>
      <c r="BL39" s="79"/>
      <c r="BM39" s="316">
        <v>0</v>
      </c>
      <c r="BN39" s="122"/>
      <c r="BO39" s="316">
        <v>1</v>
      </c>
      <c r="BP39" s="89"/>
      <c r="BQ39" s="93"/>
      <c r="BR39" s="93"/>
      <c r="BS39" s="316">
        <v>2</v>
      </c>
      <c r="BT39" s="122"/>
      <c r="BU39" s="316">
        <v>0</v>
      </c>
      <c r="BV39" s="122"/>
      <c r="BW39" s="316">
        <v>1</v>
      </c>
      <c r="BX39" s="122"/>
      <c r="BY39" s="316">
        <v>7</v>
      </c>
      <c r="BZ39" s="80"/>
      <c r="CA39" s="27"/>
      <c r="CB39" s="203" t="str">
        <f t="shared" si="0"/>
        <v>Riadok bude skrytý.</v>
      </c>
      <c r="CC39" s="417"/>
      <c r="CD39" s="175"/>
      <c r="CE39" s="175"/>
      <c r="CF39" s="175"/>
      <c r="CG39" s="175"/>
      <c r="CH39" s="175"/>
      <c r="CI39" s="175"/>
      <c r="CJ39" s="175"/>
      <c r="CK39" s="175"/>
      <c r="CL39" s="175"/>
      <c r="CM39" s="175"/>
      <c r="CN39" s="175"/>
      <c r="CO39" s="175"/>
      <c r="CP39" s="175"/>
      <c r="CQ39" s="175"/>
      <c r="CR39" s="175"/>
      <c r="CS39" s="175"/>
      <c r="CT39" s="175"/>
      <c r="CU39" s="175"/>
      <c r="CV39" s="175"/>
      <c r="CW39" s="27"/>
      <c r="CX39" s="171"/>
      <c r="CY39" s="172"/>
      <c r="CZ39" s="170"/>
      <c r="DA39" s="170"/>
      <c r="DZ39" s="191"/>
    </row>
    <row r="40" spans="1:130" ht="4.5" customHeight="1">
      <c r="A40" s="12"/>
      <c r="B40" s="78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323"/>
      <c r="S40" s="323"/>
      <c r="T40" s="79"/>
      <c r="U40" s="79"/>
      <c r="V40" s="79"/>
      <c r="W40" s="79"/>
      <c r="X40" s="139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1"/>
      <c r="AW40" s="130"/>
      <c r="AX40" s="331"/>
      <c r="AY40" s="331"/>
      <c r="AZ40" s="331"/>
      <c r="BA40" s="331"/>
      <c r="BB40" s="331"/>
      <c r="BC40" s="331"/>
      <c r="BD40" s="331"/>
      <c r="BE40" s="331"/>
      <c r="BF40" s="331"/>
      <c r="BG40" s="331"/>
      <c r="BH40" s="331"/>
      <c r="BI40" s="331"/>
      <c r="BJ40" s="321"/>
      <c r="BK40" s="321"/>
      <c r="BL40" s="79"/>
      <c r="BM40" s="316"/>
      <c r="BN40" s="113"/>
      <c r="BO40" s="316"/>
      <c r="BP40" s="89"/>
      <c r="BQ40" s="93"/>
      <c r="BR40" s="93"/>
      <c r="BS40" s="316"/>
      <c r="BT40" s="113"/>
      <c r="BU40" s="316"/>
      <c r="BV40" s="113"/>
      <c r="BW40" s="316"/>
      <c r="BX40" s="113"/>
      <c r="BY40" s="316"/>
      <c r="BZ40" s="80"/>
      <c r="CA40" s="27"/>
      <c r="CB40" s="203" t="str">
        <f t="shared" si="0"/>
        <v>Riadok bude skrytý.</v>
      </c>
      <c r="CC40" s="417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27"/>
      <c r="CX40" s="171"/>
      <c r="CY40" s="172"/>
      <c r="CZ40" s="170"/>
      <c r="DA40" s="170"/>
      <c r="DZ40" s="191"/>
    </row>
    <row r="41" spans="1:130" ht="3.75" customHeight="1">
      <c r="A41" s="12"/>
      <c r="B41" s="78"/>
      <c r="C41" s="323"/>
      <c r="D41" s="323"/>
      <c r="E41" s="323"/>
      <c r="F41" s="323"/>
      <c r="G41" s="323"/>
      <c r="H41" s="323"/>
      <c r="I41" s="323"/>
      <c r="J41" s="323"/>
      <c r="K41" s="323"/>
      <c r="L41" s="323"/>
      <c r="M41" s="323"/>
      <c r="N41" s="323"/>
      <c r="O41" s="323"/>
      <c r="P41" s="323"/>
      <c r="Q41" s="323"/>
      <c r="R41" s="323"/>
      <c r="S41" s="323"/>
      <c r="T41" s="79"/>
      <c r="U41" s="79"/>
      <c r="V41" s="79"/>
      <c r="W41" s="79"/>
      <c r="X41" s="130"/>
      <c r="Y41" s="79"/>
      <c r="Z41" s="79"/>
      <c r="AA41" s="324"/>
      <c r="AB41" s="66"/>
      <c r="AC41" s="79"/>
      <c r="AD41" s="338" t="s">
        <v>143</v>
      </c>
      <c r="AE41" s="338"/>
      <c r="AF41" s="338"/>
      <c r="AG41" s="338"/>
      <c r="AH41" s="338"/>
      <c r="AI41" s="338"/>
      <c r="AJ41" s="338"/>
      <c r="AK41" s="338"/>
      <c r="AL41" s="338"/>
      <c r="AM41" s="338"/>
      <c r="AN41" s="95"/>
      <c r="AO41" s="95"/>
      <c r="AP41" s="95"/>
      <c r="AQ41" s="95"/>
      <c r="AR41" s="95"/>
      <c r="AS41" s="95"/>
      <c r="AT41" s="95"/>
      <c r="AU41" s="95"/>
      <c r="AV41" s="142"/>
      <c r="AW41" s="135"/>
      <c r="AX41" s="331"/>
      <c r="AY41" s="331"/>
      <c r="AZ41" s="331"/>
      <c r="BA41" s="331"/>
      <c r="BB41" s="331"/>
      <c r="BC41" s="331"/>
      <c r="BD41" s="331"/>
      <c r="BE41" s="331"/>
      <c r="BF41" s="331"/>
      <c r="BG41" s="331"/>
      <c r="BH41" s="331"/>
      <c r="BI41" s="331"/>
      <c r="BJ41" s="321"/>
      <c r="BK41" s="321"/>
      <c r="BL41" s="79"/>
      <c r="BM41" s="316"/>
      <c r="BN41" s="113"/>
      <c r="BO41" s="316"/>
      <c r="BP41" s="89"/>
      <c r="BQ41" s="93"/>
      <c r="BR41" s="93"/>
      <c r="BS41" s="316"/>
      <c r="BT41" s="113"/>
      <c r="BU41" s="316"/>
      <c r="BV41" s="113"/>
      <c r="BW41" s="316"/>
      <c r="BX41" s="113"/>
      <c r="BY41" s="316"/>
      <c r="BZ41" s="80"/>
      <c r="CA41" s="27"/>
      <c r="CB41" s="203" t="str">
        <f t="shared" si="0"/>
        <v>Riadok bude skrytý.</v>
      </c>
      <c r="CC41" s="417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27"/>
      <c r="CX41" s="171"/>
      <c r="CY41" s="172"/>
      <c r="CZ41" s="170"/>
      <c r="DA41" s="170"/>
      <c r="DZ41" s="191"/>
    </row>
    <row r="42" spans="1:130" ht="3.75" customHeight="1">
      <c r="A42" s="12"/>
      <c r="B42" s="78"/>
      <c r="C42" s="323"/>
      <c r="D42" s="323"/>
      <c r="E42" s="323"/>
      <c r="F42" s="323"/>
      <c r="G42" s="323"/>
      <c r="H42" s="323"/>
      <c r="I42" s="323"/>
      <c r="J42" s="323"/>
      <c r="K42" s="323"/>
      <c r="L42" s="323"/>
      <c r="M42" s="323"/>
      <c r="N42" s="323"/>
      <c r="O42" s="323"/>
      <c r="P42" s="323"/>
      <c r="Q42" s="323"/>
      <c r="R42" s="323"/>
      <c r="S42" s="323"/>
      <c r="T42" s="79"/>
      <c r="U42" s="79"/>
      <c r="V42" s="79"/>
      <c r="W42" s="79"/>
      <c r="X42" s="130"/>
      <c r="Y42" s="79"/>
      <c r="Z42" s="79"/>
      <c r="AA42" s="324"/>
      <c r="AB42" s="66"/>
      <c r="AC42" s="79"/>
      <c r="AD42" s="338"/>
      <c r="AE42" s="338"/>
      <c r="AF42" s="338"/>
      <c r="AG42" s="338"/>
      <c r="AH42" s="338"/>
      <c r="AI42" s="338"/>
      <c r="AJ42" s="338"/>
      <c r="AK42" s="338"/>
      <c r="AL42" s="338"/>
      <c r="AM42" s="338"/>
      <c r="AN42" s="95"/>
      <c r="AO42" s="95"/>
      <c r="AP42" s="95"/>
      <c r="AQ42" s="95"/>
      <c r="AR42" s="95"/>
      <c r="AS42" s="95"/>
      <c r="AT42" s="95"/>
      <c r="AU42" s="95"/>
      <c r="AV42" s="142"/>
      <c r="AW42" s="135"/>
      <c r="AX42" s="331"/>
      <c r="AY42" s="331"/>
      <c r="AZ42" s="331"/>
      <c r="BA42" s="331"/>
      <c r="BB42" s="331"/>
      <c r="BC42" s="331"/>
      <c r="BD42" s="331"/>
      <c r="BE42" s="331"/>
      <c r="BF42" s="331"/>
      <c r="BG42" s="331"/>
      <c r="BH42" s="331"/>
      <c r="BI42" s="331"/>
      <c r="BJ42" s="321"/>
      <c r="BK42" s="321"/>
      <c r="BL42" s="79"/>
      <c r="BM42" s="316"/>
      <c r="BN42" s="113"/>
      <c r="BO42" s="316"/>
      <c r="BP42" s="89"/>
      <c r="BQ42" s="93"/>
      <c r="BR42" s="93"/>
      <c r="BS42" s="316"/>
      <c r="BT42" s="113"/>
      <c r="BU42" s="316"/>
      <c r="BV42" s="113"/>
      <c r="BW42" s="316"/>
      <c r="BX42" s="113"/>
      <c r="BY42" s="316"/>
      <c r="BZ42" s="80"/>
      <c r="CA42" s="27"/>
      <c r="CB42" s="203" t="str">
        <f t="shared" si="0"/>
        <v>Riadok bude skrytý.</v>
      </c>
      <c r="CC42" s="417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5"/>
      <c r="CW42" s="27"/>
      <c r="CX42" s="171"/>
      <c r="CY42" s="172"/>
      <c r="CZ42" s="170"/>
      <c r="DA42" s="170"/>
      <c r="DZ42" s="191"/>
    </row>
    <row r="43" spans="1:130" ht="3.75" customHeight="1">
      <c r="A43" s="12"/>
      <c r="B43" s="92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130"/>
      <c r="Y43" s="79"/>
      <c r="Z43" s="79"/>
      <c r="AA43" s="324"/>
      <c r="AB43" s="66"/>
      <c r="AC43" s="79"/>
      <c r="AD43" s="338"/>
      <c r="AE43" s="338"/>
      <c r="AF43" s="338"/>
      <c r="AG43" s="338"/>
      <c r="AH43" s="338"/>
      <c r="AI43" s="338"/>
      <c r="AJ43" s="338"/>
      <c r="AK43" s="338"/>
      <c r="AL43" s="338"/>
      <c r="AM43" s="338"/>
      <c r="AN43" s="95"/>
      <c r="AO43" s="95"/>
      <c r="AP43" s="95"/>
      <c r="AQ43" s="95"/>
      <c r="AR43" s="95"/>
      <c r="AS43" s="95"/>
      <c r="AT43" s="95"/>
      <c r="AU43" s="95"/>
      <c r="AV43" s="142"/>
      <c r="AW43" s="135"/>
      <c r="AX43" s="331"/>
      <c r="AY43" s="331"/>
      <c r="AZ43" s="331"/>
      <c r="BA43" s="331"/>
      <c r="BB43" s="331"/>
      <c r="BC43" s="331"/>
      <c r="BD43" s="331"/>
      <c r="BE43" s="331"/>
      <c r="BF43" s="331"/>
      <c r="BG43" s="331"/>
      <c r="BH43" s="331"/>
      <c r="BI43" s="331"/>
      <c r="BJ43" s="89"/>
      <c r="BK43" s="89"/>
      <c r="BL43" s="79"/>
      <c r="BM43" s="79"/>
      <c r="BN43" s="79"/>
      <c r="BO43" s="79"/>
      <c r="BP43" s="89"/>
      <c r="BQ43" s="79"/>
      <c r="BR43" s="79"/>
      <c r="BS43" s="79"/>
      <c r="BT43" s="79"/>
      <c r="BU43" s="79"/>
      <c r="BV43" s="79"/>
      <c r="BW43" s="79"/>
      <c r="BX43" s="79"/>
      <c r="BY43" s="79"/>
      <c r="BZ43" s="80"/>
      <c r="CA43" s="27"/>
      <c r="CB43" s="203" t="str">
        <f t="shared" si="0"/>
        <v>Riadok bude skrytý.</v>
      </c>
      <c r="CC43" s="417"/>
      <c r="CD43" s="175"/>
      <c r="CE43" s="175"/>
      <c r="CF43" s="175"/>
      <c r="CG43" s="175"/>
      <c r="CH43" s="175"/>
      <c r="CI43" s="175"/>
      <c r="CJ43" s="175"/>
      <c r="CK43" s="175"/>
      <c r="CL43" s="175"/>
      <c r="CM43" s="175"/>
      <c r="CN43" s="175"/>
      <c r="CO43" s="175"/>
      <c r="CP43" s="175"/>
      <c r="CQ43" s="175"/>
      <c r="CR43" s="175"/>
      <c r="CS43" s="175"/>
      <c r="CT43" s="175"/>
      <c r="CU43" s="175"/>
      <c r="CV43" s="175"/>
      <c r="CW43" s="27"/>
      <c r="CX43" s="171"/>
      <c r="CY43" s="171"/>
      <c r="CZ43" s="170"/>
      <c r="DA43" s="170"/>
      <c r="DZ43" s="191"/>
    </row>
    <row r="44" spans="1:130" ht="4.5" customHeight="1">
      <c r="A44" s="12"/>
      <c r="B44" s="78"/>
      <c r="C44" s="316">
        <v>9</v>
      </c>
      <c r="D44" s="122"/>
      <c r="E44" s="316">
        <v>0</v>
      </c>
      <c r="F44" s="315" t="s">
        <v>12</v>
      </c>
      <c r="G44" s="316">
        <v>0</v>
      </c>
      <c r="H44" s="62"/>
      <c r="I44" s="316">
        <v>3</v>
      </c>
      <c r="J44" s="315" t="s">
        <v>12</v>
      </c>
      <c r="K44" s="316">
        <v>0</v>
      </c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130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131"/>
      <c r="AW44" s="130"/>
      <c r="AX44" s="331"/>
      <c r="AY44" s="331"/>
      <c r="AZ44" s="331"/>
      <c r="BA44" s="331"/>
      <c r="BB44" s="331"/>
      <c r="BC44" s="331"/>
      <c r="BD44" s="331"/>
      <c r="BE44" s="331"/>
      <c r="BF44" s="331"/>
      <c r="BG44" s="331"/>
      <c r="BH44" s="331"/>
      <c r="BI44" s="331"/>
      <c r="BJ44" s="89"/>
      <c r="BK44" s="89"/>
      <c r="BL44" s="79"/>
      <c r="BM44" s="79"/>
      <c r="BN44" s="79"/>
      <c r="BO44" s="79"/>
      <c r="BP44" s="89"/>
      <c r="BQ44" s="79"/>
      <c r="BR44" s="79"/>
      <c r="BS44" s="79"/>
      <c r="BT44" s="79"/>
      <c r="BU44" s="79"/>
      <c r="BV44" s="79"/>
      <c r="BW44" s="79"/>
      <c r="BX44" s="79"/>
      <c r="BY44" s="79"/>
      <c r="BZ44" s="80"/>
      <c r="CA44" s="27"/>
      <c r="CB44" s="203" t="str">
        <f t="shared" si="0"/>
        <v>Riadok bude skrytý.</v>
      </c>
      <c r="CC44" s="417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27"/>
      <c r="CX44" s="171"/>
      <c r="CY44" s="171"/>
      <c r="CZ44" s="170"/>
      <c r="DA44" s="170"/>
      <c r="DZ44" s="191"/>
    </row>
    <row r="45" spans="1:130" ht="3.75" customHeight="1">
      <c r="A45" s="12"/>
      <c r="B45" s="78"/>
      <c r="C45" s="316"/>
      <c r="D45" s="113"/>
      <c r="E45" s="316"/>
      <c r="F45" s="315"/>
      <c r="G45" s="316"/>
      <c r="H45" s="66"/>
      <c r="I45" s="316"/>
      <c r="J45" s="315"/>
      <c r="K45" s="316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130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329" t="s">
        <v>141</v>
      </c>
      <c r="AO45" s="329"/>
      <c r="AP45" s="329"/>
      <c r="AQ45" s="329"/>
      <c r="AR45" s="329"/>
      <c r="AS45" s="329"/>
      <c r="AT45" s="329"/>
      <c r="AU45" s="329"/>
      <c r="AV45" s="330"/>
      <c r="AW45" s="137"/>
      <c r="AX45" s="331"/>
      <c r="AY45" s="331"/>
      <c r="AZ45" s="331"/>
      <c r="BA45" s="331"/>
      <c r="BB45" s="331"/>
      <c r="BC45" s="331"/>
      <c r="BD45" s="331"/>
      <c r="BE45" s="331"/>
      <c r="BF45" s="331"/>
      <c r="BG45" s="331"/>
      <c r="BH45" s="331"/>
      <c r="BI45" s="331"/>
      <c r="BJ45" s="321" t="s">
        <v>13</v>
      </c>
      <c r="BK45" s="321"/>
      <c r="BL45" s="79"/>
      <c r="BM45" s="316">
        <v>1</v>
      </c>
      <c r="BN45" s="122"/>
      <c r="BO45" s="316">
        <v>2</v>
      </c>
      <c r="BP45" s="89"/>
      <c r="BQ45" s="93"/>
      <c r="BR45" s="93"/>
      <c r="BS45" s="316">
        <v>2</v>
      </c>
      <c r="BT45" s="122"/>
      <c r="BU45" s="316">
        <v>0</v>
      </c>
      <c r="BV45" s="122"/>
      <c r="BW45" s="316">
        <v>1</v>
      </c>
      <c r="BX45" s="122"/>
      <c r="BY45" s="316">
        <v>7</v>
      </c>
      <c r="BZ45" s="80"/>
      <c r="CA45" s="27"/>
      <c r="CB45" s="203" t="str">
        <f t="shared" si="0"/>
        <v>Riadok bude skrytý.</v>
      </c>
      <c r="CC45" s="417"/>
      <c r="CD45" s="175"/>
      <c r="CE45" s="175"/>
      <c r="CF45" s="175"/>
      <c r="CG45" s="175"/>
      <c r="CH45" s="175"/>
      <c r="CI45" s="175"/>
      <c r="CJ45" s="175"/>
      <c r="CK45" s="175"/>
      <c r="CL45" s="175"/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27"/>
      <c r="CX45" s="171"/>
      <c r="CY45" s="171"/>
      <c r="CZ45" s="170"/>
      <c r="DA45" s="170"/>
      <c r="DZ45" s="191"/>
    </row>
    <row r="46" spans="1:130" ht="4.5" customHeight="1">
      <c r="A46" s="12"/>
      <c r="B46" s="78"/>
      <c r="C46" s="316"/>
      <c r="D46" s="113"/>
      <c r="E46" s="316"/>
      <c r="F46" s="315"/>
      <c r="G46" s="316"/>
      <c r="H46" s="66"/>
      <c r="I46" s="316"/>
      <c r="J46" s="315"/>
      <c r="K46" s="316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130"/>
      <c r="Y46" s="79"/>
      <c r="Z46" s="79"/>
      <c r="AA46" s="324" t="s">
        <v>17</v>
      </c>
      <c r="AB46" s="66"/>
      <c r="AC46" s="79"/>
      <c r="AD46" s="322" t="s">
        <v>144</v>
      </c>
      <c r="AE46" s="322"/>
      <c r="AF46" s="322"/>
      <c r="AG46" s="322"/>
      <c r="AH46" s="322"/>
      <c r="AI46" s="322"/>
      <c r="AJ46" s="322"/>
      <c r="AK46" s="322"/>
      <c r="AL46" s="322"/>
      <c r="AM46" s="322"/>
      <c r="AN46" s="329"/>
      <c r="AO46" s="329"/>
      <c r="AP46" s="329"/>
      <c r="AQ46" s="329"/>
      <c r="AR46" s="329"/>
      <c r="AS46" s="329"/>
      <c r="AT46" s="329"/>
      <c r="AU46" s="329"/>
      <c r="AV46" s="330"/>
      <c r="AW46" s="137"/>
      <c r="AX46" s="331"/>
      <c r="AY46" s="331"/>
      <c r="AZ46" s="331"/>
      <c r="BA46" s="331"/>
      <c r="BB46" s="331"/>
      <c r="BC46" s="331"/>
      <c r="BD46" s="331"/>
      <c r="BE46" s="331"/>
      <c r="BF46" s="331"/>
      <c r="BG46" s="331"/>
      <c r="BH46" s="331"/>
      <c r="BI46" s="331"/>
      <c r="BJ46" s="321"/>
      <c r="BK46" s="321"/>
      <c r="BL46" s="79"/>
      <c r="BM46" s="316"/>
      <c r="BN46" s="113"/>
      <c r="BO46" s="316"/>
      <c r="BP46" s="89"/>
      <c r="BQ46" s="93"/>
      <c r="BR46" s="93"/>
      <c r="BS46" s="316"/>
      <c r="BT46" s="113"/>
      <c r="BU46" s="316"/>
      <c r="BV46" s="113"/>
      <c r="BW46" s="316"/>
      <c r="BX46" s="113"/>
      <c r="BY46" s="316"/>
      <c r="BZ46" s="80"/>
      <c r="CA46" s="27"/>
      <c r="CB46" s="203" t="str">
        <f t="shared" si="0"/>
        <v>Riadok bude skrytý.</v>
      </c>
      <c r="CC46" s="417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27"/>
      <c r="CX46" s="171"/>
      <c r="CY46" s="171"/>
      <c r="CZ46" s="170"/>
      <c r="DA46" s="170"/>
      <c r="DZ46" s="191"/>
    </row>
    <row r="47" spans="1:130" ht="3.75" customHeight="1">
      <c r="A47" s="12"/>
      <c r="B47" s="78"/>
      <c r="C47" s="316"/>
      <c r="D47" s="113"/>
      <c r="E47" s="316"/>
      <c r="F47" s="315"/>
      <c r="G47" s="316"/>
      <c r="H47" s="66"/>
      <c r="I47" s="316"/>
      <c r="J47" s="315"/>
      <c r="K47" s="316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130"/>
      <c r="Y47" s="79"/>
      <c r="Z47" s="79"/>
      <c r="AA47" s="324"/>
      <c r="AB47" s="66"/>
      <c r="AC47" s="79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9"/>
      <c r="AO47" s="329"/>
      <c r="AP47" s="329"/>
      <c r="AQ47" s="329"/>
      <c r="AR47" s="329"/>
      <c r="AS47" s="329"/>
      <c r="AT47" s="329"/>
      <c r="AU47" s="329"/>
      <c r="AV47" s="330"/>
      <c r="AW47" s="137"/>
      <c r="AX47" s="331"/>
      <c r="AY47" s="331"/>
      <c r="AZ47" s="331"/>
      <c r="BA47" s="331"/>
      <c r="BB47" s="331"/>
      <c r="BC47" s="331"/>
      <c r="BD47" s="331"/>
      <c r="BE47" s="331"/>
      <c r="BF47" s="331"/>
      <c r="BG47" s="331"/>
      <c r="BH47" s="331"/>
      <c r="BI47" s="331"/>
      <c r="BJ47" s="321"/>
      <c r="BK47" s="321"/>
      <c r="BL47" s="79"/>
      <c r="BM47" s="316"/>
      <c r="BN47" s="113"/>
      <c r="BO47" s="316"/>
      <c r="BP47" s="89"/>
      <c r="BQ47" s="93"/>
      <c r="BR47" s="93"/>
      <c r="BS47" s="316"/>
      <c r="BT47" s="113"/>
      <c r="BU47" s="316"/>
      <c r="BV47" s="113"/>
      <c r="BW47" s="316"/>
      <c r="BX47" s="113"/>
      <c r="BY47" s="316"/>
      <c r="BZ47" s="80"/>
      <c r="CA47" s="27"/>
      <c r="CB47" s="203" t="str">
        <f t="shared" si="0"/>
        <v>Riadok bude skrytý.</v>
      </c>
      <c r="CC47" s="417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27"/>
      <c r="CX47" s="171"/>
      <c r="CY47" s="171"/>
      <c r="CZ47" s="170"/>
      <c r="DA47" s="170"/>
      <c r="DZ47" s="191"/>
    </row>
    <row r="48" spans="1:130" ht="3.75" customHeight="1">
      <c r="A48" s="12"/>
      <c r="B48" s="78"/>
      <c r="C48" s="87"/>
      <c r="D48" s="87"/>
      <c r="E48" s="87"/>
      <c r="F48" s="315"/>
      <c r="G48" s="87"/>
      <c r="H48" s="88"/>
      <c r="I48" s="88"/>
      <c r="J48" s="315"/>
      <c r="K48" s="8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130"/>
      <c r="Y48" s="79"/>
      <c r="Z48" s="79"/>
      <c r="AA48" s="324"/>
      <c r="AB48" s="66"/>
      <c r="AC48" s="79"/>
      <c r="AD48" s="322"/>
      <c r="AE48" s="322"/>
      <c r="AF48" s="322"/>
      <c r="AG48" s="322"/>
      <c r="AH48" s="322"/>
      <c r="AI48" s="322"/>
      <c r="AJ48" s="322"/>
      <c r="AK48" s="322"/>
      <c r="AL48" s="322"/>
      <c r="AM48" s="322"/>
      <c r="AN48" s="329"/>
      <c r="AO48" s="329"/>
      <c r="AP48" s="329"/>
      <c r="AQ48" s="329"/>
      <c r="AR48" s="329"/>
      <c r="AS48" s="329"/>
      <c r="AT48" s="329"/>
      <c r="AU48" s="329"/>
      <c r="AV48" s="330"/>
      <c r="AW48" s="137"/>
      <c r="AX48" s="331"/>
      <c r="AY48" s="331"/>
      <c r="AZ48" s="331"/>
      <c r="BA48" s="331"/>
      <c r="BB48" s="331"/>
      <c r="BC48" s="331"/>
      <c r="BD48" s="331"/>
      <c r="BE48" s="331"/>
      <c r="BF48" s="331"/>
      <c r="BG48" s="331"/>
      <c r="BH48" s="331"/>
      <c r="BI48" s="331"/>
      <c r="BJ48" s="321"/>
      <c r="BK48" s="321"/>
      <c r="BL48" s="79"/>
      <c r="BM48" s="316"/>
      <c r="BN48" s="113"/>
      <c r="BO48" s="316"/>
      <c r="BP48" s="89"/>
      <c r="BQ48" s="93"/>
      <c r="BR48" s="93"/>
      <c r="BS48" s="316"/>
      <c r="BT48" s="113"/>
      <c r="BU48" s="316"/>
      <c r="BV48" s="113"/>
      <c r="BW48" s="316"/>
      <c r="BX48" s="113"/>
      <c r="BY48" s="316"/>
      <c r="BZ48" s="80"/>
      <c r="CA48" s="27"/>
      <c r="CB48" s="203" t="str">
        <f t="shared" si="0"/>
        <v>Riadok bude skrytý.</v>
      </c>
      <c r="CC48" s="417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27"/>
      <c r="CX48" s="171"/>
      <c r="CY48" s="171"/>
      <c r="CZ48" s="170"/>
      <c r="DA48" s="170"/>
      <c r="DZ48" s="191"/>
    </row>
    <row r="49" spans="1:130" ht="3.75" customHeight="1">
      <c r="A49" s="12"/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151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152"/>
      <c r="AW49" s="151"/>
      <c r="AX49" s="69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91"/>
      <c r="CA49" s="27"/>
      <c r="CB49" s="203" t="str">
        <f t="shared" si="0"/>
        <v>Riadok bude skrytý.</v>
      </c>
      <c r="CC49" s="418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27"/>
      <c r="CX49" s="171"/>
      <c r="CY49" s="171"/>
      <c r="CZ49" s="170"/>
      <c r="DA49" s="170"/>
      <c r="DZ49" s="191"/>
    </row>
    <row r="50" spans="1:130" ht="3.75" customHeight="1">
      <c r="A50" s="12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27"/>
      <c r="CB50" s="203" t="str">
        <f t="shared" si="0"/>
        <v>Riadok bude skrytý.</v>
      </c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27"/>
      <c r="CX50" s="171"/>
      <c r="CY50" s="171"/>
      <c r="CZ50" s="170"/>
      <c r="DA50" s="170"/>
      <c r="DZ50" s="191"/>
    </row>
    <row r="51" spans="1:130" ht="16.5" customHeight="1">
      <c r="A51" s="12"/>
      <c r="B51" s="75"/>
      <c r="C51" s="333" t="s">
        <v>10</v>
      </c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3"/>
      <c r="CA51" s="27"/>
      <c r="CB51" s="203" t="str">
        <f t="shared" si="0"/>
        <v>Riadok bude skrytý.</v>
      </c>
      <c r="CC51" s="462" t="s">
        <v>184</v>
      </c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27"/>
      <c r="CX51" s="171"/>
      <c r="CY51" s="171"/>
      <c r="CZ51" s="170"/>
      <c r="DA51" s="170"/>
      <c r="DZ51" s="191"/>
    </row>
    <row r="52" spans="1:130" ht="5.25" customHeight="1">
      <c r="A52" s="12"/>
      <c r="B52" s="78"/>
      <c r="C52" s="318" t="s">
        <v>126</v>
      </c>
      <c r="D52" s="187"/>
      <c r="E52" s="318" t="s">
        <v>276</v>
      </c>
      <c r="F52" s="187"/>
      <c r="G52" s="318" t="s">
        <v>272</v>
      </c>
      <c r="H52" s="187"/>
      <c r="I52" s="318" t="s">
        <v>276</v>
      </c>
      <c r="J52" s="187"/>
      <c r="K52" s="318" t="s">
        <v>275</v>
      </c>
      <c r="L52" s="187"/>
      <c r="M52" s="318"/>
      <c r="N52" s="187"/>
      <c r="O52" s="318" t="s">
        <v>121</v>
      </c>
      <c r="P52" s="187"/>
      <c r="Q52" s="318" t="s">
        <v>271</v>
      </c>
      <c r="R52" s="187"/>
      <c r="S52" s="318" t="s">
        <v>273</v>
      </c>
      <c r="T52" s="187"/>
      <c r="U52" s="318" t="s">
        <v>270</v>
      </c>
      <c r="V52" s="187"/>
      <c r="W52" s="318" t="s">
        <v>278</v>
      </c>
      <c r="X52" s="187"/>
      <c r="Y52" s="318" t="s">
        <v>291</v>
      </c>
      <c r="Z52" s="187"/>
      <c r="AA52" s="318" t="s">
        <v>268</v>
      </c>
      <c r="AB52" s="187"/>
      <c r="AC52" s="318" t="s">
        <v>292</v>
      </c>
      <c r="AD52" s="187"/>
      <c r="AE52" s="318"/>
      <c r="AF52" s="187"/>
      <c r="AG52" s="318"/>
      <c r="AH52" s="187"/>
      <c r="AI52" s="318" t="s">
        <v>269</v>
      </c>
      <c r="AJ52" s="187"/>
      <c r="AK52" s="318" t="s">
        <v>12</v>
      </c>
      <c r="AL52" s="187"/>
      <c r="AM52" s="318" t="s">
        <v>275</v>
      </c>
      <c r="AN52" s="187"/>
      <c r="AO52" s="187"/>
      <c r="AP52" s="318" t="s">
        <v>12</v>
      </c>
      <c r="AQ52" s="187"/>
      <c r="AR52" s="318" t="s">
        <v>267</v>
      </c>
      <c r="AS52" s="187"/>
      <c r="AT52" s="318" t="s">
        <v>12</v>
      </c>
      <c r="AU52" s="187"/>
      <c r="AV52" s="318" t="s">
        <v>274</v>
      </c>
      <c r="AW52" s="187"/>
      <c r="AX52" s="318" t="s">
        <v>274</v>
      </c>
      <c r="AY52" s="187"/>
      <c r="AZ52" s="318" t="s">
        <v>274</v>
      </c>
      <c r="BA52" s="187"/>
      <c r="BB52" s="318" t="s">
        <v>274</v>
      </c>
      <c r="BC52" s="187"/>
      <c r="BD52" s="318" t="s">
        <v>274</v>
      </c>
      <c r="BE52" s="187"/>
      <c r="BF52" s="318" t="s">
        <v>274</v>
      </c>
      <c r="BG52" s="187"/>
      <c r="BH52" s="187"/>
      <c r="BI52" s="318" t="s">
        <v>274</v>
      </c>
      <c r="BJ52" s="187"/>
      <c r="BK52" s="318" t="s">
        <v>274</v>
      </c>
      <c r="BL52" s="187"/>
      <c r="BM52" s="318" t="s">
        <v>274</v>
      </c>
      <c r="BN52" s="187"/>
      <c r="BO52" s="318" t="s">
        <v>274</v>
      </c>
      <c r="BP52" s="187"/>
      <c r="BQ52" s="318" t="s">
        <v>274</v>
      </c>
      <c r="BR52" s="187"/>
      <c r="BS52" s="318" t="s">
        <v>274</v>
      </c>
      <c r="BT52" s="187"/>
      <c r="BU52" s="318" t="s">
        <v>274</v>
      </c>
      <c r="BV52" s="187"/>
      <c r="BW52" s="318" t="s">
        <v>274</v>
      </c>
      <c r="BX52" s="187"/>
      <c r="BY52" s="318" t="s">
        <v>274</v>
      </c>
      <c r="BZ52" s="80"/>
      <c r="CA52" s="27"/>
      <c r="CB52" s="203" t="str">
        <f t="shared" si="0"/>
        <v>Riadok bude skrytý.</v>
      </c>
      <c r="CC52" s="463"/>
      <c r="CD52" s="461"/>
      <c r="CE52" s="461"/>
      <c r="CF52" s="461"/>
      <c r="CW52" s="27"/>
      <c r="CX52" s="171"/>
      <c r="CY52" s="171"/>
      <c r="CZ52" s="170"/>
      <c r="DA52" s="170"/>
      <c r="DZ52" s="191"/>
    </row>
    <row r="53" spans="1:130" ht="4.5" customHeight="1">
      <c r="A53" s="12"/>
      <c r="B53" s="78"/>
      <c r="C53" s="318"/>
      <c r="D53" s="188"/>
      <c r="E53" s="318"/>
      <c r="F53" s="188"/>
      <c r="G53" s="318"/>
      <c r="H53" s="188"/>
      <c r="I53" s="318"/>
      <c r="J53" s="188"/>
      <c r="K53" s="318"/>
      <c r="L53" s="188"/>
      <c r="M53" s="318"/>
      <c r="N53" s="188"/>
      <c r="O53" s="318"/>
      <c r="P53" s="188"/>
      <c r="Q53" s="318"/>
      <c r="R53" s="188"/>
      <c r="S53" s="318"/>
      <c r="T53" s="188"/>
      <c r="U53" s="318"/>
      <c r="V53" s="188"/>
      <c r="W53" s="318"/>
      <c r="X53" s="188"/>
      <c r="Y53" s="318"/>
      <c r="Z53" s="188"/>
      <c r="AA53" s="318"/>
      <c r="AB53" s="188"/>
      <c r="AC53" s="318"/>
      <c r="AD53" s="188"/>
      <c r="AE53" s="318"/>
      <c r="AF53" s="188"/>
      <c r="AG53" s="318"/>
      <c r="AH53" s="188"/>
      <c r="AI53" s="318"/>
      <c r="AJ53" s="188"/>
      <c r="AK53" s="318"/>
      <c r="AL53" s="188"/>
      <c r="AM53" s="318"/>
      <c r="AN53" s="188"/>
      <c r="AO53" s="188"/>
      <c r="AP53" s="318"/>
      <c r="AQ53" s="188"/>
      <c r="AR53" s="318"/>
      <c r="AS53" s="188"/>
      <c r="AT53" s="318"/>
      <c r="AU53" s="188"/>
      <c r="AV53" s="318"/>
      <c r="AW53" s="188"/>
      <c r="AX53" s="318"/>
      <c r="AY53" s="188"/>
      <c r="AZ53" s="318"/>
      <c r="BA53" s="188"/>
      <c r="BB53" s="318"/>
      <c r="BC53" s="188"/>
      <c r="BD53" s="318"/>
      <c r="BE53" s="188"/>
      <c r="BF53" s="318"/>
      <c r="BG53" s="188"/>
      <c r="BH53" s="188"/>
      <c r="BI53" s="318"/>
      <c r="BJ53" s="188"/>
      <c r="BK53" s="318"/>
      <c r="BL53" s="188"/>
      <c r="BM53" s="318"/>
      <c r="BN53" s="188"/>
      <c r="BO53" s="318"/>
      <c r="BP53" s="188"/>
      <c r="BQ53" s="318"/>
      <c r="BR53" s="188"/>
      <c r="BS53" s="318"/>
      <c r="BT53" s="188"/>
      <c r="BU53" s="318"/>
      <c r="BV53" s="188"/>
      <c r="BW53" s="318"/>
      <c r="BX53" s="188"/>
      <c r="BY53" s="318"/>
      <c r="BZ53" s="80"/>
      <c r="CA53" s="27"/>
      <c r="CB53" s="203" t="str">
        <f t="shared" si="0"/>
        <v>Riadok bude skrytý.</v>
      </c>
      <c r="CC53" s="463"/>
      <c r="CD53" s="461"/>
      <c r="CE53" s="461"/>
      <c r="CF53" s="461"/>
      <c r="CW53" s="27"/>
      <c r="CX53" s="171"/>
      <c r="CY53" s="171"/>
      <c r="CZ53" s="170"/>
      <c r="DA53" s="170"/>
      <c r="DZ53" s="191"/>
    </row>
    <row r="54" spans="1:130" ht="4.5" customHeight="1">
      <c r="A54" s="12"/>
      <c r="B54" s="78"/>
      <c r="C54" s="318"/>
      <c r="D54" s="188"/>
      <c r="E54" s="318"/>
      <c r="F54" s="188"/>
      <c r="G54" s="318"/>
      <c r="H54" s="188"/>
      <c r="I54" s="318"/>
      <c r="J54" s="188"/>
      <c r="K54" s="318"/>
      <c r="L54" s="188"/>
      <c r="M54" s="318"/>
      <c r="N54" s="188"/>
      <c r="O54" s="318"/>
      <c r="P54" s="188"/>
      <c r="Q54" s="318"/>
      <c r="R54" s="188"/>
      <c r="S54" s="318"/>
      <c r="T54" s="188"/>
      <c r="U54" s="318"/>
      <c r="V54" s="188"/>
      <c r="W54" s="318"/>
      <c r="X54" s="188"/>
      <c r="Y54" s="318"/>
      <c r="Z54" s="188"/>
      <c r="AA54" s="318"/>
      <c r="AB54" s="188"/>
      <c r="AC54" s="318"/>
      <c r="AD54" s="188"/>
      <c r="AE54" s="318"/>
      <c r="AF54" s="188"/>
      <c r="AG54" s="318"/>
      <c r="AH54" s="188"/>
      <c r="AI54" s="318"/>
      <c r="AJ54" s="188"/>
      <c r="AK54" s="318"/>
      <c r="AL54" s="188"/>
      <c r="AM54" s="318"/>
      <c r="AN54" s="188"/>
      <c r="AO54" s="188"/>
      <c r="AP54" s="318"/>
      <c r="AQ54" s="188"/>
      <c r="AR54" s="318"/>
      <c r="AS54" s="188"/>
      <c r="AT54" s="318"/>
      <c r="AU54" s="188"/>
      <c r="AV54" s="318"/>
      <c r="AW54" s="188"/>
      <c r="AX54" s="318"/>
      <c r="AY54" s="188"/>
      <c r="AZ54" s="318"/>
      <c r="BA54" s="188"/>
      <c r="BB54" s="318"/>
      <c r="BC54" s="188"/>
      <c r="BD54" s="318"/>
      <c r="BE54" s="188"/>
      <c r="BF54" s="318"/>
      <c r="BG54" s="188"/>
      <c r="BH54" s="188"/>
      <c r="BI54" s="318"/>
      <c r="BJ54" s="188"/>
      <c r="BK54" s="318"/>
      <c r="BL54" s="188"/>
      <c r="BM54" s="318"/>
      <c r="BN54" s="188"/>
      <c r="BO54" s="318"/>
      <c r="BP54" s="188"/>
      <c r="BQ54" s="318"/>
      <c r="BR54" s="188"/>
      <c r="BS54" s="318"/>
      <c r="BT54" s="188"/>
      <c r="BU54" s="318"/>
      <c r="BV54" s="188"/>
      <c r="BW54" s="318"/>
      <c r="BX54" s="188"/>
      <c r="BY54" s="318"/>
      <c r="BZ54" s="80"/>
      <c r="CA54" s="27"/>
      <c r="CB54" s="203" t="str">
        <f t="shared" si="0"/>
        <v>Riadok bude skrytý.</v>
      </c>
      <c r="CC54" s="463"/>
      <c r="CD54" s="461"/>
      <c r="CE54" s="461"/>
      <c r="CF54" s="461"/>
      <c r="CW54" s="27"/>
      <c r="CX54" s="171"/>
      <c r="CY54" s="171"/>
      <c r="CZ54" s="170"/>
      <c r="DA54" s="170"/>
      <c r="DZ54" s="191"/>
    </row>
    <row r="55" spans="1:130" ht="4.5" customHeight="1">
      <c r="A55" s="12"/>
      <c r="B55" s="78"/>
      <c r="C55" s="318"/>
      <c r="D55" s="188"/>
      <c r="E55" s="318"/>
      <c r="F55" s="188"/>
      <c r="G55" s="318"/>
      <c r="H55" s="188"/>
      <c r="I55" s="318"/>
      <c r="J55" s="188"/>
      <c r="K55" s="318"/>
      <c r="L55" s="188"/>
      <c r="M55" s="318"/>
      <c r="N55" s="188"/>
      <c r="O55" s="318"/>
      <c r="P55" s="188"/>
      <c r="Q55" s="318"/>
      <c r="R55" s="188"/>
      <c r="S55" s="318"/>
      <c r="T55" s="188"/>
      <c r="U55" s="318"/>
      <c r="V55" s="188"/>
      <c r="W55" s="318"/>
      <c r="X55" s="188"/>
      <c r="Y55" s="318"/>
      <c r="Z55" s="188"/>
      <c r="AA55" s="318"/>
      <c r="AB55" s="188"/>
      <c r="AC55" s="318"/>
      <c r="AD55" s="188"/>
      <c r="AE55" s="318"/>
      <c r="AF55" s="188"/>
      <c r="AG55" s="318"/>
      <c r="AH55" s="188"/>
      <c r="AI55" s="318"/>
      <c r="AJ55" s="188"/>
      <c r="AK55" s="318"/>
      <c r="AL55" s="188"/>
      <c r="AM55" s="318"/>
      <c r="AN55" s="188"/>
      <c r="AO55" s="188"/>
      <c r="AP55" s="318"/>
      <c r="AQ55" s="188"/>
      <c r="AR55" s="318"/>
      <c r="AS55" s="188"/>
      <c r="AT55" s="318"/>
      <c r="AU55" s="188"/>
      <c r="AV55" s="318"/>
      <c r="AW55" s="188"/>
      <c r="AX55" s="318"/>
      <c r="AY55" s="188"/>
      <c r="AZ55" s="318"/>
      <c r="BA55" s="188"/>
      <c r="BB55" s="318"/>
      <c r="BC55" s="188"/>
      <c r="BD55" s="318"/>
      <c r="BE55" s="188"/>
      <c r="BF55" s="318"/>
      <c r="BG55" s="188"/>
      <c r="BH55" s="188"/>
      <c r="BI55" s="318"/>
      <c r="BJ55" s="188"/>
      <c r="BK55" s="318"/>
      <c r="BL55" s="188"/>
      <c r="BM55" s="318"/>
      <c r="BN55" s="188"/>
      <c r="BO55" s="318"/>
      <c r="BP55" s="188"/>
      <c r="BQ55" s="318"/>
      <c r="BR55" s="188"/>
      <c r="BS55" s="318"/>
      <c r="BT55" s="188"/>
      <c r="BU55" s="318"/>
      <c r="BV55" s="188"/>
      <c r="BW55" s="318"/>
      <c r="BX55" s="188"/>
      <c r="BY55" s="318"/>
      <c r="BZ55" s="80"/>
      <c r="CA55" s="27"/>
      <c r="CB55" s="203" t="str">
        <f t="shared" si="0"/>
        <v>Riadok bude skrytý.</v>
      </c>
      <c r="CC55" s="463"/>
      <c r="CD55" s="461"/>
      <c r="CE55" s="461"/>
      <c r="CF55" s="461"/>
      <c r="CW55" s="27"/>
      <c r="CX55" s="171"/>
      <c r="CY55" s="171"/>
      <c r="CZ55" s="170"/>
      <c r="DA55" s="170"/>
      <c r="DZ55" s="191"/>
    </row>
    <row r="56" spans="1:130" ht="5.25" customHeight="1">
      <c r="A56" s="12"/>
      <c r="B56" s="78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80"/>
      <c r="CA56" s="27"/>
      <c r="CB56" s="203" t="str">
        <f t="shared" si="0"/>
        <v>Riadok bude skrytý.</v>
      </c>
      <c r="CC56" s="463"/>
      <c r="CD56" s="461"/>
      <c r="CE56" s="461"/>
      <c r="CF56" s="461"/>
      <c r="CW56" s="27"/>
      <c r="CX56" s="171"/>
      <c r="CY56" s="171"/>
      <c r="CZ56" s="170"/>
      <c r="DA56" s="170"/>
      <c r="DZ56" s="191"/>
    </row>
    <row r="57" spans="1:130" ht="3.75" customHeight="1">
      <c r="A57" s="12"/>
      <c r="B57" s="78"/>
      <c r="C57" s="318" t="s">
        <v>274</v>
      </c>
      <c r="D57" s="187"/>
      <c r="E57" s="318" t="s">
        <v>274</v>
      </c>
      <c r="F57" s="187"/>
      <c r="G57" s="318" t="s">
        <v>274</v>
      </c>
      <c r="H57" s="187"/>
      <c r="I57" s="318" t="s">
        <v>274</v>
      </c>
      <c r="J57" s="187"/>
      <c r="K57" s="318" t="s">
        <v>274</v>
      </c>
      <c r="L57" s="187"/>
      <c r="M57" s="318" t="s">
        <v>274</v>
      </c>
      <c r="N57" s="187"/>
      <c r="O57" s="318" t="s">
        <v>274</v>
      </c>
      <c r="P57" s="187"/>
      <c r="Q57" s="318" t="s">
        <v>274</v>
      </c>
      <c r="R57" s="187"/>
      <c r="S57" s="318" t="s">
        <v>274</v>
      </c>
      <c r="T57" s="187"/>
      <c r="U57" s="318" t="s">
        <v>274</v>
      </c>
      <c r="V57" s="187"/>
      <c r="W57" s="318" t="s">
        <v>274</v>
      </c>
      <c r="X57" s="187"/>
      <c r="Y57" s="318" t="s">
        <v>274</v>
      </c>
      <c r="Z57" s="187"/>
      <c r="AA57" s="318" t="s">
        <v>274</v>
      </c>
      <c r="AB57" s="187"/>
      <c r="AC57" s="318" t="s">
        <v>274</v>
      </c>
      <c r="AD57" s="187"/>
      <c r="AE57" s="318" t="s">
        <v>274</v>
      </c>
      <c r="AF57" s="187"/>
      <c r="AG57" s="318" t="s">
        <v>274</v>
      </c>
      <c r="AH57" s="187"/>
      <c r="AI57" s="318" t="s">
        <v>274</v>
      </c>
      <c r="AJ57" s="187"/>
      <c r="AK57" s="318" t="s">
        <v>274</v>
      </c>
      <c r="AL57" s="187"/>
      <c r="AM57" s="318" t="s">
        <v>274</v>
      </c>
      <c r="AN57" s="187"/>
      <c r="AO57" s="187"/>
      <c r="AP57" s="318" t="s">
        <v>274</v>
      </c>
      <c r="AQ57" s="187"/>
      <c r="AR57" s="318" t="s">
        <v>274</v>
      </c>
      <c r="AS57" s="187"/>
      <c r="AT57" s="318" t="s">
        <v>274</v>
      </c>
      <c r="AU57" s="187"/>
      <c r="AV57" s="318" t="s">
        <v>274</v>
      </c>
      <c r="AW57" s="187"/>
      <c r="AX57" s="318" t="s">
        <v>274</v>
      </c>
      <c r="AY57" s="187"/>
      <c r="AZ57" s="318" t="s">
        <v>274</v>
      </c>
      <c r="BA57" s="187"/>
      <c r="BB57" s="318" t="s">
        <v>274</v>
      </c>
      <c r="BC57" s="187"/>
      <c r="BD57" s="318" t="s">
        <v>274</v>
      </c>
      <c r="BE57" s="187"/>
      <c r="BF57" s="318" t="s">
        <v>274</v>
      </c>
      <c r="BG57" s="187"/>
      <c r="BH57" s="187"/>
      <c r="BI57" s="318" t="s">
        <v>274</v>
      </c>
      <c r="BJ57" s="187"/>
      <c r="BK57" s="318" t="s">
        <v>274</v>
      </c>
      <c r="BL57" s="187"/>
      <c r="BM57" s="318" t="s">
        <v>274</v>
      </c>
      <c r="BN57" s="187"/>
      <c r="BO57" s="318" t="s">
        <v>274</v>
      </c>
      <c r="BP57" s="187"/>
      <c r="BQ57" s="318" t="s">
        <v>274</v>
      </c>
      <c r="BR57" s="187"/>
      <c r="BS57" s="318" t="s">
        <v>274</v>
      </c>
      <c r="BT57" s="187"/>
      <c r="BU57" s="318" t="s">
        <v>274</v>
      </c>
      <c r="BV57" s="187"/>
      <c r="BW57" s="318" t="s">
        <v>274</v>
      </c>
      <c r="BX57" s="187"/>
      <c r="BY57" s="318" t="s">
        <v>274</v>
      </c>
      <c r="BZ57" s="80"/>
      <c r="CA57" s="27"/>
      <c r="CB57" s="203" t="str">
        <f t="shared" si="0"/>
        <v>Riadok bude skrytý.</v>
      </c>
      <c r="CC57" s="463"/>
      <c r="CD57" s="461"/>
      <c r="CE57" s="461"/>
      <c r="CF57" s="461"/>
      <c r="CW57" s="27"/>
      <c r="CX57" s="171"/>
      <c r="CY57" s="171"/>
      <c r="CZ57" s="170"/>
      <c r="DA57" s="170"/>
      <c r="DZ57" s="191"/>
    </row>
    <row r="58" spans="1:130" ht="4.5" customHeight="1">
      <c r="A58" s="12"/>
      <c r="B58" s="78"/>
      <c r="C58" s="318"/>
      <c r="D58" s="188"/>
      <c r="E58" s="318"/>
      <c r="F58" s="188"/>
      <c r="G58" s="318"/>
      <c r="H58" s="188"/>
      <c r="I58" s="318"/>
      <c r="J58" s="188"/>
      <c r="K58" s="318"/>
      <c r="L58" s="188"/>
      <c r="M58" s="318"/>
      <c r="N58" s="188"/>
      <c r="O58" s="318"/>
      <c r="P58" s="188"/>
      <c r="Q58" s="318"/>
      <c r="R58" s="188"/>
      <c r="S58" s="318"/>
      <c r="T58" s="188"/>
      <c r="U58" s="318"/>
      <c r="V58" s="188"/>
      <c r="W58" s="318"/>
      <c r="X58" s="188"/>
      <c r="Y58" s="318"/>
      <c r="Z58" s="188"/>
      <c r="AA58" s="318"/>
      <c r="AB58" s="188"/>
      <c r="AC58" s="318"/>
      <c r="AD58" s="188"/>
      <c r="AE58" s="318"/>
      <c r="AF58" s="188"/>
      <c r="AG58" s="318"/>
      <c r="AH58" s="188"/>
      <c r="AI58" s="318"/>
      <c r="AJ58" s="188"/>
      <c r="AK58" s="318"/>
      <c r="AL58" s="188"/>
      <c r="AM58" s="318"/>
      <c r="AN58" s="188"/>
      <c r="AO58" s="188"/>
      <c r="AP58" s="318"/>
      <c r="AQ58" s="188"/>
      <c r="AR58" s="318"/>
      <c r="AS58" s="188"/>
      <c r="AT58" s="318"/>
      <c r="AU58" s="188"/>
      <c r="AV58" s="318"/>
      <c r="AW58" s="188"/>
      <c r="AX58" s="318"/>
      <c r="AY58" s="188"/>
      <c r="AZ58" s="318"/>
      <c r="BA58" s="188"/>
      <c r="BB58" s="318"/>
      <c r="BC58" s="188"/>
      <c r="BD58" s="318"/>
      <c r="BE58" s="188"/>
      <c r="BF58" s="318"/>
      <c r="BG58" s="188"/>
      <c r="BH58" s="188"/>
      <c r="BI58" s="318"/>
      <c r="BJ58" s="188"/>
      <c r="BK58" s="318"/>
      <c r="BL58" s="188"/>
      <c r="BM58" s="318"/>
      <c r="BN58" s="188"/>
      <c r="BO58" s="318"/>
      <c r="BP58" s="188"/>
      <c r="BQ58" s="318"/>
      <c r="BR58" s="188"/>
      <c r="BS58" s="318"/>
      <c r="BT58" s="188"/>
      <c r="BU58" s="318"/>
      <c r="BV58" s="188"/>
      <c r="BW58" s="318"/>
      <c r="BX58" s="188"/>
      <c r="BY58" s="318"/>
      <c r="BZ58" s="80"/>
      <c r="CA58" s="27"/>
      <c r="CB58" s="203" t="str">
        <f t="shared" si="0"/>
        <v>Riadok bude skrytý.</v>
      </c>
      <c r="CC58" s="463"/>
      <c r="CD58" s="461"/>
      <c r="CE58" s="461"/>
      <c r="CF58" s="461"/>
      <c r="CW58" s="27"/>
      <c r="CX58" s="171"/>
      <c r="CY58" s="171"/>
      <c r="CZ58" s="170"/>
      <c r="DA58" s="170"/>
      <c r="DZ58" s="191"/>
    </row>
    <row r="59" spans="1:130" ht="4.5" customHeight="1">
      <c r="A59" s="12"/>
      <c r="B59" s="78"/>
      <c r="C59" s="318"/>
      <c r="D59" s="188"/>
      <c r="E59" s="318"/>
      <c r="F59" s="188"/>
      <c r="G59" s="318"/>
      <c r="H59" s="188"/>
      <c r="I59" s="318"/>
      <c r="J59" s="188"/>
      <c r="K59" s="318"/>
      <c r="L59" s="188"/>
      <c r="M59" s="318"/>
      <c r="N59" s="188"/>
      <c r="O59" s="318"/>
      <c r="P59" s="188"/>
      <c r="Q59" s="318"/>
      <c r="R59" s="188"/>
      <c r="S59" s="318"/>
      <c r="T59" s="188"/>
      <c r="U59" s="318"/>
      <c r="V59" s="188"/>
      <c r="W59" s="318"/>
      <c r="X59" s="188"/>
      <c r="Y59" s="318"/>
      <c r="Z59" s="188"/>
      <c r="AA59" s="318"/>
      <c r="AB59" s="188"/>
      <c r="AC59" s="318"/>
      <c r="AD59" s="188"/>
      <c r="AE59" s="318"/>
      <c r="AF59" s="188"/>
      <c r="AG59" s="318"/>
      <c r="AH59" s="188"/>
      <c r="AI59" s="318"/>
      <c r="AJ59" s="188"/>
      <c r="AK59" s="318"/>
      <c r="AL59" s="188"/>
      <c r="AM59" s="318"/>
      <c r="AN59" s="188"/>
      <c r="AO59" s="188"/>
      <c r="AP59" s="318"/>
      <c r="AQ59" s="188"/>
      <c r="AR59" s="318"/>
      <c r="AS59" s="188"/>
      <c r="AT59" s="318"/>
      <c r="AU59" s="188"/>
      <c r="AV59" s="318"/>
      <c r="AW59" s="188"/>
      <c r="AX59" s="318"/>
      <c r="AY59" s="188"/>
      <c r="AZ59" s="318"/>
      <c r="BA59" s="188"/>
      <c r="BB59" s="318"/>
      <c r="BC59" s="188"/>
      <c r="BD59" s="318"/>
      <c r="BE59" s="188"/>
      <c r="BF59" s="318"/>
      <c r="BG59" s="188"/>
      <c r="BH59" s="188"/>
      <c r="BI59" s="318"/>
      <c r="BJ59" s="188"/>
      <c r="BK59" s="318"/>
      <c r="BL59" s="188"/>
      <c r="BM59" s="318"/>
      <c r="BN59" s="188"/>
      <c r="BO59" s="318"/>
      <c r="BP59" s="188"/>
      <c r="BQ59" s="318"/>
      <c r="BR59" s="188"/>
      <c r="BS59" s="318"/>
      <c r="BT59" s="188"/>
      <c r="BU59" s="318"/>
      <c r="BV59" s="188"/>
      <c r="BW59" s="318"/>
      <c r="BX59" s="188"/>
      <c r="BY59" s="318"/>
      <c r="BZ59" s="80"/>
      <c r="CA59" s="27"/>
      <c r="CB59" s="203" t="str">
        <f t="shared" si="0"/>
        <v>Riadok bude skrytý.</v>
      </c>
      <c r="CC59" s="463"/>
      <c r="CD59" s="461"/>
      <c r="CE59" s="461"/>
      <c r="CF59" s="461"/>
      <c r="CW59" s="27"/>
      <c r="CX59" s="171"/>
      <c r="CY59" s="171"/>
      <c r="CZ59" s="170"/>
      <c r="DA59" s="170"/>
      <c r="DZ59" s="191"/>
    </row>
    <row r="60" spans="1:130" ht="4.5" customHeight="1">
      <c r="A60" s="12"/>
      <c r="B60" s="78"/>
      <c r="C60" s="318"/>
      <c r="D60" s="188"/>
      <c r="E60" s="318"/>
      <c r="F60" s="188"/>
      <c r="G60" s="318"/>
      <c r="H60" s="188"/>
      <c r="I60" s="318"/>
      <c r="J60" s="188"/>
      <c r="K60" s="318"/>
      <c r="L60" s="188"/>
      <c r="M60" s="318"/>
      <c r="N60" s="188"/>
      <c r="O60" s="318"/>
      <c r="P60" s="188"/>
      <c r="Q60" s="318"/>
      <c r="R60" s="188"/>
      <c r="S60" s="318"/>
      <c r="T60" s="188"/>
      <c r="U60" s="318"/>
      <c r="V60" s="188"/>
      <c r="W60" s="318"/>
      <c r="X60" s="188"/>
      <c r="Y60" s="318"/>
      <c r="Z60" s="188"/>
      <c r="AA60" s="318"/>
      <c r="AB60" s="188"/>
      <c r="AC60" s="318"/>
      <c r="AD60" s="188"/>
      <c r="AE60" s="318"/>
      <c r="AF60" s="188"/>
      <c r="AG60" s="318"/>
      <c r="AH60" s="188"/>
      <c r="AI60" s="318"/>
      <c r="AJ60" s="188"/>
      <c r="AK60" s="318"/>
      <c r="AL60" s="188"/>
      <c r="AM60" s="318"/>
      <c r="AN60" s="188"/>
      <c r="AO60" s="188"/>
      <c r="AP60" s="318"/>
      <c r="AQ60" s="188"/>
      <c r="AR60" s="318"/>
      <c r="AS60" s="188"/>
      <c r="AT60" s="318"/>
      <c r="AU60" s="188"/>
      <c r="AV60" s="318"/>
      <c r="AW60" s="188"/>
      <c r="AX60" s="318"/>
      <c r="AY60" s="188"/>
      <c r="AZ60" s="318"/>
      <c r="BA60" s="188"/>
      <c r="BB60" s="318"/>
      <c r="BC60" s="188"/>
      <c r="BD60" s="318"/>
      <c r="BE60" s="188"/>
      <c r="BF60" s="318"/>
      <c r="BG60" s="188"/>
      <c r="BH60" s="188"/>
      <c r="BI60" s="318"/>
      <c r="BJ60" s="188"/>
      <c r="BK60" s="318"/>
      <c r="BL60" s="188"/>
      <c r="BM60" s="318"/>
      <c r="BN60" s="188"/>
      <c r="BO60" s="318"/>
      <c r="BP60" s="188"/>
      <c r="BQ60" s="318"/>
      <c r="BR60" s="188"/>
      <c r="BS60" s="318"/>
      <c r="BT60" s="188"/>
      <c r="BU60" s="318"/>
      <c r="BV60" s="188"/>
      <c r="BW60" s="318"/>
      <c r="BX60" s="188"/>
      <c r="BY60" s="318"/>
      <c r="BZ60" s="80"/>
      <c r="CA60" s="27"/>
      <c r="CB60" s="203" t="str">
        <f t="shared" si="0"/>
        <v>Riadok bude skrytý.</v>
      </c>
      <c r="CC60" s="463"/>
      <c r="CD60" s="461"/>
      <c r="CE60" s="461"/>
      <c r="CF60" s="461"/>
      <c r="CW60" s="27"/>
      <c r="CX60" s="171"/>
      <c r="CY60" s="171"/>
      <c r="CZ60" s="170"/>
      <c r="DA60" s="170"/>
      <c r="DZ60" s="191"/>
    </row>
    <row r="61" spans="1:130" ht="5.25" customHeight="1">
      <c r="A61" s="12"/>
      <c r="B61" s="78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80"/>
      <c r="CA61" s="27"/>
      <c r="CB61" s="203" t="str">
        <f t="shared" si="0"/>
        <v>Riadok bude skrytý.</v>
      </c>
      <c r="CC61" s="463"/>
      <c r="CD61" s="461"/>
      <c r="CE61" s="461"/>
      <c r="CF61" s="461"/>
      <c r="CW61" s="27"/>
      <c r="CX61" s="171"/>
      <c r="CY61" s="171"/>
      <c r="CZ61" s="170"/>
      <c r="DA61" s="170"/>
      <c r="DZ61" s="191"/>
    </row>
    <row r="62" spans="1:130">
      <c r="A62" s="12"/>
      <c r="B62" s="153"/>
      <c r="C62" s="144" t="s">
        <v>9</v>
      </c>
      <c r="D62" s="145"/>
      <c r="E62" s="145"/>
      <c r="F62" s="145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7"/>
      <c r="BP62" s="147"/>
      <c r="BQ62" s="147"/>
      <c r="BR62" s="147"/>
      <c r="BS62" s="147"/>
      <c r="BT62" s="147"/>
      <c r="BU62" s="147"/>
      <c r="BV62" s="147"/>
      <c r="BW62" s="147"/>
      <c r="BX62" s="147"/>
      <c r="BY62" s="147"/>
      <c r="BZ62" s="154"/>
      <c r="CA62" s="27"/>
      <c r="CB62" s="203" t="str">
        <f t="shared" si="0"/>
        <v>Riadok bude skrytý.</v>
      </c>
      <c r="CC62" s="463"/>
      <c r="CD62" s="461"/>
      <c r="CE62" s="461"/>
      <c r="CF62" s="461"/>
      <c r="CW62" s="27"/>
      <c r="CX62" s="171"/>
      <c r="CY62" s="171"/>
      <c r="CZ62" s="170"/>
      <c r="DA62" s="170"/>
      <c r="DZ62" s="191"/>
    </row>
    <row r="63" spans="1:130" ht="16.5" customHeight="1">
      <c r="A63" s="12"/>
      <c r="B63" s="78"/>
      <c r="C63" s="529" t="s">
        <v>8</v>
      </c>
      <c r="D63" s="529"/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529"/>
      <c r="Z63" s="529"/>
      <c r="AA63" s="529"/>
      <c r="AB63" s="529"/>
      <c r="AC63" s="52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79"/>
      <c r="BH63" s="79"/>
      <c r="BI63" s="79"/>
      <c r="BJ63" s="79"/>
      <c r="BK63" s="529" t="s">
        <v>0</v>
      </c>
      <c r="BL63" s="529"/>
      <c r="BM63" s="529"/>
      <c r="BN63" s="529"/>
      <c r="BO63" s="529"/>
      <c r="BP63" s="529"/>
      <c r="BQ63" s="529"/>
      <c r="BR63" s="529"/>
      <c r="BS63" s="529"/>
      <c r="BT63" s="79"/>
      <c r="BU63" s="79"/>
      <c r="BV63" s="79"/>
      <c r="BW63" s="79"/>
      <c r="BX63" s="79"/>
      <c r="BY63" s="79"/>
      <c r="BZ63" s="80"/>
      <c r="CA63" s="27"/>
      <c r="CB63" s="203" t="str">
        <f t="shared" si="0"/>
        <v>Riadok bude skrytý.</v>
      </c>
      <c r="CC63" s="463"/>
      <c r="CD63" s="461"/>
      <c r="CE63" s="461"/>
      <c r="CF63" s="461"/>
      <c r="CW63" s="27"/>
      <c r="CX63" s="171"/>
      <c r="CY63" s="171"/>
      <c r="CZ63" s="170"/>
      <c r="DA63" s="170"/>
      <c r="DZ63" s="191"/>
    </row>
    <row r="64" spans="1:130" ht="4.5" customHeight="1">
      <c r="A64" s="12"/>
      <c r="B64" s="78"/>
      <c r="C64" s="318" t="s">
        <v>293</v>
      </c>
      <c r="D64" s="187"/>
      <c r="E64" s="318" t="s">
        <v>12</v>
      </c>
      <c r="F64" s="187"/>
      <c r="G64" s="318"/>
      <c r="H64" s="187"/>
      <c r="I64" s="318" t="s">
        <v>123</v>
      </c>
      <c r="J64" s="187"/>
      <c r="K64" s="318" t="s">
        <v>273</v>
      </c>
      <c r="L64" s="187"/>
      <c r="M64" s="318" t="s">
        <v>277</v>
      </c>
      <c r="N64" s="187"/>
      <c r="O64" s="318" t="s">
        <v>294</v>
      </c>
      <c r="P64" s="187"/>
      <c r="Q64" s="318" t="s">
        <v>275</v>
      </c>
      <c r="R64" s="187"/>
      <c r="S64" s="318" t="s">
        <v>273</v>
      </c>
      <c r="T64" s="187"/>
      <c r="U64" s="318"/>
      <c r="V64" s="187"/>
      <c r="W64" s="318"/>
      <c r="X64" s="187"/>
      <c r="Y64" s="318"/>
      <c r="Z64" s="187"/>
      <c r="AA64" s="318"/>
      <c r="AB64" s="187"/>
      <c r="AC64" s="318"/>
      <c r="AD64" s="187"/>
      <c r="AE64" s="318"/>
      <c r="AF64" s="187"/>
      <c r="AG64" s="318" t="s">
        <v>274</v>
      </c>
      <c r="AH64" s="187"/>
      <c r="AI64" s="318" t="s">
        <v>274</v>
      </c>
      <c r="AJ64" s="187"/>
      <c r="AK64" s="318" t="s">
        <v>274</v>
      </c>
      <c r="AL64" s="187"/>
      <c r="AM64" s="318" t="s">
        <v>274</v>
      </c>
      <c r="AN64" s="187"/>
      <c r="AO64" s="187"/>
      <c r="AP64" s="318" t="s">
        <v>274</v>
      </c>
      <c r="AQ64" s="187"/>
      <c r="AR64" s="318" t="s">
        <v>274</v>
      </c>
      <c r="AS64" s="187"/>
      <c r="AT64" s="318" t="s">
        <v>274</v>
      </c>
      <c r="AU64" s="187"/>
      <c r="AV64" s="318" t="s">
        <v>274</v>
      </c>
      <c r="AW64" s="187"/>
      <c r="AX64" s="318" t="s">
        <v>274</v>
      </c>
      <c r="AY64" s="187"/>
      <c r="AZ64" s="318" t="s">
        <v>274</v>
      </c>
      <c r="BA64" s="187"/>
      <c r="BB64" s="318" t="s">
        <v>274</v>
      </c>
      <c r="BC64" s="187"/>
      <c r="BD64" s="318" t="s">
        <v>274</v>
      </c>
      <c r="BE64" s="187"/>
      <c r="BF64" s="318" t="s">
        <v>274</v>
      </c>
      <c r="BG64" s="79"/>
      <c r="BH64" s="79"/>
      <c r="BI64" s="79"/>
      <c r="BJ64" s="79"/>
      <c r="BK64" s="318">
        <v>4</v>
      </c>
      <c r="BL64" s="187"/>
      <c r="BM64" s="318">
        <v>4</v>
      </c>
      <c r="BN64" s="187"/>
      <c r="BO64" s="318">
        <v>1</v>
      </c>
      <c r="BP64" s="187"/>
      <c r="BQ64" s="318">
        <v>8</v>
      </c>
      <c r="BR64" s="187"/>
      <c r="BS64" s="318" t="s">
        <v>295</v>
      </c>
      <c r="BT64" s="187"/>
      <c r="BU64" s="318">
        <v>1</v>
      </c>
      <c r="BV64" s="187"/>
      <c r="BW64" s="318">
        <v>2</v>
      </c>
      <c r="BX64" s="187"/>
      <c r="BY64" s="318" t="s">
        <v>274</v>
      </c>
      <c r="BZ64" s="80"/>
      <c r="CA64" s="27"/>
      <c r="CB64" s="203" t="str">
        <f t="shared" si="0"/>
        <v>Riadok bude skrytý.</v>
      </c>
      <c r="CC64" s="463"/>
      <c r="CD64" s="461"/>
      <c r="CE64" s="461"/>
      <c r="CF64" s="461"/>
      <c r="CW64" s="27"/>
      <c r="CX64" s="171"/>
      <c r="CY64" s="171"/>
      <c r="CZ64" s="170"/>
      <c r="DA64" s="170"/>
      <c r="DZ64" s="191"/>
    </row>
    <row r="65" spans="1:132" ht="4.5" customHeight="1">
      <c r="A65" s="12"/>
      <c r="B65" s="78"/>
      <c r="C65" s="318"/>
      <c r="D65" s="188"/>
      <c r="E65" s="318"/>
      <c r="F65" s="188"/>
      <c r="G65" s="318"/>
      <c r="H65" s="188"/>
      <c r="I65" s="318"/>
      <c r="J65" s="188"/>
      <c r="K65" s="318"/>
      <c r="L65" s="188"/>
      <c r="M65" s="318"/>
      <c r="N65" s="188"/>
      <c r="O65" s="318"/>
      <c r="P65" s="188"/>
      <c r="Q65" s="318"/>
      <c r="R65" s="188"/>
      <c r="S65" s="318"/>
      <c r="T65" s="188"/>
      <c r="U65" s="318"/>
      <c r="V65" s="188"/>
      <c r="W65" s="318"/>
      <c r="X65" s="188"/>
      <c r="Y65" s="318"/>
      <c r="Z65" s="188"/>
      <c r="AA65" s="318"/>
      <c r="AB65" s="188"/>
      <c r="AC65" s="318"/>
      <c r="AD65" s="188"/>
      <c r="AE65" s="318"/>
      <c r="AF65" s="188"/>
      <c r="AG65" s="318"/>
      <c r="AH65" s="188"/>
      <c r="AI65" s="318"/>
      <c r="AJ65" s="188"/>
      <c r="AK65" s="318"/>
      <c r="AL65" s="188"/>
      <c r="AM65" s="318"/>
      <c r="AN65" s="188"/>
      <c r="AO65" s="188"/>
      <c r="AP65" s="318"/>
      <c r="AQ65" s="188"/>
      <c r="AR65" s="318"/>
      <c r="AS65" s="188"/>
      <c r="AT65" s="318"/>
      <c r="AU65" s="188"/>
      <c r="AV65" s="318"/>
      <c r="AW65" s="188"/>
      <c r="AX65" s="318"/>
      <c r="AY65" s="188"/>
      <c r="AZ65" s="318"/>
      <c r="BA65" s="188"/>
      <c r="BB65" s="318"/>
      <c r="BC65" s="188"/>
      <c r="BD65" s="318"/>
      <c r="BE65" s="188"/>
      <c r="BF65" s="318"/>
      <c r="BG65" s="79"/>
      <c r="BH65" s="79"/>
      <c r="BI65" s="79"/>
      <c r="BJ65" s="79"/>
      <c r="BK65" s="318"/>
      <c r="BL65" s="188"/>
      <c r="BM65" s="318"/>
      <c r="BN65" s="188"/>
      <c r="BO65" s="318"/>
      <c r="BP65" s="188"/>
      <c r="BQ65" s="318"/>
      <c r="BR65" s="188"/>
      <c r="BS65" s="318"/>
      <c r="BT65" s="188"/>
      <c r="BU65" s="318"/>
      <c r="BV65" s="188"/>
      <c r="BW65" s="318"/>
      <c r="BX65" s="188"/>
      <c r="BY65" s="318"/>
      <c r="BZ65" s="80"/>
      <c r="CA65" s="27"/>
      <c r="CB65" s="203" t="str">
        <f t="shared" si="0"/>
        <v>Riadok bude skrytý.</v>
      </c>
      <c r="CC65" s="463"/>
      <c r="CD65" s="461"/>
      <c r="CE65" s="461"/>
      <c r="CF65" s="461"/>
      <c r="CW65" s="27"/>
      <c r="CX65" s="171"/>
      <c r="CY65" s="171"/>
      <c r="CZ65" s="170"/>
      <c r="DA65" s="170"/>
      <c r="DZ65" s="191"/>
    </row>
    <row r="66" spans="1:132" ht="4.5" customHeight="1">
      <c r="A66" s="12"/>
      <c r="B66" s="78"/>
      <c r="C66" s="318"/>
      <c r="D66" s="188"/>
      <c r="E66" s="318"/>
      <c r="F66" s="188"/>
      <c r="G66" s="318"/>
      <c r="H66" s="188"/>
      <c r="I66" s="318"/>
      <c r="J66" s="188"/>
      <c r="K66" s="318"/>
      <c r="L66" s="188"/>
      <c r="M66" s="318"/>
      <c r="N66" s="188"/>
      <c r="O66" s="318"/>
      <c r="P66" s="188"/>
      <c r="Q66" s="318"/>
      <c r="R66" s="188"/>
      <c r="S66" s="318"/>
      <c r="T66" s="188"/>
      <c r="U66" s="318"/>
      <c r="V66" s="188"/>
      <c r="W66" s="318"/>
      <c r="X66" s="188"/>
      <c r="Y66" s="318"/>
      <c r="Z66" s="188"/>
      <c r="AA66" s="318"/>
      <c r="AB66" s="188"/>
      <c r="AC66" s="318"/>
      <c r="AD66" s="188"/>
      <c r="AE66" s="318"/>
      <c r="AF66" s="188"/>
      <c r="AG66" s="318"/>
      <c r="AH66" s="188"/>
      <c r="AI66" s="318"/>
      <c r="AJ66" s="188"/>
      <c r="AK66" s="318"/>
      <c r="AL66" s="188"/>
      <c r="AM66" s="318"/>
      <c r="AN66" s="188"/>
      <c r="AO66" s="188"/>
      <c r="AP66" s="318"/>
      <c r="AQ66" s="188"/>
      <c r="AR66" s="318"/>
      <c r="AS66" s="188"/>
      <c r="AT66" s="318"/>
      <c r="AU66" s="188"/>
      <c r="AV66" s="318"/>
      <c r="AW66" s="188"/>
      <c r="AX66" s="318"/>
      <c r="AY66" s="188"/>
      <c r="AZ66" s="318"/>
      <c r="BA66" s="188"/>
      <c r="BB66" s="318"/>
      <c r="BC66" s="188"/>
      <c r="BD66" s="318"/>
      <c r="BE66" s="188"/>
      <c r="BF66" s="318"/>
      <c r="BG66" s="79"/>
      <c r="BH66" s="79"/>
      <c r="BI66" s="79"/>
      <c r="BJ66" s="79"/>
      <c r="BK66" s="318"/>
      <c r="BL66" s="188"/>
      <c r="BM66" s="318"/>
      <c r="BN66" s="188"/>
      <c r="BO66" s="318"/>
      <c r="BP66" s="188"/>
      <c r="BQ66" s="318"/>
      <c r="BR66" s="188"/>
      <c r="BS66" s="318"/>
      <c r="BT66" s="188"/>
      <c r="BU66" s="318"/>
      <c r="BV66" s="188"/>
      <c r="BW66" s="318"/>
      <c r="BX66" s="188"/>
      <c r="BY66" s="318"/>
      <c r="BZ66" s="80"/>
      <c r="CA66" s="27"/>
      <c r="CB66" s="203" t="str">
        <f t="shared" si="0"/>
        <v>Riadok bude skrytý.</v>
      </c>
      <c r="CC66" s="463"/>
      <c r="CD66" s="461"/>
      <c r="CE66" s="461"/>
      <c r="CF66" s="461"/>
      <c r="CW66" s="27"/>
      <c r="CX66" s="171"/>
      <c r="CY66" s="171"/>
      <c r="CZ66" s="170"/>
      <c r="DA66" s="170"/>
      <c r="DZ66" s="191"/>
    </row>
    <row r="67" spans="1:132" ht="3.75" customHeight="1">
      <c r="A67" s="12"/>
      <c r="B67" s="78"/>
      <c r="C67" s="318"/>
      <c r="D67" s="188"/>
      <c r="E67" s="318"/>
      <c r="F67" s="188"/>
      <c r="G67" s="318"/>
      <c r="H67" s="188"/>
      <c r="I67" s="318"/>
      <c r="J67" s="188"/>
      <c r="K67" s="318"/>
      <c r="L67" s="188"/>
      <c r="M67" s="318"/>
      <c r="N67" s="188"/>
      <c r="O67" s="318"/>
      <c r="P67" s="188"/>
      <c r="Q67" s="318"/>
      <c r="R67" s="188"/>
      <c r="S67" s="318"/>
      <c r="T67" s="188"/>
      <c r="U67" s="318"/>
      <c r="V67" s="188"/>
      <c r="W67" s="318"/>
      <c r="X67" s="188"/>
      <c r="Y67" s="318"/>
      <c r="Z67" s="188"/>
      <c r="AA67" s="318"/>
      <c r="AB67" s="188"/>
      <c r="AC67" s="318"/>
      <c r="AD67" s="188"/>
      <c r="AE67" s="318"/>
      <c r="AF67" s="188"/>
      <c r="AG67" s="318"/>
      <c r="AH67" s="188"/>
      <c r="AI67" s="318"/>
      <c r="AJ67" s="188"/>
      <c r="AK67" s="318"/>
      <c r="AL67" s="188"/>
      <c r="AM67" s="318"/>
      <c r="AN67" s="188"/>
      <c r="AO67" s="188"/>
      <c r="AP67" s="318"/>
      <c r="AQ67" s="188"/>
      <c r="AR67" s="318"/>
      <c r="AS67" s="188"/>
      <c r="AT67" s="318"/>
      <c r="AU67" s="188"/>
      <c r="AV67" s="318"/>
      <c r="AW67" s="188"/>
      <c r="AX67" s="318"/>
      <c r="AY67" s="188"/>
      <c r="AZ67" s="318"/>
      <c r="BA67" s="188"/>
      <c r="BB67" s="318"/>
      <c r="BC67" s="188"/>
      <c r="BD67" s="318"/>
      <c r="BE67" s="188"/>
      <c r="BF67" s="318"/>
      <c r="BG67" s="79"/>
      <c r="BH67" s="79"/>
      <c r="BI67" s="79"/>
      <c r="BJ67" s="79"/>
      <c r="BK67" s="318"/>
      <c r="BL67" s="188"/>
      <c r="BM67" s="318"/>
      <c r="BN67" s="188"/>
      <c r="BO67" s="318"/>
      <c r="BP67" s="188"/>
      <c r="BQ67" s="318"/>
      <c r="BR67" s="188"/>
      <c r="BS67" s="318"/>
      <c r="BT67" s="188"/>
      <c r="BU67" s="318"/>
      <c r="BV67" s="188"/>
      <c r="BW67" s="318"/>
      <c r="BX67" s="188"/>
      <c r="BY67" s="318"/>
      <c r="BZ67" s="80"/>
      <c r="CA67" s="27"/>
      <c r="CB67" s="203" t="str">
        <f t="shared" ref="CB67:CB109" si="1">+IF($CC$1="Skryť prvú stranu.","Riadok bude skrytý.","Riadok bude vidieť.")</f>
        <v>Riadok bude skrytý.</v>
      </c>
      <c r="CC67" s="463"/>
      <c r="CD67" s="461"/>
      <c r="CE67" s="461"/>
      <c r="CF67" s="461"/>
      <c r="CW67" s="27"/>
      <c r="CX67" s="171"/>
      <c r="CY67" s="171"/>
      <c r="CZ67" s="170"/>
      <c r="DA67" s="170"/>
      <c r="DZ67" s="191"/>
    </row>
    <row r="68" spans="1:132" ht="16.5" customHeight="1">
      <c r="A68" s="12"/>
      <c r="B68" s="106"/>
      <c r="C68" s="415" t="s">
        <v>6</v>
      </c>
      <c r="D68" s="415"/>
      <c r="E68" s="415"/>
      <c r="F68" s="415"/>
      <c r="G68" s="415"/>
      <c r="H68" s="415"/>
      <c r="I68" s="415"/>
      <c r="J68" s="415"/>
      <c r="K68" s="415"/>
      <c r="L68" s="105"/>
      <c r="M68" s="105"/>
      <c r="N68" s="66"/>
      <c r="O68" s="415" t="s">
        <v>7</v>
      </c>
      <c r="P68" s="415"/>
      <c r="Q68" s="415"/>
      <c r="R68" s="415"/>
      <c r="S68" s="415"/>
      <c r="T68" s="415"/>
      <c r="U68" s="415"/>
      <c r="V68" s="415"/>
      <c r="W68" s="415"/>
      <c r="X68" s="415"/>
      <c r="Y68" s="415"/>
      <c r="Z68" s="415"/>
      <c r="AA68" s="415"/>
      <c r="AB68" s="415"/>
      <c r="AC68" s="415"/>
      <c r="AD68" s="415"/>
      <c r="AE68" s="41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5"/>
      <c r="BH68" s="105"/>
      <c r="BI68" s="105"/>
      <c r="BJ68" s="79"/>
      <c r="BK68" s="105"/>
      <c r="BL68" s="105"/>
      <c r="BM68" s="105"/>
      <c r="BN68" s="105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8"/>
      <c r="CA68" s="27"/>
      <c r="CB68" s="203" t="str">
        <f t="shared" si="1"/>
        <v>Riadok bude skrytý.</v>
      </c>
      <c r="CC68" s="463"/>
      <c r="CD68" s="461"/>
      <c r="CE68" s="461"/>
      <c r="CF68" s="461"/>
      <c r="CW68" s="27"/>
      <c r="CX68" s="171"/>
      <c r="CY68" s="172"/>
      <c r="CZ68" s="170"/>
      <c r="DA68" s="170"/>
      <c r="DZ68" s="191"/>
    </row>
    <row r="69" spans="1:132" ht="4.5" customHeight="1">
      <c r="A69" s="12"/>
      <c r="B69" s="106"/>
      <c r="C69" s="316">
        <v>0</v>
      </c>
      <c r="D69" s="122"/>
      <c r="E69" s="316">
        <v>3</v>
      </c>
      <c r="F69" s="122"/>
      <c r="G69" s="316">
        <v>6</v>
      </c>
      <c r="H69" s="122"/>
      <c r="I69" s="316">
        <v>0</v>
      </c>
      <c r="J69" s="122"/>
      <c r="K69" s="316">
        <v>1</v>
      </c>
      <c r="L69" s="105"/>
      <c r="M69" s="105"/>
      <c r="N69" s="66"/>
      <c r="O69" s="318" t="s">
        <v>123</v>
      </c>
      <c r="P69" s="187"/>
      <c r="Q69" s="318" t="s">
        <v>279</v>
      </c>
      <c r="R69" s="187"/>
      <c r="S69" s="318" t="s">
        <v>128</v>
      </c>
      <c r="T69" s="187"/>
      <c r="U69" s="318" t="s">
        <v>130</v>
      </c>
      <c r="V69" s="187"/>
      <c r="W69" s="318" t="s">
        <v>280</v>
      </c>
      <c r="X69" s="187"/>
      <c r="Y69" s="318" t="s">
        <v>124</v>
      </c>
      <c r="Z69" s="187"/>
      <c r="AA69" s="318" t="s">
        <v>274</v>
      </c>
      <c r="AB69" s="187"/>
      <c r="AC69" s="318" t="s">
        <v>274</v>
      </c>
      <c r="AD69" s="187"/>
      <c r="AE69" s="318" t="s">
        <v>274</v>
      </c>
      <c r="AF69" s="187"/>
      <c r="AG69" s="318" t="s">
        <v>274</v>
      </c>
      <c r="AH69" s="187"/>
      <c r="AI69" s="318" t="s">
        <v>274</v>
      </c>
      <c r="AJ69" s="187"/>
      <c r="AK69" s="318" t="s">
        <v>274</v>
      </c>
      <c r="AL69" s="187"/>
      <c r="AM69" s="318" t="s">
        <v>274</v>
      </c>
      <c r="AN69" s="187"/>
      <c r="AO69" s="187"/>
      <c r="AP69" s="318" t="s">
        <v>274</v>
      </c>
      <c r="AQ69" s="187"/>
      <c r="AR69" s="318" t="s">
        <v>274</v>
      </c>
      <c r="AS69" s="187"/>
      <c r="AT69" s="318" t="s">
        <v>274</v>
      </c>
      <c r="AU69" s="187"/>
      <c r="AV69" s="318" t="s">
        <v>274</v>
      </c>
      <c r="AW69" s="187"/>
      <c r="AX69" s="318" t="s">
        <v>274</v>
      </c>
      <c r="AY69" s="187"/>
      <c r="AZ69" s="318" t="s">
        <v>274</v>
      </c>
      <c r="BA69" s="187"/>
      <c r="BB69" s="318" t="s">
        <v>274</v>
      </c>
      <c r="BC69" s="187"/>
      <c r="BD69" s="318" t="s">
        <v>274</v>
      </c>
      <c r="BE69" s="187"/>
      <c r="BF69" s="318" t="s">
        <v>274</v>
      </c>
      <c r="BG69" s="187"/>
      <c r="BH69" s="187"/>
      <c r="BI69" s="318" t="s">
        <v>274</v>
      </c>
      <c r="BJ69" s="187"/>
      <c r="BK69" s="318" t="s">
        <v>274</v>
      </c>
      <c r="BL69" s="187"/>
      <c r="BM69" s="318" t="s">
        <v>274</v>
      </c>
      <c r="BN69" s="187"/>
      <c r="BO69" s="318" t="s">
        <v>274</v>
      </c>
      <c r="BP69" s="187"/>
      <c r="BQ69" s="318" t="s">
        <v>274</v>
      </c>
      <c r="BR69" s="187"/>
      <c r="BS69" s="318" t="s">
        <v>274</v>
      </c>
      <c r="BT69" s="187"/>
      <c r="BU69" s="318" t="s">
        <v>274</v>
      </c>
      <c r="BV69" s="187"/>
      <c r="BW69" s="318" t="s">
        <v>274</v>
      </c>
      <c r="BX69" s="187"/>
      <c r="BY69" s="318" t="s">
        <v>274</v>
      </c>
      <c r="BZ69" s="108"/>
      <c r="CA69" s="27"/>
      <c r="CB69" s="203" t="str">
        <f t="shared" si="1"/>
        <v>Riadok bude skrytý.</v>
      </c>
      <c r="CC69" s="463"/>
      <c r="CD69" s="461"/>
      <c r="CE69" s="461"/>
      <c r="CF69" s="461"/>
      <c r="CG69" s="22"/>
      <c r="CH69" s="22"/>
      <c r="CI69" s="22"/>
      <c r="CJ69" s="22"/>
      <c r="CW69" s="27"/>
      <c r="CX69" s="173"/>
      <c r="CY69" s="173"/>
      <c r="CZ69" s="170"/>
      <c r="DA69" s="170"/>
      <c r="DZ69" s="191"/>
    </row>
    <row r="70" spans="1:132" ht="4.5" customHeight="1">
      <c r="A70" s="12"/>
      <c r="B70" s="106"/>
      <c r="C70" s="316"/>
      <c r="D70" s="113"/>
      <c r="E70" s="316"/>
      <c r="F70" s="113"/>
      <c r="G70" s="316"/>
      <c r="H70" s="113"/>
      <c r="I70" s="316"/>
      <c r="J70" s="113"/>
      <c r="K70" s="316"/>
      <c r="L70" s="105"/>
      <c r="M70" s="105"/>
      <c r="N70" s="66"/>
      <c r="O70" s="318"/>
      <c r="P70" s="188"/>
      <c r="Q70" s="318"/>
      <c r="R70" s="188"/>
      <c r="S70" s="318"/>
      <c r="T70" s="188"/>
      <c r="U70" s="318"/>
      <c r="V70" s="188"/>
      <c r="W70" s="318"/>
      <c r="X70" s="188"/>
      <c r="Y70" s="318"/>
      <c r="Z70" s="188"/>
      <c r="AA70" s="318"/>
      <c r="AB70" s="188"/>
      <c r="AC70" s="318"/>
      <c r="AD70" s="188"/>
      <c r="AE70" s="318"/>
      <c r="AF70" s="188"/>
      <c r="AG70" s="318"/>
      <c r="AH70" s="188"/>
      <c r="AI70" s="318"/>
      <c r="AJ70" s="188"/>
      <c r="AK70" s="318"/>
      <c r="AL70" s="188"/>
      <c r="AM70" s="318"/>
      <c r="AN70" s="188"/>
      <c r="AO70" s="188"/>
      <c r="AP70" s="318"/>
      <c r="AQ70" s="188"/>
      <c r="AR70" s="318"/>
      <c r="AS70" s="188"/>
      <c r="AT70" s="318"/>
      <c r="AU70" s="188"/>
      <c r="AV70" s="318"/>
      <c r="AW70" s="188"/>
      <c r="AX70" s="318"/>
      <c r="AY70" s="188"/>
      <c r="AZ70" s="318"/>
      <c r="BA70" s="188"/>
      <c r="BB70" s="318"/>
      <c r="BC70" s="188"/>
      <c r="BD70" s="318"/>
      <c r="BE70" s="188"/>
      <c r="BF70" s="318"/>
      <c r="BG70" s="188"/>
      <c r="BH70" s="188"/>
      <c r="BI70" s="318"/>
      <c r="BJ70" s="188"/>
      <c r="BK70" s="318"/>
      <c r="BL70" s="188"/>
      <c r="BM70" s="318"/>
      <c r="BN70" s="188"/>
      <c r="BO70" s="318"/>
      <c r="BP70" s="188"/>
      <c r="BQ70" s="318"/>
      <c r="BR70" s="188"/>
      <c r="BS70" s="318"/>
      <c r="BT70" s="188"/>
      <c r="BU70" s="318"/>
      <c r="BV70" s="188"/>
      <c r="BW70" s="318"/>
      <c r="BX70" s="188"/>
      <c r="BY70" s="318"/>
      <c r="BZ70" s="108"/>
      <c r="CA70" s="27"/>
      <c r="CB70" s="203" t="str">
        <f t="shared" si="1"/>
        <v>Riadok bude skrytý.</v>
      </c>
      <c r="CC70" s="463"/>
      <c r="CD70" s="461"/>
      <c r="CE70" s="461"/>
      <c r="CF70" s="461"/>
      <c r="CG70" s="22"/>
      <c r="CH70" s="22"/>
      <c r="CI70" s="22"/>
      <c r="CJ70" s="22"/>
      <c r="CW70" s="27"/>
      <c r="CX70" s="173"/>
      <c r="CY70" s="173"/>
      <c r="CZ70" s="170"/>
      <c r="DA70" s="170"/>
      <c r="DZ70" s="191"/>
    </row>
    <row r="71" spans="1:132" ht="4.5" customHeight="1">
      <c r="A71" s="12"/>
      <c r="B71" s="106"/>
      <c r="C71" s="316"/>
      <c r="D71" s="113"/>
      <c r="E71" s="316"/>
      <c r="F71" s="113"/>
      <c r="G71" s="316"/>
      <c r="H71" s="113"/>
      <c r="I71" s="316"/>
      <c r="J71" s="113"/>
      <c r="K71" s="316"/>
      <c r="L71" s="105"/>
      <c r="M71" s="105"/>
      <c r="N71" s="66"/>
      <c r="O71" s="318"/>
      <c r="P71" s="188"/>
      <c r="Q71" s="318"/>
      <c r="R71" s="188"/>
      <c r="S71" s="318"/>
      <c r="T71" s="188"/>
      <c r="U71" s="318"/>
      <c r="V71" s="188"/>
      <c r="W71" s="318"/>
      <c r="X71" s="188"/>
      <c r="Y71" s="318"/>
      <c r="Z71" s="188"/>
      <c r="AA71" s="318"/>
      <c r="AB71" s="188"/>
      <c r="AC71" s="318"/>
      <c r="AD71" s="188"/>
      <c r="AE71" s="318"/>
      <c r="AF71" s="188"/>
      <c r="AG71" s="318"/>
      <c r="AH71" s="188"/>
      <c r="AI71" s="318"/>
      <c r="AJ71" s="188"/>
      <c r="AK71" s="318"/>
      <c r="AL71" s="188"/>
      <c r="AM71" s="318"/>
      <c r="AN71" s="188"/>
      <c r="AO71" s="188"/>
      <c r="AP71" s="318"/>
      <c r="AQ71" s="188"/>
      <c r="AR71" s="318"/>
      <c r="AS71" s="188"/>
      <c r="AT71" s="318"/>
      <c r="AU71" s="188"/>
      <c r="AV71" s="318"/>
      <c r="AW71" s="188"/>
      <c r="AX71" s="318"/>
      <c r="AY71" s="188"/>
      <c r="AZ71" s="318"/>
      <c r="BA71" s="188"/>
      <c r="BB71" s="318"/>
      <c r="BC71" s="188"/>
      <c r="BD71" s="318"/>
      <c r="BE71" s="188"/>
      <c r="BF71" s="318"/>
      <c r="BG71" s="188"/>
      <c r="BH71" s="188"/>
      <c r="BI71" s="318"/>
      <c r="BJ71" s="188"/>
      <c r="BK71" s="318"/>
      <c r="BL71" s="188"/>
      <c r="BM71" s="318"/>
      <c r="BN71" s="188"/>
      <c r="BO71" s="318"/>
      <c r="BP71" s="188"/>
      <c r="BQ71" s="318"/>
      <c r="BR71" s="188"/>
      <c r="BS71" s="318"/>
      <c r="BT71" s="188"/>
      <c r="BU71" s="318"/>
      <c r="BV71" s="188"/>
      <c r="BW71" s="318"/>
      <c r="BX71" s="188"/>
      <c r="BY71" s="318"/>
      <c r="BZ71" s="108"/>
      <c r="CA71" s="27"/>
      <c r="CB71" s="203" t="str">
        <f t="shared" si="1"/>
        <v>Riadok bude skrytý.</v>
      </c>
      <c r="CC71" s="463"/>
      <c r="CD71" s="461"/>
      <c r="CE71" s="461"/>
      <c r="CF71" s="461"/>
      <c r="CG71" s="22"/>
      <c r="CH71" s="22"/>
      <c r="CI71" s="22"/>
      <c r="CJ71" s="22"/>
      <c r="CW71" s="27"/>
      <c r="CX71" s="173"/>
      <c r="CY71" s="173"/>
      <c r="CZ71" s="170"/>
      <c r="DA71" s="170"/>
      <c r="DZ71" s="191"/>
    </row>
    <row r="72" spans="1:132" ht="4.5" customHeight="1">
      <c r="A72" s="12"/>
      <c r="B72" s="106"/>
      <c r="C72" s="316"/>
      <c r="D72" s="113"/>
      <c r="E72" s="316"/>
      <c r="F72" s="113"/>
      <c r="G72" s="316"/>
      <c r="H72" s="113"/>
      <c r="I72" s="316"/>
      <c r="J72" s="113"/>
      <c r="K72" s="316"/>
      <c r="L72" s="105"/>
      <c r="M72" s="105"/>
      <c r="N72" s="66"/>
      <c r="O72" s="318"/>
      <c r="P72" s="188"/>
      <c r="Q72" s="318"/>
      <c r="R72" s="188"/>
      <c r="S72" s="318"/>
      <c r="T72" s="188"/>
      <c r="U72" s="318"/>
      <c r="V72" s="188"/>
      <c r="W72" s="318"/>
      <c r="X72" s="188"/>
      <c r="Y72" s="318"/>
      <c r="Z72" s="188"/>
      <c r="AA72" s="318"/>
      <c r="AB72" s="188"/>
      <c r="AC72" s="318"/>
      <c r="AD72" s="188"/>
      <c r="AE72" s="318"/>
      <c r="AF72" s="188"/>
      <c r="AG72" s="318"/>
      <c r="AH72" s="188"/>
      <c r="AI72" s="318"/>
      <c r="AJ72" s="188"/>
      <c r="AK72" s="318"/>
      <c r="AL72" s="188"/>
      <c r="AM72" s="318"/>
      <c r="AN72" s="188"/>
      <c r="AO72" s="188"/>
      <c r="AP72" s="318"/>
      <c r="AQ72" s="188"/>
      <c r="AR72" s="318"/>
      <c r="AS72" s="188"/>
      <c r="AT72" s="318"/>
      <c r="AU72" s="188"/>
      <c r="AV72" s="318"/>
      <c r="AW72" s="188"/>
      <c r="AX72" s="318"/>
      <c r="AY72" s="188"/>
      <c r="AZ72" s="318"/>
      <c r="BA72" s="188"/>
      <c r="BB72" s="318"/>
      <c r="BC72" s="188"/>
      <c r="BD72" s="318"/>
      <c r="BE72" s="188"/>
      <c r="BF72" s="318"/>
      <c r="BG72" s="188"/>
      <c r="BH72" s="188"/>
      <c r="BI72" s="318"/>
      <c r="BJ72" s="188"/>
      <c r="BK72" s="318"/>
      <c r="BL72" s="188"/>
      <c r="BM72" s="318"/>
      <c r="BN72" s="188"/>
      <c r="BO72" s="318"/>
      <c r="BP72" s="188"/>
      <c r="BQ72" s="318"/>
      <c r="BR72" s="188"/>
      <c r="BS72" s="318"/>
      <c r="BT72" s="188"/>
      <c r="BU72" s="318"/>
      <c r="BV72" s="188"/>
      <c r="BW72" s="318"/>
      <c r="BX72" s="188"/>
      <c r="BY72" s="318"/>
      <c r="BZ72" s="108"/>
      <c r="CA72" s="27"/>
      <c r="CB72" s="203" t="str">
        <f t="shared" si="1"/>
        <v>Riadok bude skrytý.</v>
      </c>
      <c r="CC72" s="464"/>
      <c r="CD72" s="461"/>
      <c r="CE72" s="461"/>
      <c r="CF72" s="461"/>
      <c r="CW72" s="27"/>
      <c r="CX72" s="170"/>
      <c r="CY72" s="170"/>
      <c r="CZ72" s="170"/>
      <c r="DA72" s="170"/>
      <c r="DZ72" s="191"/>
    </row>
    <row r="73" spans="1:132" ht="16.5" customHeight="1">
      <c r="A73" s="12"/>
      <c r="B73" s="106"/>
      <c r="C73" s="415" t="s">
        <v>4</v>
      </c>
      <c r="D73" s="415"/>
      <c r="E73" s="415"/>
      <c r="F73" s="415"/>
      <c r="G73" s="415"/>
      <c r="H73" s="415"/>
      <c r="I73" s="41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415" t="s">
        <v>3</v>
      </c>
      <c r="AF73" s="415"/>
      <c r="AG73" s="415"/>
      <c r="AH73" s="415"/>
      <c r="AI73" s="415"/>
      <c r="AJ73" s="415"/>
      <c r="AK73" s="41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9"/>
      <c r="CA73" s="27"/>
      <c r="CB73" s="203" t="str">
        <f t="shared" si="1"/>
        <v>Riadok bude skrytý.</v>
      </c>
      <c r="CD73" s="461"/>
      <c r="CE73" s="461"/>
      <c r="CF73" s="461"/>
      <c r="CW73" s="27"/>
      <c r="CX73" s="170"/>
      <c r="CY73" s="170"/>
      <c r="CZ73" s="170"/>
      <c r="DA73" s="170"/>
      <c r="DZ73" s="191"/>
    </row>
    <row r="74" spans="1:132" ht="4.5" customHeight="1">
      <c r="A74" s="12"/>
      <c r="B74" s="78"/>
      <c r="C74" s="319">
        <v>0</v>
      </c>
      <c r="D74" s="122"/>
      <c r="E74" s="316">
        <v>4</v>
      </c>
      <c r="F74" s="122"/>
      <c r="G74" s="316">
        <v>3</v>
      </c>
      <c r="H74" s="122"/>
      <c r="I74" s="316" t="s">
        <v>274</v>
      </c>
      <c r="J74" s="105"/>
      <c r="K74" s="320" t="s">
        <v>5</v>
      </c>
      <c r="L74" s="105"/>
      <c r="M74" s="316">
        <v>4</v>
      </c>
      <c r="N74" s="122"/>
      <c r="O74" s="316">
        <v>2</v>
      </c>
      <c r="P74" s="122"/>
      <c r="Q74" s="316">
        <v>2</v>
      </c>
      <c r="R74" s="122"/>
      <c r="S74" s="316">
        <v>3</v>
      </c>
      <c r="T74" s="122"/>
      <c r="U74" s="316">
        <v>6</v>
      </c>
      <c r="V74" s="122"/>
      <c r="W74" s="316">
        <v>5</v>
      </c>
      <c r="X74" s="122"/>
      <c r="Y74" s="316">
        <v>7</v>
      </c>
      <c r="Z74" s="122"/>
      <c r="AA74" s="316" t="s">
        <v>274</v>
      </c>
      <c r="AB74" s="105"/>
      <c r="AC74" s="105"/>
      <c r="AD74" s="105"/>
      <c r="AE74" s="319">
        <v>0</v>
      </c>
      <c r="AF74" s="122"/>
      <c r="AG74" s="316" t="s">
        <v>274</v>
      </c>
      <c r="AH74" s="122"/>
      <c r="AI74" s="316" t="s">
        <v>274</v>
      </c>
      <c r="AJ74" s="122"/>
      <c r="AK74" s="316" t="s">
        <v>274</v>
      </c>
      <c r="AL74" s="95"/>
      <c r="AM74" s="320" t="s">
        <v>5</v>
      </c>
      <c r="AN74" s="105"/>
      <c r="AO74" s="105"/>
      <c r="AP74" s="316" t="s">
        <v>274</v>
      </c>
      <c r="AQ74" s="122"/>
      <c r="AR74" s="316" t="s">
        <v>274</v>
      </c>
      <c r="AS74" s="122"/>
      <c r="AT74" s="316" t="s">
        <v>274</v>
      </c>
      <c r="AU74" s="122"/>
      <c r="AV74" s="316" t="s">
        <v>274</v>
      </c>
      <c r="AW74" s="122"/>
      <c r="AX74" s="316" t="s">
        <v>274</v>
      </c>
      <c r="AY74" s="122"/>
      <c r="AZ74" s="316" t="s">
        <v>274</v>
      </c>
      <c r="BA74" s="122"/>
      <c r="BB74" s="316" t="s">
        <v>274</v>
      </c>
      <c r="BC74" s="122"/>
      <c r="BD74" s="316" t="s">
        <v>274</v>
      </c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9"/>
      <c r="CA74" s="27"/>
      <c r="CB74" s="203" t="str">
        <f t="shared" si="1"/>
        <v>Riadok bude skrytý.</v>
      </c>
      <c r="CC74" s="416" t="s">
        <v>183</v>
      </c>
      <c r="CW74" s="27"/>
      <c r="CX74" s="170"/>
      <c r="CY74" s="170"/>
      <c r="CZ74" s="170"/>
      <c r="DA74" s="170"/>
      <c r="DZ74" s="191"/>
    </row>
    <row r="75" spans="1:132" ht="4.5" customHeight="1">
      <c r="A75" s="12"/>
      <c r="B75" s="78"/>
      <c r="C75" s="319"/>
      <c r="D75" s="113"/>
      <c r="E75" s="316"/>
      <c r="F75" s="113"/>
      <c r="G75" s="316"/>
      <c r="H75" s="113"/>
      <c r="I75" s="316"/>
      <c r="J75" s="105"/>
      <c r="K75" s="320"/>
      <c r="L75" s="105"/>
      <c r="M75" s="316"/>
      <c r="N75" s="113"/>
      <c r="O75" s="316"/>
      <c r="P75" s="113"/>
      <c r="Q75" s="316"/>
      <c r="R75" s="113"/>
      <c r="S75" s="316"/>
      <c r="T75" s="113"/>
      <c r="U75" s="316"/>
      <c r="V75" s="113"/>
      <c r="W75" s="316"/>
      <c r="X75" s="113"/>
      <c r="Y75" s="316"/>
      <c r="Z75" s="113"/>
      <c r="AA75" s="316"/>
      <c r="AB75" s="105"/>
      <c r="AC75" s="105"/>
      <c r="AD75" s="105"/>
      <c r="AE75" s="319"/>
      <c r="AF75" s="113"/>
      <c r="AG75" s="316"/>
      <c r="AH75" s="113"/>
      <c r="AI75" s="316"/>
      <c r="AJ75" s="113"/>
      <c r="AK75" s="316"/>
      <c r="AL75" s="95"/>
      <c r="AM75" s="320"/>
      <c r="AN75" s="105"/>
      <c r="AO75" s="105"/>
      <c r="AP75" s="316"/>
      <c r="AQ75" s="113"/>
      <c r="AR75" s="316"/>
      <c r="AS75" s="113"/>
      <c r="AT75" s="316"/>
      <c r="AU75" s="113"/>
      <c r="AV75" s="316"/>
      <c r="AW75" s="113"/>
      <c r="AX75" s="316"/>
      <c r="AY75" s="113"/>
      <c r="AZ75" s="316"/>
      <c r="BA75" s="113"/>
      <c r="BB75" s="316"/>
      <c r="BC75" s="113"/>
      <c r="BD75" s="316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9"/>
      <c r="CA75" s="27"/>
      <c r="CB75" s="203" t="str">
        <f t="shared" si="1"/>
        <v>Riadok bude skrytý.</v>
      </c>
      <c r="CC75" s="417"/>
      <c r="CW75" s="27"/>
      <c r="CX75" s="170"/>
      <c r="CY75" s="170"/>
      <c r="CZ75" s="170"/>
      <c r="DA75" s="170"/>
      <c r="DZ75" s="191"/>
    </row>
    <row r="76" spans="1:132" ht="4.5" customHeight="1">
      <c r="A76" s="12"/>
      <c r="B76" s="78"/>
      <c r="C76" s="319"/>
      <c r="D76" s="113"/>
      <c r="E76" s="316"/>
      <c r="F76" s="113"/>
      <c r="G76" s="316"/>
      <c r="H76" s="113"/>
      <c r="I76" s="316"/>
      <c r="J76" s="105"/>
      <c r="K76" s="320"/>
      <c r="L76" s="105"/>
      <c r="M76" s="316"/>
      <c r="N76" s="113"/>
      <c r="O76" s="316"/>
      <c r="P76" s="113"/>
      <c r="Q76" s="316"/>
      <c r="R76" s="113"/>
      <c r="S76" s="316"/>
      <c r="T76" s="113"/>
      <c r="U76" s="316"/>
      <c r="V76" s="113"/>
      <c r="W76" s="316"/>
      <c r="X76" s="113"/>
      <c r="Y76" s="316"/>
      <c r="Z76" s="113"/>
      <c r="AA76" s="316"/>
      <c r="AB76" s="105"/>
      <c r="AC76" s="105"/>
      <c r="AD76" s="105"/>
      <c r="AE76" s="319"/>
      <c r="AF76" s="113"/>
      <c r="AG76" s="316"/>
      <c r="AH76" s="113"/>
      <c r="AI76" s="316"/>
      <c r="AJ76" s="113"/>
      <c r="AK76" s="316"/>
      <c r="AL76" s="95"/>
      <c r="AM76" s="320"/>
      <c r="AN76" s="105"/>
      <c r="AO76" s="105"/>
      <c r="AP76" s="316"/>
      <c r="AQ76" s="113"/>
      <c r="AR76" s="316"/>
      <c r="AS76" s="113"/>
      <c r="AT76" s="316"/>
      <c r="AU76" s="113"/>
      <c r="AV76" s="316"/>
      <c r="AW76" s="113"/>
      <c r="AX76" s="316"/>
      <c r="AY76" s="113"/>
      <c r="AZ76" s="316"/>
      <c r="BA76" s="113"/>
      <c r="BB76" s="316"/>
      <c r="BC76" s="113"/>
      <c r="BD76" s="316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9"/>
      <c r="CA76" s="27"/>
      <c r="CB76" s="203" t="str">
        <f t="shared" si="1"/>
        <v>Riadok bude skrytý.</v>
      </c>
      <c r="CC76" s="417"/>
      <c r="CW76" s="27"/>
      <c r="CX76" s="170"/>
      <c r="CY76" s="170"/>
      <c r="CZ76" s="170"/>
      <c r="DA76" s="170"/>
      <c r="DZ76" s="191"/>
    </row>
    <row r="77" spans="1:132" ht="3.75" customHeight="1">
      <c r="A77" s="12"/>
      <c r="B77" s="78"/>
      <c r="C77" s="319"/>
      <c r="D77" s="113"/>
      <c r="E77" s="316"/>
      <c r="F77" s="113"/>
      <c r="G77" s="316"/>
      <c r="H77" s="113"/>
      <c r="I77" s="316"/>
      <c r="J77" s="105"/>
      <c r="K77" s="320"/>
      <c r="L77" s="105"/>
      <c r="M77" s="316"/>
      <c r="N77" s="113"/>
      <c r="O77" s="316"/>
      <c r="P77" s="113"/>
      <c r="Q77" s="316"/>
      <c r="R77" s="113"/>
      <c r="S77" s="316"/>
      <c r="T77" s="113"/>
      <c r="U77" s="316"/>
      <c r="V77" s="113"/>
      <c r="W77" s="316"/>
      <c r="X77" s="113"/>
      <c r="Y77" s="316"/>
      <c r="Z77" s="113"/>
      <c r="AA77" s="316"/>
      <c r="AB77" s="105"/>
      <c r="AC77" s="105"/>
      <c r="AD77" s="105"/>
      <c r="AE77" s="319"/>
      <c r="AF77" s="113"/>
      <c r="AG77" s="316"/>
      <c r="AH77" s="113"/>
      <c r="AI77" s="316"/>
      <c r="AJ77" s="113"/>
      <c r="AK77" s="316"/>
      <c r="AL77" s="95"/>
      <c r="AM77" s="320"/>
      <c r="AN77" s="105"/>
      <c r="AO77" s="105"/>
      <c r="AP77" s="316"/>
      <c r="AQ77" s="113"/>
      <c r="AR77" s="316"/>
      <c r="AS77" s="113"/>
      <c r="AT77" s="316"/>
      <c r="AU77" s="113"/>
      <c r="AV77" s="316"/>
      <c r="AW77" s="113"/>
      <c r="AX77" s="316"/>
      <c r="AY77" s="113"/>
      <c r="AZ77" s="316"/>
      <c r="BA77" s="113"/>
      <c r="BB77" s="316"/>
      <c r="BC77" s="113"/>
      <c r="BD77" s="316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9"/>
      <c r="CA77" s="27"/>
      <c r="CB77" s="203" t="str">
        <f t="shared" si="1"/>
        <v>Riadok bude skrytý.</v>
      </c>
      <c r="CC77" s="417"/>
      <c r="CW77" s="27"/>
      <c r="CX77" s="170"/>
      <c r="CY77" s="170"/>
      <c r="CZ77" s="170"/>
      <c r="DA77" s="170"/>
      <c r="DZ77" s="191"/>
    </row>
    <row r="78" spans="1:132" s="5" customFormat="1" ht="16.5" customHeight="1">
      <c r="A78" s="13"/>
      <c r="B78" s="106"/>
      <c r="C78" s="415" t="s">
        <v>2</v>
      </c>
      <c r="D78" s="415"/>
      <c r="E78" s="415"/>
      <c r="F78" s="415"/>
      <c r="G78" s="415"/>
      <c r="H78" s="415"/>
      <c r="I78" s="415"/>
      <c r="J78" s="415"/>
      <c r="K78" s="415"/>
      <c r="L78" s="415"/>
      <c r="M78" s="415"/>
      <c r="N78" s="415"/>
      <c r="O78" s="415"/>
      <c r="P78" s="415"/>
      <c r="Q78" s="415"/>
      <c r="R78" s="415"/>
      <c r="S78" s="41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5"/>
      <c r="BZ78" s="110"/>
      <c r="CA78" s="27"/>
      <c r="CB78" s="203" t="str">
        <f t="shared" si="1"/>
        <v>Riadok bude skrytý.</v>
      </c>
      <c r="CC78" s="417"/>
      <c r="CW78" s="27"/>
      <c r="CX78" s="174"/>
      <c r="CY78" s="13"/>
      <c r="CZ78" s="170"/>
      <c r="DA78" s="170"/>
      <c r="DR78" s="53"/>
      <c r="DS78" s="190"/>
      <c r="DT78" s="190"/>
      <c r="DU78" s="190"/>
      <c r="DV78" s="190"/>
      <c r="DW78" s="190"/>
      <c r="DX78" s="190"/>
      <c r="DY78" s="190"/>
      <c r="DZ78" s="191"/>
      <c r="EA78" s="53"/>
      <c r="EB78" s="53"/>
    </row>
    <row r="79" spans="1:132" ht="4.5" customHeight="1">
      <c r="A79" s="12"/>
      <c r="B79" s="78"/>
      <c r="C79" s="316" t="s">
        <v>274</v>
      </c>
      <c r="D79" s="122"/>
      <c r="E79" s="316" t="s">
        <v>274</v>
      </c>
      <c r="F79" s="122"/>
      <c r="G79" s="316" t="s">
        <v>274</v>
      </c>
      <c r="H79" s="122"/>
      <c r="I79" s="316" t="s">
        <v>274</v>
      </c>
      <c r="J79" s="122"/>
      <c r="K79" s="316" t="s">
        <v>274</v>
      </c>
      <c r="L79" s="122"/>
      <c r="M79" s="316" t="s">
        <v>274</v>
      </c>
      <c r="N79" s="122"/>
      <c r="O79" s="316" t="s">
        <v>274</v>
      </c>
      <c r="P79" s="122"/>
      <c r="Q79" s="316" t="s">
        <v>274</v>
      </c>
      <c r="R79" s="122"/>
      <c r="S79" s="316" t="s">
        <v>274</v>
      </c>
      <c r="T79" s="122"/>
      <c r="U79" s="316" t="s">
        <v>274</v>
      </c>
      <c r="V79" s="122"/>
      <c r="W79" s="316" t="s">
        <v>274</v>
      </c>
      <c r="X79" s="122"/>
      <c r="Y79" s="316" t="s">
        <v>274</v>
      </c>
      <c r="Z79" s="122"/>
      <c r="AA79" s="316" t="s">
        <v>274</v>
      </c>
      <c r="AB79" s="122"/>
      <c r="AC79" s="316" t="s">
        <v>274</v>
      </c>
      <c r="AD79" s="122"/>
      <c r="AE79" s="316" t="s">
        <v>274</v>
      </c>
      <c r="AF79" s="122"/>
      <c r="AG79" s="316" t="s">
        <v>274</v>
      </c>
      <c r="AH79" s="122"/>
      <c r="AI79" s="316" t="s">
        <v>274</v>
      </c>
      <c r="AJ79" s="122"/>
      <c r="AK79" s="316" t="s">
        <v>274</v>
      </c>
      <c r="AL79" s="122"/>
      <c r="AM79" s="316" t="s">
        <v>274</v>
      </c>
      <c r="AN79" s="122"/>
      <c r="AO79" s="122"/>
      <c r="AP79" s="316" t="s">
        <v>274</v>
      </c>
      <c r="AQ79" s="122"/>
      <c r="AR79" s="316" t="s">
        <v>274</v>
      </c>
      <c r="AS79" s="122"/>
      <c r="AT79" s="316" t="s">
        <v>274</v>
      </c>
      <c r="AU79" s="122"/>
      <c r="AV79" s="316" t="s">
        <v>274</v>
      </c>
      <c r="AW79" s="122"/>
      <c r="AX79" s="316" t="s">
        <v>274</v>
      </c>
      <c r="AY79" s="122"/>
      <c r="AZ79" s="316" t="s">
        <v>274</v>
      </c>
      <c r="BA79" s="122"/>
      <c r="BB79" s="316" t="s">
        <v>274</v>
      </c>
      <c r="BC79" s="122"/>
      <c r="BD79" s="316" t="s">
        <v>274</v>
      </c>
      <c r="BE79" s="122"/>
      <c r="BF79" s="316" t="s">
        <v>274</v>
      </c>
      <c r="BG79" s="122"/>
      <c r="BH79" s="122"/>
      <c r="BI79" s="316" t="s">
        <v>274</v>
      </c>
      <c r="BJ79" s="122"/>
      <c r="BK79" s="316" t="s">
        <v>274</v>
      </c>
      <c r="BL79" s="122"/>
      <c r="BM79" s="316" t="s">
        <v>274</v>
      </c>
      <c r="BN79" s="122"/>
      <c r="BO79" s="316" t="s">
        <v>274</v>
      </c>
      <c r="BP79" s="122"/>
      <c r="BQ79" s="316" t="s">
        <v>274</v>
      </c>
      <c r="BR79" s="122"/>
      <c r="BS79" s="316" t="s">
        <v>274</v>
      </c>
      <c r="BT79" s="122"/>
      <c r="BU79" s="316" t="s">
        <v>274</v>
      </c>
      <c r="BV79" s="122"/>
      <c r="BW79" s="316" t="s">
        <v>274</v>
      </c>
      <c r="BX79" s="122"/>
      <c r="BY79" s="316" t="s">
        <v>274</v>
      </c>
      <c r="BZ79" s="80"/>
      <c r="CA79" s="27"/>
      <c r="CB79" s="203" t="str">
        <f t="shared" si="1"/>
        <v>Riadok bude skrytý.</v>
      </c>
      <c r="CC79" s="417"/>
      <c r="CW79" s="27"/>
      <c r="CX79" s="170"/>
      <c r="CY79" s="170"/>
      <c r="CZ79" s="170"/>
      <c r="DA79" s="170"/>
      <c r="DZ79" s="191"/>
    </row>
    <row r="80" spans="1:132" ht="4.5" customHeight="1">
      <c r="A80" s="12"/>
      <c r="B80" s="78"/>
      <c r="C80" s="316"/>
      <c r="D80" s="113"/>
      <c r="E80" s="316"/>
      <c r="F80" s="113"/>
      <c r="G80" s="316"/>
      <c r="H80" s="113"/>
      <c r="I80" s="316"/>
      <c r="J80" s="113"/>
      <c r="K80" s="316"/>
      <c r="L80" s="113"/>
      <c r="M80" s="316"/>
      <c r="N80" s="113"/>
      <c r="O80" s="316"/>
      <c r="P80" s="113"/>
      <c r="Q80" s="316"/>
      <c r="R80" s="113"/>
      <c r="S80" s="316"/>
      <c r="T80" s="113"/>
      <c r="U80" s="316"/>
      <c r="V80" s="113"/>
      <c r="W80" s="316"/>
      <c r="X80" s="113"/>
      <c r="Y80" s="316"/>
      <c r="Z80" s="113"/>
      <c r="AA80" s="316"/>
      <c r="AB80" s="113"/>
      <c r="AC80" s="316"/>
      <c r="AD80" s="113"/>
      <c r="AE80" s="316"/>
      <c r="AF80" s="113"/>
      <c r="AG80" s="316"/>
      <c r="AH80" s="113"/>
      <c r="AI80" s="316"/>
      <c r="AJ80" s="113"/>
      <c r="AK80" s="316"/>
      <c r="AL80" s="113"/>
      <c r="AM80" s="316"/>
      <c r="AN80" s="113"/>
      <c r="AO80" s="113"/>
      <c r="AP80" s="316"/>
      <c r="AQ80" s="113"/>
      <c r="AR80" s="316"/>
      <c r="AS80" s="113"/>
      <c r="AT80" s="316"/>
      <c r="AU80" s="113"/>
      <c r="AV80" s="316"/>
      <c r="AW80" s="113"/>
      <c r="AX80" s="316"/>
      <c r="AY80" s="113"/>
      <c r="AZ80" s="316"/>
      <c r="BA80" s="113"/>
      <c r="BB80" s="316"/>
      <c r="BC80" s="113"/>
      <c r="BD80" s="316"/>
      <c r="BE80" s="113"/>
      <c r="BF80" s="316"/>
      <c r="BG80" s="113"/>
      <c r="BH80" s="113"/>
      <c r="BI80" s="316"/>
      <c r="BJ80" s="113"/>
      <c r="BK80" s="316"/>
      <c r="BL80" s="113"/>
      <c r="BM80" s="316"/>
      <c r="BN80" s="113"/>
      <c r="BO80" s="316"/>
      <c r="BP80" s="113"/>
      <c r="BQ80" s="316"/>
      <c r="BR80" s="113"/>
      <c r="BS80" s="316"/>
      <c r="BT80" s="113"/>
      <c r="BU80" s="316"/>
      <c r="BV80" s="113"/>
      <c r="BW80" s="316"/>
      <c r="BX80" s="113"/>
      <c r="BY80" s="316"/>
      <c r="BZ80" s="80"/>
      <c r="CA80" s="27"/>
      <c r="CB80" s="203" t="str">
        <f t="shared" si="1"/>
        <v>Riadok bude skrytý.</v>
      </c>
      <c r="CC80" s="417"/>
      <c r="CW80" s="27"/>
      <c r="CX80" s="170"/>
      <c r="CY80" s="170"/>
      <c r="CZ80" s="170"/>
      <c r="DA80" s="170"/>
      <c r="DZ80" s="191"/>
    </row>
    <row r="81" spans="1:130" ht="4.5" customHeight="1">
      <c r="A81" s="12"/>
      <c r="B81" s="78"/>
      <c r="C81" s="316"/>
      <c r="D81" s="113"/>
      <c r="E81" s="316"/>
      <c r="F81" s="113"/>
      <c r="G81" s="316"/>
      <c r="H81" s="113"/>
      <c r="I81" s="316"/>
      <c r="J81" s="113"/>
      <c r="K81" s="316"/>
      <c r="L81" s="113"/>
      <c r="M81" s="316"/>
      <c r="N81" s="113"/>
      <c r="O81" s="316"/>
      <c r="P81" s="113"/>
      <c r="Q81" s="316"/>
      <c r="R81" s="113"/>
      <c r="S81" s="316"/>
      <c r="T81" s="113"/>
      <c r="U81" s="316"/>
      <c r="V81" s="113"/>
      <c r="W81" s="316"/>
      <c r="X81" s="113"/>
      <c r="Y81" s="316"/>
      <c r="Z81" s="113"/>
      <c r="AA81" s="316"/>
      <c r="AB81" s="113"/>
      <c r="AC81" s="316"/>
      <c r="AD81" s="113"/>
      <c r="AE81" s="316"/>
      <c r="AF81" s="113"/>
      <c r="AG81" s="316"/>
      <c r="AH81" s="113"/>
      <c r="AI81" s="316"/>
      <c r="AJ81" s="113"/>
      <c r="AK81" s="316"/>
      <c r="AL81" s="113"/>
      <c r="AM81" s="316"/>
      <c r="AN81" s="113"/>
      <c r="AO81" s="113"/>
      <c r="AP81" s="316"/>
      <c r="AQ81" s="113"/>
      <c r="AR81" s="316"/>
      <c r="AS81" s="113"/>
      <c r="AT81" s="316"/>
      <c r="AU81" s="113"/>
      <c r="AV81" s="316"/>
      <c r="AW81" s="113"/>
      <c r="AX81" s="316"/>
      <c r="AY81" s="113"/>
      <c r="AZ81" s="316"/>
      <c r="BA81" s="113"/>
      <c r="BB81" s="316"/>
      <c r="BC81" s="113"/>
      <c r="BD81" s="316"/>
      <c r="BE81" s="113"/>
      <c r="BF81" s="316"/>
      <c r="BG81" s="113"/>
      <c r="BH81" s="113"/>
      <c r="BI81" s="316"/>
      <c r="BJ81" s="113"/>
      <c r="BK81" s="316"/>
      <c r="BL81" s="113"/>
      <c r="BM81" s="316"/>
      <c r="BN81" s="113"/>
      <c r="BO81" s="316"/>
      <c r="BP81" s="113"/>
      <c r="BQ81" s="316"/>
      <c r="BR81" s="113"/>
      <c r="BS81" s="316"/>
      <c r="BT81" s="113"/>
      <c r="BU81" s="316"/>
      <c r="BV81" s="113"/>
      <c r="BW81" s="316"/>
      <c r="BX81" s="113"/>
      <c r="BY81" s="316"/>
      <c r="BZ81" s="80"/>
      <c r="CA81" s="27"/>
      <c r="CB81" s="203" t="str">
        <f t="shared" si="1"/>
        <v>Riadok bude skrytý.</v>
      </c>
      <c r="CC81" s="417"/>
      <c r="CW81" s="27"/>
      <c r="CX81" s="170"/>
      <c r="CY81" s="170"/>
      <c r="CZ81" s="170"/>
      <c r="DA81" s="170"/>
      <c r="DZ81" s="191"/>
    </row>
    <row r="82" spans="1:130" ht="4.5" customHeight="1">
      <c r="A82" s="12"/>
      <c r="B82" s="78"/>
      <c r="C82" s="316"/>
      <c r="D82" s="113"/>
      <c r="E82" s="316"/>
      <c r="F82" s="113"/>
      <c r="G82" s="316"/>
      <c r="H82" s="113"/>
      <c r="I82" s="316"/>
      <c r="J82" s="113"/>
      <c r="K82" s="316"/>
      <c r="L82" s="113"/>
      <c r="M82" s="316"/>
      <c r="N82" s="113"/>
      <c r="O82" s="316"/>
      <c r="P82" s="113"/>
      <c r="Q82" s="316"/>
      <c r="R82" s="113"/>
      <c r="S82" s="316"/>
      <c r="T82" s="113"/>
      <c r="U82" s="316"/>
      <c r="V82" s="113"/>
      <c r="W82" s="316"/>
      <c r="X82" s="113"/>
      <c r="Y82" s="316"/>
      <c r="Z82" s="113"/>
      <c r="AA82" s="316"/>
      <c r="AB82" s="113"/>
      <c r="AC82" s="316"/>
      <c r="AD82" s="113"/>
      <c r="AE82" s="316"/>
      <c r="AF82" s="113"/>
      <c r="AG82" s="316"/>
      <c r="AH82" s="113"/>
      <c r="AI82" s="316"/>
      <c r="AJ82" s="113"/>
      <c r="AK82" s="316"/>
      <c r="AL82" s="113"/>
      <c r="AM82" s="316"/>
      <c r="AN82" s="113"/>
      <c r="AO82" s="113"/>
      <c r="AP82" s="316"/>
      <c r="AQ82" s="113"/>
      <c r="AR82" s="316"/>
      <c r="AS82" s="113"/>
      <c r="AT82" s="316"/>
      <c r="AU82" s="113"/>
      <c r="AV82" s="316"/>
      <c r="AW82" s="113"/>
      <c r="AX82" s="316"/>
      <c r="AY82" s="113"/>
      <c r="AZ82" s="316"/>
      <c r="BA82" s="113"/>
      <c r="BB82" s="316"/>
      <c r="BC82" s="113"/>
      <c r="BD82" s="316"/>
      <c r="BE82" s="113"/>
      <c r="BF82" s="316"/>
      <c r="BG82" s="113"/>
      <c r="BH82" s="113"/>
      <c r="BI82" s="316"/>
      <c r="BJ82" s="113"/>
      <c r="BK82" s="316"/>
      <c r="BL82" s="113"/>
      <c r="BM82" s="316"/>
      <c r="BN82" s="113"/>
      <c r="BO82" s="316"/>
      <c r="BP82" s="113"/>
      <c r="BQ82" s="316"/>
      <c r="BR82" s="113"/>
      <c r="BS82" s="316"/>
      <c r="BT82" s="113"/>
      <c r="BU82" s="316"/>
      <c r="BV82" s="113"/>
      <c r="BW82" s="316"/>
      <c r="BX82" s="113"/>
      <c r="BY82" s="316"/>
      <c r="BZ82" s="80"/>
      <c r="CA82" s="27"/>
      <c r="CB82" s="203" t="str">
        <f t="shared" si="1"/>
        <v>Riadok bude skrytý.</v>
      </c>
      <c r="CC82" s="417"/>
      <c r="CW82" s="27"/>
      <c r="CX82" s="170"/>
      <c r="CY82" s="170"/>
      <c r="CZ82" s="170"/>
      <c r="DA82" s="170"/>
      <c r="DZ82" s="191"/>
    </row>
    <row r="83" spans="1:130" ht="5.25" customHeight="1">
      <c r="A83" s="12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2"/>
      <c r="CA83" s="27"/>
      <c r="CB83" s="203" t="str">
        <f t="shared" si="1"/>
        <v>Riadok bude skrytý.</v>
      </c>
      <c r="CC83" s="418"/>
      <c r="CW83" s="27"/>
      <c r="CX83" s="170"/>
      <c r="CY83" s="170"/>
      <c r="CZ83" s="170"/>
      <c r="DA83" s="170"/>
      <c r="DZ83" s="191"/>
    </row>
    <row r="84" spans="1:130" ht="5.25" customHeight="1">
      <c r="A84" s="1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27"/>
      <c r="CB84" s="203" t="str">
        <f t="shared" si="1"/>
        <v>Riadok bude skrytý.</v>
      </c>
      <c r="CW84" s="27"/>
      <c r="CX84" s="170"/>
      <c r="CY84" s="170"/>
      <c r="CZ84" s="170"/>
      <c r="DA84" s="170"/>
      <c r="DZ84" s="191"/>
    </row>
    <row r="85" spans="1:130" ht="12" customHeight="1">
      <c r="A85" s="12"/>
      <c r="B85" s="111"/>
      <c r="C85" s="614" t="s">
        <v>1</v>
      </c>
      <c r="D85" s="614"/>
      <c r="E85" s="614"/>
      <c r="F85" s="614"/>
      <c r="G85" s="614"/>
      <c r="H85" s="614"/>
      <c r="I85" s="614"/>
      <c r="J85" s="614"/>
      <c r="K85" s="614"/>
      <c r="L85" s="614"/>
      <c r="M85" s="614"/>
      <c r="N85" s="614"/>
      <c r="O85" s="614"/>
      <c r="P85" s="614"/>
      <c r="Q85" s="614"/>
      <c r="R85" s="112"/>
      <c r="S85" s="112"/>
      <c r="T85" s="156"/>
      <c r="U85" s="614" t="s">
        <v>224</v>
      </c>
      <c r="V85" s="614"/>
      <c r="W85" s="614"/>
      <c r="X85" s="614"/>
      <c r="Y85" s="614"/>
      <c r="Z85" s="614"/>
      <c r="AA85" s="614"/>
      <c r="AB85" s="614"/>
      <c r="AC85" s="614"/>
      <c r="AD85" s="614"/>
      <c r="AE85" s="614"/>
      <c r="AF85" s="614"/>
      <c r="AG85" s="614"/>
      <c r="AH85" s="614"/>
      <c r="AI85" s="614"/>
      <c r="AJ85" s="112"/>
      <c r="AK85" s="155"/>
      <c r="AL85" s="115"/>
      <c r="AM85" s="534" t="s">
        <v>225</v>
      </c>
      <c r="AN85" s="534"/>
      <c r="AO85" s="534"/>
      <c r="AP85" s="534"/>
      <c r="AQ85" s="534"/>
      <c r="AR85" s="534"/>
      <c r="AS85" s="534"/>
      <c r="AT85" s="534"/>
      <c r="AU85" s="534"/>
      <c r="AV85" s="534"/>
      <c r="AW85" s="534"/>
      <c r="AX85" s="534"/>
      <c r="AY85" s="534"/>
      <c r="AZ85" s="534"/>
      <c r="BA85" s="534"/>
      <c r="BB85" s="534"/>
      <c r="BC85" s="534"/>
      <c r="BD85" s="534"/>
      <c r="BE85" s="534"/>
      <c r="BF85" s="534"/>
      <c r="BG85" s="534"/>
      <c r="BH85" s="534"/>
      <c r="BI85" s="534"/>
      <c r="BJ85" s="534"/>
      <c r="BK85" s="534"/>
      <c r="BL85" s="534"/>
      <c r="BM85" s="534"/>
      <c r="BN85" s="534"/>
      <c r="BO85" s="534"/>
      <c r="BP85" s="534"/>
      <c r="BQ85" s="534"/>
      <c r="BR85" s="534"/>
      <c r="BS85" s="534"/>
      <c r="BT85" s="534"/>
      <c r="BU85" s="534"/>
      <c r="BV85" s="534"/>
      <c r="BW85" s="534"/>
      <c r="BX85" s="534"/>
      <c r="BY85" s="534"/>
      <c r="BZ85" s="535"/>
      <c r="CA85" s="27"/>
      <c r="CB85" s="203" t="str">
        <f t="shared" si="1"/>
        <v>Riadok bude skrytý.</v>
      </c>
      <c r="CW85" s="27"/>
      <c r="CX85" s="170"/>
      <c r="CY85" s="170"/>
      <c r="CZ85" s="170"/>
      <c r="DA85" s="170"/>
      <c r="DZ85" s="191"/>
    </row>
    <row r="86" spans="1:130" ht="4.5" customHeight="1">
      <c r="A86" s="12"/>
      <c r="B86" s="157"/>
      <c r="C86" s="316">
        <v>2</v>
      </c>
      <c r="D86" s="62"/>
      <c r="E86" s="316">
        <v>2</v>
      </c>
      <c r="F86" s="315" t="s">
        <v>12</v>
      </c>
      <c r="G86" s="316">
        <v>0</v>
      </c>
      <c r="H86" s="62"/>
      <c r="I86" s="316">
        <v>3</v>
      </c>
      <c r="J86" s="315" t="s">
        <v>12</v>
      </c>
      <c r="K86" s="316">
        <v>2</v>
      </c>
      <c r="L86" s="62"/>
      <c r="M86" s="316">
        <v>0</v>
      </c>
      <c r="N86" s="62"/>
      <c r="O86" s="316">
        <v>1</v>
      </c>
      <c r="P86" s="62"/>
      <c r="Q86" s="316">
        <v>9</v>
      </c>
      <c r="R86" s="66"/>
      <c r="S86" s="158"/>
      <c r="T86" s="197"/>
      <c r="U86" s="316">
        <v>2</v>
      </c>
      <c r="V86" s="62"/>
      <c r="W86" s="316">
        <v>2</v>
      </c>
      <c r="X86" s="315" t="s">
        <v>12</v>
      </c>
      <c r="Y86" s="316">
        <v>0</v>
      </c>
      <c r="Z86" s="62"/>
      <c r="AA86" s="316">
        <v>3</v>
      </c>
      <c r="AB86" s="315" t="s">
        <v>12</v>
      </c>
      <c r="AC86" s="316">
        <v>2</v>
      </c>
      <c r="AD86" s="62"/>
      <c r="AE86" s="316">
        <v>0</v>
      </c>
      <c r="AF86" s="62"/>
      <c r="AG86" s="316">
        <v>1</v>
      </c>
      <c r="AH86" s="62"/>
      <c r="AI86" s="316">
        <v>9</v>
      </c>
      <c r="AJ86" s="66"/>
      <c r="AK86" s="200"/>
      <c r="AL86" s="116"/>
      <c r="AM86" s="536"/>
      <c r="AN86" s="536"/>
      <c r="AO86" s="536"/>
      <c r="AP86" s="536"/>
      <c r="AQ86" s="536"/>
      <c r="AR86" s="536"/>
      <c r="AS86" s="536"/>
      <c r="AT86" s="536"/>
      <c r="AU86" s="536"/>
      <c r="AV86" s="536"/>
      <c r="AW86" s="536"/>
      <c r="AX86" s="536"/>
      <c r="AY86" s="536"/>
      <c r="AZ86" s="536"/>
      <c r="BA86" s="536"/>
      <c r="BB86" s="536"/>
      <c r="BC86" s="536"/>
      <c r="BD86" s="536"/>
      <c r="BE86" s="536"/>
      <c r="BF86" s="536"/>
      <c r="BG86" s="536"/>
      <c r="BH86" s="536"/>
      <c r="BI86" s="536"/>
      <c r="BJ86" s="536"/>
      <c r="BK86" s="536"/>
      <c r="BL86" s="536"/>
      <c r="BM86" s="536"/>
      <c r="BN86" s="536"/>
      <c r="BO86" s="536"/>
      <c r="BP86" s="536"/>
      <c r="BQ86" s="536"/>
      <c r="BR86" s="536"/>
      <c r="BS86" s="536"/>
      <c r="BT86" s="536"/>
      <c r="BU86" s="536"/>
      <c r="BV86" s="536"/>
      <c r="BW86" s="536"/>
      <c r="BX86" s="536"/>
      <c r="BY86" s="536"/>
      <c r="BZ86" s="537"/>
      <c r="CA86" s="27"/>
      <c r="CB86" s="203" t="str">
        <f t="shared" si="1"/>
        <v>Riadok bude skrytý.</v>
      </c>
      <c r="CC86" s="416" t="s">
        <v>183</v>
      </c>
      <c r="CW86" s="27"/>
      <c r="CX86" s="170"/>
      <c r="CY86" s="170"/>
      <c r="CZ86" s="170"/>
      <c r="DA86" s="170"/>
      <c r="DZ86" s="191"/>
    </row>
    <row r="87" spans="1:130" ht="4.5" customHeight="1">
      <c r="A87" s="12"/>
      <c r="B87" s="157"/>
      <c r="C87" s="316"/>
      <c r="D87" s="66"/>
      <c r="E87" s="316"/>
      <c r="F87" s="315"/>
      <c r="G87" s="316"/>
      <c r="H87" s="66"/>
      <c r="I87" s="316"/>
      <c r="J87" s="315"/>
      <c r="K87" s="316"/>
      <c r="L87" s="66"/>
      <c r="M87" s="316"/>
      <c r="N87" s="66"/>
      <c r="O87" s="316"/>
      <c r="P87" s="66"/>
      <c r="Q87" s="316"/>
      <c r="R87" s="66"/>
      <c r="S87" s="158"/>
      <c r="T87" s="197"/>
      <c r="U87" s="316"/>
      <c r="V87" s="66"/>
      <c r="W87" s="316"/>
      <c r="X87" s="315"/>
      <c r="Y87" s="316"/>
      <c r="Z87" s="66"/>
      <c r="AA87" s="316"/>
      <c r="AB87" s="315"/>
      <c r="AC87" s="316"/>
      <c r="AD87" s="66"/>
      <c r="AE87" s="316"/>
      <c r="AF87" s="66"/>
      <c r="AG87" s="316"/>
      <c r="AH87" s="66"/>
      <c r="AI87" s="316"/>
      <c r="AJ87" s="66"/>
      <c r="AK87" s="200"/>
      <c r="AL87" s="116"/>
      <c r="AM87" s="536"/>
      <c r="AN87" s="536"/>
      <c r="AO87" s="536"/>
      <c r="AP87" s="536"/>
      <c r="AQ87" s="536"/>
      <c r="AR87" s="536"/>
      <c r="AS87" s="536"/>
      <c r="AT87" s="536"/>
      <c r="AU87" s="536"/>
      <c r="AV87" s="536"/>
      <c r="AW87" s="536"/>
      <c r="AX87" s="536"/>
      <c r="AY87" s="536"/>
      <c r="AZ87" s="536"/>
      <c r="BA87" s="536"/>
      <c r="BB87" s="536"/>
      <c r="BC87" s="536"/>
      <c r="BD87" s="536"/>
      <c r="BE87" s="536"/>
      <c r="BF87" s="536"/>
      <c r="BG87" s="536"/>
      <c r="BH87" s="536"/>
      <c r="BI87" s="536"/>
      <c r="BJ87" s="536"/>
      <c r="BK87" s="536"/>
      <c r="BL87" s="536"/>
      <c r="BM87" s="536"/>
      <c r="BN87" s="536"/>
      <c r="BO87" s="536"/>
      <c r="BP87" s="536"/>
      <c r="BQ87" s="536"/>
      <c r="BR87" s="536"/>
      <c r="BS87" s="536"/>
      <c r="BT87" s="536"/>
      <c r="BU87" s="536"/>
      <c r="BV87" s="536"/>
      <c r="BW87" s="536"/>
      <c r="BX87" s="536"/>
      <c r="BY87" s="536"/>
      <c r="BZ87" s="537"/>
      <c r="CA87" s="27"/>
      <c r="CB87" s="203" t="str">
        <f t="shared" si="1"/>
        <v>Riadok bude skrytý.</v>
      </c>
      <c r="CC87" s="417"/>
      <c r="CW87" s="27"/>
      <c r="CX87" s="170"/>
      <c r="CY87" s="170"/>
      <c r="CZ87" s="170"/>
      <c r="DA87" s="170"/>
      <c r="DZ87" s="191"/>
    </row>
    <row r="88" spans="1:130" ht="4.5" customHeight="1">
      <c r="A88" s="12"/>
      <c r="B88" s="157"/>
      <c r="C88" s="316"/>
      <c r="D88" s="66"/>
      <c r="E88" s="316"/>
      <c r="F88" s="315"/>
      <c r="G88" s="316"/>
      <c r="H88" s="66"/>
      <c r="I88" s="316"/>
      <c r="J88" s="315"/>
      <c r="K88" s="316"/>
      <c r="L88" s="66"/>
      <c r="M88" s="316"/>
      <c r="N88" s="66"/>
      <c r="O88" s="316"/>
      <c r="P88" s="66"/>
      <c r="Q88" s="316"/>
      <c r="R88" s="66"/>
      <c r="S88" s="158"/>
      <c r="T88" s="197"/>
      <c r="U88" s="316"/>
      <c r="V88" s="66"/>
      <c r="W88" s="316"/>
      <c r="X88" s="315"/>
      <c r="Y88" s="316"/>
      <c r="Z88" s="66"/>
      <c r="AA88" s="316"/>
      <c r="AB88" s="315"/>
      <c r="AC88" s="316"/>
      <c r="AD88" s="66"/>
      <c r="AE88" s="316"/>
      <c r="AF88" s="66"/>
      <c r="AG88" s="316"/>
      <c r="AH88" s="66"/>
      <c r="AI88" s="316"/>
      <c r="AJ88" s="66"/>
      <c r="AK88" s="200"/>
      <c r="AL88" s="116"/>
      <c r="AM88" s="536"/>
      <c r="AN88" s="536"/>
      <c r="AO88" s="536"/>
      <c r="AP88" s="536"/>
      <c r="AQ88" s="536"/>
      <c r="AR88" s="536"/>
      <c r="AS88" s="536"/>
      <c r="AT88" s="536"/>
      <c r="AU88" s="536"/>
      <c r="AV88" s="536"/>
      <c r="AW88" s="536"/>
      <c r="AX88" s="536"/>
      <c r="AY88" s="536"/>
      <c r="AZ88" s="536"/>
      <c r="BA88" s="536"/>
      <c r="BB88" s="536"/>
      <c r="BC88" s="536"/>
      <c r="BD88" s="536"/>
      <c r="BE88" s="536"/>
      <c r="BF88" s="536"/>
      <c r="BG88" s="536"/>
      <c r="BH88" s="536"/>
      <c r="BI88" s="536"/>
      <c r="BJ88" s="536"/>
      <c r="BK88" s="536"/>
      <c r="BL88" s="536"/>
      <c r="BM88" s="536"/>
      <c r="BN88" s="536"/>
      <c r="BO88" s="536"/>
      <c r="BP88" s="536"/>
      <c r="BQ88" s="536"/>
      <c r="BR88" s="536"/>
      <c r="BS88" s="536"/>
      <c r="BT88" s="536"/>
      <c r="BU88" s="536"/>
      <c r="BV88" s="536"/>
      <c r="BW88" s="536"/>
      <c r="BX88" s="536"/>
      <c r="BY88" s="536"/>
      <c r="BZ88" s="537"/>
      <c r="CA88" s="27"/>
      <c r="CB88" s="203" t="str">
        <f t="shared" si="1"/>
        <v>Riadok bude skrytý.</v>
      </c>
      <c r="CC88" s="417"/>
      <c r="CW88" s="27"/>
      <c r="CX88" s="170"/>
      <c r="CY88" s="170"/>
      <c r="CZ88" s="170"/>
      <c r="DA88" s="170"/>
      <c r="DZ88" s="191"/>
    </row>
    <row r="89" spans="1:130" ht="4.5" customHeight="1">
      <c r="A89" s="12"/>
      <c r="B89" s="157"/>
      <c r="C89" s="316"/>
      <c r="D89" s="66"/>
      <c r="E89" s="316"/>
      <c r="F89" s="315"/>
      <c r="G89" s="316"/>
      <c r="H89" s="66"/>
      <c r="I89" s="316"/>
      <c r="J89" s="315"/>
      <c r="K89" s="316"/>
      <c r="L89" s="66"/>
      <c r="M89" s="316"/>
      <c r="N89" s="66"/>
      <c r="O89" s="316"/>
      <c r="P89" s="66"/>
      <c r="Q89" s="316"/>
      <c r="R89" s="66"/>
      <c r="S89" s="158"/>
      <c r="T89" s="197"/>
      <c r="U89" s="316"/>
      <c r="V89" s="66"/>
      <c r="W89" s="316"/>
      <c r="X89" s="315"/>
      <c r="Y89" s="316"/>
      <c r="Z89" s="66"/>
      <c r="AA89" s="316"/>
      <c r="AB89" s="315"/>
      <c r="AC89" s="316"/>
      <c r="AD89" s="66"/>
      <c r="AE89" s="316"/>
      <c r="AF89" s="66"/>
      <c r="AG89" s="316"/>
      <c r="AH89" s="66"/>
      <c r="AI89" s="316"/>
      <c r="AJ89" s="66"/>
      <c r="AK89" s="200"/>
      <c r="AL89" s="116"/>
      <c r="AM89" s="536"/>
      <c r="AN89" s="536"/>
      <c r="AO89" s="536"/>
      <c r="AP89" s="536"/>
      <c r="AQ89" s="536"/>
      <c r="AR89" s="536"/>
      <c r="AS89" s="536"/>
      <c r="AT89" s="536"/>
      <c r="AU89" s="536"/>
      <c r="AV89" s="536"/>
      <c r="AW89" s="536"/>
      <c r="AX89" s="536"/>
      <c r="AY89" s="536"/>
      <c r="AZ89" s="536"/>
      <c r="BA89" s="536"/>
      <c r="BB89" s="536"/>
      <c r="BC89" s="536"/>
      <c r="BD89" s="536"/>
      <c r="BE89" s="536"/>
      <c r="BF89" s="536"/>
      <c r="BG89" s="536"/>
      <c r="BH89" s="536"/>
      <c r="BI89" s="536"/>
      <c r="BJ89" s="536"/>
      <c r="BK89" s="536"/>
      <c r="BL89" s="536"/>
      <c r="BM89" s="536"/>
      <c r="BN89" s="536"/>
      <c r="BO89" s="536"/>
      <c r="BP89" s="536"/>
      <c r="BQ89" s="536"/>
      <c r="BR89" s="536"/>
      <c r="BS89" s="536"/>
      <c r="BT89" s="536"/>
      <c r="BU89" s="536"/>
      <c r="BV89" s="536"/>
      <c r="BW89" s="536"/>
      <c r="BX89" s="536"/>
      <c r="BY89" s="536"/>
      <c r="BZ89" s="537"/>
      <c r="CA89" s="27"/>
      <c r="CB89" s="203" t="str">
        <f t="shared" si="1"/>
        <v>Riadok bude skrytý.</v>
      </c>
      <c r="CC89" s="417"/>
      <c r="CW89" s="27"/>
      <c r="CX89" s="170"/>
      <c r="CY89" s="170"/>
      <c r="CZ89" s="170"/>
      <c r="DA89" s="170"/>
      <c r="DZ89" s="191"/>
    </row>
    <row r="90" spans="1:130" ht="7.5" customHeight="1">
      <c r="A90" s="12"/>
      <c r="B90" s="198"/>
      <c r="C90" s="87"/>
      <c r="D90" s="87"/>
      <c r="E90" s="87"/>
      <c r="F90" s="315"/>
      <c r="G90" s="87"/>
      <c r="H90" s="88"/>
      <c r="I90" s="88"/>
      <c r="J90" s="315"/>
      <c r="K90" s="89"/>
      <c r="L90" s="89"/>
      <c r="M90" s="89"/>
      <c r="N90" s="89"/>
      <c r="O90" s="89"/>
      <c r="P90" s="89"/>
      <c r="Q90" s="89"/>
      <c r="R90" s="89"/>
      <c r="S90" s="158"/>
      <c r="T90" s="199"/>
      <c r="U90" s="87"/>
      <c r="V90" s="87"/>
      <c r="W90" s="87"/>
      <c r="X90" s="315"/>
      <c r="Y90" s="87"/>
      <c r="Z90" s="88"/>
      <c r="AA90" s="88"/>
      <c r="AB90" s="315"/>
      <c r="AC90" s="89"/>
      <c r="AD90" s="89"/>
      <c r="AE90" s="89"/>
      <c r="AF90" s="89"/>
      <c r="AG90" s="89"/>
      <c r="AH90" s="89"/>
      <c r="AI90" s="89"/>
      <c r="AJ90" s="89"/>
      <c r="AK90" s="200"/>
      <c r="AL90" s="116"/>
      <c r="AM90" s="536"/>
      <c r="AN90" s="536"/>
      <c r="AO90" s="536"/>
      <c r="AP90" s="536"/>
      <c r="AQ90" s="536"/>
      <c r="AR90" s="536"/>
      <c r="AS90" s="536"/>
      <c r="AT90" s="536"/>
      <c r="AU90" s="536"/>
      <c r="AV90" s="536"/>
      <c r="AW90" s="536"/>
      <c r="AX90" s="536"/>
      <c r="AY90" s="536"/>
      <c r="AZ90" s="536"/>
      <c r="BA90" s="536"/>
      <c r="BB90" s="536"/>
      <c r="BC90" s="536"/>
      <c r="BD90" s="536"/>
      <c r="BE90" s="536"/>
      <c r="BF90" s="536"/>
      <c r="BG90" s="536"/>
      <c r="BH90" s="536"/>
      <c r="BI90" s="536"/>
      <c r="BJ90" s="536"/>
      <c r="BK90" s="536"/>
      <c r="BL90" s="536"/>
      <c r="BM90" s="536"/>
      <c r="BN90" s="536"/>
      <c r="BO90" s="536"/>
      <c r="BP90" s="536"/>
      <c r="BQ90" s="536"/>
      <c r="BR90" s="536"/>
      <c r="BS90" s="536"/>
      <c r="BT90" s="536"/>
      <c r="BU90" s="536"/>
      <c r="BV90" s="536"/>
      <c r="BW90" s="536"/>
      <c r="BX90" s="536"/>
      <c r="BY90" s="536"/>
      <c r="BZ90" s="537"/>
      <c r="CA90" s="27"/>
      <c r="CB90" s="203" t="str">
        <f t="shared" si="1"/>
        <v>Riadok bude skrytý.</v>
      </c>
      <c r="CC90" s="417"/>
      <c r="CW90" s="27"/>
      <c r="CX90" s="170"/>
      <c r="CY90" s="170"/>
      <c r="CZ90" s="170"/>
      <c r="DA90" s="170"/>
      <c r="DZ90" s="191"/>
    </row>
    <row r="91" spans="1:130" ht="4.5" customHeight="1">
      <c r="A91" s="12"/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99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200"/>
      <c r="AL91" s="158"/>
      <c r="AM91" s="538"/>
      <c r="AN91" s="538"/>
      <c r="AO91" s="538"/>
      <c r="AP91" s="538"/>
      <c r="AQ91" s="538"/>
      <c r="AR91" s="538"/>
      <c r="AS91" s="538"/>
      <c r="AT91" s="538"/>
      <c r="AU91" s="538"/>
      <c r="AV91" s="538"/>
      <c r="AW91" s="538"/>
      <c r="AX91" s="538"/>
      <c r="AY91" s="538"/>
      <c r="AZ91" s="538"/>
      <c r="BA91" s="538"/>
      <c r="BB91" s="538"/>
      <c r="BC91" s="538"/>
      <c r="BD91" s="538"/>
      <c r="BE91" s="538"/>
      <c r="BF91" s="538"/>
      <c r="BG91" s="538"/>
      <c r="BH91" s="538"/>
      <c r="BI91" s="538"/>
      <c r="BJ91" s="538"/>
      <c r="BK91" s="538"/>
      <c r="BL91" s="538"/>
      <c r="BM91" s="538"/>
      <c r="BN91" s="538"/>
      <c r="BO91" s="538"/>
      <c r="BP91" s="538"/>
      <c r="BQ91" s="538"/>
      <c r="BR91" s="538"/>
      <c r="BS91" s="538"/>
      <c r="BT91" s="538"/>
      <c r="BU91" s="538"/>
      <c r="BV91" s="538"/>
      <c r="BW91" s="538"/>
      <c r="BX91" s="538"/>
      <c r="BY91" s="538"/>
      <c r="BZ91" s="80"/>
      <c r="CA91" s="27"/>
      <c r="CB91" s="203" t="str">
        <f t="shared" si="1"/>
        <v>Riadok bude skrytý.</v>
      </c>
      <c r="CC91" s="417"/>
      <c r="CW91" s="27"/>
      <c r="CX91" s="170"/>
      <c r="CY91" s="170"/>
      <c r="CZ91" s="170"/>
      <c r="DA91" s="170"/>
      <c r="DZ91" s="191"/>
    </row>
    <row r="92" spans="1:130" ht="4.5" customHeight="1">
      <c r="A92" s="12"/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99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200"/>
      <c r="AL92" s="158"/>
      <c r="AM92" s="538"/>
      <c r="AN92" s="538"/>
      <c r="AO92" s="538"/>
      <c r="AP92" s="538"/>
      <c r="AQ92" s="538"/>
      <c r="AR92" s="538"/>
      <c r="AS92" s="538"/>
      <c r="AT92" s="538"/>
      <c r="AU92" s="538"/>
      <c r="AV92" s="538"/>
      <c r="AW92" s="538"/>
      <c r="AX92" s="538"/>
      <c r="AY92" s="538"/>
      <c r="AZ92" s="538"/>
      <c r="BA92" s="538"/>
      <c r="BB92" s="538"/>
      <c r="BC92" s="538"/>
      <c r="BD92" s="538"/>
      <c r="BE92" s="538"/>
      <c r="BF92" s="538"/>
      <c r="BG92" s="538"/>
      <c r="BH92" s="538"/>
      <c r="BI92" s="538"/>
      <c r="BJ92" s="538"/>
      <c r="BK92" s="538"/>
      <c r="BL92" s="538"/>
      <c r="BM92" s="538"/>
      <c r="BN92" s="538"/>
      <c r="BO92" s="538"/>
      <c r="BP92" s="538"/>
      <c r="BQ92" s="538"/>
      <c r="BR92" s="538"/>
      <c r="BS92" s="538"/>
      <c r="BT92" s="538"/>
      <c r="BU92" s="538"/>
      <c r="BV92" s="538"/>
      <c r="BW92" s="538"/>
      <c r="BX92" s="538"/>
      <c r="BY92" s="538"/>
      <c r="BZ92" s="80"/>
      <c r="CA92" s="27"/>
      <c r="CB92" s="203" t="str">
        <f t="shared" si="1"/>
        <v>Riadok bude skrytý.</v>
      </c>
      <c r="CC92" s="417"/>
      <c r="CW92" s="27"/>
      <c r="CX92" s="170"/>
      <c r="CY92" s="170"/>
      <c r="CZ92" s="170"/>
      <c r="DA92" s="170"/>
      <c r="DZ92" s="191"/>
    </row>
    <row r="93" spans="1:130" ht="4.5" customHeight="1">
      <c r="A93" s="12"/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99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200"/>
      <c r="AL93" s="158"/>
      <c r="AM93" s="538"/>
      <c r="AN93" s="538"/>
      <c r="AO93" s="538"/>
      <c r="AP93" s="538"/>
      <c r="AQ93" s="538"/>
      <c r="AR93" s="538"/>
      <c r="AS93" s="538"/>
      <c r="AT93" s="538"/>
      <c r="AU93" s="538"/>
      <c r="AV93" s="538"/>
      <c r="AW93" s="538"/>
      <c r="AX93" s="538"/>
      <c r="AY93" s="538"/>
      <c r="AZ93" s="538"/>
      <c r="BA93" s="538"/>
      <c r="BB93" s="538"/>
      <c r="BC93" s="538"/>
      <c r="BD93" s="538"/>
      <c r="BE93" s="538"/>
      <c r="BF93" s="538"/>
      <c r="BG93" s="538"/>
      <c r="BH93" s="538"/>
      <c r="BI93" s="538"/>
      <c r="BJ93" s="538"/>
      <c r="BK93" s="538"/>
      <c r="BL93" s="538"/>
      <c r="BM93" s="538"/>
      <c r="BN93" s="538"/>
      <c r="BO93" s="538"/>
      <c r="BP93" s="538"/>
      <c r="BQ93" s="538"/>
      <c r="BR93" s="538"/>
      <c r="BS93" s="538"/>
      <c r="BT93" s="538"/>
      <c r="BU93" s="538"/>
      <c r="BV93" s="538"/>
      <c r="BW93" s="538"/>
      <c r="BX93" s="538"/>
      <c r="BY93" s="538"/>
      <c r="BZ93" s="80"/>
      <c r="CA93" s="27"/>
      <c r="CB93" s="203" t="str">
        <f t="shared" si="1"/>
        <v>Riadok bude skrytý.</v>
      </c>
      <c r="CC93" s="417"/>
      <c r="CW93" s="27"/>
      <c r="CX93" s="170"/>
      <c r="CY93" s="170"/>
      <c r="CZ93" s="170"/>
      <c r="DA93" s="170"/>
      <c r="DZ93" s="191"/>
    </row>
    <row r="94" spans="1:130" ht="12.75" customHeight="1">
      <c r="A94" s="12"/>
      <c r="B94" s="157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99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200"/>
      <c r="AL94" s="158"/>
      <c r="AM94" s="538"/>
      <c r="AN94" s="538"/>
      <c r="AO94" s="538"/>
      <c r="AP94" s="538"/>
      <c r="AQ94" s="538"/>
      <c r="AR94" s="538"/>
      <c r="AS94" s="538"/>
      <c r="AT94" s="538"/>
      <c r="AU94" s="538"/>
      <c r="AV94" s="538"/>
      <c r="AW94" s="538"/>
      <c r="AX94" s="538"/>
      <c r="AY94" s="538"/>
      <c r="AZ94" s="538"/>
      <c r="BA94" s="538"/>
      <c r="BB94" s="538"/>
      <c r="BC94" s="538"/>
      <c r="BD94" s="538"/>
      <c r="BE94" s="538"/>
      <c r="BF94" s="538"/>
      <c r="BG94" s="538"/>
      <c r="BH94" s="538"/>
      <c r="BI94" s="538"/>
      <c r="BJ94" s="538"/>
      <c r="BK94" s="538"/>
      <c r="BL94" s="538"/>
      <c r="BM94" s="538"/>
      <c r="BN94" s="538"/>
      <c r="BO94" s="538"/>
      <c r="BP94" s="538"/>
      <c r="BQ94" s="538"/>
      <c r="BR94" s="538"/>
      <c r="BS94" s="538"/>
      <c r="BT94" s="538"/>
      <c r="BU94" s="538"/>
      <c r="BV94" s="538"/>
      <c r="BW94" s="538"/>
      <c r="BX94" s="538"/>
      <c r="BY94" s="538"/>
      <c r="BZ94" s="80"/>
      <c r="CA94" s="27"/>
      <c r="CB94" s="203" t="str">
        <f t="shared" si="1"/>
        <v>Riadok bude skrytý.</v>
      </c>
      <c r="CC94" s="418"/>
      <c r="CW94" s="27"/>
      <c r="CX94" s="170"/>
      <c r="CY94" s="170"/>
      <c r="CZ94" s="170"/>
      <c r="DA94" s="170"/>
      <c r="DZ94" s="191"/>
    </row>
    <row r="95" spans="1:130" ht="7.5" customHeight="1">
      <c r="A95" s="12"/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201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202"/>
      <c r="AL95" s="160"/>
      <c r="AM95" s="160"/>
      <c r="AN95" s="160"/>
      <c r="AO95" s="162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1"/>
      <c r="BG95" s="161"/>
      <c r="BH95" s="161"/>
      <c r="BI95" s="161"/>
      <c r="BJ95" s="162"/>
      <c r="BK95" s="161"/>
      <c r="BL95" s="161"/>
      <c r="BM95" s="161"/>
      <c r="BN95" s="161"/>
      <c r="BO95" s="161"/>
      <c r="BP95" s="161"/>
      <c r="BQ95" s="161"/>
      <c r="BR95" s="161"/>
      <c r="BS95" s="161"/>
      <c r="BT95" s="161"/>
      <c r="BU95" s="161"/>
      <c r="BV95" s="161"/>
      <c r="BW95" s="161"/>
      <c r="BX95" s="161"/>
      <c r="BY95" s="161"/>
      <c r="BZ95" s="72"/>
      <c r="CA95" s="27"/>
      <c r="CB95" s="203" t="str">
        <f t="shared" si="1"/>
        <v>Riadok bude skrytý.</v>
      </c>
      <c r="CW95" s="27"/>
      <c r="CX95" s="170"/>
      <c r="CY95" s="170"/>
      <c r="CZ95" s="170"/>
      <c r="DA95" s="170"/>
      <c r="DZ95" s="191"/>
    </row>
    <row r="96" spans="1:130">
      <c r="A96" s="1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27"/>
      <c r="CB96" s="203" t="str">
        <f t="shared" si="1"/>
        <v>Riadok bude skrytý.</v>
      </c>
      <c r="CW96" s="27"/>
      <c r="CX96" s="170"/>
      <c r="CY96" s="170"/>
      <c r="CZ96" s="170"/>
      <c r="DA96" s="170"/>
      <c r="DZ96" s="191"/>
    </row>
    <row r="97" spans="1:130" ht="15.75">
      <c r="A97" s="12"/>
      <c r="B97" s="11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55"/>
      <c r="T97" s="55"/>
      <c r="U97" s="48"/>
      <c r="V97" s="48"/>
      <c r="W97" s="48"/>
      <c r="CA97" s="27"/>
      <c r="CB97" s="203" t="str">
        <f t="shared" si="1"/>
        <v>Riadok bude skrytý.</v>
      </c>
      <c r="CW97" s="27"/>
      <c r="CX97" s="170"/>
      <c r="CY97" s="170"/>
      <c r="CZ97" s="170"/>
      <c r="DA97" s="170"/>
      <c r="DZ97" s="191"/>
    </row>
    <row r="98" spans="1:130">
      <c r="A98" s="12"/>
      <c r="BA98" s="33"/>
      <c r="BB98" s="33"/>
      <c r="BC98" s="33"/>
      <c r="CA98" s="27"/>
      <c r="CB98" s="203" t="str">
        <f t="shared" si="1"/>
        <v>Riadok bude skrytý.</v>
      </c>
      <c r="CW98" s="27"/>
      <c r="CX98" s="170"/>
      <c r="CY98" s="170"/>
      <c r="CZ98" s="170"/>
      <c r="DA98" s="170"/>
      <c r="DZ98" s="191"/>
    </row>
    <row r="99" spans="1:130" ht="9.75" customHeight="1">
      <c r="A99" s="12"/>
      <c r="AZ99" s="33"/>
      <c r="BA99" s="33"/>
      <c r="BB99" s="33"/>
      <c r="BC99" s="33"/>
      <c r="CA99" s="27"/>
      <c r="CB99" s="203" t="str">
        <f t="shared" si="1"/>
        <v>Riadok bude skrytý.</v>
      </c>
      <c r="CW99" s="27"/>
      <c r="CX99" s="170"/>
      <c r="CY99" s="170"/>
      <c r="CZ99" s="170"/>
      <c r="DA99" s="170"/>
      <c r="DZ99" s="191"/>
    </row>
    <row r="100" spans="1:130">
      <c r="A100" s="12"/>
      <c r="E100" s="118"/>
      <c r="F100" s="97"/>
      <c r="G100" s="123" t="s">
        <v>149</v>
      </c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119"/>
      <c r="BB100" s="119"/>
      <c r="BC100" s="119"/>
      <c r="BD100" s="119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77"/>
      <c r="CA100" s="27"/>
      <c r="CB100" s="203" t="str">
        <f t="shared" si="1"/>
        <v>Riadok bude skrytý.</v>
      </c>
      <c r="CW100" s="27"/>
      <c r="CX100" s="170"/>
      <c r="CY100" s="170"/>
      <c r="CZ100" s="170"/>
      <c r="DA100" s="170"/>
      <c r="DZ100" s="191"/>
    </row>
    <row r="101" spans="1:130" ht="20.25" customHeight="1">
      <c r="A101" s="12"/>
      <c r="E101" s="121"/>
      <c r="F101" s="89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F101" s="317"/>
      <c r="AG101" s="317"/>
      <c r="AH101" s="317"/>
      <c r="AI101" s="317"/>
      <c r="AJ101" s="317"/>
      <c r="AK101" s="317"/>
      <c r="AL101" s="89"/>
      <c r="AM101" s="89"/>
      <c r="AN101" s="89"/>
      <c r="AO101" s="127"/>
      <c r="AP101" s="317"/>
      <c r="AQ101" s="317"/>
      <c r="AR101" s="317"/>
      <c r="AS101" s="317"/>
      <c r="AT101" s="317"/>
      <c r="AU101" s="317"/>
      <c r="AV101" s="317"/>
      <c r="AW101" s="317"/>
      <c r="AX101" s="317"/>
      <c r="AY101" s="317"/>
      <c r="AZ101" s="317"/>
      <c r="BA101" s="317"/>
      <c r="BB101" s="317"/>
      <c r="BC101" s="317"/>
      <c r="BD101" s="317"/>
      <c r="BE101" s="317"/>
      <c r="BF101" s="317"/>
      <c r="BG101" s="317"/>
      <c r="BH101" s="317"/>
      <c r="BI101" s="317"/>
      <c r="BJ101" s="317"/>
      <c r="BK101" s="317"/>
      <c r="BL101" s="317"/>
      <c r="BM101" s="317"/>
      <c r="BN101" s="317"/>
      <c r="BO101" s="317"/>
      <c r="BP101" s="317"/>
      <c r="BQ101" s="317"/>
      <c r="BR101" s="317"/>
      <c r="BS101" s="317"/>
      <c r="BT101" s="317"/>
      <c r="BU101" s="317"/>
      <c r="BV101" s="89"/>
      <c r="BW101" s="80"/>
      <c r="CA101" s="27"/>
      <c r="CB101" s="203" t="str">
        <f t="shared" si="1"/>
        <v>Riadok bude skrytý.</v>
      </c>
      <c r="CW101" s="27"/>
      <c r="CX101" s="170"/>
      <c r="CY101" s="170"/>
      <c r="CZ101" s="170"/>
      <c r="DA101" s="170"/>
      <c r="DZ101" s="191"/>
    </row>
    <row r="102" spans="1:130" ht="20.25" customHeight="1">
      <c r="A102" s="12"/>
      <c r="E102" s="121"/>
      <c r="F102" s="89"/>
      <c r="G102" s="317"/>
      <c r="H102" s="317"/>
      <c r="I102" s="317"/>
      <c r="J102" s="317"/>
      <c r="K102" s="317"/>
      <c r="L102" s="317"/>
      <c r="M102" s="317"/>
      <c r="N102" s="317"/>
      <c r="O102" s="317"/>
      <c r="P102" s="317"/>
      <c r="Q102" s="317"/>
      <c r="R102" s="317"/>
      <c r="S102" s="317"/>
      <c r="T102" s="317"/>
      <c r="U102" s="317"/>
      <c r="V102" s="317"/>
      <c r="W102" s="317"/>
      <c r="X102" s="317"/>
      <c r="Y102" s="317"/>
      <c r="Z102" s="317"/>
      <c r="AA102" s="317"/>
      <c r="AB102" s="317"/>
      <c r="AC102" s="317"/>
      <c r="AD102" s="317"/>
      <c r="AE102" s="317"/>
      <c r="AF102" s="317"/>
      <c r="AG102" s="317"/>
      <c r="AH102" s="317"/>
      <c r="AI102" s="317"/>
      <c r="AJ102" s="317"/>
      <c r="AK102" s="317"/>
      <c r="AL102" s="89"/>
      <c r="AM102" s="89"/>
      <c r="AN102" s="89"/>
      <c r="AO102" s="127"/>
      <c r="AP102" s="317"/>
      <c r="AQ102" s="317"/>
      <c r="AR102" s="317"/>
      <c r="AS102" s="317"/>
      <c r="AT102" s="317"/>
      <c r="AU102" s="317"/>
      <c r="AV102" s="317"/>
      <c r="AW102" s="317"/>
      <c r="AX102" s="317"/>
      <c r="AY102" s="317"/>
      <c r="AZ102" s="317"/>
      <c r="BA102" s="317"/>
      <c r="BB102" s="317"/>
      <c r="BC102" s="317"/>
      <c r="BD102" s="317"/>
      <c r="BE102" s="317"/>
      <c r="BF102" s="317"/>
      <c r="BG102" s="317"/>
      <c r="BH102" s="317"/>
      <c r="BI102" s="317"/>
      <c r="BJ102" s="317"/>
      <c r="BK102" s="317"/>
      <c r="BL102" s="317"/>
      <c r="BM102" s="317"/>
      <c r="BN102" s="317"/>
      <c r="BO102" s="317"/>
      <c r="BP102" s="317"/>
      <c r="BQ102" s="317"/>
      <c r="BR102" s="317"/>
      <c r="BS102" s="317"/>
      <c r="BT102" s="317"/>
      <c r="BU102" s="317"/>
      <c r="BV102" s="89"/>
      <c r="BW102" s="80"/>
      <c r="CA102" s="27"/>
      <c r="CB102" s="203" t="str">
        <f t="shared" si="1"/>
        <v>Riadok bude skrytý.</v>
      </c>
      <c r="CW102" s="27"/>
      <c r="CX102" s="170"/>
      <c r="CY102" s="170"/>
      <c r="CZ102" s="170"/>
      <c r="DA102" s="170"/>
      <c r="DZ102" s="191"/>
    </row>
    <row r="103" spans="1:130" ht="20.25" customHeight="1">
      <c r="A103" s="12"/>
      <c r="E103" s="121"/>
      <c r="F103" s="89"/>
      <c r="G103" s="317"/>
      <c r="H103" s="317"/>
      <c r="I103" s="317"/>
      <c r="J103" s="317"/>
      <c r="K103" s="317"/>
      <c r="L103" s="317"/>
      <c r="M103" s="317"/>
      <c r="N103" s="317"/>
      <c r="O103" s="317"/>
      <c r="P103" s="317"/>
      <c r="Q103" s="317"/>
      <c r="R103" s="317"/>
      <c r="S103" s="317"/>
      <c r="T103" s="317"/>
      <c r="U103" s="317"/>
      <c r="V103" s="317"/>
      <c r="W103" s="317"/>
      <c r="X103" s="317"/>
      <c r="Y103" s="317"/>
      <c r="Z103" s="317"/>
      <c r="AA103" s="317"/>
      <c r="AB103" s="317"/>
      <c r="AC103" s="317"/>
      <c r="AD103" s="317"/>
      <c r="AE103" s="317"/>
      <c r="AF103" s="317"/>
      <c r="AG103" s="317"/>
      <c r="AH103" s="317"/>
      <c r="AI103" s="317"/>
      <c r="AJ103" s="317"/>
      <c r="AK103" s="317"/>
      <c r="AL103" s="89"/>
      <c r="AM103" s="89"/>
      <c r="AN103" s="89"/>
      <c r="AO103" s="127"/>
      <c r="AP103" s="317"/>
      <c r="AQ103" s="317"/>
      <c r="AR103" s="317"/>
      <c r="AS103" s="317"/>
      <c r="AT103" s="317"/>
      <c r="AU103" s="317"/>
      <c r="AV103" s="317"/>
      <c r="AW103" s="317"/>
      <c r="AX103" s="317"/>
      <c r="AY103" s="317"/>
      <c r="AZ103" s="317"/>
      <c r="BA103" s="317"/>
      <c r="BB103" s="317"/>
      <c r="BC103" s="317"/>
      <c r="BD103" s="317"/>
      <c r="BE103" s="317"/>
      <c r="BF103" s="317"/>
      <c r="BG103" s="317"/>
      <c r="BH103" s="317"/>
      <c r="BI103" s="317"/>
      <c r="BJ103" s="317"/>
      <c r="BK103" s="317"/>
      <c r="BL103" s="317"/>
      <c r="BM103" s="317"/>
      <c r="BN103" s="317"/>
      <c r="BO103" s="317"/>
      <c r="BP103" s="317"/>
      <c r="BQ103" s="317"/>
      <c r="BR103" s="317"/>
      <c r="BS103" s="317"/>
      <c r="BT103" s="317"/>
      <c r="BU103" s="317"/>
      <c r="BV103" s="89"/>
      <c r="BW103" s="80"/>
      <c r="CA103" s="27"/>
      <c r="CB103" s="203" t="str">
        <f t="shared" si="1"/>
        <v>Riadok bude skrytý.</v>
      </c>
      <c r="CC103" s="177" t="s">
        <v>70</v>
      </c>
      <c r="CD103" s="54" t="s">
        <v>85</v>
      </c>
      <c r="CW103" s="27"/>
      <c r="CX103" s="170"/>
      <c r="CY103" s="170"/>
      <c r="CZ103" s="170"/>
      <c r="DA103" s="170"/>
      <c r="DZ103" s="191"/>
    </row>
    <row r="104" spans="1:130" ht="20.25" customHeight="1">
      <c r="A104" s="12"/>
      <c r="E104" s="121"/>
      <c r="F104" s="89"/>
      <c r="G104" s="317"/>
      <c r="H104" s="317"/>
      <c r="I104" s="317"/>
      <c r="J104" s="317"/>
      <c r="K104" s="317"/>
      <c r="L104" s="317"/>
      <c r="M104" s="317"/>
      <c r="N104" s="317"/>
      <c r="O104" s="317"/>
      <c r="P104" s="317"/>
      <c r="Q104" s="317"/>
      <c r="R104" s="317"/>
      <c r="S104" s="317"/>
      <c r="T104" s="317"/>
      <c r="U104" s="317"/>
      <c r="V104" s="317"/>
      <c r="W104" s="317"/>
      <c r="X104" s="317"/>
      <c r="Y104" s="317"/>
      <c r="Z104" s="317"/>
      <c r="AA104" s="317"/>
      <c r="AB104" s="317"/>
      <c r="AC104" s="317"/>
      <c r="AD104" s="317"/>
      <c r="AE104" s="317"/>
      <c r="AF104" s="317"/>
      <c r="AG104" s="317"/>
      <c r="AH104" s="317"/>
      <c r="AI104" s="317"/>
      <c r="AJ104" s="317"/>
      <c r="AK104" s="317"/>
      <c r="AL104" s="89"/>
      <c r="AM104" s="89"/>
      <c r="AN104" s="89"/>
      <c r="AO104" s="127"/>
      <c r="AP104" s="317"/>
      <c r="AQ104" s="317"/>
      <c r="AR104" s="317"/>
      <c r="AS104" s="317"/>
      <c r="AT104" s="317"/>
      <c r="AU104" s="317"/>
      <c r="AV104" s="317"/>
      <c r="AW104" s="317"/>
      <c r="AX104" s="317"/>
      <c r="AY104" s="317"/>
      <c r="AZ104" s="317"/>
      <c r="BA104" s="317"/>
      <c r="BB104" s="317"/>
      <c r="BC104" s="317"/>
      <c r="BD104" s="317"/>
      <c r="BE104" s="317"/>
      <c r="BF104" s="317"/>
      <c r="BG104" s="317"/>
      <c r="BH104" s="317"/>
      <c r="BI104" s="317"/>
      <c r="BJ104" s="317"/>
      <c r="BK104" s="317"/>
      <c r="BL104" s="317"/>
      <c r="BM104" s="317"/>
      <c r="BN104" s="317"/>
      <c r="BO104" s="317"/>
      <c r="BP104" s="317"/>
      <c r="BQ104" s="317"/>
      <c r="BR104" s="317"/>
      <c r="BS104" s="317"/>
      <c r="BT104" s="317"/>
      <c r="BU104" s="317"/>
      <c r="BV104" s="89"/>
      <c r="BW104" s="80"/>
      <c r="CA104" s="27"/>
      <c r="CB104" s="203" t="str">
        <f t="shared" si="1"/>
        <v>Riadok bude skrytý.</v>
      </c>
      <c r="CC104" s="176" t="s">
        <v>71</v>
      </c>
      <c r="CD104" s="54" t="s">
        <v>181</v>
      </c>
      <c r="CW104" s="27"/>
      <c r="CX104" s="170"/>
      <c r="CY104" s="170"/>
      <c r="CZ104" s="170"/>
      <c r="DA104" s="170"/>
      <c r="DZ104" s="191"/>
    </row>
    <row r="105" spans="1:130" ht="20.25" customHeight="1">
      <c r="A105" s="12"/>
      <c r="E105" s="121"/>
      <c r="F105" s="89"/>
      <c r="G105" s="317"/>
      <c r="H105" s="317"/>
      <c r="I105" s="317"/>
      <c r="J105" s="317"/>
      <c r="K105" s="317"/>
      <c r="L105" s="317"/>
      <c r="M105" s="317"/>
      <c r="N105" s="317"/>
      <c r="O105" s="317"/>
      <c r="P105" s="317"/>
      <c r="Q105" s="317"/>
      <c r="R105" s="317"/>
      <c r="S105" s="317"/>
      <c r="T105" s="317"/>
      <c r="U105" s="317"/>
      <c r="V105" s="317"/>
      <c r="W105" s="317"/>
      <c r="X105" s="317"/>
      <c r="Y105" s="317"/>
      <c r="Z105" s="317"/>
      <c r="AA105" s="317"/>
      <c r="AB105" s="317"/>
      <c r="AC105" s="317"/>
      <c r="AD105" s="317"/>
      <c r="AE105" s="317"/>
      <c r="AF105" s="317"/>
      <c r="AG105" s="317"/>
      <c r="AH105" s="317"/>
      <c r="AI105" s="317"/>
      <c r="AJ105" s="317"/>
      <c r="AK105" s="317"/>
      <c r="AL105" s="89"/>
      <c r="AM105" s="89"/>
      <c r="AN105" s="89"/>
      <c r="AO105" s="127"/>
      <c r="AP105" s="317"/>
      <c r="AQ105" s="317"/>
      <c r="AR105" s="317"/>
      <c r="AS105" s="317"/>
      <c r="AT105" s="317"/>
      <c r="AU105" s="317"/>
      <c r="AV105" s="317"/>
      <c r="AW105" s="317"/>
      <c r="AX105" s="317"/>
      <c r="AY105" s="317"/>
      <c r="AZ105" s="317"/>
      <c r="BA105" s="317"/>
      <c r="BB105" s="317"/>
      <c r="BC105" s="317"/>
      <c r="BD105" s="317"/>
      <c r="BE105" s="317"/>
      <c r="BF105" s="317"/>
      <c r="BG105" s="317"/>
      <c r="BH105" s="317"/>
      <c r="BI105" s="317"/>
      <c r="BJ105" s="317"/>
      <c r="BK105" s="317"/>
      <c r="BL105" s="317"/>
      <c r="BM105" s="317"/>
      <c r="BN105" s="317"/>
      <c r="BO105" s="317"/>
      <c r="BP105" s="317"/>
      <c r="BQ105" s="317"/>
      <c r="BR105" s="317"/>
      <c r="BS105" s="317"/>
      <c r="BT105" s="317"/>
      <c r="BU105" s="317"/>
      <c r="BV105" s="89"/>
      <c r="BW105" s="80"/>
      <c r="CA105" s="27"/>
      <c r="CB105" s="203" t="str">
        <f t="shared" si="1"/>
        <v>Riadok bude skrytý.</v>
      </c>
      <c r="CC105" s="178" t="s">
        <v>70</v>
      </c>
      <c r="CD105" s="54" t="s">
        <v>90</v>
      </c>
      <c r="CW105" s="27"/>
      <c r="CX105" s="170"/>
      <c r="CY105" s="170"/>
      <c r="CZ105" s="170"/>
      <c r="DA105" s="170"/>
      <c r="DZ105" s="191"/>
    </row>
    <row r="106" spans="1:130" ht="20.25" customHeight="1">
      <c r="A106" s="12"/>
      <c r="E106" s="121"/>
      <c r="F106" s="89"/>
      <c r="G106" s="317"/>
      <c r="H106" s="317"/>
      <c r="I106" s="317"/>
      <c r="J106" s="317"/>
      <c r="K106" s="317"/>
      <c r="L106" s="317"/>
      <c r="M106" s="317"/>
      <c r="N106" s="317"/>
      <c r="O106" s="317"/>
      <c r="P106" s="317"/>
      <c r="Q106" s="317"/>
      <c r="R106" s="317"/>
      <c r="S106" s="317"/>
      <c r="T106" s="317"/>
      <c r="U106" s="317"/>
      <c r="V106" s="317"/>
      <c r="W106" s="317"/>
      <c r="X106" s="317"/>
      <c r="Y106" s="317"/>
      <c r="Z106" s="317"/>
      <c r="AA106" s="317"/>
      <c r="AB106" s="317"/>
      <c r="AC106" s="317"/>
      <c r="AD106" s="317"/>
      <c r="AE106" s="317"/>
      <c r="AF106" s="317"/>
      <c r="AG106" s="317"/>
      <c r="AH106" s="317"/>
      <c r="AI106" s="317"/>
      <c r="AJ106" s="317"/>
      <c r="AK106" s="317"/>
      <c r="AL106" s="89"/>
      <c r="AM106" s="89"/>
      <c r="AN106" s="89"/>
      <c r="AO106" s="127"/>
      <c r="AP106" s="317"/>
      <c r="AQ106" s="317"/>
      <c r="AR106" s="317"/>
      <c r="AS106" s="317"/>
      <c r="AT106" s="317"/>
      <c r="AU106" s="317"/>
      <c r="AV106" s="317"/>
      <c r="AW106" s="317"/>
      <c r="AX106" s="317"/>
      <c r="AY106" s="317"/>
      <c r="AZ106" s="317"/>
      <c r="BA106" s="317"/>
      <c r="BB106" s="317"/>
      <c r="BC106" s="317"/>
      <c r="BD106" s="317"/>
      <c r="BE106" s="317"/>
      <c r="BF106" s="317"/>
      <c r="BG106" s="317"/>
      <c r="BH106" s="317"/>
      <c r="BI106" s="317"/>
      <c r="BJ106" s="317"/>
      <c r="BK106" s="317"/>
      <c r="BL106" s="317"/>
      <c r="BM106" s="317"/>
      <c r="BN106" s="317"/>
      <c r="BO106" s="317"/>
      <c r="BP106" s="317"/>
      <c r="BQ106" s="317"/>
      <c r="BR106" s="317"/>
      <c r="BS106" s="317"/>
      <c r="BT106" s="317"/>
      <c r="BU106" s="317"/>
      <c r="BV106" s="89"/>
      <c r="BW106" s="80"/>
      <c r="CA106" s="27"/>
      <c r="CB106" s="203" t="str">
        <f t="shared" si="1"/>
        <v>Riadok bude skrytý.</v>
      </c>
      <c r="CC106" s="180" t="s">
        <v>84</v>
      </c>
      <c r="CD106" s="54" t="s">
        <v>185</v>
      </c>
      <c r="CW106" s="27"/>
      <c r="CX106" s="170"/>
      <c r="CY106" s="170"/>
      <c r="CZ106" s="170"/>
      <c r="DA106" s="170"/>
      <c r="DZ106" s="191"/>
    </row>
    <row r="107" spans="1:130">
      <c r="A107" s="12"/>
      <c r="B107" s="47"/>
      <c r="E107" s="120"/>
      <c r="F107" s="71"/>
      <c r="G107" s="533" t="s">
        <v>150</v>
      </c>
      <c r="H107" s="533"/>
      <c r="I107" s="533"/>
      <c r="J107" s="533"/>
      <c r="K107" s="533"/>
      <c r="L107" s="533"/>
      <c r="M107" s="533"/>
      <c r="N107" s="533"/>
      <c r="O107" s="533"/>
      <c r="P107" s="533"/>
      <c r="Q107" s="533"/>
      <c r="R107" s="533"/>
      <c r="S107" s="533"/>
      <c r="T107" s="533"/>
      <c r="U107" s="533"/>
      <c r="V107" s="533"/>
      <c r="W107" s="533"/>
      <c r="X107" s="533"/>
      <c r="Y107" s="533"/>
      <c r="Z107" s="533"/>
      <c r="AA107" s="533"/>
      <c r="AB107" s="533"/>
      <c r="AC107" s="533"/>
      <c r="AD107" s="533"/>
      <c r="AE107" s="533"/>
      <c r="AF107" s="533"/>
      <c r="AG107" s="533"/>
      <c r="AH107" s="533"/>
      <c r="AI107" s="533"/>
      <c r="AJ107" s="533"/>
      <c r="AK107" s="533"/>
      <c r="AL107" s="126"/>
      <c r="AM107" s="126"/>
      <c r="AN107" s="126"/>
      <c r="AO107" s="126"/>
      <c r="AP107" s="533" t="s">
        <v>151</v>
      </c>
      <c r="AQ107" s="533"/>
      <c r="AR107" s="533"/>
      <c r="AS107" s="533"/>
      <c r="AT107" s="533"/>
      <c r="AU107" s="533"/>
      <c r="AV107" s="533"/>
      <c r="AW107" s="533"/>
      <c r="AX107" s="533"/>
      <c r="AY107" s="533"/>
      <c r="AZ107" s="533"/>
      <c r="BA107" s="533"/>
      <c r="BB107" s="533"/>
      <c r="BC107" s="533"/>
      <c r="BD107" s="533"/>
      <c r="BE107" s="533"/>
      <c r="BF107" s="533"/>
      <c r="BG107" s="533"/>
      <c r="BH107" s="533"/>
      <c r="BI107" s="533"/>
      <c r="BJ107" s="533"/>
      <c r="BK107" s="533"/>
      <c r="BL107" s="533"/>
      <c r="BM107" s="533"/>
      <c r="BN107" s="533"/>
      <c r="BO107" s="533"/>
      <c r="BP107" s="533"/>
      <c r="BQ107" s="533"/>
      <c r="BR107" s="533"/>
      <c r="BS107" s="533"/>
      <c r="BT107" s="533"/>
      <c r="BU107" s="533"/>
      <c r="BV107" s="71"/>
      <c r="BW107" s="72"/>
      <c r="BZ107" s="58"/>
      <c r="CA107" s="27"/>
      <c r="CB107" s="203" t="str">
        <f t="shared" si="1"/>
        <v>Riadok bude skrytý.</v>
      </c>
      <c r="CC107" s="26" t="s">
        <v>91</v>
      </c>
      <c r="CD107" s="54" t="s">
        <v>88</v>
      </c>
      <c r="CW107" s="27"/>
      <c r="CX107" s="170"/>
      <c r="CY107" s="170"/>
      <c r="CZ107" s="170"/>
      <c r="DA107" s="170"/>
      <c r="DZ107" s="191"/>
    </row>
    <row r="108" spans="1:130" ht="4.5" customHeight="1">
      <c r="A108" s="12"/>
      <c r="B108" s="49"/>
      <c r="C108" s="50"/>
      <c r="D108" s="50"/>
      <c r="E108" s="48"/>
      <c r="F108" s="48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48"/>
      <c r="BV108" s="48"/>
      <c r="BW108" s="48"/>
      <c r="BX108" s="50"/>
      <c r="BY108" s="50"/>
      <c r="BZ108" s="128"/>
      <c r="CA108" s="27"/>
      <c r="CB108" s="203" t="str">
        <f t="shared" si="1"/>
        <v>Riadok bude skrytý.</v>
      </c>
      <c r="CW108" s="27"/>
      <c r="CX108" s="170"/>
      <c r="CY108" s="170"/>
      <c r="CZ108" s="170"/>
      <c r="DA108" s="170"/>
      <c r="DZ108" s="191"/>
    </row>
    <row r="109" spans="1:130" ht="17.25" customHeight="1">
      <c r="A109" s="12"/>
      <c r="AZ109" s="33"/>
      <c r="BA109" s="33"/>
      <c r="BB109" s="33"/>
      <c r="BC109" s="33"/>
      <c r="BN109" s="33" t="s">
        <v>263</v>
      </c>
      <c r="CA109" s="29"/>
      <c r="CB109" s="203" t="str">
        <f t="shared" si="1"/>
        <v>Riadok bude skrytý.</v>
      </c>
      <c r="CW109" s="27"/>
      <c r="CX109" s="170"/>
      <c r="CY109" s="170"/>
      <c r="CZ109" s="170"/>
      <c r="DA109" s="170"/>
      <c r="DZ109" s="191"/>
    </row>
    <row r="110" spans="1:130" ht="13.5" customHeight="1">
      <c r="A110" s="12"/>
      <c r="D110" s="309" t="s">
        <v>186</v>
      </c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1"/>
      <c r="X110" s="2" t="s">
        <v>11</v>
      </c>
      <c r="Z110" s="33"/>
      <c r="AA110" s="33"/>
      <c r="AB110" s="306">
        <f>+IF(C34="","",C34)</f>
        <v>4</v>
      </c>
      <c r="AC110" s="307"/>
      <c r="AD110" s="306">
        <f>+IF(E34="","",E34)</f>
        <v>7</v>
      </c>
      <c r="AE110" s="307"/>
      <c r="AF110" s="306">
        <f>+IF(G34="","",G34)</f>
        <v>5</v>
      </c>
      <c r="AG110" s="308"/>
      <c r="AH110" s="307"/>
      <c r="AI110" s="306">
        <f>+IF(I34="","",I34)</f>
        <v>9</v>
      </c>
      <c r="AJ110" s="307"/>
      <c r="AK110" s="306">
        <f>+IF(K34="","",K34)</f>
        <v>3</v>
      </c>
      <c r="AL110" s="307"/>
      <c r="AM110" s="306">
        <f>+IF(M34="","",M34)</f>
        <v>4</v>
      </c>
      <c r="AN110" s="307"/>
      <c r="AO110" s="306">
        <f>+IF(O34="","",O34)</f>
        <v>4</v>
      </c>
      <c r="AP110" s="307"/>
      <c r="AQ110" s="306">
        <f>+IF(Q34="","",Q34)</f>
        <v>0</v>
      </c>
      <c r="AR110" s="307"/>
      <c r="AW110" s="33"/>
      <c r="AX110" s="2" t="s">
        <v>155</v>
      </c>
      <c r="AZ110" s="33"/>
      <c r="BA110" s="33"/>
      <c r="BB110" s="306">
        <f>+IF(C24="","",C24)</f>
        <v>2</v>
      </c>
      <c r="BC110" s="307"/>
      <c r="BD110" s="306">
        <f>+IF(E24="","",E24)</f>
        <v>0</v>
      </c>
      <c r="BE110" s="307"/>
      <c r="BF110" s="306">
        <f>+IF(G24="","",G24)</f>
        <v>2</v>
      </c>
      <c r="BG110" s="308"/>
      <c r="BH110" s="307"/>
      <c r="BI110" s="306">
        <f>+IF(I24="","",I24)</f>
        <v>4</v>
      </c>
      <c r="BJ110" s="307"/>
      <c r="BK110" s="306">
        <f>+IF(K24="","",K24)</f>
        <v>0</v>
      </c>
      <c r="BL110" s="307"/>
      <c r="BM110" s="306">
        <f>+IF(M24="","",M24)</f>
        <v>0</v>
      </c>
      <c r="BN110" s="307"/>
      <c r="BO110" s="306">
        <f>+IF(O24="","",O24)</f>
        <v>9</v>
      </c>
      <c r="BP110" s="307"/>
      <c r="BQ110" s="306">
        <f>+IF(Q24="","",Q24)</f>
        <v>3</v>
      </c>
      <c r="BR110" s="307"/>
      <c r="BS110" s="306">
        <f>+IF(S24="","",S24)</f>
        <v>3</v>
      </c>
      <c r="BT110" s="307"/>
      <c r="BU110" s="306">
        <f>+IF(U24="","",U24)</f>
        <v>9</v>
      </c>
      <c r="BV110" s="307"/>
      <c r="CA110" s="29" t="s">
        <v>91</v>
      </c>
      <c r="CB110" s="205" t="s">
        <v>180</v>
      </c>
      <c r="CW110" s="27"/>
      <c r="CX110" s="170"/>
      <c r="CY110" s="170"/>
      <c r="CZ110" s="170"/>
      <c r="DA110" s="170"/>
      <c r="DZ110" s="191"/>
    </row>
    <row r="111" spans="1:130" ht="13.5" customHeight="1">
      <c r="A111" s="168"/>
      <c r="B111" s="48"/>
      <c r="C111" s="48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169"/>
      <c r="AX111" s="48"/>
      <c r="AY111" s="48"/>
      <c r="AZ111" s="169"/>
      <c r="BA111" s="169"/>
      <c r="BB111" s="167"/>
      <c r="BC111" s="167"/>
      <c r="BD111" s="167"/>
      <c r="BE111" s="167"/>
      <c r="BF111" s="167"/>
      <c r="BG111" s="167"/>
      <c r="BH111" s="167"/>
      <c r="BI111" s="167"/>
      <c r="BJ111" s="167"/>
      <c r="BK111" s="167"/>
      <c r="BL111" s="167"/>
      <c r="BM111" s="167"/>
      <c r="BN111" s="167"/>
      <c r="BO111" s="167"/>
      <c r="BP111" s="167"/>
      <c r="BQ111" s="167"/>
      <c r="BR111" s="167"/>
      <c r="BS111" s="167"/>
      <c r="BT111" s="167"/>
      <c r="BU111" s="167"/>
      <c r="BV111" s="167"/>
      <c r="BW111" s="48"/>
      <c r="BX111" s="48"/>
      <c r="BY111" s="48"/>
      <c r="BZ111" s="48"/>
      <c r="CA111" s="27"/>
      <c r="CB111" s="205" t="s">
        <v>180</v>
      </c>
      <c r="CW111" s="27"/>
      <c r="CX111" s="170"/>
      <c r="CY111" s="170"/>
      <c r="CZ111" s="170"/>
      <c r="DA111" s="170"/>
      <c r="DZ111" s="191"/>
    </row>
    <row r="112" spans="1:130" ht="3.75" customHeight="1" thickBot="1">
      <c r="A112" s="168"/>
      <c r="B112" s="48"/>
      <c r="C112" s="48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169"/>
      <c r="AX112" s="48"/>
      <c r="AY112" s="48"/>
      <c r="AZ112" s="169"/>
      <c r="BA112" s="169"/>
      <c r="BB112" s="167"/>
      <c r="BC112" s="167"/>
      <c r="BD112" s="167"/>
      <c r="BE112" s="167"/>
      <c r="BF112" s="167"/>
      <c r="BG112" s="167"/>
      <c r="BH112" s="167"/>
      <c r="BI112" s="167"/>
      <c r="BJ112" s="167"/>
      <c r="BK112" s="167"/>
      <c r="BL112" s="167"/>
      <c r="BM112" s="167"/>
      <c r="BN112" s="167"/>
      <c r="BO112" s="167"/>
      <c r="BP112" s="167"/>
      <c r="BQ112" s="167"/>
      <c r="BR112" s="167"/>
      <c r="BS112" s="167"/>
      <c r="BT112" s="167"/>
      <c r="BU112" s="167"/>
      <c r="BV112" s="167"/>
      <c r="BW112" s="48"/>
      <c r="BX112" s="48"/>
      <c r="BY112" s="48"/>
      <c r="BZ112" s="48"/>
      <c r="CA112" s="27"/>
      <c r="CB112" s="204" t="s">
        <v>180</v>
      </c>
      <c r="CW112" s="27"/>
      <c r="CX112" s="170"/>
      <c r="CY112" s="170"/>
      <c r="CZ112" s="170"/>
      <c r="DA112" s="170"/>
      <c r="DZ112" s="191"/>
    </row>
    <row r="113" spans="1:130" ht="16.5" thickBot="1">
      <c r="A113" s="12"/>
      <c r="B113" s="15" t="s">
        <v>56</v>
      </c>
      <c r="C113" s="16"/>
      <c r="D113" s="16"/>
      <c r="E113" s="17" t="s">
        <v>188</v>
      </c>
      <c r="F113" s="16"/>
      <c r="G113" s="185"/>
      <c r="H113" s="17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541"/>
      <c r="AL113" s="541"/>
      <c r="AM113" s="541"/>
      <c r="AN113" s="541"/>
      <c r="AO113" s="541"/>
      <c r="AP113" s="541"/>
      <c r="AQ113" s="541"/>
      <c r="AR113" s="541"/>
      <c r="AS113" s="541"/>
      <c r="AT113" s="541"/>
      <c r="AU113" s="541"/>
      <c r="AV113" s="541"/>
      <c r="AW113" s="541"/>
      <c r="AX113" s="541"/>
      <c r="AY113" s="541"/>
      <c r="AZ113" s="541"/>
      <c r="BA113" s="541"/>
      <c r="BB113" s="541"/>
      <c r="BC113" s="541"/>
      <c r="BD113" s="541"/>
      <c r="BE113" s="541"/>
      <c r="BF113" s="541"/>
      <c r="BG113" s="541"/>
      <c r="BH113" s="541"/>
      <c r="BI113" s="541"/>
      <c r="BJ113" s="186"/>
      <c r="BK113" s="16" t="s">
        <v>89</v>
      </c>
      <c r="BL113" s="185"/>
      <c r="BM113" s="186"/>
      <c r="BN113" s="189"/>
      <c r="BO113" s="185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8"/>
      <c r="CA113" s="29"/>
      <c r="CB113" s="42" t="str">
        <f t="shared" ref="CB113:CB119" si="2">+IF(DA113=0,"Riadok bude skrytý.","Riadok bude vidieť.")</f>
        <v>Riadok bude vidieť.</v>
      </c>
      <c r="CW113" s="39">
        <v>1</v>
      </c>
      <c r="CZ113" s="22">
        <f t="shared" ref="CZ113:CZ119" si="3">IF(CC113="",1,IF(CC113="Chcem skryť riadok.",0,1))</f>
        <v>1</v>
      </c>
      <c r="DA113" s="22">
        <f t="shared" ref="DA113:DA119" si="4">+IF(CW113+CX113+CY113=0,0,IF(CZ113=0,0,1))</f>
        <v>1</v>
      </c>
      <c r="DZ113" s="191"/>
    </row>
    <row r="114" spans="1:130">
      <c r="A114" s="12"/>
      <c r="CA114" s="27"/>
      <c r="CB114" s="42" t="str">
        <f t="shared" si="2"/>
        <v>Riadok bude vidieť.</v>
      </c>
      <c r="CW114" s="38">
        <v>1</v>
      </c>
      <c r="CZ114" s="22">
        <f t="shared" si="3"/>
        <v>1</v>
      </c>
      <c r="DA114" s="22">
        <f t="shared" si="4"/>
        <v>1</v>
      </c>
      <c r="DZ114" s="191"/>
    </row>
    <row r="115" spans="1:130">
      <c r="A115" s="12"/>
      <c r="B115" s="193" t="s">
        <v>236</v>
      </c>
      <c r="CA115" s="27"/>
      <c r="CB115" s="42" t="str">
        <f t="shared" si="2"/>
        <v>Riadok bude vidieť.</v>
      </c>
      <c r="CC115" s="36" t="s">
        <v>97</v>
      </c>
      <c r="CW115" s="38">
        <v>1</v>
      </c>
      <c r="CZ115" s="22">
        <f t="shared" si="3"/>
        <v>1</v>
      </c>
      <c r="DA115" s="22">
        <f t="shared" si="4"/>
        <v>1</v>
      </c>
      <c r="DZ115" s="191"/>
    </row>
    <row r="116" spans="1:130">
      <c r="A116" s="12"/>
      <c r="CA116" s="27"/>
      <c r="CB116" s="42" t="str">
        <f t="shared" si="2"/>
        <v>Riadok bude vidieť.</v>
      </c>
      <c r="CC116" s="36" t="s">
        <v>97</v>
      </c>
      <c r="CW116" s="38">
        <v>1</v>
      </c>
      <c r="CZ116" s="22">
        <f t="shared" si="3"/>
        <v>1</v>
      </c>
      <c r="DA116" s="22">
        <f t="shared" si="4"/>
        <v>1</v>
      </c>
      <c r="DZ116" s="191"/>
    </row>
    <row r="117" spans="1:130">
      <c r="A117" s="12"/>
      <c r="B117" s="210" t="s">
        <v>296</v>
      </c>
      <c r="C117" s="210"/>
      <c r="D117" s="210"/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0"/>
      <c r="BN117" s="210"/>
      <c r="BO117" s="210"/>
      <c r="BP117" s="210"/>
      <c r="BQ117" s="210"/>
      <c r="BR117" s="210"/>
      <c r="BS117" s="210"/>
      <c r="BT117" s="210"/>
      <c r="BU117" s="210"/>
      <c r="BV117" s="210"/>
      <c r="BW117" s="210"/>
      <c r="BX117" s="210"/>
      <c r="BY117" s="210"/>
      <c r="BZ117" s="210"/>
      <c r="CA117" s="27"/>
      <c r="CB117" s="42" t="str">
        <f t="shared" si="2"/>
        <v>Riadok bude vidieť.</v>
      </c>
      <c r="CC117" s="36" t="s">
        <v>97</v>
      </c>
      <c r="CD117" s="4"/>
      <c r="CE117" s="25"/>
      <c r="CW117" s="38">
        <v>1</v>
      </c>
      <c r="CZ117" s="22">
        <f t="shared" si="3"/>
        <v>1</v>
      </c>
      <c r="DA117" s="22">
        <f t="shared" si="4"/>
        <v>1</v>
      </c>
      <c r="DZ117" s="191"/>
    </row>
    <row r="118" spans="1:130">
      <c r="A118" s="12"/>
      <c r="B118" s="210" t="s">
        <v>299</v>
      </c>
      <c r="C118" s="210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0"/>
      <c r="BN118" s="210"/>
      <c r="BO118" s="210"/>
      <c r="BP118" s="210"/>
      <c r="BQ118" s="210"/>
      <c r="BR118" s="210"/>
      <c r="BS118" s="210"/>
      <c r="BT118" s="210"/>
      <c r="BU118" s="210"/>
      <c r="BV118" s="210"/>
      <c r="BW118" s="210"/>
      <c r="BX118" s="210"/>
      <c r="BY118" s="210"/>
      <c r="BZ118" s="210"/>
      <c r="CA118" s="27"/>
      <c r="CB118" s="42" t="str">
        <f t="shared" si="2"/>
        <v>Riadok bude vidieť.</v>
      </c>
      <c r="CC118" s="36" t="s">
        <v>97</v>
      </c>
      <c r="CW118" s="38">
        <v>1</v>
      </c>
      <c r="CZ118" s="22">
        <f t="shared" si="3"/>
        <v>1</v>
      </c>
      <c r="DA118" s="22">
        <f t="shared" si="4"/>
        <v>1</v>
      </c>
      <c r="DZ118" s="191"/>
    </row>
    <row r="119" spans="1:130">
      <c r="A119" s="12"/>
      <c r="CA119" s="27"/>
      <c r="CB119" s="42" t="str">
        <f t="shared" si="2"/>
        <v>Riadok bude vidieť.</v>
      </c>
      <c r="CC119" s="36" t="s">
        <v>97</v>
      </c>
      <c r="CW119" s="38">
        <v>1</v>
      </c>
      <c r="CZ119" s="22">
        <f t="shared" si="3"/>
        <v>1</v>
      </c>
      <c r="DA119" s="22">
        <f t="shared" si="4"/>
        <v>1</v>
      </c>
      <c r="DZ119" s="191"/>
    </row>
    <row r="120" spans="1:130">
      <c r="A120" s="12"/>
      <c r="B120" s="193" t="s">
        <v>19</v>
      </c>
      <c r="C120" s="1"/>
      <c r="D120" s="1"/>
      <c r="E120" s="1"/>
      <c r="F120" s="1"/>
      <c r="G120" s="1"/>
      <c r="H120" s="1"/>
      <c r="CA120" s="29"/>
      <c r="CB120" s="42" t="str">
        <f t="shared" ref="CB120:CB176" si="5">+IF(DA120=0,"Riadok bude skrytý.","Riadok bude vidieť.")</f>
        <v>Riadok bude skrytý.</v>
      </c>
      <c r="CC120" s="36" t="s">
        <v>97</v>
      </c>
      <c r="CW120" s="22">
        <f t="shared" ref="CW120:CW143" si="6">+IF($J$122="nie je",0,1)</f>
        <v>0</v>
      </c>
      <c r="CZ120" s="22">
        <f t="shared" ref="CZ120:CZ176" si="7">IF(CC120="",1,IF(CC120="Chcem skryť riadok.",0,1))</f>
        <v>1</v>
      </c>
      <c r="DA120" s="22">
        <f t="shared" ref="DA120:DA220" si="8">+IF(CW120+CX120+CY120=0,0,IF(CZ120=0,0,1))</f>
        <v>0</v>
      </c>
      <c r="DZ120" s="191"/>
    </row>
    <row r="121" spans="1:130">
      <c r="A121" s="12"/>
      <c r="CA121" s="27"/>
      <c r="CB121" s="42" t="str">
        <f t="shared" si="5"/>
        <v>Riadok bude skrytý.</v>
      </c>
      <c r="CC121" s="36" t="s">
        <v>97</v>
      </c>
      <c r="CW121" s="22">
        <f t="shared" si="6"/>
        <v>0</v>
      </c>
      <c r="CZ121" s="22">
        <f t="shared" si="7"/>
        <v>1</v>
      </c>
      <c r="DA121" s="22">
        <f t="shared" si="8"/>
        <v>0</v>
      </c>
      <c r="DZ121" s="191"/>
    </row>
    <row r="122" spans="1:130">
      <c r="A122" s="12"/>
      <c r="B122" s="2" t="s">
        <v>103</v>
      </c>
      <c r="J122" s="249" t="s">
        <v>281</v>
      </c>
      <c r="K122" s="249"/>
      <c r="L122" s="249"/>
      <c r="M122" s="249"/>
      <c r="N122" s="249"/>
      <c r="O122" s="2" t="s">
        <v>237</v>
      </c>
      <c r="P122" s="163"/>
      <c r="BH122" s="2" t="str">
        <f>+IF(J122="je","Spoločnosť uvádza:","")</f>
        <v/>
      </c>
      <c r="CA122" s="28"/>
      <c r="CB122" s="42" t="str">
        <f t="shared" si="5"/>
        <v>Riadok bude skrytý.</v>
      </c>
      <c r="CC122" s="36" t="s">
        <v>97</v>
      </c>
      <c r="CD122" s="7"/>
      <c r="CG122" s="8"/>
      <c r="CW122" s="22">
        <f t="shared" si="6"/>
        <v>0</v>
      </c>
      <c r="CZ122" s="22">
        <f t="shared" si="7"/>
        <v>1</v>
      </c>
      <c r="DA122" s="22">
        <f t="shared" si="8"/>
        <v>0</v>
      </c>
      <c r="DZ122" s="191"/>
    </row>
    <row r="123" spans="1:130">
      <c r="A123" s="12"/>
      <c r="CA123" s="28"/>
      <c r="CB123" s="42" t="str">
        <f t="shared" si="5"/>
        <v>Riadok bude skrytý.</v>
      </c>
      <c r="CC123" s="36" t="s">
        <v>97</v>
      </c>
      <c r="CW123" s="22">
        <f t="shared" si="6"/>
        <v>0</v>
      </c>
      <c r="CZ123" s="22">
        <f t="shared" si="7"/>
        <v>1</v>
      </c>
      <c r="DA123" s="22">
        <f t="shared" si="8"/>
        <v>0</v>
      </c>
      <c r="DZ123" s="191"/>
    </row>
    <row r="124" spans="1:130">
      <c r="A124" s="12"/>
      <c r="B124" s="367" t="s">
        <v>105</v>
      </c>
      <c r="C124" s="368"/>
      <c r="D124" s="368"/>
      <c r="E124" s="368"/>
      <c r="F124" s="368"/>
      <c r="G124" s="368"/>
      <c r="H124" s="368"/>
      <c r="I124" s="368"/>
      <c r="J124" s="368"/>
      <c r="K124" s="368"/>
      <c r="L124" s="368"/>
      <c r="M124" s="368"/>
      <c r="N124" s="368"/>
      <c r="O124" s="368"/>
      <c r="P124" s="368"/>
      <c r="Q124" s="368"/>
      <c r="R124" s="368"/>
      <c r="S124" s="368"/>
      <c r="T124" s="368"/>
      <c r="U124" s="368"/>
      <c r="V124" s="368"/>
      <c r="W124" s="368"/>
      <c r="X124" s="368"/>
      <c r="Y124" s="368"/>
      <c r="Z124" s="368"/>
      <c r="AA124" s="368"/>
      <c r="AB124" s="368"/>
      <c r="AC124" s="368"/>
      <c r="AD124" s="368"/>
      <c r="AE124" s="368"/>
      <c r="AF124" s="368"/>
      <c r="AG124" s="368"/>
      <c r="AH124" s="368"/>
      <c r="AI124" s="368"/>
      <c r="AJ124" s="368"/>
      <c r="AK124" s="368"/>
      <c r="AL124" s="368"/>
      <c r="AM124" s="368"/>
      <c r="AN124" s="368"/>
      <c r="AO124" s="368"/>
      <c r="AP124" s="368"/>
      <c r="AQ124" s="368"/>
      <c r="AR124" s="368"/>
      <c r="AS124" s="368"/>
      <c r="AT124" s="368"/>
      <c r="AU124" s="368"/>
      <c r="AV124" s="368"/>
      <c r="AW124" s="368"/>
      <c r="AX124" s="368"/>
      <c r="AY124" s="368"/>
      <c r="AZ124" s="368"/>
      <c r="BA124" s="368"/>
      <c r="BB124" s="368"/>
      <c r="BC124" s="368"/>
      <c r="BD124" s="368"/>
      <c r="BE124" s="368"/>
      <c r="BF124" s="368"/>
      <c r="BG124" s="368"/>
      <c r="BH124" s="368"/>
      <c r="BI124" s="368"/>
      <c r="BJ124" s="368"/>
      <c r="BK124" s="368"/>
      <c r="BL124" s="368"/>
      <c r="BM124" s="368"/>
      <c r="BN124" s="368"/>
      <c r="BO124" s="368"/>
      <c r="BP124" s="368"/>
      <c r="BQ124" s="368"/>
      <c r="BR124" s="368"/>
      <c r="BS124" s="368"/>
      <c r="BT124" s="368"/>
      <c r="BU124" s="368"/>
      <c r="BV124" s="368"/>
      <c r="BW124" s="368"/>
      <c r="BX124" s="368"/>
      <c r="BY124" s="368"/>
      <c r="BZ124" s="369"/>
      <c r="CA124" s="28"/>
      <c r="CB124" s="42" t="str">
        <f t="shared" si="5"/>
        <v>Riadok bude skrytý.</v>
      </c>
      <c r="CC124" s="36" t="s">
        <v>97</v>
      </c>
      <c r="CW124" s="22">
        <f t="shared" si="6"/>
        <v>0</v>
      </c>
      <c r="CZ124" s="22">
        <f t="shared" si="7"/>
        <v>1</v>
      </c>
      <c r="DA124" s="22">
        <f t="shared" si="8"/>
        <v>0</v>
      </c>
      <c r="DZ124" s="191"/>
    </row>
    <row r="125" spans="1:130">
      <c r="A125" s="12"/>
      <c r="B125" s="351"/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  <c r="AE125" s="352"/>
      <c r="AF125" s="352"/>
      <c r="AG125" s="352"/>
      <c r="AH125" s="352"/>
      <c r="AI125" s="352"/>
      <c r="AJ125" s="352"/>
      <c r="AK125" s="352"/>
      <c r="AL125" s="352"/>
      <c r="AM125" s="352"/>
      <c r="AN125" s="352"/>
      <c r="AO125" s="352"/>
      <c r="AP125" s="352"/>
      <c r="AQ125" s="352"/>
      <c r="AR125" s="352"/>
      <c r="AS125" s="352"/>
      <c r="AT125" s="352"/>
      <c r="AU125" s="352"/>
      <c r="AV125" s="352"/>
      <c r="AW125" s="352"/>
      <c r="AX125" s="352"/>
      <c r="AY125" s="352"/>
      <c r="AZ125" s="352"/>
      <c r="BA125" s="352"/>
      <c r="BB125" s="352"/>
      <c r="BC125" s="352"/>
      <c r="BD125" s="352"/>
      <c r="BE125" s="352"/>
      <c r="BF125" s="352"/>
      <c r="BG125" s="352"/>
      <c r="BH125" s="352"/>
      <c r="BI125" s="352"/>
      <c r="BJ125" s="352"/>
      <c r="BK125" s="352"/>
      <c r="BL125" s="352"/>
      <c r="BM125" s="352"/>
      <c r="BN125" s="352"/>
      <c r="BO125" s="352"/>
      <c r="BP125" s="352"/>
      <c r="BQ125" s="352"/>
      <c r="BR125" s="352"/>
      <c r="BS125" s="352"/>
      <c r="BT125" s="352"/>
      <c r="BU125" s="352"/>
      <c r="BV125" s="352"/>
      <c r="BW125" s="352"/>
      <c r="BX125" s="352"/>
      <c r="BY125" s="352"/>
      <c r="BZ125" s="353"/>
      <c r="CA125" s="28"/>
      <c r="CB125" s="42" t="str">
        <f t="shared" si="5"/>
        <v>Riadok bude skrytý.</v>
      </c>
      <c r="CC125" s="36" t="s">
        <v>97</v>
      </c>
      <c r="CW125" s="22">
        <f t="shared" si="6"/>
        <v>0</v>
      </c>
      <c r="CX125" s="22">
        <f>+IF(B125="",0,1)</f>
        <v>0</v>
      </c>
      <c r="CZ125" s="22">
        <f t="shared" si="7"/>
        <v>1</v>
      </c>
      <c r="DA125" s="40">
        <f>+IF(CW125*CX125=0,0,IF(CZ125=0,0,1))</f>
        <v>0</v>
      </c>
      <c r="DZ125" s="191"/>
    </row>
    <row r="126" spans="1:130">
      <c r="A126" s="12"/>
      <c r="B126" s="354"/>
      <c r="C126" s="355"/>
      <c r="D126" s="355"/>
      <c r="E126" s="355"/>
      <c r="F126" s="355"/>
      <c r="G126" s="355"/>
      <c r="H126" s="355"/>
      <c r="I126" s="355"/>
      <c r="J126" s="355"/>
      <c r="K126" s="355"/>
      <c r="L126" s="355"/>
      <c r="M126" s="355"/>
      <c r="N126" s="355"/>
      <c r="O126" s="355"/>
      <c r="P126" s="355"/>
      <c r="Q126" s="355"/>
      <c r="R126" s="355"/>
      <c r="S126" s="355"/>
      <c r="T126" s="355"/>
      <c r="U126" s="355"/>
      <c r="V126" s="355"/>
      <c r="W126" s="355"/>
      <c r="X126" s="355"/>
      <c r="Y126" s="355"/>
      <c r="Z126" s="355"/>
      <c r="AA126" s="355"/>
      <c r="AB126" s="355"/>
      <c r="AC126" s="355"/>
      <c r="AD126" s="355"/>
      <c r="AE126" s="355"/>
      <c r="AF126" s="355"/>
      <c r="AG126" s="355"/>
      <c r="AH126" s="355"/>
      <c r="AI126" s="355"/>
      <c r="AJ126" s="355"/>
      <c r="AK126" s="355"/>
      <c r="AL126" s="355"/>
      <c r="AM126" s="355"/>
      <c r="AN126" s="355"/>
      <c r="AO126" s="355"/>
      <c r="AP126" s="355"/>
      <c r="AQ126" s="355"/>
      <c r="AR126" s="355"/>
      <c r="AS126" s="355"/>
      <c r="AT126" s="355"/>
      <c r="AU126" s="355"/>
      <c r="AV126" s="355"/>
      <c r="AW126" s="355"/>
      <c r="AX126" s="355"/>
      <c r="AY126" s="355"/>
      <c r="AZ126" s="355"/>
      <c r="BA126" s="355"/>
      <c r="BB126" s="355"/>
      <c r="BC126" s="355"/>
      <c r="BD126" s="355"/>
      <c r="BE126" s="355"/>
      <c r="BF126" s="355"/>
      <c r="BG126" s="355"/>
      <c r="BH126" s="355"/>
      <c r="BI126" s="355"/>
      <c r="BJ126" s="355"/>
      <c r="BK126" s="355"/>
      <c r="BL126" s="355"/>
      <c r="BM126" s="355"/>
      <c r="BN126" s="355"/>
      <c r="BO126" s="355"/>
      <c r="BP126" s="355"/>
      <c r="BQ126" s="355"/>
      <c r="BR126" s="355"/>
      <c r="BS126" s="355"/>
      <c r="BT126" s="355"/>
      <c r="BU126" s="355"/>
      <c r="BV126" s="355"/>
      <c r="BW126" s="355"/>
      <c r="BX126" s="355"/>
      <c r="BY126" s="355"/>
      <c r="BZ126" s="356"/>
      <c r="CA126" s="28"/>
      <c r="CB126" s="42" t="str">
        <f t="shared" si="5"/>
        <v>Riadok bude skrytý.</v>
      </c>
      <c r="CC126" s="36" t="s">
        <v>97</v>
      </c>
      <c r="CW126" s="22">
        <f t="shared" si="6"/>
        <v>0</v>
      </c>
      <c r="CX126" s="22">
        <f>+IF(B126="",0,1)</f>
        <v>0</v>
      </c>
      <c r="CZ126" s="22">
        <f t="shared" si="7"/>
        <v>1</v>
      </c>
      <c r="DA126" s="40">
        <f>+IF(CW126*CX126=0,0,IF(CZ126=0,0,1))</f>
        <v>0</v>
      </c>
      <c r="DZ126" s="191"/>
    </row>
    <row r="127" spans="1:130">
      <c r="A127" s="12"/>
      <c r="B127" s="367" t="s">
        <v>106</v>
      </c>
      <c r="C127" s="368"/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  <c r="N127" s="368"/>
      <c r="O127" s="368"/>
      <c r="P127" s="368"/>
      <c r="Q127" s="368"/>
      <c r="R127" s="368"/>
      <c r="S127" s="368"/>
      <c r="T127" s="368"/>
      <c r="U127" s="368"/>
      <c r="V127" s="368"/>
      <c r="W127" s="368"/>
      <c r="X127" s="368"/>
      <c r="Y127" s="368"/>
      <c r="Z127" s="368"/>
      <c r="AA127" s="368"/>
      <c r="AB127" s="368"/>
      <c r="AC127" s="368"/>
      <c r="AD127" s="368"/>
      <c r="AE127" s="368"/>
      <c r="AF127" s="368"/>
      <c r="AG127" s="368"/>
      <c r="AH127" s="368"/>
      <c r="AI127" s="368"/>
      <c r="AJ127" s="368"/>
      <c r="AK127" s="368"/>
      <c r="AL127" s="368"/>
      <c r="AM127" s="368"/>
      <c r="AN127" s="368"/>
      <c r="AO127" s="368"/>
      <c r="AP127" s="368"/>
      <c r="AQ127" s="368"/>
      <c r="AR127" s="368"/>
      <c r="AS127" s="368"/>
      <c r="AT127" s="368"/>
      <c r="AU127" s="368"/>
      <c r="AV127" s="368"/>
      <c r="AW127" s="368"/>
      <c r="AX127" s="368"/>
      <c r="AY127" s="368"/>
      <c r="AZ127" s="368"/>
      <c r="BA127" s="368"/>
      <c r="BB127" s="368"/>
      <c r="BC127" s="368"/>
      <c r="BD127" s="368"/>
      <c r="BE127" s="368"/>
      <c r="BF127" s="368"/>
      <c r="BG127" s="368"/>
      <c r="BH127" s="368"/>
      <c r="BI127" s="368"/>
      <c r="BJ127" s="368"/>
      <c r="BK127" s="368"/>
      <c r="BL127" s="368"/>
      <c r="BM127" s="368"/>
      <c r="BN127" s="368"/>
      <c r="BO127" s="368"/>
      <c r="BP127" s="368"/>
      <c r="BQ127" s="368"/>
      <c r="BR127" s="368"/>
      <c r="BS127" s="368"/>
      <c r="BT127" s="368"/>
      <c r="BU127" s="368"/>
      <c r="BV127" s="368"/>
      <c r="BW127" s="368"/>
      <c r="BX127" s="368"/>
      <c r="BY127" s="368"/>
      <c r="BZ127" s="369"/>
      <c r="CA127" s="28"/>
      <c r="CB127" s="42" t="str">
        <f t="shared" si="5"/>
        <v>Riadok bude skrytý.</v>
      </c>
      <c r="CC127" s="36" t="s">
        <v>97</v>
      </c>
      <c r="CW127" s="22">
        <f t="shared" si="6"/>
        <v>0</v>
      </c>
      <c r="CX127" s="22">
        <f>+IF(B128="",0,1)</f>
        <v>0</v>
      </c>
      <c r="CZ127" s="22">
        <f t="shared" si="7"/>
        <v>1</v>
      </c>
      <c r="DA127" s="40">
        <f>+IF(CW127*CX127=0,0,IF(CZ127=0,0,1))</f>
        <v>0</v>
      </c>
      <c r="DZ127" s="191"/>
    </row>
    <row r="128" spans="1:130">
      <c r="A128" s="12"/>
      <c r="B128" s="351"/>
      <c r="C128" s="352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  <c r="AE128" s="352"/>
      <c r="AF128" s="352"/>
      <c r="AG128" s="352"/>
      <c r="AH128" s="352"/>
      <c r="AI128" s="352"/>
      <c r="AJ128" s="352"/>
      <c r="AK128" s="352"/>
      <c r="AL128" s="352"/>
      <c r="AM128" s="352"/>
      <c r="AN128" s="352"/>
      <c r="AO128" s="352"/>
      <c r="AP128" s="352"/>
      <c r="AQ128" s="352"/>
      <c r="AR128" s="352"/>
      <c r="AS128" s="352"/>
      <c r="AT128" s="352"/>
      <c r="AU128" s="352"/>
      <c r="AV128" s="352"/>
      <c r="AW128" s="352"/>
      <c r="AX128" s="352"/>
      <c r="AY128" s="352"/>
      <c r="AZ128" s="352"/>
      <c r="BA128" s="352"/>
      <c r="BB128" s="352"/>
      <c r="BC128" s="352"/>
      <c r="BD128" s="352"/>
      <c r="BE128" s="352"/>
      <c r="BF128" s="352"/>
      <c r="BG128" s="352"/>
      <c r="BH128" s="352"/>
      <c r="BI128" s="352"/>
      <c r="BJ128" s="352"/>
      <c r="BK128" s="352"/>
      <c r="BL128" s="352"/>
      <c r="BM128" s="352"/>
      <c r="BN128" s="352"/>
      <c r="BO128" s="352"/>
      <c r="BP128" s="352"/>
      <c r="BQ128" s="352"/>
      <c r="BR128" s="352"/>
      <c r="BS128" s="352"/>
      <c r="BT128" s="352"/>
      <c r="BU128" s="352"/>
      <c r="BV128" s="352"/>
      <c r="BW128" s="352"/>
      <c r="BX128" s="352"/>
      <c r="BY128" s="352"/>
      <c r="BZ128" s="353"/>
      <c r="CA128" s="28"/>
      <c r="CB128" s="42" t="str">
        <f t="shared" si="5"/>
        <v>Riadok bude skrytý.</v>
      </c>
      <c r="CC128" s="36" t="s">
        <v>97</v>
      </c>
      <c r="CW128" s="22">
        <f t="shared" si="6"/>
        <v>0</v>
      </c>
      <c r="CX128" s="22">
        <f>+IF(B128="",0,1)</f>
        <v>0</v>
      </c>
      <c r="CZ128" s="22">
        <f t="shared" si="7"/>
        <v>1</v>
      </c>
      <c r="DA128" s="40">
        <f>+IF(CW128*CX128=0,0,IF(CZ128=0,0,1))</f>
        <v>0</v>
      </c>
      <c r="DZ128" s="191"/>
    </row>
    <row r="129" spans="1:130">
      <c r="A129" s="12"/>
      <c r="B129" s="615"/>
      <c r="C129" s="616"/>
      <c r="D129" s="616"/>
      <c r="E129" s="616"/>
      <c r="F129" s="616"/>
      <c r="G129" s="616"/>
      <c r="H129" s="616"/>
      <c r="I129" s="616"/>
      <c r="J129" s="616"/>
      <c r="K129" s="616"/>
      <c r="L129" s="616"/>
      <c r="M129" s="616"/>
      <c r="N129" s="616"/>
      <c r="O129" s="616"/>
      <c r="P129" s="616"/>
      <c r="Q129" s="616"/>
      <c r="R129" s="616"/>
      <c r="S129" s="616"/>
      <c r="T129" s="616"/>
      <c r="U129" s="616"/>
      <c r="V129" s="616"/>
      <c r="W129" s="616"/>
      <c r="X129" s="616"/>
      <c r="Y129" s="616"/>
      <c r="Z129" s="616"/>
      <c r="AA129" s="616"/>
      <c r="AB129" s="616"/>
      <c r="AC129" s="616"/>
      <c r="AD129" s="616"/>
      <c r="AE129" s="616"/>
      <c r="AF129" s="616"/>
      <c r="AG129" s="616"/>
      <c r="AH129" s="616"/>
      <c r="AI129" s="616"/>
      <c r="AJ129" s="616"/>
      <c r="AK129" s="616"/>
      <c r="AL129" s="616"/>
      <c r="AM129" s="616"/>
      <c r="AN129" s="616"/>
      <c r="AO129" s="616"/>
      <c r="AP129" s="616"/>
      <c r="AQ129" s="616"/>
      <c r="AR129" s="616"/>
      <c r="AS129" s="616"/>
      <c r="AT129" s="616"/>
      <c r="AU129" s="616"/>
      <c r="AV129" s="616"/>
      <c r="AW129" s="616"/>
      <c r="AX129" s="616"/>
      <c r="AY129" s="616"/>
      <c r="AZ129" s="616"/>
      <c r="BA129" s="616"/>
      <c r="BB129" s="616"/>
      <c r="BC129" s="616"/>
      <c r="BD129" s="616"/>
      <c r="BE129" s="616"/>
      <c r="BF129" s="616"/>
      <c r="BG129" s="616"/>
      <c r="BH129" s="616"/>
      <c r="BI129" s="616"/>
      <c r="BJ129" s="616"/>
      <c r="BK129" s="616"/>
      <c r="BL129" s="616"/>
      <c r="BM129" s="616"/>
      <c r="BN129" s="616"/>
      <c r="BO129" s="616"/>
      <c r="BP129" s="616"/>
      <c r="BQ129" s="616"/>
      <c r="BR129" s="616"/>
      <c r="BS129" s="616"/>
      <c r="BT129" s="616"/>
      <c r="BU129" s="616"/>
      <c r="BV129" s="616"/>
      <c r="BW129" s="616"/>
      <c r="BX129" s="616"/>
      <c r="BY129" s="616"/>
      <c r="BZ129" s="617"/>
      <c r="CA129" s="28"/>
      <c r="CB129" s="42" t="str">
        <f t="shared" si="5"/>
        <v>Riadok bude skrytý.</v>
      </c>
      <c r="CC129" s="36" t="s">
        <v>97</v>
      </c>
      <c r="CW129" s="22">
        <f t="shared" si="6"/>
        <v>0</v>
      </c>
      <c r="CX129" s="22">
        <f>+IF(B129="",0,1)</f>
        <v>0</v>
      </c>
      <c r="CZ129" s="22">
        <f t="shared" si="7"/>
        <v>1</v>
      </c>
      <c r="DA129" s="40">
        <f>+IF(CW129*CX129=0,0,IF(CZ129=0,0,1))</f>
        <v>0</v>
      </c>
      <c r="DZ129" s="191"/>
    </row>
    <row r="130" spans="1:130">
      <c r="A130" s="12"/>
      <c r="B130" s="367" t="s">
        <v>104</v>
      </c>
      <c r="C130" s="368"/>
      <c r="D130" s="368"/>
      <c r="E130" s="368"/>
      <c r="F130" s="368"/>
      <c r="G130" s="368"/>
      <c r="H130" s="368"/>
      <c r="I130" s="368"/>
      <c r="J130" s="368"/>
      <c r="K130" s="368"/>
      <c r="L130" s="368"/>
      <c r="M130" s="368"/>
      <c r="N130" s="368"/>
      <c r="O130" s="368"/>
      <c r="P130" s="368"/>
      <c r="Q130" s="368"/>
      <c r="R130" s="368"/>
      <c r="S130" s="368"/>
      <c r="T130" s="368"/>
      <c r="U130" s="368"/>
      <c r="V130" s="368"/>
      <c r="W130" s="368"/>
      <c r="X130" s="368"/>
      <c r="Y130" s="368"/>
      <c r="Z130" s="368"/>
      <c r="AA130" s="368"/>
      <c r="AB130" s="368"/>
      <c r="AC130" s="368"/>
      <c r="AD130" s="368"/>
      <c r="AE130" s="368"/>
      <c r="AF130" s="368"/>
      <c r="AG130" s="368"/>
      <c r="AH130" s="368"/>
      <c r="AI130" s="368"/>
      <c r="AJ130" s="368"/>
      <c r="AK130" s="368"/>
      <c r="AL130" s="368"/>
      <c r="AM130" s="368"/>
      <c r="AN130" s="368"/>
      <c r="AO130" s="368"/>
      <c r="AP130" s="368"/>
      <c r="AQ130" s="368"/>
      <c r="AR130" s="368"/>
      <c r="AS130" s="368"/>
      <c r="AT130" s="368"/>
      <c r="AU130" s="368"/>
      <c r="AV130" s="368"/>
      <c r="AW130" s="368"/>
      <c r="AX130" s="368"/>
      <c r="AY130" s="368"/>
      <c r="AZ130" s="368"/>
      <c r="BA130" s="368"/>
      <c r="BB130" s="368"/>
      <c r="BC130" s="368"/>
      <c r="BD130" s="368"/>
      <c r="BE130" s="368"/>
      <c r="BF130" s="368"/>
      <c r="BG130" s="368"/>
      <c r="BH130" s="368"/>
      <c r="BI130" s="368"/>
      <c r="BJ130" s="368"/>
      <c r="BK130" s="368"/>
      <c r="BL130" s="368"/>
      <c r="BM130" s="368"/>
      <c r="BN130" s="368"/>
      <c r="BO130" s="368"/>
      <c r="BP130" s="368"/>
      <c r="BQ130" s="368"/>
      <c r="BR130" s="368"/>
      <c r="BS130" s="368"/>
      <c r="BT130" s="368"/>
      <c r="BU130" s="368"/>
      <c r="BV130" s="368"/>
      <c r="BW130" s="368"/>
      <c r="BX130" s="368"/>
      <c r="BY130" s="368"/>
      <c r="BZ130" s="369"/>
      <c r="CA130" s="28"/>
      <c r="CB130" s="42" t="str">
        <f t="shared" si="5"/>
        <v>Riadok bude skrytý.</v>
      </c>
      <c r="CC130" s="36" t="s">
        <v>97</v>
      </c>
      <c r="CW130" s="22">
        <f t="shared" si="6"/>
        <v>0</v>
      </c>
      <c r="CZ130" s="22">
        <f t="shared" si="7"/>
        <v>1</v>
      </c>
      <c r="DA130" s="22">
        <f t="shared" si="8"/>
        <v>0</v>
      </c>
      <c r="DZ130" s="191"/>
    </row>
    <row r="131" spans="1:130">
      <c r="A131" s="12"/>
      <c r="B131" s="407" t="s">
        <v>282</v>
      </c>
      <c r="C131" s="408"/>
      <c r="D131" s="408"/>
      <c r="E131" s="408"/>
      <c r="F131" s="408"/>
      <c r="G131" s="408"/>
      <c r="H131" s="408"/>
      <c r="I131" s="408"/>
      <c r="J131" s="408"/>
      <c r="K131" s="408"/>
      <c r="L131" s="408"/>
      <c r="M131" s="408"/>
      <c r="N131" s="408"/>
      <c r="O131" s="408"/>
      <c r="P131" s="408"/>
      <c r="Q131" s="408"/>
      <c r="R131" s="408"/>
      <c r="S131" s="408"/>
      <c r="T131" s="408"/>
      <c r="U131" s="408"/>
      <c r="V131" s="545" t="str">
        <f>+IF(B131="nie","","Spoločnosť uvádza nasledujúce informácie:")</f>
        <v/>
      </c>
      <c r="W131" s="545"/>
      <c r="X131" s="545"/>
      <c r="Y131" s="545"/>
      <c r="Z131" s="545"/>
      <c r="AA131" s="545"/>
      <c r="AB131" s="545"/>
      <c r="AC131" s="545"/>
      <c r="AD131" s="545"/>
      <c r="AE131" s="545"/>
      <c r="AF131" s="545"/>
      <c r="AG131" s="545"/>
      <c r="AH131" s="545"/>
      <c r="AI131" s="545"/>
      <c r="AJ131" s="545"/>
      <c r="AK131" s="545"/>
      <c r="AL131" s="545"/>
      <c r="AM131" s="545"/>
      <c r="AN131" s="545"/>
      <c r="AO131" s="545"/>
      <c r="AP131" s="545"/>
      <c r="AQ131" s="545"/>
      <c r="AR131" s="545"/>
      <c r="AS131" s="545"/>
      <c r="AT131" s="545"/>
      <c r="AU131" s="545"/>
      <c r="AV131" s="545"/>
      <c r="AW131" s="545"/>
      <c r="AX131" s="545"/>
      <c r="AY131" s="545"/>
      <c r="AZ131" s="545"/>
      <c r="BA131" s="545"/>
      <c r="BB131" s="545"/>
      <c r="BC131" s="545"/>
      <c r="BD131" s="545"/>
      <c r="BE131" s="545"/>
      <c r="BF131" s="545"/>
      <c r="BG131" s="545"/>
      <c r="BH131" s="545"/>
      <c r="BI131" s="545"/>
      <c r="BJ131" s="545"/>
      <c r="BK131" s="545"/>
      <c r="BL131" s="545"/>
      <c r="BM131" s="545"/>
      <c r="BN131" s="545"/>
      <c r="BO131" s="545"/>
      <c r="BP131" s="545"/>
      <c r="BQ131" s="545"/>
      <c r="BR131" s="545"/>
      <c r="BS131" s="545"/>
      <c r="BT131" s="545"/>
      <c r="BU131" s="545"/>
      <c r="BV131" s="545"/>
      <c r="BW131" s="545"/>
      <c r="BX131" s="545"/>
      <c r="BY131" s="545"/>
      <c r="BZ131" s="546"/>
      <c r="CA131" s="28"/>
      <c r="CB131" s="42" t="str">
        <f t="shared" si="5"/>
        <v>Riadok bude skrytý.</v>
      </c>
      <c r="CC131" s="36" t="s">
        <v>97</v>
      </c>
      <c r="CW131" s="22">
        <f t="shared" si="6"/>
        <v>0</v>
      </c>
      <c r="CZ131" s="22">
        <f t="shared" si="7"/>
        <v>1</v>
      </c>
      <c r="DA131" s="22">
        <f t="shared" si="8"/>
        <v>0</v>
      </c>
      <c r="DZ131" s="191"/>
    </row>
    <row r="132" spans="1:130">
      <c r="A132" s="12"/>
      <c r="B132" s="469" t="str">
        <f>+IF(B131="nie","",IF(B131="áno (podľa § 22 ods.12)","Obchodné mená a sídla dcérskych ÚJ:","Obchodné meno a sídlo materskej ÚJ zostavujúcej konsolidovanú ÚZ do ktorej je zahrnutá Spoločnosť a všetky jej dcérske ÚJ:"))</f>
        <v/>
      </c>
      <c r="C132" s="470"/>
      <c r="D132" s="470"/>
      <c r="E132" s="470"/>
      <c r="F132" s="470"/>
      <c r="G132" s="470"/>
      <c r="H132" s="470"/>
      <c r="I132" s="470"/>
      <c r="J132" s="470"/>
      <c r="K132" s="470"/>
      <c r="L132" s="470"/>
      <c r="M132" s="470"/>
      <c r="N132" s="470"/>
      <c r="O132" s="470"/>
      <c r="P132" s="470"/>
      <c r="Q132" s="470"/>
      <c r="R132" s="470"/>
      <c r="S132" s="470"/>
      <c r="T132" s="470"/>
      <c r="U132" s="470"/>
      <c r="V132" s="470"/>
      <c r="W132" s="470"/>
      <c r="X132" s="470"/>
      <c r="Y132" s="470"/>
      <c r="Z132" s="470"/>
      <c r="AA132" s="470"/>
      <c r="AB132" s="470"/>
      <c r="AC132" s="470"/>
      <c r="AD132" s="470"/>
      <c r="AE132" s="470"/>
      <c r="AF132" s="470"/>
      <c r="AG132" s="470"/>
      <c r="AH132" s="470"/>
      <c r="AI132" s="470"/>
      <c r="AJ132" s="470"/>
      <c r="AK132" s="470"/>
      <c r="AL132" s="470"/>
      <c r="AM132" s="470"/>
      <c r="AN132" s="470"/>
      <c r="AO132" s="470"/>
      <c r="AP132" s="470"/>
      <c r="AQ132" s="470"/>
      <c r="AR132" s="470"/>
      <c r="AS132" s="470"/>
      <c r="AT132" s="470"/>
      <c r="AU132" s="470"/>
      <c r="AV132" s="470"/>
      <c r="AW132" s="470"/>
      <c r="AX132" s="470"/>
      <c r="AY132" s="470"/>
      <c r="AZ132" s="470"/>
      <c r="BA132" s="470"/>
      <c r="BB132" s="470"/>
      <c r="BC132" s="470"/>
      <c r="BD132" s="470"/>
      <c r="BE132" s="470"/>
      <c r="BF132" s="470"/>
      <c r="BG132" s="470"/>
      <c r="BH132" s="470"/>
      <c r="BI132" s="470"/>
      <c r="BJ132" s="470"/>
      <c r="BK132" s="470"/>
      <c r="BL132" s="470"/>
      <c r="BM132" s="470"/>
      <c r="BN132" s="470"/>
      <c r="BO132" s="470"/>
      <c r="BP132" s="470"/>
      <c r="BQ132" s="470"/>
      <c r="BR132" s="470"/>
      <c r="BS132" s="470"/>
      <c r="BT132" s="470"/>
      <c r="BU132" s="470"/>
      <c r="BV132" s="470"/>
      <c r="BW132" s="470"/>
      <c r="BX132" s="470"/>
      <c r="BY132" s="470"/>
      <c r="BZ132" s="471"/>
      <c r="CA132" s="28"/>
      <c r="CB132" s="42" t="str">
        <f t="shared" si="5"/>
        <v>Riadok bude skrytý.</v>
      </c>
      <c r="CC132" s="36" t="s">
        <v>97</v>
      </c>
      <c r="CW132" s="22">
        <f t="shared" si="6"/>
        <v>0</v>
      </c>
      <c r="CX132" s="22">
        <f>+IF($B$131="nie",0,1)</f>
        <v>0</v>
      </c>
      <c r="CZ132" s="22">
        <f t="shared" si="7"/>
        <v>1</v>
      </c>
      <c r="DA132" s="40">
        <f>+IF(CW132*CX132=0,0,IF(CZ132=0,0,1))</f>
        <v>0</v>
      </c>
      <c r="DZ132" s="191"/>
    </row>
    <row r="133" spans="1:130">
      <c r="A133" s="12"/>
      <c r="B133" s="267"/>
      <c r="C133" s="268"/>
      <c r="D133" s="268"/>
      <c r="E133" s="268"/>
      <c r="F133" s="268"/>
      <c r="G133" s="268"/>
      <c r="H133" s="268"/>
      <c r="I133" s="268"/>
      <c r="J133" s="268"/>
      <c r="K133" s="268"/>
      <c r="L133" s="268"/>
      <c r="M133" s="268"/>
      <c r="N133" s="268"/>
      <c r="O133" s="268"/>
      <c r="P133" s="268"/>
      <c r="Q133" s="268"/>
      <c r="R133" s="268"/>
      <c r="S133" s="268"/>
      <c r="T133" s="268"/>
      <c r="U133" s="268"/>
      <c r="V133" s="268"/>
      <c r="W133" s="268"/>
      <c r="X133" s="268"/>
      <c r="Y133" s="268"/>
      <c r="Z133" s="268"/>
      <c r="AA133" s="268"/>
      <c r="AB133" s="268"/>
      <c r="AC133" s="268"/>
      <c r="AD133" s="268"/>
      <c r="AE133" s="268"/>
      <c r="AF133" s="268"/>
      <c r="AG133" s="268"/>
      <c r="AH133" s="268"/>
      <c r="AI133" s="268"/>
      <c r="AJ133" s="268"/>
      <c r="AK133" s="268"/>
      <c r="AL133" s="268"/>
      <c r="AM133" s="268"/>
      <c r="AN133" s="268"/>
      <c r="AO133" s="268"/>
      <c r="AP133" s="268"/>
      <c r="AQ133" s="268"/>
      <c r="AR133" s="268"/>
      <c r="AS133" s="268"/>
      <c r="AT133" s="268"/>
      <c r="AU133" s="268"/>
      <c r="AV133" s="268"/>
      <c r="AW133" s="268"/>
      <c r="AX133" s="268"/>
      <c r="AY133" s="268"/>
      <c r="AZ133" s="268"/>
      <c r="BA133" s="268"/>
      <c r="BB133" s="268"/>
      <c r="BC133" s="268"/>
      <c r="BD133" s="268"/>
      <c r="BE133" s="268"/>
      <c r="BF133" s="268"/>
      <c r="BG133" s="268"/>
      <c r="BH133" s="268"/>
      <c r="BI133" s="268"/>
      <c r="BJ133" s="268"/>
      <c r="BK133" s="268"/>
      <c r="BL133" s="268"/>
      <c r="BM133" s="268"/>
      <c r="BN133" s="268"/>
      <c r="BO133" s="268"/>
      <c r="BP133" s="268"/>
      <c r="BQ133" s="268"/>
      <c r="BR133" s="268"/>
      <c r="BS133" s="268"/>
      <c r="BT133" s="268"/>
      <c r="BU133" s="268"/>
      <c r="BV133" s="268"/>
      <c r="BW133" s="268"/>
      <c r="BX133" s="268"/>
      <c r="BY133" s="268"/>
      <c r="BZ133" s="269"/>
      <c r="CA133" s="28"/>
      <c r="CB133" s="42" t="str">
        <f t="shared" si="5"/>
        <v>Riadok bude skrytý.</v>
      </c>
      <c r="CC133" s="36" t="s">
        <v>97</v>
      </c>
      <c r="CW133" s="22">
        <f t="shared" si="6"/>
        <v>0</v>
      </c>
      <c r="CX133" s="22">
        <f t="shared" ref="CX133:CX141" si="9">+IF($B$131="nie",0,1)</f>
        <v>0</v>
      </c>
      <c r="CY133" s="22">
        <f t="shared" ref="CY133:CY141" si="10">+IF(B133="",0,1)</f>
        <v>0</v>
      </c>
      <c r="CZ133" s="22">
        <f t="shared" si="7"/>
        <v>1</v>
      </c>
      <c r="DA133" s="41">
        <f t="shared" ref="DA133:DA141" si="11">+IF(CW133*CX133*CY133=0,0,IF(CZ133=0,0,1))</f>
        <v>0</v>
      </c>
      <c r="DZ133" s="191"/>
    </row>
    <row r="134" spans="1:130">
      <c r="A134" s="12"/>
      <c r="B134" s="267"/>
      <c r="C134" s="268"/>
      <c r="D134" s="268"/>
      <c r="E134" s="268"/>
      <c r="F134" s="268"/>
      <c r="G134" s="268"/>
      <c r="H134" s="268"/>
      <c r="I134" s="268"/>
      <c r="J134" s="268"/>
      <c r="K134" s="268"/>
      <c r="L134" s="268"/>
      <c r="M134" s="268"/>
      <c r="N134" s="268"/>
      <c r="O134" s="268"/>
      <c r="P134" s="268"/>
      <c r="Q134" s="268"/>
      <c r="R134" s="268"/>
      <c r="S134" s="268"/>
      <c r="T134" s="268"/>
      <c r="U134" s="268"/>
      <c r="V134" s="268"/>
      <c r="W134" s="268"/>
      <c r="X134" s="268"/>
      <c r="Y134" s="268"/>
      <c r="Z134" s="268"/>
      <c r="AA134" s="268"/>
      <c r="AB134" s="268"/>
      <c r="AC134" s="268"/>
      <c r="AD134" s="268"/>
      <c r="AE134" s="268"/>
      <c r="AF134" s="268"/>
      <c r="AG134" s="268"/>
      <c r="AH134" s="268"/>
      <c r="AI134" s="268"/>
      <c r="AJ134" s="268"/>
      <c r="AK134" s="268"/>
      <c r="AL134" s="268"/>
      <c r="AM134" s="268"/>
      <c r="AN134" s="268"/>
      <c r="AO134" s="268"/>
      <c r="AP134" s="268"/>
      <c r="AQ134" s="268"/>
      <c r="AR134" s="268"/>
      <c r="AS134" s="268"/>
      <c r="AT134" s="268"/>
      <c r="AU134" s="268"/>
      <c r="AV134" s="268"/>
      <c r="AW134" s="268"/>
      <c r="AX134" s="268"/>
      <c r="AY134" s="268"/>
      <c r="AZ134" s="268"/>
      <c r="BA134" s="268"/>
      <c r="BB134" s="268"/>
      <c r="BC134" s="268"/>
      <c r="BD134" s="268"/>
      <c r="BE134" s="268"/>
      <c r="BF134" s="268"/>
      <c r="BG134" s="268"/>
      <c r="BH134" s="268"/>
      <c r="BI134" s="268"/>
      <c r="BJ134" s="268"/>
      <c r="BK134" s="268"/>
      <c r="BL134" s="268"/>
      <c r="BM134" s="268"/>
      <c r="BN134" s="268"/>
      <c r="BO134" s="268"/>
      <c r="BP134" s="268"/>
      <c r="BQ134" s="268"/>
      <c r="BR134" s="268"/>
      <c r="BS134" s="268"/>
      <c r="BT134" s="268"/>
      <c r="BU134" s="268"/>
      <c r="BV134" s="268"/>
      <c r="BW134" s="268"/>
      <c r="BX134" s="268"/>
      <c r="BY134" s="268"/>
      <c r="BZ134" s="269"/>
      <c r="CA134" s="28"/>
      <c r="CB134" s="42" t="str">
        <f t="shared" si="5"/>
        <v>Riadok bude skrytý.</v>
      </c>
      <c r="CC134" s="36" t="s">
        <v>97</v>
      </c>
      <c r="CW134" s="22">
        <f t="shared" si="6"/>
        <v>0</v>
      </c>
      <c r="CX134" s="22">
        <f t="shared" si="9"/>
        <v>0</v>
      </c>
      <c r="CY134" s="22">
        <f t="shared" si="10"/>
        <v>0</v>
      </c>
      <c r="CZ134" s="22">
        <f t="shared" si="7"/>
        <v>1</v>
      </c>
      <c r="DA134" s="41">
        <f t="shared" si="11"/>
        <v>0</v>
      </c>
      <c r="DZ134" s="191"/>
    </row>
    <row r="135" spans="1:130">
      <c r="A135" s="12"/>
      <c r="B135" s="267"/>
      <c r="C135" s="268"/>
      <c r="D135" s="268"/>
      <c r="E135" s="268"/>
      <c r="F135" s="268"/>
      <c r="G135" s="268"/>
      <c r="H135" s="268"/>
      <c r="I135" s="268"/>
      <c r="J135" s="268"/>
      <c r="K135" s="268"/>
      <c r="L135" s="268"/>
      <c r="M135" s="268"/>
      <c r="N135" s="268"/>
      <c r="O135" s="268"/>
      <c r="P135" s="268"/>
      <c r="Q135" s="268"/>
      <c r="R135" s="268"/>
      <c r="S135" s="268"/>
      <c r="T135" s="268"/>
      <c r="U135" s="268"/>
      <c r="V135" s="268"/>
      <c r="W135" s="268"/>
      <c r="X135" s="268"/>
      <c r="Y135" s="268"/>
      <c r="Z135" s="268"/>
      <c r="AA135" s="268"/>
      <c r="AB135" s="268"/>
      <c r="AC135" s="268"/>
      <c r="AD135" s="268"/>
      <c r="AE135" s="268"/>
      <c r="AF135" s="268"/>
      <c r="AG135" s="268"/>
      <c r="AH135" s="268"/>
      <c r="AI135" s="268"/>
      <c r="AJ135" s="268"/>
      <c r="AK135" s="268"/>
      <c r="AL135" s="268"/>
      <c r="AM135" s="268"/>
      <c r="AN135" s="268"/>
      <c r="AO135" s="268"/>
      <c r="AP135" s="268"/>
      <c r="AQ135" s="268"/>
      <c r="AR135" s="268"/>
      <c r="AS135" s="268"/>
      <c r="AT135" s="268"/>
      <c r="AU135" s="268"/>
      <c r="AV135" s="268"/>
      <c r="AW135" s="268"/>
      <c r="AX135" s="268"/>
      <c r="AY135" s="268"/>
      <c r="AZ135" s="268"/>
      <c r="BA135" s="268"/>
      <c r="BB135" s="268"/>
      <c r="BC135" s="268"/>
      <c r="BD135" s="268"/>
      <c r="BE135" s="268"/>
      <c r="BF135" s="268"/>
      <c r="BG135" s="268"/>
      <c r="BH135" s="268"/>
      <c r="BI135" s="268"/>
      <c r="BJ135" s="268"/>
      <c r="BK135" s="268"/>
      <c r="BL135" s="268"/>
      <c r="BM135" s="268"/>
      <c r="BN135" s="268"/>
      <c r="BO135" s="268"/>
      <c r="BP135" s="268"/>
      <c r="BQ135" s="268"/>
      <c r="BR135" s="268"/>
      <c r="BS135" s="268"/>
      <c r="BT135" s="268"/>
      <c r="BU135" s="268"/>
      <c r="BV135" s="268"/>
      <c r="BW135" s="268"/>
      <c r="BX135" s="268"/>
      <c r="BY135" s="268"/>
      <c r="BZ135" s="269"/>
      <c r="CA135" s="28"/>
      <c r="CB135" s="42" t="str">
        <f t="shared" si="5"/>
        <v>Riadok bude skrytý.</v>
      </c>
      <c r="CC135" s="36" t="s">
        <v>97</v>
      </c>
      <c r="CW135" s="22">
        <f t="shared" si="6"/>
        <v>0</v>
      </c>
      <c r="CX135" s="22">
        <f t="shared" si="9"/>
        <v>0</v>
      </c>
      <c r="CY135" s="22">
        <f t="shared" si="10"/>
        <v>0</v>
      </c>
      <c r="CZ135" s="22">
        <f t="shared" si="7"/>
        <v>1</v>
      </c>
      <c r="DA135" s="41">
        <f t="shared" si="11"/>
        <v>0</v>
      </c>
      <c r="DZ135" s="191"/>
    </row>
    <row r="136" spans="1:130">
      <c r="A136" s="12"/>
      <c r="B136" s="267"/>
      <c r="C136" s="268"/>
      <c r="D136" s="268"/>
      <c r="E136" s="268"/>
      <c r="F136" s="268"/>
      <c r="G136" s="268"/>
      <c r="H136" s="268"/>
      <c r="I136" s="268"/>
      <c r="J136" s="268"/>
      <c r="K136" s="268"/>
      <c r="L136" s="268"/>
      <c r="M136" s="268"/>
      <c r="N136" s="268"/>
      <c r="O136" s="268"/>
      <c r="P136" s="268"/>
      <c r="Q136" s="268"/>
      <c r="R136" s="268"/>
      <c r="S136" s="268"/>
      <c r="T136" s="268"/>
      <c r="U136" s="268"/>
      <c r="V136" s="268"/>
      <c r="W136" s="268"/>
      <c r="X136" s="268"/>
      <c r="Y136" s="268"/>
      <c r="Z136" s="268"/>
      <c r="AA136" s="268"/>
      <c r="AB136" s="268"/>
      <c r="AC136" s="268"/>
      <c r="AD136" s="268"/>
      <c r="AE136" s="268"/>
      <c r="AF136" s="268"/>
      <c r="AG136" s="268"/>
      <c r="AH136" s="268"/>
      <c r="AI136" s="268"/>
      <c r="AJ136" s="268"/>
      <c r="AK136" s="268"/>
      <c r="AL136" s="268"/>
      <c r="AM136" s="268"/>
      <c r="AN136" s="268"/>
      <c r="AO136" s="268"/>
      <c r="AP136" s="268"/>
      <c r="AQ136" s="268"/>
      <c r="AR136" s="268"/>
      <c r="AS136" s="268"/>
      <c r="AT136" s="268"/>
      <c r="AU136" s="268"/>
      <c r="AV136" s="268"/>
      <c r="AW136" s="268"/>
      <c r="AX136" s="268"/>
      <c r="AY136" s="268"/>
      <c r="AZ136" s="268"/>
      <c r="BA136" s="268"/>
      <c r="BB136" s="268"/>
      <c r="BC136" s="268"/>
      <c r="BD136" s="268"/>
      <c r="BE136" s="268"/>
      <c r="BF136" s="268"/>
      <c r="BG136" s="268"/>
      <c r="BH136" s="268"/>
      <c r="BI136" s="268"/>
      <c r="BJ136" s="268"/>
      <c r="BK136" s="268"/>
      <c r="BL136" s="268"/>
      <c r="BM136" s="268"/>
      <c r="BN136" s="268"/>
      <c r="BO136" s="268"/>
      <c r="BP136" s="268"/>
      <c r="BQ136" s="268"/>
      <c r="BR136" s="268"/>
      <c r="BS136" s="268"/>
      <c r="BT136" s="268"/>
      <c r="BU136" s="268"/>
      <c r="BV136" s="268"/>
      <c r="BW136" s="268"/>
      <c r="BX136" s="268"/>
      <c r="BY136" s="268"/>
      <c r="BZ136" s="269"/>
      <c r="CA136" s="28"/>
      <c r="CB136" s="42" t="str">
        <f t="shared" si="5"/>
        <v>Riadok bude skrytý.</v>
      </c>
      <c r="CC136" s="36" t="s">
        <v>97</v>
      </c>
      <c r="CW136" s="22">
        <f t="shared" si="6"/>
        <v>0</v>
      </c>
      <c r="CX136" s="22">
        <f t="shared" si="9"/>
        <v>0</v>
      </c>
      <c r="CY136" s="22">
        <f t="shared" si="10"/>
        <v>0</v>
      </c>
      <c r="CZ136" s="22">
        <f t="shared" si="7"/>
        <v>1</v>
      </c>
      <c r="DA136" s="41">
        <f t="shared" si="11"/>
        <v>0</v>
      </c>
      <c r="DZ136" s="191"/>
    </row>
    <row r="137" spans="1:130">
      <c r="A137" s="12"/>
      <c r="B137" s="267"/>
      <c r="C137" s="268"/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  <c r="N137" s="268"/>
      <c r="O137" s="268"/>
      <c r="P137" s="268"/>
      <c r="Q137" s="268"/>
      <c r="R137" s="268"/>
      <c r="S137" s="268"/>
      <c r="T137" s="268"/>
      <c r="U137" s="268"/>
      <c r="V137" s="268"/>
      <c r="W137" s="268"/>
      <c r="X137" s="268"/>
      <c r="Y137" s="268"/>
      <c r="Z137" s="268"/>
      <c r="AA137" s="268"/>
      <c r="AB137" s="268"/>
      <c r="AC137" s="268"/>
      <c r="AD137" s="268"/>
      <c r="AE137" s="268"/>
      <c r="AF137" s="268"/>
      <c r="AG137" s="268"/>
      <c r="AH137" s="268"/>
      <c r="AI137" s="268"/>
      <c r="AJ137" s="268"/>
      <c r="AK137" s="268"/>
      <c r="AL137" s="268"/>
      <c r="AM137" s="268"/>
      <c r="AN137" s="268"/>
      <c r="AO137" s="268"/>
      <c r="AP137" s="268"/>
      <c r="AQ137" s="268"/>
      <c r="AR137" s="268"/>
      <c r="AS137" s="268"/>
      <c r="AT137" s="268"/>
      <c r="AU137" s="268"/>
      <c r="AV137" s="268"/>
      <c r="AW137" s="268"/>
      <c r="AX137" s="268"/>
      <c r="AY137" s="268"/>
      <c r="AZ137" s="268"/>
      <c r="BA137" s="268"/>
      <c r="BB137" s="268"/>
      <c r="BC137" s="268"/>
      <c r="BD137" s="268"/>
      <c r="BE137" s="268"/>
      <c r="BF137" s="268"/>
      <c r="BG137" s="268"/>
      <c r="BH137" s="268"/>
      <c r="BI137" s="268"/>
      <c r="BJ137" s="268"/>
      <c r="BK137" s="268"/>
      <c r="BL137" s="268"/>
      <c r="BM137" s="268"/>
      <c r="BN137" s="268"/>
      <c r="BO137" s="268"/>
      <c r="BP137" s="268"/>
      <c r="BQ137" s="268"/>
      <c r="BR137" s="268"/>
      <c r="BS137" s="268"/>
      <c r="BT137" s="268"/>
      <c r="BU137" s="268"/>
      <c r="BV137" s="268"/>
      <c r="BW137" s="268"/>
      <c r="BX137" s="268"/>
      <c r="BY137" s="268"/>
      <c r="BZ137" s="269"/>
      <c r="CA137" s="28"/>
      <c r="CB137" s="42" t="str">
        <f t="shared" si="5"/>
        <v>Riadok bude skrytý.</v>
      </c>
      <c r="CC137" s="36" t="s">
        <v>97</v>
      </c>
      <c r="CW137" s="22">
        <f t="shared" si="6"/>
        <v>0</v>
      </c>
      <c r="CX137" s="22">
        <f t="shared" si="9"/>
        <v>0</v>
      </c>
      <c r="CY137" s="22">
        <f t="shared" si="10"/>
        <v>0</v>
      </c>
      <c r="CZ137" s="22">
        <f t="shared" si="7"/>
        <v>1</v>
      </c>
      <c r="DA137" s="41">
        <f t="shared" si="11"/>
        <v>0</v>
      </c>
      <c r="DZ137" s="191"/>
    </row>
    <row r="138" spans="1:130">
      <c r="A138" s="12"/>
      <c r="B138" s="267"/>
      <c r="C138" s="268"/>
      <c r="D138" s="268"/>
      <c r="E138" s="268"/>
      <c r="F138" s="268"/>
      <c r="G138" s="268"/>
      <c r="H138" s="268"/>
      <c r="I138" s="268"/>
      <c r="J138" s="268"/>
      <c r="K138" s="268"/>
      <c r="L138" s="268"/>
      <c r="M138" s="268"/>
      <c r="N138" s="268"/>
      <c r="O138" s="268"/>
      <c r="P138" s="268"/>
      <c r="Q138" s="268"/>
      <c r="R138" s="268"/>
      <c r="S138" s="268"/>
      <c r="T138" s="268"/>
      <c r="U138" s="268"/>
      <c r="V138" s="268"/>
      <c r="W138" s="268"/>
      <c r="X138" s="268"/>
      <c r="Y138" s="268"/>
      <c r="Z138" s="268"/>
      <c r="AA138" s="268"/>
      <c r="AB138" s="268"/>
      <c r="AC138" s="268"/>
      <c r="AD138" s="268"/>
      <c r="AE138" s="268"/>
      <c r="AF138" s="268"/>
      <c r="AG138" s="268"/>
      <c r="AH138" s="268"/>
      <c r="AI138" s="268"/>
      <c r="AJ138" s="268"/>
      <c r="AK138" s="268"/>
      <c r="AL138" s="268"/>
      <c r="AM138" s="268"/>
      <c r="AN138" s="268"/>
      <c r="AO138" s="268"/>
      <c r="AP138" s="268"/>
      <c r="AQ138" s="268"/>
      <c r="AR138" s="268"/>
      <c r="AS138" s="268"/>
      <c r="AT138" s="268"/>
      <c r="AU138" s="268"/>
      <c r="AV138" s="268"/>
      <c r="AW138" s="268"/>
      <c r="AX138" s="268"/>
      <c r="AY138" s="268"/>
      <c r="AZ138" s="268"/>
      <c r="BA138" s="268"/>
      <c r="BB138" s="268"/>
      <c r="BC138" s="268"/>
      <c r="BD138" s="268"/>
      <c r="BE138" s="268"/>
      <c r="BF138" s="268"/>
      <c r="BG138" s="268"/>
      <c r="BH138" s="268"/>
      <c r="BI138" s="268"/>
      <c r="BJ138" s="268"/>
      <c r="BK138" s="268"/>
      <c r="BL138" s="268"/>
      <c r="BM138" s="268"/>
      <c r="BN138" s="268"/>
      <c r="BO138" s="268"/>
      <c r="BP138" s="268"/>
      <c r="BQ138" s="268"/>
      <c r="BR138" s="268"/>
      <c r="BS138" s="268"/>
      <c r="BT138" s="268"/>
      <c r="BU138" s="268"/>
      <c r="BV138" s="268"/>
      <c r="BW138" s="268"/>
      <c r="BX138" s="268"/>
      <c r="BY138" s="268"/>
      <c r="BZ138" s="269"/>
      <c r="CA138" s="28"/>
      <c r="CB138" s="42" t="str">
        <f t="shared" si="5"/>
        <v>Riadok bude skrytý.</v>
      </c>
      <c r="CC138" s="36" t="s">
        <v>97</v>
      </c>
      <c r="CW138" s="22">
        <f t="shared" si="6"/>
        <v>0</v>
      </c>
      <c r="CX138" s="22">
        <f t="shared" si="9"/>
        <v>0</v>
      </c>
      <c r="CY138" s="22">
        <f t="shared" si="10"/>
        <v>0</v>
      </c>
      <c r="CZ138" s="22">
        <f t="shared" si="7"/>
        <v>1</v>
      </c>
      <c r="DA138" s="41">
        <f t="shared" si="11"/>
        <v>0</v>
      </c>
      <c r="DZ138" s="191"/>
    </row>
    <row r="139" spans="1:130">
      <c r="A139" s="12"/>
      <c r="B139" s="267"/>
      <c r="C139" s="268"/>
      <c r="D139" s="268"/>
      <c r="E139" s="268"/>
      <c r="F139" s="268"/>
      <c r="G139" s="268"/>
      <c r="H139" s="268"/>
      <c r="I139" s="268"/>
      <c r="J139" s="268"/>
      <c r="K139" s="268"/>
      <c r="L139" s="268"/>
      <c r="M139" s="268"/>
      <c r="N139" s="268"/>
      <c r="O139" s="268"/>
      <c r="P139" s="268"/>
      <c r="Q139" s="268"/>
      <c r="R139" s="268"/>
      <c r="S139" s="268"/>
      <c r="T139" s="268"/>
      <c r="U139" s="268"/>
      <c r="V139" s="268"/>
      <c r="W139" s="268"/>
      <c r="X139" s="268"/>
      <c r="Y139" s="268"/>
      <c r="Z139" s="268"/>
      <c r="AA139" s="268"/>
      <c r="AB139" s="268"/>
      <c r="AC139" s="268"/>
      <c r="AD139" s="268"/>
      <c r="AE139" s="268"/>
      <c r="AF139" s="268"/>
      <c r="AG139" s="268"/>
      <c r="AH139" s="268"/>
      <c r="AI139" s="268"/>
      <c r="AJ139" s="268"/>
      <c r="AK139" s="268"/>
      <c r="AL139" s="268"/>
      <c r="AM139" s="268"/>
      <c r="AN139" s="268"/>
      <c r="AO139" s="268"/>
      <c r="AP139" s="268"/>
      <c r="AQ139" s="268"/>
      <c r="AR139" s="268"/>
      <c r="AS139" s="268"/>
      <c r="AT139" s="268"/>
      <c r="AU139" s="268"/>
      <c r="AV139" s="268"/>
      <c r="AW139" s="268"/>
      <c r="AX139" s="268"/>
      <c r="AY139" s="268"/>
      <c r="AZ139" s="268"/>
      <c r="BA139" s="268"/>
      <c r="BB139" s="268"/>
      <c r="BC139" s="268"/>
      <c r="BD139" s="268"/>
      <c r="BE139" s="268"/>
      <c r="BF139" s="268"/>
      <c r="BG139" s="268"/>
      <c r="BH139" s="268"/>
      <c r="BI139" s="268"/>
      <c r="BJ139" s="268"/>
      <c r="BK139" s="268"/>
      <c r="BL139" s="268"/>
      <c r="BM139" s="268"/>
      <c r="BN139" s="268"/>
      <c r="BO139" s="268"/>
      <c r="BP139" s="268"/>
      <c r="BQ139" s="268"/>
      <c r="BR139" s="268"/>
      <c r="BS139" s="268"/>
      <c r="BT139" s="268"/>
      <c r="BU139" s="268"/>
      <c r="BV139" s="268"/>
      <c r="BW139" s="268"/>
      <c r="BX139" s="268"/>
      <c r="BY139" s="268"/>
      <c r="BZ139" s="269"/>
      <c r="CA139" s="28"/>
      <c r="CB139" s="42" t="str">
        <f t="shared" si="5"/>
        <v>Riadok bude skrytý.</v>
      </c>
      <c r="CC139" s="36" t="s">
        <v>97</v>
      </c>
      <c r="CW139" s="22">
        <f t="shared" si="6"/>
        <v>0</v>
      </c>
      <c r="CX139" s="22">
        <f t="shared" si="9"/>
        <v>0</v>
      </c>
      <c r="CY139" s="22">
        <f t="shared" si="10"/>
        <v>0</v>
      </c>
      <c r="CZ139" s="22">
        <f t="shared" si="7"/>
        <v>1</v>
      </c>
      <c r="DA139" s="41">
        <f t="shared" si="11"/>
        <v>0</v>
      </c>
      <c r="DZ139" s="191"/>
    </row>
    <row r="140" spans="1:130">
      <c r="A140" s="12"/>
      <c r="B140" s="267"/>
      <c r="C140" s="268"/>
      <c r="D140" s="268"/>
      <c r="E140" s="268"/>
      <c r="F140" s="268"/>
      <c r="G140" s="268"/>
      <c r="H140" s="268"/>
      <c r="I140" s="268"/>
      <c r="J140" s="268"/>
      <c r="K140" s="268"/>
      <c r="L140" s="268"/>
      <c r="M140" s="268"/>
      <c r="N140" s="268"/>
      <c r="O140" s="268"/>
      <c r="P140" s="268"/>
      <c r="Q140" s="268"/>
      <c r="R140" s="268"/>
      <c r="S140" s="268"/>
      <c r="T140" s="268"/>
      <c r="U140" s="268"/>
      <c r="V140" s="268"/>
      <c r="W140" s="268"/>
      <c r="X140" s="268"/>
      <c r="Y140" s="268"/>
      <c r="Z140" s="268"/>
      <c r="AA140" s="268"/>
      <c r="AB140" s="268"/>
      <c r="AC140" s="268"/>
      <c r="AD140" s="268"/>
      <c r="AE140" s="268"/>
      <c r="AF140" s="268"/>
      <c r="AG140" s="268"/>
      <c r="AH140" s="268"/>
      <c r="AI140" s="268"/>
      <c r="AJ140" s="268"/>
      <c r="AK140" s="268"/>
      <c r="AL140" s="268"/>
      <c r="AM140" s="268"/>
      <c r="AN140" s="268"/>
      <c r="AO140" s="268"/>
      <c r="AP140" s="268"/>
      <c r="AQ140" s="268"/>
      <c r="AR140" s="268"/>
      <c r="AS140" s="268"/>
      <c r="AT140" s="268"/>
      <c r="AU140" s="268"/>
      <c r="AV140" s="268"/>
      <c r="AW140" s="268"/>
      <c r="AX140" s="268"/>
      <c r="AY140" s="268"/>
      <c r="AZ140" s="268"/>
      <c r="BA140" s="268"/>
      <c r="BB140" s="268"/>
      <c r="BC140" s="268"/>
      <c r="BD140" s="268"/>
      <c r="BE140" s="268"/>
      <c r="BF140" s="268"/>
      <c r="BG140" s="268"/>
      <c r="BH140" s="268"/>
      <c r="BI140" s="268"/>
      <c r="BJ140" s="268"/>
      <c r="BK140" s="268"/>
      <c r="BL140" s="268"/>
      <c r="BM140" s="268"/>
      <c r="BN140" s="268"/>
      <c r="BO140" s="268"/>
      <c r="BP140" s="268"/>
      <c r="BQ140" s="268"/>
      <c r="BR140" s="268"/>
      <c r="BS140" s="268"/>
      <c r="BT140" s="268"/>
      <c r="BU140" s="268"/>
      <c r="BV140" s="268"/>
      <c r="BW140" s="268"/>
      <c r="BX140" s="268"/>
      <c r="BY140" s="268"/>
      <c r="BZ140" s="269"/>
      <c r="CA140" s="28"/>
      <c r="CB140" s="42" t="str">
        <f t="shared" si="5"/>
        <v>Riadok bude skrytý.</v>
      </c>
      <c r="CC140" s="36" t="s">
        <v>97</v>
      </c>
      <c r="CW140" s="22">
        <f t="shared" si="6"/>
        <v>0</v>
      </c>
      <c r="CX140" s="22">
        <f t="shared" si="9"/>
        <v>0</v>
      </c>
      <c r="CY140" s="22">
        <f t="shared" si="10"/>
        <v>0</v>
      </c>
      <c r="CZ140" s="22">
        <f t="shared" si="7"/>
        <v>1</v>
      </c>
      <c r="DA140" s="41">
        <f t="shared" si="11"/>
        <v>0</v>
      </c>
      <c r="DZ140" s="191"/>
    </row>
    <row r="141" spans="1:130">
      <c r="A141" s="12"/>
      <c r="B141" s="267"/>
      <c r="C141" s="268"/>
      <c r="D141" s="268"/>
      <c r="E141" s="268"/>
      <c r="F141" s="268"/>
      <c r="G141" s="268"/>
      <c r="H141" s="268"/>
      <c r="I141" s="268"/>
      <c r="J141" s="268"/>
      <c r="K141" s="268"/>
      <c r="L141" s="268"/>
      <c r="M141" s="268"/>
      <c r="N141" s="268"/>
      <c r="O141" s="268"/>
      <c r="P141" s="268"/>
      <c r="Q141" s="268"/>
      <c r="R141" s="268"/>
      <c r="S141" s="268"/>
      <c r="T141" s="268"/>
      <c r="U141" s="268"/>
      <c r="V141" s="268"/>
      <c r="W141" s="268"/>
      <c r="X141" s="268"/>
      <c r="Y141" s="268"/>
      <c r="Z141" s="268"/>
      <c r="AA141" s="268"/>
      <c r="AB141" s="268"/>
      <c r="AC141" s="268"/>
      <c r="AD141" s="268"/>
      <c r="AE141" s="268"/>
      <c r="AF141" s="268"/>
      <c r="AG141" s="268"/>
      <c r="AH141" s="268"/>
      <c r="AI141" s="268"/>
      <c r="AJ141" s="268"/>
      <c r="AK141" s="268"/>
      <c r="AL141" s="268"/>
      <c r="AM141" s="268"/>
      <c r="AN141" s="268"/>
      <c r="AO141" s="268"/>
      <c r="AP141" s="268"/>
      <c r="AQ141" s="268"/>
      <c r="AR141" s="268"/>
      <c r="AS141" s="268"/>
      <c r="AT141" s="268"/>
      <c r="AU141" s="268"/>
      <c r="AV141" s="268"/>
      <c r="AW141" s="268"/>
      <c r="AX141" s="268"/>
      <c r="AY141" s="268"/>
      <c r="AZ141" s="268"/>
      <c r="BA141" s="268"/>
      <c r="BB141" s="268"/>
      <c r="BC141" s="268"/>
      <c r="BD141" s="268"/>
      <c r="BE141" s="268"/>
      <c r="BF141" s="268"/>
      <c r="BG141" s="268"/>
      <c r="BH141" s="268"/>
      <c r="BI141" s="268"/>
      <c r="BJ141" s="268"/>
      <c r="BK141" s="268"/>
      <c r="BL141" s="268"/>
      <c r="BM141" s="268"/>
      <c r="BN141" s="268"/>
      <c r="BO141" s="268"/>
      <c r="BP141" s="268"/>
      <c r="BQ141" s="268"/>
      <c r="BR141" s="268"/>
      <c r="BS141" s="268"/>
      <c r="BT141" s="268"/>
      <c r="BU141" s="268"/>
      <c r="BV141" s="268"/>
      <c r="BW141" s="268"/>
      <c r="BX141" s="268"/>
      <c r="BY141" s="268"/>
      <c r="BZ141" s="269"/>
      <c r="CA141" s="28"/>
      <c r="CB141" s="42" t="str">
        <f t="shared" si="5"/>
        <v>Riadok bude skrytý.</v>
      </c>
      <c r="CC141" s="36" t="s">
        <v>97</v>
      </c>
      <c r="CW141" s="22">
        <f t="shared" si="6"/>
        <v>0</v>
      </c>
      <c r="CX141" s="22">
        <f t="shared" si="9"/>
        <v>0</v>
      </c>
      <c r="CY141" s="22">
        <f t="shared" si="10"/>
        <v>0</v>
      </c>
      <c r="CZ141" s="22">
        <f t="shared" si="7"/>
        <v>1</v>
      </c>
      <c r="DA141" s="41">
        <f t="shared" si="11"/>
        <v>0</v>
      </c>
      <c r="DZ141" s="191"/>
    </row>
    <row r="142" spans="1:130">
      <c r="A142" s="12"/>
      <c r="B142" s="615"/>
      <c r="C142" s="616"/>
      <c r="D142" s="616"/>
      <c r="E142" s="616"/>
      <c r="F142" s="616"/>
      <c r="G142" s="616"/>
      <c r="H142" s="616"/>
      <c r="I142" s="616"/>
      <c r="J142" s="616"/>
      <c r="K142" s="616"/>
      <c r="L142" s="616"/>
      <c r="M142" s="616"/>
      <c r="N142" s="616"/>
      <c r="O142" s="616"/>
      <c r="P142" s="616"/>
      <c r="Q142" s="616"/>
      <c r="R142" s="616"/>
      <c r="S142" s="616"/>
      <c r="T142" s="616"/>
      <c r="U142" s="616"/>
      <c r="V142" s="616"/>
      <c r="W142" s="616"/>
      <c r="X142" s="616"/>
      <c r="Y142" s="616"/>
      <c r="Z142" s="616"/>
      <c r="AA142" s="616"/>
      <c r="AB142" s="616"/>
      <c r="AC142" s="616"/>
      <c r="AD142" s="616"/>
      <c r="AE142" s="616"/>
      <c r="AF142" s="616"/>
      <c r="AG142" s="616"/>
      <c r="AH142" s="616"/>
      <c r="AI142" s="616"/>
      <c r="AJ142" s="616"/>
      <c r="AK142" s="616"/>
      <c r="AL142" s="616"/>
      <c r="AM142" s="616"/>
      <c r="AN142" s="616"/>
      <c r="AO142" s="616"/>
      <c r="AP142" s="616"/>
      <c r="AQ142" s="616"/>
      <c r="AR142" s="616"/>
      <c r="AS142" s="616"/>
      <c r="AT142" s="616"/>
      <c r="AU142" s="616"/>
      <c r="AV142" s="616"/>
      <c r="AW142" s="616"/>
      <c r="AX142" s="616"/>
      <c r="AY142" s="616"/>
      <c r="AZ142" s="616"/>
      <c r="BA142" s="616"/>
      <c r="BB142" s="616"/>
      <c r="BC142" s="616"/>
      <c r="BD142" s="616"/>
      <c r="BE142" s="616"/>
      <c r="BF142" s="616"/>
      <c r="BG142" s="616"/>
      <c r="BH142" s="616"/>
      <c r="BI142" s="616"/>
      <c r="BJ142" s="616"/>
      <c r="BK142" s="616"/>
      <c r="BL142" s="616"/>
      <c r="BM142" s="616"/>
      <c r="BN142" s="616"/>
      <c r="BO142" s="616"/>
      <c r="BP142" s="616"/>
      <c r="BQ142" s="616"/>
      <c r="BR142" s="616"/>
      <c r="BS142" s="616"/>
      <c r="BT142" s="616"/>
      <c r="BU142" s="616"/>
      <c r="BV142" s="616"/>
      <c r="BW142" s="616"/>
      <c r="BX142" s="616"/>
      <c r="BY142" s="616"/>
      <c r="BZ142" s="617"/>
      <c r="CA142" s="28"/>
      <c r="CB142" s="42" t="str">
        <f t="shared" si="5"/>
        <v>Riadok bude skrytý.</v>
      </c>
      <c r="CC142" s="36" t="s">
        <v>97</v>
      </c>
      <c r="CW142" s="22">
        <f t="shared" si="6"/>
        <v>0</v>
      </c>
      <c r="CZ142" s="22">
        <f t="shared" si="7"/>
        <v>1</v>
      </c>
      <c r="DA142" s="22">
        <f t="shared" si="8"/>
        <v>0</v>
      </c>
      <c r="DZ142" s="191"/>
    </row>
    <row r="143" spans="1:130">
      <c r="A143" s="12"/>
      <c r="CA143" s="28"/>
      <c r="CB143" s="42" t="str">
        <f t="shared" ref="CB143:CB169" si="12">+IF(DA143=0,"Riadok bude skrytý.","Riadok bude vidieť.")</f>
        <v>Riadok bude skrytý.</v>
      </c>
      <c r="CC143" s="36" t="s">
        <v>97</v>
      </c>
      <c r="CW143" s="22">
        <f t="shared" si="6"/>
        <v>0</v>
      </c>
      <c r="CZ143" s="22">
        <f t="shared" si="7"/>
        <v>1</v>
      </c>
      <c r="DA143" s="22">
        <f t="shared" si="8"/>
        <v>0</v>
      </c>
      <c r="DZ143" s="191"/>
    </row>
    <row r="144" spans="1:130">
      <c r="A144" s="12"/>
      <c r="B144" s="196" t="s">
        <v>223</v>
      </c>
      <c r="CA144" s="29" t="s">
        <v>91</v>
      </c>
      <c r="CB144" s="42" t="str">
        <f t="shared" si="12"/>
        <v>Riadok bude vidieť.</v>
      </c>
      <c r="CC144" s="36" t="s">
        <v>97</v>
      </c>
      <c r="CW144" s="22">
        <f>+IF($AJ$147="",0,1)</f>
        <v>1</v>
      </c>
      <c r="CZ144" s="22">
        <f t="shared" si="7"/>
        <v>1</v>
      </c>
      <c r="DA144" s="22">
        <f t="shared" si="8"/>
        <v>1</v>
      </c>
      <c r="DZ144" s="191"/>
    </row>
    <row r="145" spans="1:130">
      <c r="A145" s="12"/>
      <c r="B145" s="6"/>
      <c r="CA145" s="28"/>
      <c r="CB145" s="42" t="str">
        <f t="shared" si="12"/>
        <v>Riadok bude vidieť.</v>
      </c>
      <c r="CC145" s="36" t="s">
        <v>97</v>
      </c>
      <c r="CW145" s="22">
        <f>+IF($AJ$147="",0,1)</f>
        <v>1</v>
      </c>
      <c r="CZ145" s="22">
        <f>IF(CC145="",1,IF(CC145="Chcem skryť riadok.",0,1))</f>
        <v>1</v>
      </c>
      <c r="DA145" s="22">
        <f>+IF(CW145+CX145+CY145=0,0,IF(CZ145=0,0,1))</f>
        <v>1</v>
      </c>
      <c r="DZ145" s="191"/>
    </row>
    <row r="146" spans="1:130">
      <c r="A146" s="12"/>
      <c r="B146" s="419" t="s">
        <v>50</v>
      </c>
      <c r="C146" s="420"/>
      <c r="D146" s="420"/>
      <c r="E146" s="420"/>
      <c r="F146" s="420"/>
      <c r="G146" s="420"/>
      <c r="H146" s="420"/>
      <c r="I146" s="420"/>
      <c r="J146" s="420"/>
      <c r="K146" s="420"/>
      <c r="L146" s="420"/>
      <c r="M146" s="420"/>
      <c r="N146" s="420"/>
      <c r="O146" s="420"/>
      <c r="P146" s="420"/>
      <c r="Q146" s="420"/>
      <c r="R146" s="420"/>
      <c r="S146" s="420"/>
      <c r="T146" s="420"/>
      <c r="U146" s="420"/>
      <c r="V146" s="420"/>
      <c r="W146" s="420"/>
      <c r="X146" s="420"/>
      <c r="Y146" s="420"/>
      <c r="Z146" s="420"/>
      <c r="AA146" s="420"/>
      <c r="AB146" s="420"/>
      <c r="AC146" s="420"/>
      <c r="AD146" s="420"/>
      <c r="AE146" s="420"/>
      <c r="AF146" s="420"/>
      <c r="AG146" s="420"/>
      <c r="AH146" s="420"/>
      <c r="AI146" s="420"/>
      <c r="AJ146" s="287">
        <v>2018</v>
      </c>
      <c r="AK146" s="288"/>
      <c r="AL146" s="288"/>
      <c r="AM146" s="288"/>
      <c r="AN146" s="288"/>
      <c r="AO146" s="288"/>
      <c r="AP146" s="288"/>
      <c r="AQ146" s="288"/>
      <c r="AR146" s="288"/>
      <c r="AS146" s="288"/>
      <c r="AT146" s="288"/>
      <c r="AU146" s="288"/>
      <c r="AV146" s="288"/>
      <c r="AW146" s="288"/>
      <c r="AX146" s="288"/>
      <c r="AY146" s="288"/>
      <c r="AZ146" s="288"/>
      <c r="BA146" s="288"/>
      <c r="BB146" s="288"/>
      <c r="BC146" s="288"/>
      <c r="BD146" s="288"/>
      <c r="BE146" s="288"/>
      <c r="BF146" s="288"/>
      <c r="BG146" s="288"/>
      <c r="BH146" s="288"/>
      <c r="BI146" s="288"/>
      <c r="BJ146" s="288"/>
      <c r="BK146" s="288"/>
      <c r="BL146" s="288"/>
      <c r="BM146" s="288"/>
      <c r="BN146" s="288"/>
      <c r="BO146" s="288"/>
      <c r="BP146" s="288"/>
      <c r="BQ146" s="288"/>
      <c r="BR146" s="288"/>
      <c r="BS146" s="288"/>
      <c r="BT146" s="288"/>
      <c r="BU146" s="288"/>
      <c r="BV146" s="288"/>
      <c r="BW146" s="288"/>
      <c r="BX146" s="288"/>
      <c r="BY146" s="288"/>
      <c r="BZ146" s="289"/>
      <c r="CA146" s="28"/>
      <c r="CB146" s="42" t="str">
        <f t="shared" si="12"/>
        <v>Riadok bude vidieť.</v>
      </c>
      <c r="CC146" s="36" t="s">
        <v>97</v>
      </c>
      <c r="CW146" s="22">
        <f>+IF($AJ$147="",0,1)</f>
        <v>1</v>
      </c>
      <c r="CZ146" s="22">
        <f>IF(CC146="",1,IF(CC146="Chcem skryť riadok.",0,1))</f>
        <v>1</v>
      </c>
      <c r="DA146" s="22">
        <f>+IF(CW146+CX146+CY146=0,0,IF(CZ146=0,0,1))</f>
        <v>1</v>
      </c>
      <c r="DZ146" s="191"/>
    </row>
    <row r="147" spans="1:130">
      <c r="A147" s="12"/>
      <c r="B147" s="547" t="s">
        <v>227</v>
      </c>
      <c r="C147" s="548"/>
      <c r="D147" s="548"/>
      <c r="E147" s="548"/>
      <c r="F147" s="548"/>
      <c r="G147" s="548"/>
      <c r="H147" s="548"/>
      <c r="I147" s="548"/>
      <c r="J147" s="548"/>
      <c r="K147" s="548"/>
      <c r="L147" s="548"/>
      <c r="M147" s="548"/>
      <c r="N147" s="548"/>
      <c r="O147" s="548"/>
      <c r="P147" s="548"/>
      <c r="Q147" s="548"/>
      <c r="R147" s="548"/>
      <c r="S147" s="548"/>
      <c r="T147" s="548"/>
      <c r="U147" s="548"/>
      <c r="V147" s="548"/>
      <c r="W147" s="548"/>
      <c r="X147" s="548"/>
      <c r="Y147" s="548"/>
      <c r="Z147" s="548"/>
      <c r="AA147" s="548"/>
      <c r="AB147" s="548"/>
      <c r="AC147" s="548"/>
      <c r="AD147" s="548"/>
      <c r="AE147" s="548"/>
      <c r="AF147" s="548"/>
      <c r="AG147" s="548"/>
      <c r="AH147" s="548"/>
      <c r="AI147" s="548"/>
      <c r="AJ147" s="290">
        <v>0</v>
      </c>
      <c r="AK147" s="291"/>
      <c r="AL147" s="291"/>
      <c r="AM147" s="291"/>
      <c r="AN147" s="291"/>
      <c r="AO147" s="291"/>
      <c r="AP147" s="291"/>
      <c r="AQ147" s="291"/>
      <c r="AR147" s="291"/>
      <c r="AS147" s="291"/>
      <c r="AT147" s="291"/>
      <c r="AU147" s="291"/>
      <c r="AV147" s="291"/>
      <c r="AW147" s="291"/>
      <c r="AX147" s="291"/>
      <c r="AY147" s="291"/>
      <c r="AZ147" s="291"/>
      <c r="BA147" s="291"/>
      <c r="BB147" s="291"/>
      <c r="BC147" s="291"/>
      <c r="BD147" s="291"/>
      <c r="BE147" s="291"/>
      <c r="BF147" s="291"/>
      <c r="BG147" s="291"/>
      <c r="BH147" s="291"/>
      <c r="BI147" s="291"/>
      <c r="BJ147" s="291"/>
      <c r="BK147" s="291"/>
      <c r="BL147" s="291"/>
      <c r="BM147" s="291"/>
      <c r="BN147" s="291"/>
      <c r="BO147" s="291"/>
      <c r="BP147" s="291"/>
      <c r="BQ147" s="291"/>
      <c r="BR147" s="291"/>
      <c r="BS147" s="291"/>
      <c r="BT147" s="291"/>
      <c r="BU147" s="291"/>
      <c r="BV147" s="291"/>
      <c r="BW147" s="291"/>
      <c r="BX147" s="291"/>
      <c r="BY147" s="291"/>
      <c r="BZ147" s="292"/>
      <c r="CA147" s="28"/>
      <c r="CB147" s="42" t="str">
        <f t="shared" si="12"/>
        <v>Riadok bude vidieť.</v>
      </c>
      <c r="CC147" s="36" t="s">
        <v>97</v>
      </c>
      <c r="CW147" s="22">
        <f>+IF($AJ$147="",0,1)</f>
        <v>1</v>
      </c>
      <c r="CZ147" s="22">
        <f>IF(CC147="",1,IF(CC147="Chcem skryť riadok.",0,1))</f>
        <v>1</v>
      </c>
      <c r="DA147" s="22">
        <f>+IF(CW147+CX147+CY147=0,0,IF(CZ147=0,0,1))</f>
        <v>1</v>
      </c>
      <c r="DZ147" s="191"/>
    </row>
    <row r="148" spans="1:130">
      <c r="A148" s="12"/>
      <c r="CA148" s="28"/>
      <c r="CB148" s="42" t="str">
        <f t="shared" si="12"/>
        <v>Riadok bude vidieť.</v>
      </c>
      <c r="CC148" s="36" t="s">
        <v>97</v>
      </c>
      <c r="CW148" s="22">
        <f>+IF($AJ$147="",0,1)</f>
        <v>1</v>
      </c>
      <c r="CZ148" s="22">
        <f>IF(CC148="",1,IF(CC148="Chcem skryť riadok.",0,1))</f>
        <v>1</v>
      </c>
      <c r="DA148" s="22">
        <f>+IF(CW148+CX148+CY148=0,0,IF(CZ148=0,0,1))</f>
        <v>1</v>
      </c>
      <c r="DZ148" s="191"/>
    </row>
    <row r="149" spans="1:130">
      <c r="A149" s="12"/>
      <c r="B149" s="2" t="s">
        <v>226</v>
      </c>
      <c r="CA149" s="28"/>
      <c r="CB149" s="42" t="str">
        <f t="shared" si="12"/>
        <v>Riadok bude skrytý.</v>
      </c>
      <c r="CC149" s="36" t="s">
        <v>97</v>
      </c>
      <c r="CW149" s="22">
        <f>+IF(SUM(CW150:CW169)=0,0,1)</f>
        <v>0</v>
      </c>
      <c r="CZ149" s="22">
        <f>IF(CC149="",1,IF(CC149="Chcem skryť riadok.",0,1))</f>
        <v>1</v>
      </c>
      <c r="DA149" s="22">
        <f>+IF(CW149+CX149+CY149=0,0,IF(CZ149=0,0,1))</f>
        <v>0</v>
      </c>
      <c r="DZ149" s="191"/>
    </row>
    <row r="150" spans="1:130">
      <c r="A150" s="12"/>
      <c r="B150" s="210"/>
      <c r="C150" s="210"/>
      <c r="D150" s="210"/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0"/>
      <c r="BN150" s="210"/>
      <c r="BO150" s="210"/>
      <c r="BP150" s="210"/>
      <c r="BQ150" s="210"/>
      <c r="BR150" s="210"/>
      <c r="BS150" s="210"/>
      <c r="BT150" s="210"/>
      <c r="BU150" s="210"/>
      <c r="BV150" s="210"/>
      <c r="BW150" s="210"/>
      <c r="BX150" s="210"/>
      <c r="BY150" s="210"/>
      <c r="BZ150" s="210"/>
      <c r="CA150" s="28"/>
      <c r="CB150" s="42" t="str">
        <f t="shared" si="12"/>
        <v>Riadok bude skrytý.</v>
      </c>
      <c r="CC150" s="36" t="s">
        <v>97</v>
      </c>
      <c r="CW150" s="22">
        <f>+IF(B150="",0,1)</f>
        <v>0</v>
      </c>
      <c r="CZ150" s="22">
        <f t="shared" ref="CZ150:CZ169" si="13">IF(CC150="",1,IF(CC150="Chcem skryť riadok.",0,1))</f>
        <v>1</v>
      </c>
      <c r="DA150" s="22">
        <f t="shared" ref="DA150:DA169" si="14">+IF(CW150+CX150+CY150=0,0,IF(CZ150=0,0,1))</f>
        <v>0</v>
      </c>
      <c r="DZ150" s="191"/>
    </row>
    <row r="151" spans="1:130">
      <c r="A151" s="12"/>
      <c r="B151" s="210"/>
      <c r="C151" s="210"/>
      <c r="D151" s="210"/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  <c r="BI151" s="210"/>
      <c r="BJ151" s="210"/>
      <c r="BK151" s="210"/>
      <c r="BL151" s="210"/>
      <c r="BM151" s="210"/>
      <c r="BN151" s="210"/>
      <c r="BO151" s="210"/>
      <c r="BP151" s="210"/>
      <c r="BQ151" s="210"/>
      <c r="BR151" s="210"/>
      <c r="BS151" s="210"/>
      <c r="BT151" s="210"/>
      <c r="BU151" s="210"/>
      <c r="BV151" s="210"/>
      <c r="BW151" s="210"/>
      <c r="BX151" s="210"/>
      <c r="BY151" s="210"/>
      <c r="BZ151" s="210"/>
      <c r="CA151" s="28"/>
      <c r="CB151" s="42" t="str">
        <f t="shared" si="12"/>
        <v>Riadok bude skrytý.</v>
      </c>
      <c r="CC151" s="36" t="s">
        <v>97</v>
      </c>
      <c r="CW151" s="22">
        <f t="shared" ref="CW151:CW169" si="15">+IF(B151="",0,1)</f>
        <v>0</v>
      </c>
      <c r="CZ151" s="22">
        <f t="shared" si="13"/>
        <v>1</v>
      </c>
      <c r="DA151" s="22">
        <f t="shared" si="14"/>
        <v>0</v>
      </c>
      <c r="DZ151" s="191"/>
    </row>
    <row r="152" spans="1:130">
      <c r="A152" s="12"/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0"/>
      <c r="BN152" s="210"/>
      <c r="BO152" s="210"/>
      <c r="BP152" s="210"/>
      <c r="BQ152" s="210"/>
      <c r="BR152" s="210"/>
      <c r="BS152" s="210"/>
      <c r="BT152" s="210"/>
      <c r="BU152" s="210"/>
      <c r="BV152" s="210"/>
      <c r="BW152" s="210"/>
      <c r="BX152" s="210"/>
      <c r="BY152" s="210"/>
      <c r="BZ152" s="210"/>
      <c r="CA152" s="28"/>
      <c r="CB152" s="42" t="str">
        <f t="shared" si="12"/>
        <v>Riadok bude skrytý.</v>
      </c>
      <c r="CC152" s="36" t="s">
        <v>97</v>
      </c>
      <c r="CW152" s="22">
        <f t="shared" si="15"/>
        <v>0</v>
      </c>
      <c r="CZ152" s="22">
        <f t="shared" si="13"/>
        <v>1</v>
      </c>
      <c r="DA152" s="22">
        <f t="shared" si="14"/>
        <v>0</v>
      </c>
      <c r="DZ152" s="191"/>
    </row>
    <row r="153" spans="1:130">
      <c r="A153" s="12"/>
      <c r="B153" s="210"/>
      <c r="C153" s="210"/>
      <c r="D153" s="210"/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0"/>
      <c r="BN153" s="210"/>
      <c r="BO153" s="210"/>
      <c r="BP153" s="210"/>
      <c r="BQ153" s="210"/>
      <c r="BR153" s="210"/>
      <c r="BS153" s="210"/>
      <c r="BT153" s="210"/>
      <c r="BU153" s="210"/>
      <c r="BV153" s="210"/>
      <c r="BW153" s="210"/>
      <c r="BX153" s="210"/>
      <c r="BY153" s="210"/>
      <c r="BZ153" s="210"/>
      <c r="CA153" s="28"/>
      <c r="CB153" s="42" t="str">
        <f t="shared" si="12"/>
        <v>Riadok bude skrytý.</v>
      </c>
      <c r="CC153" s="36" t="s">
        <v>97</v>
      </c>
      <c r="CW153" s="22">
        <f t="shared" si="15"/>
        <v>0</v>
      </c>
      <c r="CZ153" s="22">
        <f t="shared" si="13"/>
        <v>1</v>
      </c>
      <c r="DA153" s="22">
        <f t="shared" si="14"/>
        <v>0</v>
      </c>
      <c r="DZ153" s="191"/>
    </row>
    <row r="154" spans="1:130">
      <c r="A154" s="12"/>
      <c r="B154" s="210"/>
      <c r="C154" s="210"/>
      <c r="D154" s="210"/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0"/>
      <c r="BN154" s="210"/>
      <c r="BO154" s="210"/>
      <c r="BP154" s="210"/>
      <c r="BQ154" s="210"/>
      <c r="BR154" s="210"/>
      <c r="BS154" s="210"/>
      <c r="BT154" s="210"/>
      <c r="BU154" s="210"/>
      <c r="BV154" s="210"/>
      <c r="BW154" s="210"/>
      <c r="BX154" s="210"/>
      <c r="BY154" s="210"/>
      <c r="BZ154" s="210"/>
      <c r="CA154" s="28"/>
      <c r="CB154" s="42" t="str">
        <f t="shared" si="12"/>
        <v>Riadok bude skrytý.</v>
      </c>
      <c r="CC154" s="36" t="s">
        <v>97</v>
      </c>
      <c r="CW154" s="22">
        <f t="shared" si="15"/>
        <v>0</v>
      </c>
      <c r="CZ154" s="22">
        <f t="shared" si="13"/>
        <v>1</v>
      </c>
      <c r="DA154" s="22">
        <f t="shared" si="14"/>
        <v>0</v>
      </c>
      <c r="DZ154" s="191"/>
    </row>
    <row r="155" spans="1:130">
      <c r="A155" s="12"/>
      <c r="B155" s="210"/>
      <c r="C155" s="210"/>
      <c r="D155" s="210"/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0"/>
      <c r="BN155" s="210"/>
      <c r="BO155" s="210"/>
      <c r="BP155" s="210"/>
      <c r="BQ155" s="210"/>
      <c r="BR155" s="210"/>
      <c r="BS155" s="210"/>
      <c r="BT155" s="210"/>
      <c r="BU155" s="210"/>
      <c r="BV155" s="210"/>
      <c r="BW155" s="210"/>
      <c r="BX155" s="210"/>
      <c r="BY155" s="210"/>
      <c r="BZ155" s="210"/>
      <c r="CA155" s="28"/>
      <c r="CB155" s="42" t="str">
        <f t="shared" si="12"/>
        <v>Riadok bude skrytý.</v>
      </c>
      <c r="CC155" s="36" t="s">
        <v>97</v>
      </c>
      <c r="CW155" s="22">
        <f t="shared" si="15"/>
        <v>0</v>
      </c>
      <c r="CZ155" s="22">
        <f t="shared" si="13"/>
        <v>1</v>
      </c>
      <c r="DA155" s="22">
        <f t="shared" si="14"/>
        <v>0</v>
      </c>
      <c r="DZ155" s="191"/>
    </row>
    <row r="156" spans="1:130">
      <c r="A156" s="12"/>
      <c r="B156" s="210"/>
      <c r="C156" s="210"/>
      <c r="D156" s="210"/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0"/>
      <c r="BN156" s="210"/>
      <c r="BO156" s="210"/>
      <c r="BP156" s="210"/>
      <c r="BQ156" s="210"/>
      <c r="BR156" s="210"/>
      <c r="BS156" s="210"/>
      <c r="BT156" s="210"/>
      <c r="BU156" s="210"/>
      <c r="BV156" s="210"/>
      <c r="BW156" s="210"/>
      <c r="BX156" s="210"/>
      <c r="BY156" s="210"/>
      <c r="BZ156" s="210"/>
      <c r="CA156" s="28"/>
      <c r="CB156" s="42" t="str">
        <f t="shared" si="12"/>
        <v>Riadok bude skrytý.</v>
      </c>
      <c r="CC156" s="36" t="s">
        <v>97</v>
      </c>
      <c r="CW156" s="22">
        <f t="shared" si="15"/>
        <v>0</v>
      </c>
      <c r="CZ156" s="22">
        <f t="shared" si="13"/>
        <v>1</v>
      </c>
      <c r="DA156" s="22">
        <f t="shared" si="14"/>
        <v>0</v>
      </c>
      <c r="DZ156" s="191"/>
    </row>
    <row r="157" spans="1:130">
      <c r="A157" s="12"/>
      <c r="B157" s="210"/>
      <c r="C157" s="210"/>
      <c r="D157" s="210"/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0"/>
      <c r="BN157" s="210"/>
      <c r="BO157" s="210"/>
      <c r="BP157" s="210"/>
      <c r="BQ157" s="210"/>
      <c r="BR157" s="210"/>
      <c r="BS157" s="210"/>
      <c r="BT157" s="210"/>
      <c r="BU157" s="210"/>
      <c r="BV157" s="210"/>
      <c r="BW157" s="210"/>
      <c r="BX157" s="210"/>
      <c r="BY157" s="210"/>
      <c r="BZ157" s="210"/>
      <c r="CA157" s="28"/>
      <c r="CB157" s="42" t="str">
        <f t="shared" si="12"/>
        <v>Riadok bude skrytý.</v>
      </c>
      <c r="CC157" s="36" t="s">
        <v>97</v>
      </c>
      <c r="CW157" s="22">
        <f t="shared" si="15"/>
        <v>0</v>
      </c>
      <c r="CZ157" s="22">
        <f t="shared" si="13"/>
        <v>1</v>
      </c>
      <c r="DA157" s="22">
        <f t="shared" si="14"/>
        <v>0</v>
      </c>
      <c r="DZ157" s="191"/>
    </row>
    <row r="158" spans="1:130">
      <c r="A158" s="12"/>
      <c r="B158" s="210"/>
      <c r="C158" s="210"/>
      <c r="D158" s="210"/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  <c r="BI158" s="210"/>
      <c r="BJ158" s="210"/>
      <c r="BK158" s="210"/>
      <c r="BL158" s="210"/>
      <c r="BM158" s="210"/>
      <c r="BN158" s="210"/>
      <c r="BO158" s="210"/>
      <c r="BP158" s="210"/>
      <c r="BQ158" s="210"/>
      <c r="BR158" s="210"/>
      <c r="BS158" s="210"/>
      <c r="BT158" s="210"/>
      <c r="BU158" s="210"/>
      <c r="BV158" s="210"/>
      <c r="BW158" s="210"/>
      <c r="BX158" s="210"/>
      <c r="BY158" s="210"/>
      <c r="BZ158" s="210"/>
      <c r="CA158" s="28"/>
      <c r="CB158" s="42" t="str">
        <f t="shared" si="12"/>
        <v>Riadok bude skrytý.</v>
      </c>
      <c r="CC158" s="36" t="s">
        <v>97</v>
      </c>
      <c r="CW158" s="22">
        <f t="shared" si="15"/>
        <v>0</v>
      </c>
      <c r="CZ158" s="22">
        <f t="shared" si="13"/>
        <v>1</v>
      </c>
      <c r="DA158" s="22">
        <f t="shared" si="14"/>
        <v>0</v>
      </c>
      <c r="DZ158" s="191"/>
    </row>
    <row r="159" spans="1:130">
      <c r="A159" s="12"/>
      <c r="B159" s="210"/>
      <c r="C159" s="210"/>
      <c r="D159" s="210"/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210"/>
      <c r="BN159" s="210"/>
      <c r="BO159" s="210"/>
      <c r="BP159" s="210"/>
      <c r="BQ159" s="210"/>
      <c r="BR159" s="210"/>
      <c r="BS159" s="210"/>
      <c r="BT159" s="210"/>
      <c r="BU159" s="210"/>
      <c r="BV159" s="210"/>
      <c r="BW159" s="210"/>
      <c r="BX159" s="210"/>
      <c r="BY159" s="210"/>
      <c r="BZ159" s="210"/>
      <c r="CA159" s="28"/>
      <c r="CB159" s="42" t="str">
        <f t="shared" si="12"/>
        <v>Riadok bude skrytý.</v>
      </c>
      <c r="CC159" s="36" t="s">
        <v>97</v>
      </c>
      <c r="CW159" s="22">
        <f t="shared" si="15"/>
        <v>0</v>
      </c>
      <c r="CZ159" s="22">
        <f t="shared" si="13"/>
        <v>1</v>
      </c>
      <c r="DA159" s="22">
        <f t="shared" si="14"/>
        <v>0</v>
      </c>
      <c r="DZ159" s="191"/>
    </row>
    <row r="160" spans="1:130">
      <c r="A160" s="12"/>
      <c r="B160" s="210"/>
      <c r="C160" s="210"/>
      <c r="D160" s="210"/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0"/>
      <c r="BN160" s="210"/>
      <c r="BO160" s="210"/>
      <c r="BP160" s="210"/>
      <c r="BQ160" s="210"/>
      <c r="BR160" s="210"/>
      <c r="BS160" s="210"/>
      <c r="BT160" s="210"/>
      <c r="BU160" s="210"/>
      <c r="BV160" s="210"/>
      <c r="BW160" s="210"/>
      <c r="BX160" s="210"/>
      <c r="BY160" s="210"/>
      <c r="BZ160" s="210"/>
      <c r="CA160" s="28"/>
      <c r="CB160" s="42" t="str">
        <f t="shared" si="12"/>
        <v>Riadok bude skrytý.</v>
      </c>
      <c r="CC160" s="36" t="s">
        <v>97</v>
      </c>
      <c r="CW160" s="22">
        <f t="shared" si="15"/>
        <v>0</v>
      </c>
      <c r="CZ160" s="22">
        <f t="shared" si="13"/>
        <v>1</v>
      </c>
      <c r="DA160" s="22">
        <f t="shared" si="14"/>
        <v>0</v>
      </c>
      <c r="DZ160" s="191"/>
    </row>
    <row r="161" spans="1:130">
      <c r="A161" s="12"/>
      <c r="B161" s="210"/>
      <c r="C161" s="210"/>
      <c r="D161" s="210"/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0"/>
      <c r="BN161" s="210"/>
      <c r="BO161" s="210"/>
      <c r="BP161" s="210"/>
      <c r="BQ161" s="210"/>
      <c r="BR161" s="210"/>
      <c r="BS161" s="210"/>
      <c r="BT161" s="210"/>
      <c r="BU161" s="210"/>
      <c r="BV161" s="210"/>
      <c r="BW161" s="210"/>
      <c r="BX161" s="210"/>
      <c r="BY161" s="210"/>
      <c r="BZ161" s="210"/>
      <c r="CA161" s="28"/>
      <c r="CB161" s="42" t="str">
        <f t="shared" si="12"/>
        <v>Riadok bude skrytý.</v>
      </c>
      <c r="CC161" s="36" t="s">
        <v>97</v>
      </c>
      <c r="CW161" s="22">
        <f t="shared" si="15"/>
        <v>0</v>
      </c>
      <c r="CZ161" s="22">
        <f t="shared" si="13"/>
        <v>1</v>
      </c>
      <c r="DA161" s="22">
        <f t="shared" si="14"/>
        <v>0</v>
      </c>
      <c r="DZ161" s="191"/>
    </row>
    <row r="162" spans="1:130">
      <c r="A162" s="12"/>
      <c r="B162" s="210"/>
      <c r="C162" s="210"/>
      <c r="D162" s="210"/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0"/>
      <c r="BN162" s="210"/>
      <c r="BO162" s="210"/>
      <c r="BP162" s="210"/>
      <c r="BQ162" s="210"/>
      <c r="BR162" s="210"/>
      <c r="BS162" s="210"/>
      <c r="BT162" s="210"/>
      <c r="BU162" s="210"/>
      <c r="BV162" s="210"/>
      <c r="BW162" s="210"/>
      <c r="BX162" s="210"/>
      <c r="BY162" s="210"/>
      <c r="BZ162" s="210"/>
      <c r="CA162" s="28"/>
      <c r="CB162" s="42" t="str">
        <f t="shared" si="12"/>
        <v>Riadok bude skrytý.</v>
      </c>
      <c r="CC162" s="36" t="s">
        <v>97</v>
      </c>
      <c r="CW162" s="22">
        <f t="shared" si="15"/>
        <v>0</v>
      </c>
      <c r="CZ162" s="22">
        <f t="shared" si="13"/>
        <v>1</v>
      </c>
      <c r="DA162" s="22">
        <f t="shared" si="14"/>
        <v>0</v>
      </c>
      <c r="DZ162" s="191"/>
    </row>
    <row r="163" spans="1:130">
      <c r="A163" s="12"/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0"/>
      <c r="BN163" s="210"/>
      <c r="BO163" s="210"/>
      <c r="BP163" s="210"/>
      <c r="BQ163" s="210"/>
      <c r="BR163" s="210"/>
      <c r="BS163" s="210"/>
      <c r="BT163" s="210"/>
      <c r="BU163" s="210"/>
      <c r="BV163" s="210"/>
      <c r="BW163" s="210"/>
      <c r="BX163" s="210"/>
      <c r="BY163" s="210"/>
      <c r="BZ163" s="210"/>
      <c r="CA163" s="28"/>
      <c r="CB163" s="42" t="str">
        <f t="shared" si="12"/>
        <v>Riadok bude skrytý.</v>
      </c>
      <c r="CC163" s="36" t="s">
        <v>97</v>
      </c>
      <c r="CW163" s="22">
        <f t="shared" si="15"/>
        <v>0</v>
      </c>
      <c r="CZ163" s="22">
        <f t="shared" si="13"/>
        <v>1</v>
      </c>
      <c r="DA163" s="22">
        <f t="shared" si="14"/>
        <v>0</v>
      </c>
      <c r="DZ163" s="191"/>
    </row>
    <row r="164" spans="1:130">
      <c r="A164" s="12"/>
      <c r="B164" s="210"/>
      <c r="C164" s="210"/>
      <c r="D164" s="210"/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0"/>
      <c r="BN164" s="210"/>
      <c r="BO164" s="210"/>
      <c r="BP164" s="210"/>
      <c r="BQ164" s="210"/>
      <c r="BR164" s="210"/>
      <c r="BS164" s="210"/>
      <c r="BT164" s="210"/>
      <c r="BU164" s="210"/>
      <c r="BV164" s="210"/>
      <c r="BW164" s="210"/>
      <c r="BX164" s="210"/>
      <c r="BY164" s="210"/>
      <c r="BZ164" s="210"/>
      <c r="CA164" s="28"/>
      <c r="CB164" s="42" t="str">
        <f t="shared" si="12"/>
        <v>Riadok bude skrytý.</v>
      </c>
      <c r="CC164" s="36" t="s">
        <v>97</v>
      </c>
      <c r="CW164" s="22">
        <f t="shared" si="15"/>
        <v>0</v>
      </c>
      <c r="CZ164" s="22">
        <f t="shared" si="13"/>
        <v>1</v>
      </c>
      <c r="DA164" s="22">
        <f t="shared" si="14"/>
        <v>0</v>
      </c>
      <c r="DZ164" s="191"/>
    </row>
    <row r="165" spans="1:130">
      <c r="A165" s="12"/>
      <c r="B165" s="210"/>
      <c r="C165" s="210"/>
      <c r="D165" s="210"/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  <c r="BI165" s="210"/>
      <c r="BJ165" s="210"/>
      <c r="BK165" s="210"/>
      <c r="BL165" s="210"/>
      <c r="BM165" s="210"/>
      <c r="BN165" s="210"/>
      <c r="BO165" s="210"/>
      <c r="BP165" s="210"/>
      <c r="BQ165" s="210"/>
      <c r="BR165" s="210"/>
      <c r="BS165" s="210"/>
      <c r="BT165" s="210"/>
      <c r="BU165" s="210"/>
      <c r="BV165" s="210"/>
      <c r="BW165" s="210"/>
      <c r="BX165" s="210"/>
      <c r="BY165" s="210"/>
      <c r="BZ165" s="210"/>
      <c r="CA165" s="28"/>
      <c r="CB165" s="42" t="str">
        <f t="shared" si="12"/>
        <v>Riadok bude skrytý.</v>
      </c>
      <c r="CC165" s="36" t="s">
        <v>97</v>
      </c>
      <c r="CW165" s="22">
        <f t="shared" si="15"/>
        <v>0</v>
      </c>
      <c r="CZ165" s="22">
        <f t="shared" si="13"/>
        <v>1</v>
      </c>
      <c r="DA165" s="22">
        <f t="shared" si="14"/>
        <v>0</v>
      </c>
      <c r="DZ165" s="191"/>
    </row>
    <row r="166" spans="1:130">
      <c r="A166" s="12"/>
      <c r="B166" s="210"/>
      <c r="C166" s="210"/>
      <c r="D166" s="210"/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  <c r="BI166" s="210"/>
      <c r="BJ166" s="210"/>
      <c r="BK166" s="210"/>
      <c r="BL166" s="210"/>
      <c r="BM166" s="210"/>
      <c r="BN166" s="210"/>
      <c r="BO166" s="210"/>
      <c r="BP166" s="210"/>
      <c r="BQ166" s="210"/>
      <c r="BR166" s="210"/>
      <c r="BS166" s="210"/>
      <c r="BT166" s="210"/>
      <c r="BU166" s="210"/>
      <c r="BV166" s="210"/>
      <c r="BW166" s="210"/>
      <c r="BX166" s="210"/>
      <c r="BY166" s="210"/>
      <c r="BZ166" s="210"/>
      <c r="CA166" s="28"/>
      <c r="CB166" s="42" t="str">
        <f t="shared" si="12"/>
        <v>Riadok bude skrytý.</v>
      </c>
      <c r="CC166" s="36" t="s">
        <v>97</v>
      </c>
      <c r="CW166" s="22">
        <f t="shared" si="15"/>
        <v>0</v>
      </c>
      <c r="CZ166" s="22">
        <f t="shared" si="13"/>
        <v>1</v>
      </c>
      <c r="DA166" s="22">
        <f t="shared" si="14"/>
        <v>0</v>
      </c>
      <c r="DZ166" s="191"/>
    </row>
    <row r="167" spans="1:130">
      <c r="A167" s="12"/>
      <c r="B167" s="210"/>
      <c r="C167" s="210"/>
      <c r="D167" s="210"/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  <c r="BI167" s="210"/>
      <c r="BJ167" s="210"/>
      <c r="BK167" s="210"/>
      <c r="BL167" s="210"/>
      <c r="BM167" s="210"/>
      <c r="BN167" s="210"/>
      <c r="BO167" s="210"/>
      <c r="BP167" s="210"/>
      <c r="BQ167" s="210"/>
      <c r="BR167" s="210"/>
      <c r="BS167" s="210"/>
      <c r="BT167" s="210"/>
      <c r="BU167" s="210"/>
      <c r="BV167" s="210"/>
      <c r="BW167" s="210"/>
      <c r="BX167" s="210"/>
      <c r="BY167" s="210"/>
      <c r="BZ167" s="210"/>
      <c r="CA167" s="28"/>
      <c r="CB167" s="42" t="str">
        <f t="shared" si="12"/>
        <v>Riadok bude skrytý.</v>
      </c>
      <c r="CC167" s="36" t="s">
        <v>97</v>
      </c>
      <c r="CW167" s="22">
        <f t="shared" si="15"/>
        <v>0</v>
      </c>
      <c r="CZ167" s="22">
        <f t="shared" si="13"/>
        <v>1</v>
      </c>
      <c r="DA167" s="22">
        <f t="shared" si="14"/>
        <v>0</v>
      </c>
      <c r="DZ167" s="191"/>
    </row>
    <row r="168" spans="1:130">
      <c r="A168" s="12"/>
      <c r="B168" s="210"/>
      <c r="C168" s="210"/>
      <c r="D168" s="210"/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  <c r="BI168" s="210"/>
      <c r="BJ168" s="210"/>
      <c r="BK168" s="210"/>
      <c r="BL168" s="210"/>
      <c r="BM168" s="210"/>
      <c r="BN168" s="210"/>
      <c r="BO168" s="210"/>
      <c r="BP168" s="210"/>
      <c r="BQ168" s="210"/>
      <c r="BR168" s="210"/>
      <c r="BS168" s="210"/>
      <c r="BT168" s="210"/>
      <c r="BU168" s="210"/>
      <c r="BV168" s="210"/>
      <c r="BW168" s="210"/>
      <c r="BX168" s="210"/>
      <c r="BY168" s="210"/>
      <c r="BZ168" s="210"/>
      <c r="CA168" s="28"/>
      <c r="CB168" s="42" t="str">
        <f t="shared" si="12"/>
        <v>Riadok bude skrytý.</v>
      </c>
      <c r="CC168" s="36" t="s">
        <v>97</v>
      </c>
      <c r="CW168" s="22">
        <f t="shared" si="15"/>
        <v>0</v>
      </c>
      <c r="CZ168" s="22">
        <f t="shared" si="13"/>
        <v>1</v>
      </c>
      <c r="DA168" s="22">
        <f t="shared" si="14"/>
        <v>0</v>
      </c>
      <c r="DZ168" s="191"/>
    </row>
    <row r="169" spans="1:130">
      <c r="A169" s="12"/>
      <c r="B169" s="210"/>
      <c r="C169" s="210"/>
      <c r="D169" s="210"/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  <c r="BI169" s="210"/>
      <c r="BJ169" s="210"/>
      <c r="BK169" s="210"/>
      <c r="BL169" s="210"/>
      <c r="BM169" s="210"/>
      <c r="BN169" s="210"/>
      <c r="BO169" s="210"/>
      <c r="BP169" s="210"/>
      <c r="BQ169" s="210"/>
      <c r="BR169" s="210"/>
      <c r="BS169" s="210"/>
      <c r="BT169" s="210"/>
      <c r="BU169" s="210"/>
      <c r="BV169" s="210"/>
      <c r="BW169" s="210"/>
      <c r="BX169" s="210"/>
      <c r="BY169" s="210"/>
      <c r="BZ169" s="210"/>
      <c r="CA169" s="28"/>
      <c r="CB169" s="42" t="str">
        <f t="shared" si="12"/>
        <v>Riadok bude skrytý.</v>
      </c>
      <c r="CC169" s="36" t="s">
        <v>97</v>
      </c>
      <c r="CW169" s="22">
        <f t="shared" si="15"/>
        <v>0</v>
      </c>
      <c r="CZ169" s="22">
        <f t="shared" si="13"/>
        <v>1</v>
      </c>
      <c r="DA169" s="22">
        <f t="shared" si="14"/>
        <v>0</v>
      </c>
      <c r="DZ169" s="191"/>
    </row>
    <row r="170" spans="1:130" ht="15.75" thickBot="1">
      <c r="A170" s="12"/>
      <c r="CA170" s="27"/>
      <c r="CB170" s="42" t="str">
        <f t="shared" si="5"/>
        <v>Riadok bude vidieť.</v>
      </c>
      <c r="CW170" s="37">
        <v>1</v>
      </c>
      <c r="CZ170" s="22">
        <f t="shared" si="7"/>
        <v>1</v>
      </c>
      <c r="DA170" s="22">
        <f t="shared" si="8"/>
        <v>1</v>
      </c>
      <c r="DZ170" s="191"/>
    </row>
    <row r="171" spans="1:130" ht="16.5" thickBot="1">
      <c r="A171" s="12"/>
      <c r="B171" s="15" t="s">
        <v>57</v>
      </c>
      <c r="C171" s="16"/>
      <c r="D171" s="16"/>
      <c r="E171" s="17" t="s">
        <v>189</v>
      </c>
      <c r="F171" s="16"/>
      <c r="G171" s="17"/>
      <c r="H171" s="17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6"/>
      <c r="BP171" s="16"/>
      <c r="BQ171" s="20"/>
      <c r="BR171" s="20"/>
      <c r="BS171" s="16"/>
      <c r="BT171" s="16"/>
      <c r="BU171" s="16"/>
      <c r="BV171" s="16"/>
      <c r="BW171" s="16"/>
      <c r="BX171" s="16"/>
      <c r="BY171" s="16"/>
      <c r="BZ171" s="18"/>
      <c r="CA171" s="29" t="s">
        <v>91</v>
      </c>
      <c r="CB171" s="42" t="str">
        <f t="shared" si="5"/>
        <v>Riadok bude vidieť.</v>
      </c>
      <c r="CW171" s="37">
        <v>1</v>
      </c>
      <c r="CZ171" s="22">
        <f t="shared" si="7"/>
        <v>1</v>
      </c>
      <c r="DA171" s="22">
        <f t="shared" si="8"/>
        <v>1</v>
      </c>
      <c r="DZ171" s="191"/>
    </row>
    <row r="172" spans="1:130">
      <c r="A172" s="12"/>
      <c r="CA172" s="27"/>
      <c r="CB172" s="42" t="str">
        <f t="shared" si="5"/>
        <v>Riadok bude vidieť.</v>
      </c>
      <c r="CW172" s="37">
        <v>1</v>
      </c>
      <c r="CZ172" s="22">
        <f t="shared" si="7"/>
        <v>1</v>
      </c>
      <c r="DA172" s="22">
        <f t="shared" si="8"/>
        <v>1</v>
      </c>
      <c r="DZ172" s="191"/>
    </row>
    <row r="173" spans="1:130">
      <c r="A173" s="12"/>
      <c r="B173" s="165" t="s">
        <v>102</v>
      </c>
      <c r="C173" s="6" t="s">
        <v>238</v>
      </c>
      <c r="D173" s="6"/>
      <c r="E173" s="6"/>
      <c r="F173" s="6"/>
      <c r="G173" s="6"/>
      <c r="H173" s="6"/>
      <c r="I173" s="6"/>
      <c r="J173" s="6"/>
      <c r="CA173" s="28"/>
      <c r="CB173" s="42" t="str">
        <f t="shared" si="5"/>
        <v>Riadok bude vidieť.</v>
      </c>
      <c r="CW173" s="37">
        <v>1</v>
      </c>
      <c r="CZ173" s="22">
        <f t="shared" si="7"/>
        <v>1</v>
      </c>
      <c r="DA173" s="22">
        <f t="shared" si="8"/>
        <v>1</v>
      </c>
      <c r="DZ173" s="191"/>
    </row>
    <row r="174" spans="1:130">
      <c r="A174" s="12"/>
      <c r="B174" s="5"/>
      <c r="C174" s="6" t="s">
        <v>86</v>
      </c>
      <c r="D174" s="6"/>
      <c r="E174" s="6"/>
      <c r="F174" s="6"/>
      <c r="G174" s="6"/>
      <c r="H174" s="6"/>
      <c r="I174" s="6"/>
      <c r="J174" s="6"/>
      <c r="CA174" s="27"/>
      <c r="CB174" s="42" t="str">
        <f t="shared" si="5"/>
        <v>Riadok bude vidieť.</v>
      </c>
      <c r="CW174" s="37">
        <v>1</v>
      </c>
      <c r="CZ174" s="22">
        <f t="shared" si="7"/>
        <v>1</v>
      </c>
      <c r="DA174" s="22">
        <f t="shared" si="8"/>
        <v>1</v>
      </c>
      <c r="DZ174" s="191"/>
    </row>
    <row r="175" spans="1:130">
      <c r="A175" s="12"/>
      <c r="CA175" s="27"/>
      <c r="CB175" s="42" t="str">
        <f t="shared" si="5"/>
        <v>Riadok bude vidieť.</v>
      </c>
      <c r="CW175" s="37">
        <v>1</v>
      </c>
      <c r="CZ175" s="22">
        <f t="shared" si="7"/>
        <v>1</v>
      </c>
      <c r="DA175" s="22">
        <f t="shared" si="8"/>
        <v>1</v>
      </c>
      <c r="DZ175" s="191"/>
    </row>
    <row r="176" spans="1:130">
      <c r="A176" s="12"/>
      <c r="B176" s="23" t="s">
        <v>87</v>
      </c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O176" s="211" t="s">
        <v>18</v>
      </c>
      <c r="P176" s="211"/>
      <c r="Q176" s="211"/>
      <c r="R176" s="211"/>
      <c r="S176" s="211"/>
      <c r="T176" s="211"/>
      <c r="U176" s="23" t="s">
        <v>239</v>
      </c>
      <c r="V176" s="164"/>
      <c r="W176" s="164"/>
      <c r="X176" s="164"/>
      <c r="Z176" s="23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8"/>
      <c r="CB176" s="42" t="str">
        <f t="shared" si="5"/>
        <v>Riadok bude vidieť.</v>
      </c>
      <c r="CC176" s="36" t="s">
        <v>97</v>
      </c>
      <c r="CW176" s="37">
        <v>1</v>
      </c>
      <c r="CZ176" s="22">
        <f t="shared" si="7"/>
        <v>1</v>
      </c>
      <c r="DA176" s="22">
        <f t="shared" si="8"/>
        <v>1</v>
      </c>
      <c r="DZ176" s="191"/>
    </row>
    <row r="177" spans="1:130">
      <c r="A177" s="12"/>
      <c r="B177" s="2" t="str">
        <f>+IF(O176="nebola","Dôvod ukončenia trvania Spoločnosti:","")</f>
        <v/>
      </c>
      <c r="AD177" s="286"/>
      <c r="AE177" s="286"/>
      <c r="AF177" s="286"/>
      <c r="AG177" s="286"/>
      <c r="AH177" s="286"/>
      <c r="AI177" s="286"/>
      <c r="AJ177" s="286"/>
      <c r="AK177" s="286"/>
      <c r="AL177" s="286"/>
      <c r="AM177" s="286"/>
      <c r="AN177" s="286"/>
      <c r="AO177" s="286"/>
      <c r="AP177" s="286"/>
      <c r="AQ177" s="286"/>
      <c r="AR177" s="286"/>
      <c r="AS177" s="286"/>
      <c r="AT177" s="286"/>
      <c r="AU177" s="286"/>
      <c r="AV177" s="286"/>
      <c r="AW177" s="286"/>
      <c r="AX177" s="286"/>
      <c r="AY177" s="286"/>
      <c r="AZ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J177" s="286"/>
      <c r="BK177" s="286"/>
      <c r="BL177" s="286"/>
      <c r="BM177" s="286"/>
      <c r="BN177" s="286"/>
      <c r="BO177" s="286"/>
      <c r="BP177" s="286"/>
      <c r="BQ177" s="286"/>
      <c r="BR177" s="286"/>
      <c r="BS177" s="286"/>
      <c r="BT177" s="286"/>
      <c r="BU177" s="286"/>
      <c r="BV177" s="286"/>
      <c r="BW177" s="286"/>
      <c r="BX177" s="286"/>
      <c r="BY177" s="286"/>
      <c r="BZ177" s="286"/>
      <c r="CA177" s="28"/>
      <c r="CB177" s="42" t="str">
        <f t="shared" ref="CB177:CB240" si="16">+IF(DA177=0,"Riadok bude skrytý.","Riadok bude vidieť.")</f>
        <v>Riadok bude skrytý.</v>
      </c>
      <c r="CC177" s="36" t="s">
        <v>97</v>
      </c>
      <c r="CW177" s="22">
        <f>+IF(O176="bola",0,1)</f>
        <v>0</v>
      </c>
      <c r="CZ177" s="22">
        <f t="shared" ref="CZ177:CZ240" si="17">IF(CC177="",1,IF(CC177="Chcem skryť riadok.",0,1))</f>
        <v>1</v>
      </c>
      <c r="DA177" s="22">
        <f t="shared" si="8"/>
        <v>0</v>
      </c>
      <c r="DZ177" s="191"/>
    </row>
    <row r="178" spans="1:130">
      <c r="A178" s="12"/>
      <c r="CA178" s="28"/>
      <c r="CB178" s="42" t="str">
        <f t="shared" si="16"/>
        <v>Riadok bude vidieť.</v>
      </c>
      <c r="CC178" s="36" t="s">
        <v>97</v>
      </c>
      <c r="CW178" s="37">
        <v>1</v>
      </c>
      <c r="CZ178" s="22">
        <f t="shared" si="17"/>
        <v>1</v>
      </c>
      <c r="DA178" s="22">
        <f t="shared" si="8"/>
        <v>1</v>
      </c>
      <c r="DZ178" s="191"/>
    </row>
    <row r="179" spans="1:130">
      <c r="A179" s="12"/>
      <c r="B179" s="7" t="s">
        <v>240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I179" s="457" t="s">
        <v>264</v>
      </c>
      <c r="AJ179" s="457"/>
      <c r="AK179" s="457"/>
      <c r="AL179" s="457"/>
      <c r="AM179" s="457"/>
      <c r="AN179" s="457"/>
      <c r="AP179" s="7" t="s">
        <v>96</v>
      </c>
      <c r="AQ179" s="51"/>
      <c r="AR179" s="51"/>
      <c r="AS179" s="51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29" t="s">
        <v>91</v>
      </c>
      <c r="CB179" s="42" t="str">
        <f t="shared" si="16"/>
        <v>Riadok bude vidieť.</v>
      </c>
      <c r="CC179" s="36" t="s">
        <v>97</v>
      </c>
      <c r="CW179" s="37">
        <v>1</v>
      </c>
      <c r="CZ179" s="22">
        <f t="shared" si="17"/>
        <v>1</v>
      </c>
      <c r="DA179" s="22">
        <f t="shared" si="8"/>
        <v>1</v>
      </c>
      <c r="DZ179" s="191"/>
    </row>
    <row r="180" spans="1:130">
      <c r="A180" s="12"/>
      <c r="B180" s="2" t="str">
        <f>+IF(AI179="neboli","Výnimky v konzistentnosti účtovania sú uvedené v tabuľke:","")</f>
        <v/>
      </c>
      <c r="CA180" s="27"/>
      <c r="CB180" s="42" t="str">
        <f t="shared" si="16"/>
        <v>Riadok bude vidieť.</v>
      </c>
      <c r="CC180" s="36" t="s">
        <v>97</v>
      </c>
      <c r="CW180" s="37">
        <v>1</v>
      </c>
      <c r="CZ180" s="22">
        <f t="shared" si="17"/>
        <v>1</v>
      </c>
      <c r="DA180" s="22">
        <f t="shared" si="8"/>
        <v>1</v>
      </c>
      <c r="DZ180" s="191"/>
    </row>
    <row r="181" spans="1:130">
      <c r="A181" s="12"/>
      <c r="CA181" s="28"/>
      <c r="CB181" s="42" t="str">
        <f t="shared" si="16"/>
        <v>Riadok bude skrytý.</v>
      </c>
      <c r="CC181" s="36" t="s">
        <v>97</v>
      </c>
      <c r="CW181" s="22">
        <f>+IF(AI179="boli",0,1)</f>
        <v>0</v>
      </c>
      <c r="CZ181" s="22">
        <f t="shared" si="17"/>
        <v>1</v>
      </c>
      <c r="DA181" s="22">
        <f t="shared" si="8"/>
        <v>0</v>
      </c>
      <c r="DZ181" s="191"/>
    </row>
    <row r="182" spans="1:130" ht="21.75" customHeight="1">
      <c r="A182" s="12"/>
      <c r="B182" s="373" t="s">
        <v>190</v>
      </c>
      <c r="C182" s="374"/>
      <c r="D182" s="374"/>
      <c r="E182" s="374"/>
      <c r="F182" s="374"/>
      <c r="G182" s="374"/>
      <c r="H182" s="374"/>
      <c r="I182" s="374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  <c r="Y182" s="374"/>
      <c r="Z182" s="374"/>
      <c r="AA182" s="375"/>
      <c r="AB182" s="373" t="s">
        <v>93</v>
      </c>
      <c r="AC182" s="374"/>
      <c r="AD182" s="374"/>
      <c r="AE182" s="374"/>
      <c r="AF182" s="374"/>
      <c r="AG182" s="374"/>
      <c r="AH182" s="374"/>
      <c r="AI182" s="374"/>
      <c r="AJ182" s="374"/>
      <c r="AK182" s="374"/>
      <c r="AL182" s="374"/>
      <c r="AM182" s="374"/>
      <c r="AN182" s="374"/>
      <c r="AO182" s="374"/>
      <c r="AP182" s="374"/>
      <c r="AQ182" s="374"/>
      <c r="AR182" s="374"/>
      <c r="AS182" s="374"/>
      <c r="AT182" s="374"/>
      <c r="AU182" s="374"/>
      <c r="AV182" s="374"/>
      <c r="AW182" s="374"/>
      <c r="AX182" s="374"/>
      <c r="AY182" s="374"/>
      <c r="AZ182" s="374"/>
      <c r="BA182" s="374"/>
      <c r="BB182" s="374"/>
      <c r="BC182" s="375"/>
      <c r="BD182" s="542" t="s">
        <v>95</v>
      </c>
      <c r="BE182" s="543"/>
      <c r="BF182" s="543"/>
      <c r="BG182" s="543"/>
      <c r="BH182" s="543"/>
      <c r="BI182" s="543"/>
      <c r="BJ182" s="543"/>
      <c r="BK182" s="543"/>
      <c r="BL182" s="543"/>
      <c r="BM182" s="543"/>
      <c r="BN182" s="543"/>
      <c r="BO182" s="543"/>
      <c r="BP182" s="543"/>
      <c r="BQ182" s="543"/>
      <c r="BR182" s="543"/>
      <c r="BS182" s="543"/>
      <c r="BT182" s="543"/>
      <c r="BU182" s="543"/>
      <c r="BV182" s="543"/>
      <c r="BW182" s="543"/>
      <c r="BX182" s="543"/>
      <c r="BY182" s="543"/>
      <c r="BZ182" s="544"/>
      <c r="CA182" s="30"/>
      <c r="CB182" s="42" t="str">
        <f t="shared" si="16"/>
        <v>Riadok bude skrytý.</v>
      </c>
      <c r="CC182" s="36" t="s">
        <v>97</v>
      </c>
      <c r="CW182" s="24">
        <f t="shared" ref="CW182:CW192" si="18">+IF($AI$179="boli",0,1)</f>
        <v>0</v>
      </c>
      <c r="CZ182" s="22">
        <f t="shared" si="17"/>
        <v>1</v>
      </c>
      <c r="DA182" s="22">
        <f t="shared" si="8"/>
        <v>0</v>
      </c>
      <c r="DZ182" s="191"/>
    </row>
    <row r="183" spans="1:130">
      <c r="A183" s="12"/>
      <c r="B183" s="376"/>
      <c r="C183" s="377"/>
      <c r="D183" s="377"/>
      <c r="E183" s="377"/>
      <c r="F183" s="377"/>
      <c r="G183" s="377"/>
      <c r="H183" s="377"/>
      <c r="I183" s="377"/>
      <c r="J183" s="377"/>
      <c r="K183" s="377"/>
      <c r="L183" s="377"/>
      <c r="M183" s="377"/>
      <c r="N183" s="377"/>
      <c r="O183" s="377"/>
      <c r="P183" s="377"/>
      <c r="Q183" s="377"/>
      <c r="R183" s="377"/>
      <c r="S183" s="377"/>
      <c r="T183" s="377"/>
      <c r="U183" s="377"/>
      <c r="V183" s="377"/>
      <c r="W183" s="377"/>
      <c r="X183" s="377"/>
      <c r="Y183" s="377"/>
      <c r="Z183" s="377"/>
      <c r="AA183" s="378"/>
      <c r="AB183" s="409"/>
      <c r="AC183" s="410"/>
      <c r="AD183" s="410"/>
      <c r="AE183" s="410"/>
      <c r="AF183" s="410"/>
      <c r="AG183" s="410"/>
      <c r="AH183" s="410"/>
      <c r="AI183" s="410"/>
      <c r="AJ183" s="410"/>
      <c r="AK183" s="410"/>
      <c r="AL183" s="410"/>
      <c r="AM183" s="410"/>
      <c r="AN183" s="410"/>
      <c r="AO183" s="410"/>
      <c r="AP183" s="410"/>
      <c r="AQ183" s="410"/>
      <c r="AR183" s="410"/>
      <c r="AS183" s="410"/>
      <c r="AT183" s="410"/>
      <c r="AU183" s="410"/>
      <c r="AV183" s="410"/>
      <c r="AW183" s="410"/>
      <c r="AX183" s="410"/>
      <c r="AY183" s="410"/>
      <c r="AZ183" s="410"/>
      <c r="BA183" s="410"/>
      <c r="BB183" s="410"/>
      <c r="BC183" s="411"/>
      <c r="BD183" s="409"/>
      <c r="BE183" s="410"/>
      <c r="BF183" s="410"/>
      <c r="BG183" s="410"/>
      <c r="BH183" s="410"/>
      <c r="BI183" s="410"/>
      <c r="BJ183" s="410"/>
      <c r="BK183" s="410"/>
      <c r="BL183" s="410"/>
      <c r="BM183" s="410"/>
      <c r="BN183" s="410"/>
      <c r="BO183" s="410"/>
      <c r="BP183" s="410"/>
      <c r="BQ183" s="410"/>
      <c r="BR183" s="410"/>
      <c r="BS183" s="410"/>
      <c r="BT183" s="410"/>
      <c r="BU183" s="410"/>
      <c r="BV183" s="410"/>
      <c r="BW183" s="410"/>
      <c r="BX183" s="410"/>
      <c r="BY183" s="410"/>
      <c r="BZ183" s="411"/>
      <c r="CA183" s="30"/>
      <c r="CB183" s="42" t="str">
        <f t="shared" si="16"/>
        <v>Riadok bude skrytý.</v>
      </c>
      <c r="CC183" s="36" t="s">
        <v>97</v>
      </c>
      <c r="CW183" s="24">
        <f t="shared" si="18"/>
        <v>0</v>
      </c>
      <c r="CZ183" s="22">
        <f t="shared" si="17"/>
        <v>1</v>
      </c>
      <c r="DA183" s="22">
        <f t="shared" si="8"/>
        <v>0</v>
      </c>
      <c r="DZ183" s="191"/>
    </row>
    <row r="184" spans="1:130">
      <c r="A184" s="12"/>
      <c r="B184" s="267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  <c r="N184" s="268"/>
      <c r="O184" s="268"/>
      <c r="P184" s="268"/>
      <c r="Q184" s="268"/>
      <c r="R184" s="268"/>
      <c r="S184" s="268"/>
      <c r="T184" s="268"/>
      <c r="U184" s="268"/>
      <c r="V184" s="268"/>
      <c r="W184" s="268"/>
      <c r="X184" s="268"/>
      <c r="Y184" s="268"/>
      <c r="Z184" s="268"/>
      <c r="AA184" s="269"/>
      <c r="AB184" s="404"/>
      <c r="AC184" s="405"/>
      <c r="AD184" s="405"/>
      <c r="AE184" s="405"/>
      <c r="AF184" s="405"/>
      <c r="AG184" s="405"/>
      <c r="AH184" s="405"/>
      <c r="AI184" s="405"/>
      <c r="AJ184" s="405"/>
      <c r="AK184" s="405"/>
      <c r="AL184" s="405"/>
      <c r="AM184" s="405"/>
      <c r="AN184" s="405"/>
      <c r="AO184" s="405"/>
      <c r="AP184" s="405"/>
      <c r="AQ184" s="405"/>
      <c r="AR184" s="405"/>
      <c r="AS184" s="405"/>
      <c r="AT184" s="405"/>
      <c r="AU184" s="405"/>
      <c r="AV184" s="405"/>
      <c r="AW184" s="405"/>
      <c r="AX184" s="405"/>
      <c r="AY184" s="405"/>
      <c r="AZ184" s="405"/>
      <c r="BA184" s="405"/>
      <c r="BB184" s="405"/>
      <c r="BC184" s="406"/>
      <c r="BD184" s="404"/>
      <c r="BE184" s="405"/>
      <c r="BF184" s="405"/>
      <c r="BG184" s="405"/>
      <c r="BH184" s="405"/>
      <c r="BI184" s="405"/>
      <c r="BJ184" s="405"/>
      <c r="BK184" s="405"/>
      <c r="BL184" s="405"/>
      <c r="BM184" s="405"/>
      <c r="BN184" s="405"/>
      <c r="BO184" s="405"/>
      <c r="BP184" s="405"/>
      <c r="BQ184" s="405"/>
      <c r="BR184" s="405"/>
      <c r="BS184" s="405"/>
      <c r="BT184" s="405"/>
      <c r="BU184" s="405"/>
      <c r="BV184" s="405"/>
      <c r="BW184" s="405"/>
      <c r="BX184" s="405"/>
      <c r="BY184" s="405"/>
      <c r="BZ184" s="406"/>
      <c r="CA184" s="30"/>
      <c r="CB184" s="42" t="str">
        <f t="shared" si="16"/>
        <v>Riadok bude skrytý.</v>
      </c>
      <c r="CC184" s="36" t="s">
        <v>97</v>
      </c>
      <c r="CW184" s="24">
        <f t="shared" si="18"/>
        <v>0</v>
      </c>
      <c r="CX184" s="22">
        <f t="shared" ref="CX184:CX191" si="19">+IF(B184="",0,1)</f>
        <v>0</v>
      </c>
      <c r="CZ184" s="22">
        <f t="shared" si="17"/>
        <v>1</v>
      </c>
      <c r="DA184" s="40">
        <f t="shared" ref="DA184:DA192" si="20">+IF(CW184*CX184=0,0,IF(CZ184=0,0,1))</f>
        <v>0</v>
      </c>
      <c r="DZ184" s="191"/>
    </row>
    <row r="185" spans="1:130">
      <c r="A185" s="12"/>
      <c r="B185" s="267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  <c r="N185" s="268"/>
      <c r="O185" s="268"/>
      <c r="P185" s="268"/>
      <c r="Q185" s="268"/>
      <c r="R185" s="268"/>
      <c r="S185" s="268"/>
      <c r="T185" s="268"/>
      <c r="U185" s="268"/>
      <c r="V185" s="268"/>
      <c r="W185" s="268"/>
      <c r="X185" s="268"/>
      <c r="Y185" s="268"/>
      <c r="Z185" s="268"/>
      <c r="AA185" s="269"/>
      <c r="AB185" s="404"/>
      <c r="AC185" s="405"/>
      <c r="AD185" s="405"/>
      <c r="AE185" s="405"/>
      <c r="AF185" s="405"/>
      <c r="AG185" s="405"/>
      <c r="AH185" s="405"/>
      <c r="AI185" s="405"/>
      <c r="AJ185" s="405"/>
      <c r="AK185" s="405"/>
      <c r="AL185" s="405"/>
      <c r="AM185" s="405"/>
      <c r="AN185" s="405"/>
      <c r="AO185" s="405"/>
      <c r="AP185" s="405"/>
      <c r="AQ185" s="405"/>
      <c r="AR185" s="405"/>
      <c r="AS185" s="405"/>
      <c r="AT185" s="405"/>
      <c r="AU185" s="405"/>
      <c r="AV185" s="405"/>
      <c r="AW185" s="405"/>
      <c r="AX185" s="405"/>
      <c r="AY185" s="405"/>
      <c r="AZ185" s="405"/>
      <c r="BA185" s="405"/>
      <c r="BB185" s="405"/>
      <c r="BC185" s="406"/>
      <c r="BD185" s="404"/>
      <c r="BE185" s="405"/>
      <c r="BF185" s="405"/>
      <c r="BG185" s="405"/>
      <c r="BH185" s="405"/>
      <c r="BI185" s="405"/>
      <c r="BJ185" s="405"/>
      <c r="BK185" s="405"/>
      <c r="BL185" s="405"/>
      <c r="BM185" s="405"/>
      <c r="BN185" s="405"/>
      <c r="BO185" s="405"/>
      <c r="BP185" s="405"/>
      <c r="BQ185" s="405"/>
      <c r="BR185" s="405"/>
      <c r="BS185" s="405"/>
      <c r="BT185" s="405"/>
      <c r="BU185" s="405"/>
      <c r="BV185" s="405"/>
      <c r="BW185" s="405"/>
      <c r="BX185" s="405"/>
      <c r="BY185" s="405"/>
      <c r="BZ185" s="406"/>
      <c r="CA185" s="30"/>
      <c r="CB185" s="42" t="str">
        <f t="shared" si="16"/>
        <v>Riadok bude skrytý.</v>
      </c>
      <c r="CC185" s="36" t="s">
        <v>97</v>
      </c>
      <c r="CW185" s="24">
        <f t="shared" si="18"/>
        <v>0</v>
      </c>
      <c r="CX185" s="22">
        <f t="shared" si="19"/>
        <v>0</v>
      </c>
      <c r="CZ185" s="22">
        <f t="shared" si="17"/>
        <v>1</v>
      </c>
      <c r="DA185" s="40">
        <f t="shared" si="20"/>
        <v>0</v>
      </c>
      <c r="DZ185" s="191"/>
    </row>
    <row r="186" spans="1:130">
      <c r="A186" s="12"/>
      <c r="B186" s="267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  <c r="N186" s="268"/>
      <c r="O186" s="268"/>
      <c r="P186" s="268"/>
      <c r="Q186" s="268"/>
      <c r="R186" s="268"/>
      <c r="S186" s="268"/>
      <c r="T186" s="268"/>
      <c r="U186" s="268"/>
      <c r="V186" s="268"/>
      <c r="W186" s="268"/>
      <c r="X186" s="268"/>
      <c r="Y186" s="268"/>
      <c r="Z186" s="268"/>
      <c r="AA186" s="269"/>
      <c r="AB186" s="404"/>
      <c r="AC186" s="405"/>
      <c r="AD186" s="405"/>
      <c r="AE186" s="405"/>
      <c r="AF186" s="405"/>
      <c r="AG186" s="405"/>
      <c r="AH186" s="405"/>
      <c r="AI186" s="405"/>
      <c r="AJ186" s="405"/>
      <c r="AK186" s="405"/>
      <c r="AL186" s="405"/>
      <c r="AM186" s="405"/>
      <c r="AN186" s="405"/>
      <c r="AO186" s="405"/>
      <c r="AP186" s="405"/>
      <c r="AQ186" s="405"/>
      <c r="AR186" s="405"/>
      <c r="AS186" s="405"/>
      <c r="AT186" s="405"/>
      <c r="AU186" s="405"/>
      <c r="AV186" s="405"/>
      <c r="AW186" s="405"/>
      <c r="AX186" s="405"/>
      <c r="AY186" s="405"/>
      <c r="AZ186" s="405"/>
      <c r="BA186" s="405"/>
      <c r="BB186" s="405"/>
      <c r="BC186" s="406"/>
      <c r="BD186" s="404"/>
      <c r="BE186" s="405"/>
      <c r="BF186" s="405"/>
      <c r="BG186" s="405"/>
      <c r="BH186" s="405"/>
      <c r="BI186" s="405"/>
      <c r="BJ186" s="405"/>
      <c r="BK186" s="405"/>
      <c r="BL186" s="405"/>
      <c r="BM186" s="405"/>
      <c r="BN186" s="405"/>
      <c r="BO186" s="405"/>
      <c r="BP186" s="405"/>
      <c r="BQ186" s="405"/>
      <c r="BR186" s="405"/>
      <c r="BS186" s="405"/>
      <c r="BT186" s="405"/>
      <c r="BU186" s="405"/>
      <c r="BV186" s="405"/>
      <c r="BW186" s="405"/>
      <c r="BX186" s="405"/>
      <c r="BY186" s="405"/>
      <c r="BZ186" s="406"/>
      <c r="CA186" s="30"/>
      <c r="CB186" s="42" t="str">
        <f t="shared" si="16"/>
        <v>Riadok bude skrytý.</v>
      </c>
      <c r="CC186" s="36" t="s">
        <v>97</v>
      </c>
      <c r="CW186" s="24">
        <f t="shared" si="18"/>
        <v>0</v>
      </c>
      <c r="CX186" s="22">
        <f t="shared" si="19"/>
        <v>0</v>
      </c>
      <c r="CZ186" s="22">
        <f t="shared" si="17"/>
        <v>1</v>
      </c>
      <c r="DA186" s="40">
        <f t="shared" si="20"/>
        <v>0</v>
      </c>
      <c r="DZ186" s="191"/>
    </row>
    <row r="187" spans="1:130">
      <c r="A187" s="12"/>
      <c r="B187" s="267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  <c r="N187" s="268"/>
      <c r="O187" s="268"/>
      <c r="P187" s="268"/>
      <c r="Q187" s="268"/>
      <c r="R187" s="268"/>
      <c r="S187" s="268"/>
      <c r="T187" s="268"/>
      <c r="U187" s="268"/>
      <c r="V187" s="268"/>
      <c r="W187" s="268"/>
      <c r="X187" s="268"/>
      <c r="Y187" s="268"/>
      <c r="Z187" s="268"/>
      <c r="AA187" s="269"/>
      <c r="AB187" s="404"/>
      <c r="AC187" s="405"/>
      <c r="AD187" s="405"/>
      <c r="AE187" s="405"/>
      <c r="AF187" s="405"/>
      <c r="AG187" s="405"/>
      <c r="AH187" s="405"/>
      <c r="AI187" s="405"/>
      <c r="AJ187" s="405"/>
      <c r="AK187" s="405"/>
      <c r="AL187" s="405"/>
      <c r="AM187" s="405"/>
      <c r="AN187" s="405"/>
      <c r="AO187" s="405"/>
      <c r="AP187" s="405"/>
      <c r="AQ187" s="405"/>
      <c r="AR187" s="405"/>
      <c r="AS187" s="405"/>
      <c r="AT187" s="405"/>
      <c r="AU187" s="405"/>
      <c r="AV187" s="405"/>
      <c r="AW187" s="405"/>
      <c r="AX187" s="405"/>
      <c r="AY187" s="405"/>
      <c r="AZ187" s="405"/>
      <c r="BA187" s="405"/>
      <c r="BB187" s="405"/>
      <c r="BC187" s="406"/>
      <c r="BD187" s="404"/>
      <c r="BE187" s="405"/>
      <c r="BF187" s="405"/>
      <c r="BG187" s="405"/>
      <c r="BH187" s="405"/>
      <c r="BI187" s="405"/>
      <c r="BJ187" s="405"/>
      <c r="BK187" s="405"/>
      <c r="BL187" s="405"/>
      <c r="BM187" s="405"/>
      <c r="BN187" s="405"/>
      <c r="BO187" s="405"/>
      <c r="BP187" s="405"/>
      <c r="BQ187" s="405"/>
      <c r="BR187" s="405"/>
      <c r="BS187" s="405"/>
      <c r="BT187" s="405"/>
      <c r="BU187" s="405"/>
      <c r="BV187" s="405"/>
      <c r="BW187" s="405"/>
      <c r="BX187" s="405"/>
      <c r="BY187" s="405"/>
      <c r="BZ187" s="406"/>
      <c r="CA187" s="30"/>
      <c r="CB187" s="42" t="str">
        <f t="shared" si="16"/>
        <v>Riadok bude skrytý.</v>
      </c>
      <c r="CC187" s="36" t="s">
        <v>97</v>
      </c>
      <c r="CW187" s="24">
        <f t="shared" si="18"/>
        <v>0</v>
      </c>
      <c r="CX187" s="22">
        <f t="shared" si="19"/>
        <v>0</v>
      </c>
      <c r="CZ187" s="22">
        <f t="shared" si="17"/>
        <v>1</v>
      </c>
      <c r="DA187" s="40">
        <f t="shared" si="20"/>
        <v>0</v>
      </c>
      <c r="DZ187" s="191"/>
    </row>
    <row r="188" spans="1:130">
      <c r="A188" s="12"/>
      <c r="B188" s="267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  <c r="N188" s="268"/>
      <c r="O188" s="268"/>
      <c r="P188" s="268"/>
      <c r="Q188" s="268"/>
      <c r="R188" s="268"/>
      <c r="S188" s="268"/>
      <c r="T188" s="268"/>
      <c r="U188" s="268"/>
      <c r="V188" s="268"/>
      <c r="W188" s="268"/>
      <c r="X188" s="268"/>
      <c r="Y188" s="268"/>
      <c r="Z188" s="268"/>
      <c r="AA188" s="269"/>
      <c r="AB188" s="404"/>
      <c r="AC188" s="405"/>
      <c r="AD188" s="405"/>
      <c r="AE188" s="405"/>
      <c r="AF188" s="405"/>
      <c r="AG188" s="405"/>
      <c r="AH188" s="405"/>
      <c r="AI188" s="405"/>
      <c r="AJ188" s="405"/>
      <c r="AK188" s="405"/>
      <c r="AL188" s="405"/>
      <c r="AM188" s="405"/>
      <c r="AN188" s="405"/>
      <c r="AO188" s="405"/>
      <c r="AP188" s="405"/>
      <c r="AQ188" s="405"/>
      <c r="AR188" s="405"/>
      <c r="AS188" s="405"/>
      <c r="AT188" s="405"/>
      <c r="AU188" s="405"/>
      <c r="AV188" s="405"/>
      <c r="AW188" s="405"/>
      <c r="AX188" s="405"/>
      <c r="AY188" s="405"/>
      <c r="AZ188" s="405"/>
      <c r="BA188" s="405"/>
      <c r="BB188" s="405"/>
      <c r="BC188" s="406"/>
      <c r="BD188" s="404"/>
      <c r="BE188" s="405"/>
      <c r="BF188" s="405"/>
      <c r="BG188" s="405"/>
      <c r="BH188" s="405"/>
      <c r="BI188" s="405"/>
      <c r="BJ188" s="405"/>
      <c r="BK188" s="405"/>
      <c r="BL188" s="405"/>
      <c r="BM188" s="405"/>
      <c r="BN188" s="405"/>
      <c r="BO188" s="405"/>
      <c r="BP188" s="405"/>
      <c r="BQ188" s="405"/>
      <c r="BR188" s="405"/>
      <c r="BS188" s="405"/>
      <c r="BT188" s="405"/>
      <c r="BU188" s="405"/>
      <c r="BV188" s="405"/>
      <c r="BW188" s="405"/>
      <c r="BX188" s="405"/>
      <c r="BY188" s="405"/>
      <c r="BZ188" s="406"/>
      <c r="CA188" s="30"/>
      <c r="CB188" s="42" t="str">
        <f t="shared" si="16"/>
        <v>Riadok bude skrytý.</v>
      </c>
      <c r="CC188" s="36" t="s">
        <v>97</v>
      </c>
      <c r="CW188" s="24">
        <f t="shared" si="18"/>
        <v>0</v>
      </c>
      <c r="CX188" s="22">
        <f t="shared" si="19"/>
        <v>0</v>
      </c>
      <c r="CZ188" s="22">
        <f t="shared" si="17"/>
        <v>1</v>
      </c>
      <c r="DA188" s="40">
        <f t="shared" si="20"/>
        <v>0</v>
      </c>
      <c r="DZ188" s="191"/>
    </row>
    <row r="189" spans="1:130">
      <c r="A189" s="12"/>
      <c r="B189" s="267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  <c r="N189" s="268"/>
      <c r="O189" s="268"/>
      <c r="P189" s="268"/>
      <c r="Q189" s="268"/>
      <c r="R189" s="268"/>
      <c r="S189" s="268"/>
      <c r="T189" s="268"/>
      <c r="U189" s="268"/>
      <c r="V189" s="268"/>
      <c r="W189" s="268"/>
      <c r="X189" s="268"/>
      <c r="Y189" s="268"/>
      <c r="Z189" s="268"/>
      <c r="AA189" s="269"/>
      <c r="AB189" s="404"/>
      <c r="AC189" s="405"/>
      <c r="AD189" s="405"/>
      <c r="AE189" s="405"/>
      <c r="AF189" s="405"/>
      <c r="AG189" s="405"/>
      <c r="AH189" s="405"/>
      <c r="AI189" s="405"/>
      <c r="AJ189" s="405"/>
      <c r="AK189" s="405"/>
      <c r="AL189" s="405"/>
      <c r="AM189" s="405"/>
      <c r="AN189" s="405"/>
      <c r="AO189" s="405"/>
      <c r="AP189" s="405"/>
      <c r="AQ189" s="405"/>
      <c r="AR189" s="405"/>
      <c r="AS189" s="405"/>
      <c r="AT189" s="405"/>
      <c r="AU189" s="405"/>
      <c r="AV189" s="405"/>
      <c r="AW189" s="405"/>
      <c r="AX189" s="405"/>
      <c r="AY189" s="405"/>
      <c r="AZ189" s="405"/>
      <c r="BA189" s="405"/>
      <c r="BB189" s="405"/>
      <c r="BC189" s="406"/>
      <c r="BD189" s="404"/>
      <c r="BE189" s="405"/>
      <c r="BF189" s="405"/>
      <c r="BG189" s="405"/>
      <c r="BH189" s="405"/>
      <c r="BI189" s="405"/>
      <c r="BJ189" s="405"/>
      <c r="BK189" s="405"/>
      <c r="BL189" s="405"/>
      <c r="BM189" s="405"/>
      <c r="BN189" s="405"/>
      <c r="BO189" s="405"/>
      <c r="BP189" s="405"/>
      <c r="BQ189" s="405"/>
      <c r="BR189" s="405"/>
      <c r="BS189" s="405"/>
      <c r="BT189" s="405"/>
      <c r="BU189" s="405"/>
      <c r="BV189" s="405"/>
      <c r="BW189" s="405"/>
      <c r="BX189" s="405"/>
      <c r="BY189" s="405"/>
      <c r="BZ189" s="406"/>
      <c r="CA189" s="30"/>
      <c r="CB189" s="42" t="str">
        <f t="shared" si="16"/>
        <v>Riadok bude skrytý.</v>
      </c>
      <c r="CC189" s="36" t="s">
        <v>97</v>
      </c>
      <c r="CW189" s="24">
        <f t="shared" si="18"/>
        <v>0</v>
      </c>
      <c r="CX189" s="22">
        <f t="shared" si="19"/>
        <v>0</v>
      </c>
      <c r="CZ189" s="22">
        <f t="shared" si="17"/>
        <v>1</v>
      </c>
      <c r="DA189" s="40">
        <f t="shared" si="20"/>
        <v>0</v>
      </c>
      <c r="DZ189" s="191"/>
    </row>
    <row r="190" spans="1:130">
      <c r="A190" s="12"/>
      <c r="B190" s="491"/>
      <c r="C190" s="492"/>
      <c r="D190" s="492"/>
      <c r="E190" s="492"/>
      <c r="F190" s="492"/>
      <c r="G190" s="492"/>
      <c r="H190" s="492"/>
      <c r="I190" s="492"/>
      <c r="J190" s="492"/>
      <c r="K190" s="492"/>
      <c r="L190" s="492"/>
      <c r="M190" s="492"/>
      <c r="N190" s="492"/>
      <c r="O190" s="492"/>
      <c r="P190" s="492"/>
      <c r="Q190" s="492"/>
      <c r="R190" s="492"/>
      <c r="S190" s="492"/>
      <c r="T190" s="492"/>
      <c r="U190" s="492"/>
      <c r="V190" s="492"/>
      <c r="W190" s="492"/>
      <c r="X190" s="492"/>
      <c r="Y190" s="492"/>
      <c r="Z190" s="492"/>
      <c r="AA190" s="493"/>
      <c r="AB190" s="404"/>
      <c r="AC190" s="405"/>
      <c r="AD190" s="405"/>
      <c r="AE190" s="405"/>
      <c r="AF190" s="405"/>
      <c r="AG190" s="405"/>
      <c r="AH190" s="405"/>
      <c r="AI190" s="405"/>
      <c r="AJ190" s="405"/>
      <c r="AK190" s="405"/>
      <c r="AL190" s="405"/>
      <c r="AM190" s="405"/>
      <c r="AN190" s="405"/>
      <c r="AO190" s="405"/>
      <c r="AP190" s="405"/>
      <c r="AQ190" s="405"/>
      <c r="AR190" s="405"/>
      <c r="AS190" s="405"/>
      <c r="AT190" s="405"/>
      <c r="AU190" s="405"/>
      <c r="AV190" s="405"/>
      <c r="AW190" s="405"/>
      <c r="AX190" s="405"/>
      <c r="AY190" s="405"/>
      <c r="AZ190" s="405"/>
      <c r="BA190" s="405"/>
      <c r="BB190" s="405"/>
      <c r="BC190" s="406"/>
      <c r="BD190" s="404"/>
      <c r="BE190" s="405"/>
      <c r="BF190" s="405"/>
      <c r="BG190" s="405"/>
      <c r="BH190" s="405"/>
      <c r="BI190" s="405"/>
      <c r="BJ190" s="405"/>
      <c r="BK190" s="405"/>
      <c r="BL190" s="405"/>
      <c r="BM190" s="405"/>
      <c r="BN190" s="405"/>
      <c r="BO190" s="405"/>
      <c r="BP190" s="405"/>
      <c r="BQ190" s="405"/>
      <c r="BR190" s="405"/>
      <c r="BS190" s="405"/>
      <c r="BT190" s="405"/>
      <c r="BU190" s="405"/>
      <c r="BV190" s="405"/>
      <c r="BW190" s="405"/>
      <c r="BX190" s="405"/>
      <c r="BY190" s="405"/>
      <c r="BZ190" s="406"/>
      <c r="CA190" s="30"/>
      <c r="CB190" s="42" t="str">
        <f t="shared" si="16"/>
        <v>Riadok bude skrytý.</v>
      </c>
      <c r="CC190" s="36" t="s">
        <v>97</v>
      </c>
      <c r="CW190" s="24">
        <f t="shared" si="18"/>
        <v>0</v>
      </c>
      <c r="CX190" s="22">
        <f t="shared" si="19"/>
        <v>0</v>
      </c>
      <c r="CZ190" s="22">
        <f t="shared" si="17"/>
        <v>1</v>
      </c>
      <c r="DA190" s="40">
        <f t="shared" si="20"/>
        <v>0</v>
      </c>
      <c r="DZ190" s="191"/>
    </row>
    <row r="191" spans="1:130">
      <c r="A191" s="12"/>
      <c r="B191" s="267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  <c r="N191" s="268"/>
      <c r="O191" s="268"/>
      <c r="P191" s="268"/>
      <c r="Q191" s="268"/>
      <c r="R191" s="268"/>
      <c r="S191" s="268"/>
      <c r="T191" s="268"/>
      <c r="U191" s="268"/>
      <c r="V191" s="268"/>
      <c r="W191" s="268"/>
      <c r="X191" s="268"/>
      <c r="Y191" s="268"/>
      <c r="Z191" s="268"/>
      <c r="AA191" s="269"/>
      <c r="AB191" s="404"/>
      <c r="AC191" s="405"/>
      <c r="AD191" s="405"/>
      <c r="AE191" s="405"/>
      <c r="AF191" s="405"/>
      <c r="AG191" s="405"/>
      <c r="AH191" s="405"/>
      <c r="AI191" s="405"/>
      <c r="AJ191" s="405"/>
      <c r="AK191" s="405"/>
      <c r="AL191" s="405"/>
      <c r="AM191" s="405"/>
      <c r="AN191" s="405"/>
      <c r="AO191" s="405"/>
      <c r="AP191" s="405"/>
      <c r="AQ191" s="405"/>
      <c r="AR191" s="405"/>
      <c r="AS191" s="405"/>
      <c r="AT191" s="405"/>
      <c r="AU191" s="405"/>
      <c r="AV191" s="405"/>
      <c r="AW191" s="405"/>
      <c r="AX191" s="405"/>
      <c r="AY191" s="405"/>
      <c r="AZ191" s="405"/>
      <c r="BA191" s="405"/>
      <c r="BB191" s="405"/>
      <c r="BC191" s="406"/>
      <c r="BD191" s="404"/>
      <c r="BE191" s="405"/>
      <c r="BF191" s="405"/>
      <c r="BG191" s="405"/>
      <c r="BH191" s="405"/>
      <c r="BI191" s="405"/>
      <c r="BJ191" s="405"/>
      <c r="BK191" s="405"/>
      <c r="BL191" s="405"/>
      <c r="BM191" s="405"/>
      <c r="BN191" s="405"/>
      <c r="BO191" s="405"/>
      <c r="BP191" s="405"/>
      <c r="BQ191" s="405"/>
      <c r="BR191" s="405"/>
      <c r="BS191" s="405"/>
      <c r="BT191" s="405"/>
      <c r="BU191" s="405"/>
      <c r="BV191" s="405"/>
      <c r="BW191" s="405"/>
      <c r="BX191" s="405"/>
      <c r="BY191" s="405"/>
      <c r="BZ191" s="406"/>
      <c r="CA191" s="30"/>
      <c r="CB191" s="42" t="str">
        <f t="shared" si="16"/>
        <v>Riadok bude skrytý.</v>
      </c>
      <c r="CC191" s="36" t="s">
        <v>97</v>
      </c>
      <c r="CW191" s="24">
        <f t="shared" si="18"/>
        <v>0</v>
      </c>
      <c r="CX191" s="22">
        <f t="shared" si="19"/>
        <v>0</v>
      </c>
      <c r="CZ191" s="22">
        <f t="shared" si="17"/>
        <v>1</v>
      </c>
      <c r="DA191" s="40">
        <f t="shared" si="20"/>
        <v>0</v>
      </c>
      <c r="DZ191" s="191"/>
    </row>
    <row r="192" spans="1:130">
      <c r="A192" s="12"/>
      <c r="B192" s="354"/>
      <c r="C192" s="355"/>
      <c r="D192" s="355"/>
      <c r="E192" s="355"/>
      <c r="F192" s="355"/>
      <c r="G192" s="355"/>
      <c r="H192" s="355"/>
      <c r="I192" s="355"/>
      <c r="J192" s="355"/>
      <c r="K192" s="355"/>
      <c r="L192" s="355"/>
      <c r="M192" s="355"/>
      <c r="N192" s="355"/>
      <c r="O192" s="355"/>
      <c r="P192" s="355"/>
      <c r="Q192" s="355"/>
      <c r="R192" s="355"/>
      <c r="S192" s="355"/>
      <c r="T192" s="355"/>
      <c r="U192" s="355"/>
      <c r="V192" s="355"/>
      <c r="W192" s="355"/>
      <c r="X192" s="355"/>
      <c r="Y192" s="355"/>
      <c r="Z192" s="355"/>
      <c r="AA192" s="356"/>
      <c r="AB192" s="458"/>
      <c r="AC192" s="459"/>
      <c r="AD192" s="459"/>
      <c r="AE192" s="459"/>
      <c r="AF192" s="459"/>
      <c r="AG192" s="459"/>
      <c r="AH192" s="459"/>
      <c r="AI192" s="459"/>
      <c r="AJ192" s="459"/>
      <c r="AK192" s="459"/>
      <c r="AL192" s="459"/>
      <c r="AM192" s="459"/>
      <c r="AN192" s="459"/>
      <c r="AO192" s="459"/>
      <c r="AP192" s="459"/>
      <c r="AQ192" s="459"/>
      <c r="AR192" s="459"/>
      <c r="AS192" s="459"/>
      <c r="AT192" s="459"/>
      <c r="AU192" s="459"/>
      <c r="AV192" s="459"/>
      <c r="AW192" s="459"/>
      <c r="AX192" s="459"/>
      <c r="AY192" s="459"/>
      <c r="AZ192" s="459"/>
      <c r="BA192" s="459"/>
      <c r="BB192" s="459"/>
      <c r="BC192" s="460"/>
      <c r="BD192" s="458"/>
      <c r="BE192" s="459"/>
      <c r="BF192" s="459"/>
      <c r="BG192" s="459"/>
      <c r="BH192" s="459"/>
      <c r="BI192" s="459"/>
      <c r="BJ192" s="459"/>
      <c r="BK192" s="459"/>
      <c r="BL192" s="459"/>
      <c r="BM192" s="459"/>
      <c r="BN192" s="459"/>
      <c r="BO192" s="459"/>
      <c r="BP192" s="459"/>
      <c r="BQ192" s="459"/>
      <c r="BR192" s="459"/>
      <c r="BS192" s="459"/>
      <c r="BT192" s="459"/>
      <c r="BU192" s="459"/>
      <c r="BV192" s="459"/>
      <c r="BW192" s="459"/>
      <c r="BX192" s="459"/>
      <c r="BY192" s="459"/>
      <c r="BZ192" s="460"/>
      <c r="CA192" s="30"/>
      <c r="CB192" s="42" t="str">
        <f t="shared" si="16"/>
        <v>Riadok bude skrytý.</v>
      </c>
      <c r="CC192" s="36" t="s">
        <v>97</v>
      </c>
      <c r="CW192" s="24">
        <f t="shared" si="18"/>
        <v>0</v>
      </c>
      <c r="CX192" s="22">
        <f>+IF(B192="",1,1)</f>
        <v>1</v>
      </c>
      <c r="CZ192" s="22">
        <f t="shared" si="17"/>
        <v>1</v>
      </c>
      <c r="DA192" s="40">
        <f t="shared" si="20"/>
        <v>0</v>
      </c>
      <c r="DZ192" s="191"/>
    </row>
    <row r="193" spans="1:130">
      <c r="A193" s="12"/>
      <c r="B193" s="379"/>
      <c r="C193" s="379"/>
      <c r="D193" s="379"/>
      <c r="E193" s="379"/>
      <c r="F193" s="379"/>
      <c r="G193" s="379"/>
      <c r="H193" s="379"/>
      <c r="I193" s="379"/>
      <c r="J193" s="379"/>
      <c r="K193" s="379"/>
      <c r="L193" s="379"/>
      <c r="M193" s="379"/>
      <c r="N193" s="379"/>
      <c r="O193" s="379"/>
      <c r="P193" s="379"/>
      <c r="Q193" s="379"/>
      <c r="R193" s="379"/>
      <c r="S193" s="379"/>
      <c r="T193" s="379"/>
      <c r="U193" s="379"/>
      <c r="V193" s="379"/>
      <c r="W193" s="379"/>
      <c r="X193" s="379"/>
      <c r="Y193" s="379"/>
      <c r="Z193" s="379"/>
      <c r="AA193" s="379"/>
      <c r="AB193" s="379"/>
      <c r="AC193" s="379"/>
      <c r="AD193" s="379"/>
      <c r="AE193" s="379"/>
      <c r="AF193" s="379"/>
      <c r="AG193" s="379"/>
      <c r="AH193" s="379"/>
      <c r="AI193" s="379"/>
      <c r="AJ193" s="379"/>
      <c r="AK193" s="379"/>
      <c r="AL193" s="379"/>
      <c r="AM193" s="379"/>
      <c r="AN193" s="379"/>
      <c r="AO193" s="379"/>
      <c r="AP193" s="379"/>
      <c r="AQ193" s="379"/>
      <c r="AR193" s="379"/>
      <c r="AS193" s="379"/>
      <c r="AT193" s="379"/>
      <c r="AU193" s="379"/>
      <c r="AV193" s="379"/>
      <c r="AW193" s="379"/>
      <c r="AX193" s="379"/>
      <c r="AY193" s="379"/>
      <c r="AZ193" s="379"/>
      <c r="BA193" s="379"/>
      <c r="BB193" s="379"/>
      <c r="BC193" s="379"/>
      <c r="BD193" s="379"/>
      <c r="BE193" s="379"/>
      <c r="BF193" s="379"/>
      <c r="BG193" s="379"/>
      <c r="BH193" s="379"/>
      <c r="BI193" s="379"/>
      <c r="BJ193" s="379"/>
      <c r="BK193" s="379"/>
      <c r="BL193" s="379"/>
      <c r="BM193" s="379"/>
      <c r="BN193" s="379"/>
      <c r="BO193" s="379"/>
      <c r="BP193" s="379"/>
      <c r="BQ193" s="379"/>
      <c r="BR193" s="379"/>
      <c r="BS193" s="379"/>
      <c r="BT193" s="379"/>
      <c r="BU193" s="379"/>
      <c r="BV193" s="379"/>
      <c r="BW193" s="379"/>
      <c r="BX193" s="379"/>
      <c r="BY193" s="379"/>
      <c r="BZ193" s="379"/>
      <c r="CA193" s="30"/>
      <c r="CB193" s="42" t="str">
        <f t="shared" si="16"/>
        <v>Riadok bude skrytý.</v>
      </c>
      <c r="CC193" s="36" t="s">
        <v>97</v>
      </c>
      <c r="CW193" s="22">
        <f>+IF(AI179="boli",0,1)</f>
        <v>0</v>
      </c>
      <c r="CZ193" s="22">
        <f t="shared" si="17"/>
        <v>1</v>
      </c>
      <c r="DA193" s="22">
        <f t="shared" si="8"/>
        <v>0</v>
      </c>
      <c r="DZ193" s="191"/>
    </row>
    <row r="194" spans="1:130">
      <c r="A194" s="12"/>
      <c r="B194" s="165" t="s">
        <v>102</v>
      </c>
      <c r="C194" s="366" t="s">
        <v>241</v>
      </c>
      <c r="D194" s="366"/>
      <c r="E194" s="366"/>
      <c r="F194" s="366"/>
      <c r="G194" s="366"/>
      <c r="H194" s="366"/>
      <c r="I194" s="366"/>
      <c r="J194" s="366"/>
      <c r="K194" s="366"/>
      <c r="L194" s="366"/>
      <c r="M194" s="366"/>
      <c r="N194" s="366"/>
      <c r="O194" s="366"/>
      <c r="P194" s="366"/>
      <c r="Q194" s="366"/>
      <c r="R194" s="366"/>
      <c r="S194" s="366"/>
      <c r="T194" s="366"/>
      <c r="U194" s="366"/>
      <c r="V194" s="366"/>
      <c r="W194" s="366"/>
      <c r="X194" s="366"/>
      <c r="Y194" s="366"/>
      <c r="Z194" s="366"/>
      <c r="AA194" s="366"/>
      <c r="AB194" s="366"/>
      <c r="AC194" s="366"/>
      <c r="AD194" s="366"/>
      <c r="AE194" s="366"/>
      <c r="AF194" s="366"/>
      <c r="AG194" s="366"/>
      <c r="AH194" s="366"/>
      <c r="AI194" s="366"/>
      <c r="AJ194" s="366"/>
      <c r="AK194" s="366"/>
      <c r="AL194" s="366"/>
      <c r="AM194" s="366"/>
      <c r="AN194" s="366"/>
      <c r="AO194" s="366"/>
      <c r="AP194" s="366"/>
      <c r="AQ194" s="366"/>
      <c r="AR194" s="366"/>
      <c r="AS194" s="366"/>
      <c r="AT194" s="366"/>
      <c r="AU194" s="366"/>
      <c r="AV194" s="366"/>
      <c r="AW194" s="366"/>
      <c r="AX194" s="366"/>
      <c r="AY194" s="366"/>
      <c r="AZ194" s="366"/>
      <c r="BA194" s="366"/>
      <c r="BB194" s="366"/>
      <c r="BC194" s="366"/>
      <c r="BD194" s="366"/>
      <c r="BE194" s="366"/>
      <c r="BF194" s="366"/>
      <c r="BG194" s="366"/>
      <c r="BH194" s="366"/>
      <c r="BI194" s="366"/>
      <c r="BJ194" s="366"/>
      <c r="BK194" s="366"/>
      <c r="BL194" s="366"/>
      <c r="BM194" s="366"/>
      <c r="BN194" s="366"/>
      <c r="BO194" s="366"/>
      <c r="BP194" s="366"/>
      <c r="BQ194" s="366"/>
      <c r="BR194" s="366"/>
      <c r="BS194" s="366"/>
      <c r="BT194" s="366"/>
      <c r="BU194" s="366"/>
      <c r="BV194" s="366"/>
      <c r="BW194" s="366"/>
      <c r="BX194" s="366"/>
      <c r="BY194" s="366"/>
      <c r="BZ194" s="366"/>
      <c r="CA194" s="29" t="s">
        <v>91</v>
      </c>
      <c r="CB194" s="42" t="str">
        <f t="shared" si="16"/>
        <v>Riadok bude vidieť.</v>
      </c>
      <c r="CC194" s="36" t="s">
        <v>97</v>
      </c>
      <c r="CW194" s="22">
        <f>+IF(SUM(CW195:CW214)=0,0,1)</f>
        <v>1</v>
      </c>
      <c r="CZ194" s="22">
        <f t="shared" si="17"/>
        <v>1</v>
      </c>
      <c r="DA194" s="22">
        <f t="shared" si="8"/>
        <v>1</v>
      </c>
      <c r="DZ194" s="191"/>
    </row>
    <row r="195" spans="1:130">
      <c r="A195" s="12"/>
      <c r="B195" s="210" t="s">
        <v>20</v>
      </c>
      <c r="C195" s="210"/>
      <c r="D195" s="210"/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0"/>
      <c r="BN195" s="210"/>
      <c r="BO195" s="210"/>
      <c r="BP195" s="210"/>
      <c r="BQ195" s="210"/>
      <c r="BR195" s="210"/>
      <c r="BS195" s="210"/>
      <c r="BT195" s="210"/>
      <c r="BU195" s="210"/>
      <c r="BV195" s="210"/>
      <c r="BW195" s="210"/>
      <c r="BX195" s="210"/>
      <c r="BY195" s="210"/>
      <c r="BZ195" s="210"/>
      <c r="CA195" s="30"/>
      <c r="CB195" s="42" t="str">
        <f t="shared" si="16"/>
        <v>Riadok bude vidieť.</v>
      </c>
      <c r="CC195" s="36" t="s">
        <v>97</v>
      </c>
      <c r="CW195" s="22">
        <f t="shared" ref="CW195:CW214" si="21">+IF(B195="",0,1)</f>
        <v>1</v>
      </c>
      <c r="CZ195" s="22">
        <f t="shared" si="17"/>
        <v>1</v>
      </c>
      <c r="DA195" s="22">
        <f t="shared" si="8"/>
        <v>1</v>
      </c>
      <c r="DZ195" s="191"/>
    </row>
    <row r="196" spans="1:130">
      <c r="A196" s="12"/>
      <c r="B196" s="210" t="s">
        <v>21</v>
      </c>
      <c r="C196" s="210"/>
      <c r="D196" s="210"/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0"/>
      <c r="BN196" s="210"/>
      <c r="BO196" s="210"/>
      <c r="BP196" s="210"/>
      <c r="BQ196" s="210"/>
      <c r="BR196" s="210"/>
      <c r="BS196" s="210"/>
      <c r="BT196" s="210"/>
      <c r="BU196" s="210"/>
      <c r="BV196" s="210"/>
      <c r="BW196" s="210"/>
      <c r="BX196" s="210"/>
      <c r="BY196" s="210"/>
      <c r="BZ196" s="210"/>
      <c r="CA196" s="30"/>
      <c r="CB196" s="42" t="str">
        <f t="shared" si="16"/>
        <v>Riadok bude vidieť.</v>
      </c>
      <c r="CC196" s="36" t="s">
        <v>97</v>
      </c>
      <c r="CW196" s="22">
        <f t="shared" si="21"/>
        <v>1</v>
      </c>
      <c r="CZ196" s="22">
        <f t="shared" si="17"/>
        <v>1</v>
      </c>
      <c r="DA196" s="22">
        <f t="shared" si="8"/>
        <v>1</v>
      </c>
      <c r="DZ196" s="191"/>
    </row>
    <row r="197" spans="1:130">
      <c r="A197" s="12"/>
      <c r="B197" s="210" t="s">
        <v>22</v>
      </c>
      <c r="C197" s="210"/>
      <c r="D197" s="210"/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0"/>
      <c r="BN197" s="210"/>
      <c r="BO197" s="210"/>
      <c r="BP197" s="210"/>
      <c r="BQ197" s="210"/>
      <c r="BR197" s="210"/>
      <c r="BS197" s="210"/>
      <c r="BT197" s="210"/>
      <c r="BU197" s="210"/>
      <c r="BV197" s="210"/>
      <c r="BW197" s="210"/>
      <c r="BX197" s="210"/>
      <c r="BY197" s="210"/>
      <c r="BZ197" s="210"/>
      <c r="CA197" s="30"/>
      <c r="CB197" s="42" t="str">
        <f t="shared" si="16"/>
        <v>Riadok bude vidieť.</v>
      </c>
      <c r="CC197" s="36" t="s">
        <v>97</v>
      </c>
      <c r="CW197" s="22">
        <f t="shared" si="21"/>
        <v>1</v>
      </c>
      <c r="CZ197" s="22">
        <f t="shared" si="17"/>
        <v>1</v>
      </c>
      <c r="DA197" s="22">
        <f t="shared" si="8"/>
        <v>1</v>
      </c>
      <c r="DZ197" s="191"/>
    </row>
    <row r="198" spans="1:130">
      <c r="A198" s="12"/>
      <c r="B198" s="210" t="s">
        <v>23</v>
      </c>
      <c r="C198" s="210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  <c r="BI198" s="210"/>
      <c r="BJ198" s="210"/>
      <c r="BK198" s="210"/>
      <c r="BL198" s="210"/>
      <c r="BM198" s="210"/>
      <c r="BN198" s="210"/>
      <c r="BO198" s="210"/>
      <c r="BP198" s="210"/>
      <c r="BQ198" s="210"/>
      <c r="BR198" s="210"/>
      <c r="BS198" s="210"/>
      <c r="BT198" s="210"/>
      <c r="BU198" s="210"/>
      <c r="BV198" s="210"/>
      <c r="BW198" s="210"/>
      <c r="BX198" s="210"/>
      <c r="BY198" s="210"/>
      <c r="BZ198" s="210"/>
      <c r="CA198" s="30"/>
      <c r="CB198" s="42" t="str">
        <f t="shared" si="16"/>
        <v>Riadok bude vidieť.</v>
      </c>
      <c r="CC198" s="36" t="s">
        <v>97</v>
      </c>
      <c r="CW198" s="22">
        <f t="shared" si="21"/>
        <v>1</v>
      </c>
      <c r="CZ198" s="22">
        <f t="shared" si="17"/>
        <v>1</v>
      </c>
      <c r="DA198" s="22">
        <f t="shared" si="8"/>
        <v>1</v>
      </c>
      <c r="DZ198" s="191"/>
    </row>
    <row r="199" spans="1:130">
      <c r="A199" s="12"/>
      <c r="B199" s="210" t="s">
        <v>24</v>
      </c>
      <c r="C199" s="210"/>
      <c r="D199" s="210"/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  <c r="BI199" s="210"/>
      <c r="BJ199" s="210"/>
      <c r="BK199" s="210"/>
      <c r="BL199" s="210"/>
      <c r="BM199" s="210"/>
      <c r="BN199" s="210"/>
      <c r="BO199" s="210"/>
      <c r="BP199" s="210"/>
      <c r="BQ199" s="210"/>
      <c r="BR199" s="210"/>
      <c r="BS199" s="210"/>
      <c r="BT199" s="210"/>
      <c r="BU199" s="210"/>
      <c r="BV199" s="210"/>
      <c r="BW199" s="210"/>
      <c r="BX199" s="210"/>
      <c r="BY199" s="210"/>
      <c r="BZ199" s="210"/>
      <c r="CA199" s="30"/>
      <c r="CB199" s="42" t="str">
        <f t="shared" si="16"/>
        <v>Riadok bude vidieť.</v>
      </c>
      <c r="CC199" s="36" t="s">
        <v>97</v>
      </c>
      <c r="CW199" s="22">
        <f t="shared" si="21"/>
        <v>1</v>
      </c>
      <c r="CZ199" s="22">
        <f t="shared" si="17"/>
        <v>1</v>
      </c>
      <c r="DA199" s="22">
        <f t="shared" si="8"/>
        <v>1</v>
      </c>
      <c r="DZ199" s="191"/>
    </row>
    <row r="200" spans="1:130">
      <c r="A200" s="12"/>
      <c r="B200" s="210" t="s">
        <v>25</v>
      </c>
      <c r="C200" s="210"/>
      <c r="D200" s="210"/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  <c r="BI200" s="210"/>
      <c r="BJ200" s="210"/>
      <c r="BK200" s="210"/>
      <c r="BL200" s="210"/>
      <c r="BM200" s="210"/>
      <c r="BN200" s="210"/>
      <c r="BO200" s="210"/>
      <c r="BP200" s="210"/>
      <c r="BQ200" s="210"/>
      <c r="BR200" s="210"/>
      <c r="BS200" s="210"/>
      <c r="BT200" s="210"/>
      <c r="BU200" s="210"/>
      <c r="BV200" s="210"/>
      <c r="BW200" s="210"/>
      <c r="BX200" s="210"/>
      <c r="BY200" s="210"/>
      <c r="BZ200" s="210"/>
      <c r="CA200" s="30"/>
      <c r="CB200" s="42" t="str">
        <f t="shared" si="16"/>
        <v>Riadok bude vidieť.</v>
      </c>
      <c r="CC200" s="36" t="s">
        <v>97</v>
      </c>
      <c r="CW200" s="22">
        <f t="shared" si="21"/>
        <v>1</v>
      </c>
      <c r="CZ200" s="22">
        <f t="shared" si="17"/>
        <v>1</v>
      </c>
      <c r="DA200" s="22">
        <f t="shared" si="8"/>
        <v>1</v>
      </c>
      <c r="DZ200" s="191"/>
    </row>
    <row r="201" spans="1:130">
      <c r="A201" s="12"/>
      <c r="B201" s="210" t="s">
        <v>26</v>
      </c>
      <c r="C201" s="210"/>
      <c r="D201" s="210"/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  <c r="BI201" s="210"/>
      <c r="BJ201" s="210"/>
      <c r="BK201" s="210"/>
      <c r="BL201" s="210"/>
      <c r="BM201" s="210"/>
      <c r="BN201" s="210"/>
      <c r="BO201" s="210"/>
      <c r="BP201" s="210"/>
      <c r="BQ201" s="210"/>
      <c r="BR201" s="210"/>
      <c r="BS201" s="210"/>
      <c r="BT201" s="210"/>
      <c r="BU201" s="210"/>
      <c r="BV201" s="210"/>
      <c r="BW201" s="210"/>
      <c r="BX201" s="210"/>
      <c r="BY201" s="210"/>
      <c r="BZ201" s="210"/>
      <c r="CA201" s="30"/>
      <c r="CB201" s="42" t="str">
        <f t="shared" si="16"/>
        <v>Riadok bude vidieť.</v>
      </c>
      <c r="CC201" s="36" t="s">
        <v>97</v>
      </c>
      <c r="CW201" s="22">
        <f t="shared" si="21"/>
        <v>1</v>
      </c>
      <c r="CZ201" s="22">
        <f t="shared" si="17"/>
        <v>1</v>
      </c>
      <c r="DA201" s="22">
        <f t="shared" si="8"/>
        <v>1</v>
      </c>
      <c r="DZ201" s="191"/>
    </row>
    <row r="202" spans="1:130">
      <c r="A202" s="12"/>
      <c r="B202" s="478" t="s">
        <v>73</v>
      </c>
      <c r="C202" s="478"/>
      <c r="D202" s="478"/>
      <c r="E202" s="478"/>
      <c r="F202" s="478"/>
      <c r="G202" s="478"/>
      <c r="H202" s="478"/>
      <c r="I202" s="478"/>
      <c r="J202" s="478"/>
      <c r="K202" s="478"/>
      <c r="L202" s="478"/>
      <c r="M202" s="478"/>
      <c r="N202" s="478"/>
      <c r="O202" s="478"/>
      <c r="P202" s="478"/>
      <c r="Q202" s="478"/>
      <c r="R202" s="478"/>
      <c r="S202" s="478"/>
      <c r="T202" s="478"/>
      <c r="U202" s="478"/>
      <c r="V202" s="478"/>
      <c r="W202" s="478"/>
      <c r="X202" s="478"/>
      <c r="Y202" s="478"/>
      <c r="Z202" s="478"/>
      <c r="AA202" s="478"/>
      <c r="AB202" s="478"/>
      <c r="AC202" s="478"/>
      <c r="AD202" s="478"/>
      <c r="AE202" s="478"/>
      <c r="AF202" s="478"/>
      <c r="AG202" s="478"/>
      <c r="AH202" s="478"/>
      <c r="AI202" s="478"/>
      <c r="AJ202" s="478"/>
      <c r="AK202" s="478"/>
      <c r="AL202" s="478"/>
      <c r="AM202" s="478"/>
      <c r="AN202" s="478"/>
      <c r="AO202" s="478"/>
      <c r="AP202" s="478"/>
      <c r="AQ202" s="478"/>
      <c r="AR202" s="478"/>
      <c r="AS202" s="478"/>
      <c r="AT202" s="478"/>
      <c r="AU202" s="478"/>
      <c r="AV202" s="478"/>
      <c r="AW202" s="478"/>
      <c r="AX202" s="478"/>
      <c r="AY202" s="478"/>
      <c r="AZ202" s="478"/>
      <c r="BA202" s="478"/>
      <c r="BB202" s="478"/>
      <c r="BC202" s="478"/>
      <c r="BD202" s="478"/>
      <c r="BE202" s="478"/>
      <c r="BF202" s="478"/>
      <c r="BG202" s="478"/>
      <c r="BH202" s="478"/>
      <c r="BI202" s="478"/>
      <c r="BJ202" s="478"/>
      <c r="BK202" s="478"/>
      <c r="BL202" s="478"/>
      <c r="BM202" s="478"/>
      <c r="BN202" s="478"/>
      <c r="BO202" s="478"/>
      <c r="BP202" s="478"/>
      <c r="BQ202" s="478"/>
      <c r="BR202" s="478"/>
      <c r="BS202" s="478"/>
      <c r="BT202" s="478"/>
      <c r="BU202" s="478"/>
      <c r="BV202" s="478"/>
      <c r="BW202" s="478"/>
      <c r="BX202" s="478"/>
      <c r="BY202" s="478"/>
      <c r="BZ202" s="478"/>
      <c r="CA202" s="30"/>
      <c r="CB202" s="42" t="str">
        <f t="shared" si="16"/>
        <v>Riadok bude vidieť.</v>
      </c>
      <c r="CC202" s="36" t="s">
        <v>97</v>
      </c>
      <c r="CW202" s="22">
        <f t="shared" si="21"/>
        <v>1</v>
      </c>
      <c r="CZ202" s="22">
        <f t="shared" si="17"/>
        <v>1</v>
      </c>
      <c r="DA202" s="22">
        <f t="shared" si="8"/>
        <v>1</v>
      </c>
      <c r="DZ202" s="191"/>
    </row>
    <row r="203" spans="1:130">
      <c r="A203" s="12"/>
      <c r="B203" s="276" t="s">
        <v>152</v>
      </c>
      <c r="C203" s="276"/>
      <c r="D203" s="276"/>
      <c r="E203" s="276"/>
      <c r="F203" s="276"/>
      <c r="G203" s="276"/>
      <c r="H203" s="276"/>
      <c r="I203" s="276"/>
      <c r="J203" s="276"/>
      <c r="K203" s="276"/>
      <c r="L203" s="276"/>
      <c r="M203" s="276"/>
      <c r="N203" s="276"/>
      <c r="O203" s="276"/>
      <c r="P203" s="276"/>
      <c r="Q203" s="276"/>
      <c r="R203" s="276"/>
      <c r="S203" s="276"/>
      <c r="T203" s="276"/>
      <c r="U203" s="276"/>
      <c r="V203" s="276"/>
      <c r="W203" s="276"/>
      <c r="X203" s="276"/>
      <c r="Y203" s="276"/>
      <c r="Z203" s="276"/>
      <c r="AA203" s="276"/>
      <c r="AB203" s="276"/>
      <c r="AC203" s="276"/>
      <c r="AD203" s="276"/>
      <c r="AE203" s="276"/>
      <c r="AF203" s="276"/>
      <c r="AG203" s="276"/>
      <c r="AH203" s="276"/>
      <c r="AI203" s="276"/>
      <c r="AJ203" s="276"/>
      <c r="AK203" s="276"/>
      <c r="AL203" s="276"/>
      <c r="AM203" s="276"/>
      <c r="AN203" s="276"/>
      <c r="AO203" s="276"/>
      <c r="AP203" s="276"/>
      <c r="AQ203" s="276"/>
      <c r="AR203" s="276"/>
      <c r="AS203" s="276"/>
      <c r="AT203" s="276"/>
      <c r="AU203" s="276"/>
      <c r="AV203" s="276"/>
      <c r="AW203" s="276"/>
      <c r="AX203" s="276"/>
      <c r="AY203" s="276"/>
      <c r="AZ203" s="276"/>
      <c r="BA203" s="276"/>
      <c r="BB203" s="276"/>
      <c r="BC203" s="276"/>
      <c r="BD203" s="276"/>
      <c r="BE203" s="276"/>
      <c r="BF203" s="276"/>
      <c r="BG203" s="276"/>
      <c r="BH203" s="276"/>
      <c r="BI203" s="276"/>
      <c r="BJ203" s="276"/>
      <c r="BK203" s="276"/>
      <c r="BL203" s="276"/>
      <c r="BM203" s="276"/>
      <c r="BN203" s="276"/>
      <c r="BO203" s="276"/>
      <c r="BP203" s="276"/>
      <c r="BQ203" s="276"/>
      <c r="BR203" s="276"/>
      <c r="BS203" s="276"/>
      <c r="BT203" s="276"/>
      <c r="BU203" s="276"/>
      <c r="BV203" s="276"/>
      <c r="BW203" s="276"/>
      <c r="BX203" s="276"/>
      <c r="BY203" s="276"/>
      <c r="BZ203" s="276"/>
      <c r="CA203" s="30"/>
      <c r="CB203" s="42" t="str">
        <f t="shared" si="16"/>
        <v>Riadok bude vidieť.</v>
      </c>
      <c r="CC203" s="36" t="s">
        <v>97</v>
      </c>
      <c r="CW203" s="22">
        <f t="shared" si="21"/>
        <v>1</v>
      </c>
      <c r="CZ203" s="22">
        <f t="shared" si="17"/>
        <v>1</v>
      </c>
      <c r="DA203" s="22">
        <f t="shared" si="8"/>
        <v>1</v>
      </c>
      <c r="DZ203" s="191"/>
    </row>
    <row r="204" spans="1:130">
      <c r="A204" s="12"/>
      <c r="B204" s="210"/>
      <c r="C204" s="210"/>
      <c r="D204" s="210"/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0"/>
      <c r="BN204" s="210"/>
      <c r="BO204" s="210"/>
      <c r="BP204" s="210"/>
      <c r="BQ204" s="210"/>
      <c r="BR204" s="210"/>
      <c r="BS204" s="210"/>
      <c r="BT204" s="210"/>
      <c r="BU204" s="210"/>
      <c r="BV204" s="210"/>
      <c r="BW204" s="210"/>
      <c r="BX204" s="210"/>
      <c r="BY204" s="210"/>
      <c r="BZ204" s="210"/>
      <c r="CA204" s="30"/>
      <c r="CB204" s="42" t="str">
        <f t="shared" si="16"/>
        <v>Riadok bude skrytý.</v>
      </c>
      <c r="CC204" s="36" t="s">
        <v>97</v>
      </c>
      <c r="CW204" s="22">
        <f t="shared" si="21"/>
        <v>0</v>
      </c>
      <c r="CZ204" s="22">
        <f t="shared" si="17"/>
        <v>1</v>
      </c>
      <c r="DA204" s="22">
        <f t="shared" si="8"/>
        <v>0</v>
      </c>
      <c r="DZ204" s="191"/>
    </row>
    <row r="205" spans="1:130">
      <c r="A205" s="12"/>
      <c r="B205" s="210" t="s">
        <v>300</v>
      </c>
      <c r="C205" s="210"/>
      <c r="D205" s="210"/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0"/>
      <c r="BN205" s="210"/>
      <c r="BO205" s="210"/>
      <c r="BP205" s="210"/>
      <c r="BQ205" s="210"/>
      <c r="BR205" s="210"/>
      <c r="BS205" s="210"/>
      <c r="BT205" s="210"/>
      <c r="BU205" s="210"/>
      <c r="BV205" s="210"/>
      <c r="BW205" s="210"/>
      <c r="BX205" s="210"/>
      <c r="BY205" s="210"/>
      <c r="BZ205" s="210"/>
      <c r="CA205" s="30"/>
      <c r="CB205" s="42" t="str">
        <f t="shared" si="16"/>
        <v>Riadok bude vidieť.</v>
      </c>
      <c r="CC205" s="36" t="s">
        <v>97</v>
      </c>
      <c r="CW205" s="22">
        <f t="shared" si="21"/>
        <v>1</v>
      </c>
      <c r="CZ205" s="22">
        <f t="shared" si="17"/>
        <v>1</v>
      </c>
      <c r="DA205" s="22">
        <f t="shared" si="8"/>
        <v>1</v>
      </c>
      <c r="DZ205" s="191"/>
    </row>
    <row r="206" spans="1:130">
      <c r="A206" s="12"/>
      <c r="B206" s="210"/>
      <c r="C206" s="210"/>
      <c r="D206" s="210"/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0"/>
      <c r="BN206" s="210"/>
      <c r="BO206" s="210"/>
      <c r="BP206" s="210"/>
      <c r="BQ206" s="210"/>
      <c r="BR206" s="210"/>
      <c r="BS206" s="210"/>
      <c r="BT206" s="210"/>
      <c r="BU206" s="210"/>
      <c r="BV206" s="210"/>
      <c r="BW206" s="210"/>
      <c r="BX206" s="210"/>
      <c r="BY206" s="210"/>
      <c r="BZ206" s="210"/>
      <c r="CA206" s="30"/>
      <c r="CB206" s="42" t="str">
        <f t="shared" si="16"/>
        <v>Riadok bude skrytý.</v>
      </c>
      <c r="CC206" s="36" t="s">
        <v>97</v>
      </c>
      <c r="CW206" s="22">
        <f t="shared" si="21"/>
        <v>0</v>
      </c>
      <c r="CZ206" s="22">
        <f t="shared" si="17"/>
        <v>1</v>
      </c>
      <c r="DA206" s="22">
        <f t="shared" si="8"/>
        <v>0</v>
      </c>
      <c r="DZ206" s="191"/>
    </row>
    <row r="207" spans="1:130">
      <c r="A207" s="12"/>
      <c r="B207" s="210"/>
      <c r="C207" s="210"/>
      <c r="D207" s="210"/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0"/>
      <c r="BN207" s="210"/>
      <c r="BO207" s="210"/>
      <c r="BP207" s="210"/>
      <c r="BQ207" s="210"/>
      <c r="BR207" s="210"/>
      <c r="BS207" s="210"/>
      <c r="BT207" s="210"/>
      <c r="BU207" s="210"/>
      <c r="BV207" s="210"/>
      <c r="BW207" s="210"/>
      <c r="BX207" s="210"/>
      <c r="BY207" s="210"/>
      <c r="BZ207" s="210"/>
      <c r="CA207" s="30"/>
      <c r="CB207" s="42" t="str">
        <f t="shared" si="16"/>
        <v>Riadok bude skrytý.</v>
      </c>
      <c r="CC207" s="36" t="s">
        <v>97</v>
      </c>
      <c r="CW207" s="22">
        <f t="shared" si="21"/>
        <v>0</v>
      </c>
      <c r="CZ207" s="22">
        <f t="shared" si="17"/>
        <v>1</v>
      </c>
      <c r="DA207" s="22">
        <f t="shared" si="8"/>
        <v>0</v>
      </c>
      <c r="DZ207" s="191"/>
    </row>
    <row r="208" spans="1:130">
      <c r="A208" s="12"/>
      <c r="B208" s="210"/>
      <c r="C208" s="210"/>
      <c r="D208" s="210"/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0"/>
      <c r="BN208" s="210"/>
      <c r="BO208" s="210"/>
      <c r="BP208" s="210"/>
      <c r="BQ208" s="210"/>
      <c r="BR208" s="210"/>
      <c r="BS208" s="210"/>
      <c r="BT208" s="210"/>
      <c r="BU208" s="210"/>
      <c r="BV208" s="210"/>
      <c r="BW208" s="210"/>
      <c r="BX208" s="210"/>
      <c r="BY208" s="210"/>
      <c r="BZ208" s="210"/>
      <c r="CA208" s="30"/>
      <c r="CB208" s="42" t="str">
        <f t="shared" si="16"/>
        <v>Riadok bude skrytý.</v>
      </c>
      <c r="CC208" s="36" t="s">
        <v>97</v>
      </c>
      <c r="CW208" s="22">
        <f t="shared" si="21"/>
        <v>0</v>
      </c>
      <c r="CZ208" s="22">
        <f t="shared" si="17"/>
        <v>1</v>
      </c>
      <c r="DA208" s="22">
        <f t="shared" si="8"/>
        <v>0</v>
      </c>
      <c r="DZ208" s="191"/>
    </row>
    <row r="209" spans="1:130">
      <c r="A209" s="12"/>
      <c r="B209" s="210"/>
      <c r="C209" s="210"/>
      <c r="D209" s="210"/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0"/>
      <c r="BN209" s="210"/>
      <c r="BO209" s="210"/>
      <c r="BP209" s="210"/>
      <c r="BQ209" s="210"/>
      <c r="BR209" s="210"/>
      <c r="BS209" s="210"/>
      <c r="BT209" s="210"/>
      <c r="BU209" s="210"/>
      <c r="BV209" s="210"/>
      <c r="BW209" s="210"/>
      <c r="BX209" s="210"/>
      <c r="BY209" s="210"/>
      <c r="BZ209" s="210"/>
      <c r="CA209" s="30"/>
      <c r="CB209" s="42" t="str">
        <f t="shared" si="16"/>
        <v>Riadok bude skrytý.</v>
      </c>
      <c r="CC209" s="36" t="s">
        <v>97</v>
      </c>
      <c r="CW209" s="22">
        <f t="shared" si="21"/>
        <v>0</v>
      </c>
      <c r="CZ209" s="22">
        <f t="shared" si="17"/>
        <v>1</v>
      </c>
      <c r="DA209" s="22">
        <f t="shared" si="8"/>
        <v>0</v>
      </c>
      <c r="DZ209" s="191"/>
    </row>
    <row r="210" spans="1:130">
      <c r="A210" s="12"/>
      <c r="B210" s="210"/>
      <c r="C210" s="210"/>
      <c r="D210" s="210"/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0"/>
      <c r="BN210" s="210"/>
      <c r="BO210" s="210"/>
      <c r="BP210" s="210"/>
      <c r="BQ210" s="210"/>
      <c r="BR210" s="210"/>
      <c r="BS210" s="210"/>
      <c r="BT210" s="210"/>
      <c r="BU210" s="210"/>
      <c r="BV210" s="210"/>
      <c r="BW210" s="210"/>
      <c r="BX210" s="210"/>
      <c r="BY210" s="210"/>
      <c r="BZ210" s="210"/>
      <c r="CA210" s="30"/>
      <c r="CB210" s="42" t="str">
        <f t="shared" si="16"/>
        <v>Riadok bude skrytý.</v>
      </c>
      <c r="CC210" s="36" t="s">
        <v>97</v>
      </c>
      <c r="CW210" s="22">
        <f t="shared" si="21"/>
        <v>0</v>
      </c>
      <c r="CZ210" s="22">
        <f t="shared" si="17"/>
        <v>1</v>
      </c>
      <c r="DA210" s="22">
        <f t="shared" si="8"/>
        <v>0</v>
      </c>
      <c r="DZ210" s="191"/>
    </row>
    <row r="211" spans="1:130">
      <c r="A211" s="12"/>
      <c r="B211" s="210"/>
      <c r="C211" s="210"/>
      <c r="D211" s="210"/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0"/>
      <c r="BN211" s="210"/>
      <c r="BO211" s="210"/>
      <c r="BP211" s="210"/>
      <c r="BQ211" s="210"/>
      <c r="BR211" s="210"/>
      <c r="BS211" s="210"/>
      <c r="BT211" s="210"/>
      <c r="BU211" s="210"/>
      <c r="BV211" s="210"/>
      <c r="BW211" s="210"/>
      <c r="BX211" s="210"/>
      <c r="BY211" s="210"/>
      <c r="BZ211" s="210"/>
      <c r="CA211" s="30"/>
      <c r="CB211" s="42" t="str">
        <f t="shared" si="16"/>
        <v>Riadok bude skrytý.</v>
      </c>
      <c r="CC211" s="36" t="s">
        <v>97</v>
      </c>
      <c r="CW211" s="22">
        <f t="shared" si="21"/>
        <v>0</v>
      </c>
      <c r="CZ211" s="22">
        <f t="shared" si="17"/>
        <v>1</v>
      </c>
      <c r="DA211" s="22">
        <f t="shared" si="8"/>
        <v>0</v>
      </c>
      <c r="DZ211" s="191"/>
    </row>
    <row r="212" spans="1:130">
      <c r="A212" s="12"/>
      <c r="B212" s="210"/>
      <c r="C212" s="210"/>
      <c r="D212" s="210"/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0"/>
      <c r="BN212" s="210"/>
      <c r="BO212" s="210"/>
      <c r="BP212" s="210"/>
      <c r="BQ212" s="210"/>
      <c r="BR212" s="210"/>
      <c r="BS212" s="210"/>
      <c r="BT212" s="210"/>
      <c r="BU212" s="210"/>
      <c r="BV212" s="210"/>
      <c r="BW212" s="210"/>
      <c r="BX212" s="210"/>
      <c r="BY212" s="210"/>
      <c r="BZ212" s="210"/>
      <c r="CA212" s="30"/>
      <c r="CB212" s="42" t="str">
        <f t="shared" si="16"/>
        <v>Riadok bude skrytý.</v>
      </c>
      <c r="CC212" s="36" t="s">
        <v>97</v>
      </c>
      <c r="CW212" s="22">
        <f t="shared" si="21"/>
        <v>0</v>
      </c>
      <c r="CZ212" s="22">
        <f t="shared" si="17"/>
        <v>1</v>
      </c>
      <c r="DA212" s="22">
        <f t="shared" si="8"/>
        <v>0</v>
      </c>
      <c r="DZ212" s="191"/>
    </row>
    <row r="213" spans="1:130">
      <c r="A213" s="12"/>
      <c r="B213" s="210"/>
      <c r="C213" s="210"/>
      <c r="D213" s="210"/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0"/>
      <c r="BN213" s="210"/>
      <c r="BO213" s="210"/>
      <c r="BP213" s="210"/>
      <c r="BQ213" s="210"/>
      <c r="BR213" s="210"/>
      <c r="BS213" s="210"/>
      <c r="BT213" s="210"/>
      <c r="BU213" s="210"/>
      <c r="BV213" s="210"/>
      <c r="BW213" s="210"/>
      <c r="BX213" s="210"/>
      <c r="BY213" s="210"/>
      <c r="BZ213" s="210"/>
      <c r="CA213" s="30"/>
      <c r="CB213" s="42" t="str">
        <f t="shared" si="16"/>
        <v>Riadok bude skrytý.</v>
      </c>
      <c r="CC213" s="36" t="s">
        <v>97</v>
      </c>
      <c r="CW213" s="22">
        <f t="shared" si="21"/>
        <v>0</v>
      </c>
      <c r="CZ213" s="22">
        <f t="shared" si="17"/>
        <v>1</v>
      </c>
      <c r="DA213" s="22">
        <f t="shared" si="8"/>
        <v>0</v>
      </c>
      <c r="DZ213" s="191"/>
    </row>
    <row r="214" spans="1:130">
      <c r="A214" s="12"/>
      <c r="B214" s="210"/>
      <c r="C214" s="210"/>
      <c r="D214" s="210"/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0"/>
      <c r="BN214" s="210"/>
      <c r="BO214" s="210"/>
      <c r="BP214" s="210"/>
      <c r="BQ214" s="210"/>
      <c r="BR214" s="210"/>
      <c r="BS214" s="210"/>
      <c r="BT214" s="210"/>
      <c r="BU214" s="210"/>
      <c r="BV214" s="210"/>
      <c r="BW214" s="210"/>
      <c r="BX214" s="210"/>
      <c r="BY214" s="210"/>
      <c r="BZ214" s="210"/>
      <c r="CA214" s="30"/>
      <c r="CB214" s="42" t="str">
        <f t="shared" si="16"/>
        <v>Riadok bude skrytý.</v>
      </c>
      <c r="CC214" s="36" t="s">
        <v>97</v>
      </c>
      <c r="CW214" s="22">
        <f t="shared" si="21"/>
        <v>0</v>
      </c>
      <c r="CZ214" s="22">
        <f t="shared" si="17"/>
        <v>1</v>
      </c>
      <c r="DA214" s="22">
        <f>+IF(CW214+CX214+CY214=0,0,IF(CZ214=0,0,1))</f>
        <v>0</v>
      </c>
      <c r="DZ214" s="191"/>
    </row>
    <row r="215" spans="1:130">
      <c r="A215" s="12"/>
      <c r="B215" s="379"/>
      <c r="C215" s="379"/>
      <c r="D215" s="379"/>
      <c r="E215" s="379"/>
      <c r="F215" s="379"/>
      <c r="G215" s="379"/>
      <c r="H215" s="379"/>
      <c r="I215" s="379"/>
      <c r="J215" s="379"/>
      <c r="K215" s="379"/>
      <c r="L215" s="379"/>
      <c r="M215" s="379"/>
      <c r="N215" s="379"/>
      <c r="O215" s="379"/>
      <c r="P215" s="379"/>
      <c r="Q215" s="379"/>
      <c r="R215" s="379"/>
      <c r="S215" s="379"/>
      <c r="T215" s="379"/>
      <c r="U215" s="379"/>
      <c r="V215" s="379"/>
      <c r="W215" s="379"/>
      <c r="X215" s="379"/>
      <c r="Y215" s="379"/>
      <c r="Z215" s="379"/>
      <c r="AA215" s="379"/>
      <c r="AB215" s="379"/>
      <c r="AC215" s="379"/>
      <c r="AD215" s="379"/>
      <c r="AE215" s="379"/>
      <c r="AF215" s="379"/>
      <c r="AG215" s="379"/>
      <c r="AH215" s="379"/>
      <c r="AI215" s="379"/>
      <c r="AJ215" s="379"/>
      <c r="AK215" s="379"/>
      <c r="AL215" s="379"/>
      <c r="AM215" s="379"/>
      <c r="AN215" s="379"/>
      <c r="AO215" s="379"/>
      <c r="AP215" s="379"/>
      <c r="AQ215" s="379"/>
      <c r="AR215" s="379"/>
      <c r="AS215" s="379"/>
      <c r="AT215" s="379"/>
      <c r="AU215" s="379"/>
      <c r="AV215" s="379"/>
      <c r="AW215" s="379"/>
      <c r="AX215" s="379"/>
      <c r="AY215" s="379"/>
      <c r="AZ215" s="379"/>
      <c r="BA215" s="379"/>
      <c r="BB215" s="379"/>
      <c r="BC215" s="379"/>
      <c r="BD215" s="379"/>
      <c r="BE215" s="379"/>
      <c r="BF215" s="379"/>
      <c r="BG215" s="379"/>
      <c r="BH215" s="379"/>
      <c r="BI215" s="379"/>
      <c r="BJ215" s="379"/>
      <c r="BK215" s="379"/>
      <c r="BL215" s="379"/>
      <c r="BM215" s="379"/>
      <c r="BN215" s="379"/>
      <c r="BO215" s="379"/>
      <c r="BP215" s="379"/>
      <c r="BQ215" s="379"/>
      <c r="BR215" s="379"/>
      <c r="BS215" s="379"/>
      <c r="BT215" s="379"/>
      <c r="BU215" s="379"/>
      <c r="BV215" s="379"/>
      <c r="BW215" s="379"/>
      <c r="BX215" s="379"/>
      <c r="BY215" s="379"/>
      <c r="BZ215" s="379"/>
      <c r="CA215" s="34"/>
      <c r="CB215" s="42" t="str">
        <f t="shared" si="16"/>
        <v>Riadok bude skrytý.</v>
      </c>
      <c r="CC215" s="36" t="s">
        <v>97</v>
      </c>
      <c r="CW215" s="22">
        <f>+IF(SUM(CW216:CW228)=0,0,1)</f>
        <v>0</v>
      </c>
      <c r="CZ215" s="22">
        <f t="shared" si="17"/>
        <v>1</v>
      </c>
      <c r="DA215" s="22">
        <f>+IF(CW215+CX215+CY215=0,0,IF(CZ215=0,0,1))</f>
        <v>0</v>
      </c>
      <c r="DZ215" s="191"/>
    </row>
    <row r="216" spans="1:130">
      <c r="A216" s="12"/>
      <c r="B216" s="2" t="s">
        <v>242</v>
      </c>
      <c r="CA216" s="29" t="s">
        <v>91</v>
      </c>
      <c r="CB216" s="42" t="str">
        <f t="shared" si="16"/>
        <v>Riadok bude skrytý.</v>
      </c>
      <c r="CC216" s="36" t="s">
        <v>97</v>
      </c>
      <c r="CW216" s="22">
        <f>+IF(SUM(CW217:CW229)=0,0,1)</f>
        <v>0</v>
      </c>
      <c r="CZ216" s="22">
        <f t="shared" si="17"/>
        <v>1</v>
      </c>
      <c r="DA216" s="22">
        <f t="shared" si="8"/>
        <v>0</v>
      </c>
      <c r="DZ216" s="191"/>
    </row>
    <row r="217" spans="1:130">
      <c r="A217" s="12"/>
      <c r="B217" s="379"/>
      <c r="C217" s="379"/>
      <c r="D217" s="379"/>
      <c r="E217" s="379"/>
      <c r="F217" s="379"/>
      <c r="G217" s="379"/>
      <c r="H217" s="379"/>
      <c r="I217" s="379"/>
      <c r="J217" s="379"/>
      <c r="K217" s="379"/>
      <c r="L217" s="379"/>
      <c r="M217" s="379"/>
      <c r="N217" s="379"/>
      <c r="O217" s="379"/>
      <c r="P217" s="379"/>
      <c r="Q217" s="379"/>
      <c r="R217" s="379"/>
      <c r="S217" s="379"/>
      <c r="T217" s="379"/>
      <c r="U217" s="379"/>
      <c r="V217" s="379"/>
      <c r="W217" s="379"/>
      <c r="X217" s="379"/>
      <c r="Y217" s="379"/>
      <c r="Z217" s="379"/>
      <c r="AA217" s="379"/>
      <c r="AB217" s="379"/>
      <c r="AC217" s="379"/>
      <c r="AD217" s="379"/>
      <c r="AE217" s="379"/>
      <c r="AF217" s="379"/>
      <c r="AG217" s="379"/>
      <c r="AH217" s="379"/>
      <c r="AI217" s="379"/>
      <c r="AJ217" s="379"/>
      <c r="AK217" s="379"/>
      <c r="AL217" s="379"/>
      <c r="AM217" s="379"/>
      <c r="AN217" s="379"/>
      <c r="AO217" s="379"/>
      <c r="AP217" s="379"/>
      <c r="AQ217" s="379"/>
      <c r="AR217" s="379"/>
      <c r="AS217" s="379"/>
      <c r="AT217" s="379"/>
      <c r="AU217" s="379"/>
      <c r="AV217" s="379"/>
      <c r="AW217" s="379"/>
      <c r="AX217" s="379"/>
      <c r="AY217" s="379"/>
      <c r="AZ217" s="379"/>
      <c r="BA217" s="379"/>
      <c r="BB217" s="379"/>
      <c r="BC217" s="379"/>
      <c r="BD217" s="379"/>
      <c r="BE217" s="379"/>
      <c r="BF217" s="379"/>
      <c r="BG217" s="379"/>
      <c r="BH217" s="379"/>
      <c r="BI217" s="379"/>
      <c r="BJ217" s="379"/>
      <c r="BK217" s="379"/>
      <c r="BL217" s="379"/>
      <c r="BM217" s="379"/>
      <c r="BN217" s="379"/>
      <c r="BO217" s="379"/>
      <c r="BP217" s="379"/>
      <c r="BQ217" s="379"/>
      <c r="BR217" s="379"/>
      <c r="BS217" s="379"/>
      <c r="BT217" s="379"/>
      <c r="BU217" s="379"/>
      <c r="BV217" s="379"/>
      <c r="BW217" s="379"/>
      <c r="BX217" s="379"/>
      <c r="BY217" s="379"/>
      <c r="BZ217" s="379"/>
      <c r="CA217" s="34"/>
      <c r="CB217" s="42" t="str">
        <f t="shared" si="16"/>
        <v>Riadok bude skrytý.</v>
      </c>
      <c r="CC217" s="36" t="s">
        <v>97</v>
      </c>
      <c r="CW217" s="22">
        <f>+IF(SUM(CW220:CW229)=0,0,1)</f>
        <v>0</v>
      </c>
      <c r="CZ217" s="22">
        <f t="shared" si="17"/>
        <v>1</v>
      </c>
      <c r="DA217" s="22">
        <f t="shared" si="8"/>
        <v>0</v>
      </c>
      <c r="DZ217" s="191"/>
    </row>
    <row r="218" spans="1:130" ht="18" customHeight="1">
      <c r="A218" s="12"/>
      <c r="B218" s="380" t="s">
        <v>94</v>
      </c>
      <c r="C218" s="381"/>
      <c r="D218" s="381"/>
      <c r="E218" s="381"/>
      <c r="F218" s="381"/>
      <c r="G218" s="381"/>
      <c r="H218" s="381"/>
      <c r="I218" s="381"/>
      <c r="J218" s="381"/>
      <c r="K218" s="381"/>
      <c r="L218" s="381"/>
      <c r="M218" s="381"/>
      <c r="N218" s="381"/>
      <c r="O218" s="381"/>
      <c r="P218" s="381"/>
      <c r="Q218" s="381"/>
      <c r="R218" s="381"/>
      <c r="S218" s="381"/>
      <c r="T218" s="381"/>
      <c r="U218" s="381"/>
      <c r="V218" s="381"/>
      <c r="W218" s="381"/>
      <c r="X218" s="381"/>
      <c r="Y218" s="381"/>
      <c r="Z218" s="381"/>
      <c r="AA218" s="381"/>
      <c r="AB218" s="381"/>
      <c r="AC218" s="381"/>
      <c r="AD218" s="381"/>
      <c r="AE218" s="381"/>
      <c r="AF218" s="381"/>
      <c r="AG218" s="381"/>
      <c r="AH218" s="381"/>
      <c r="AI218" s="381"/>
      <c r="AJ218" s="381"/>
      <c r="AK218" s="381"/>
      <c r="AL218" s="381"/>
      <c r="AM218" s="381"/>
      <c r="AN218" s="381"/>
      <c r="AO218" s="381"/>
      <c r="AP218" s="381"/>
      <c r="AQ218" s="381"/>
      <c r="AR218" s="381"/>
      <c r="AS218" s="381"/>
      <c r="AT218" s="382"/>
      <c r="AU218" s="395" t="s">
        <v>27</v>
      </c>
      <c r="AV218" s="396"/>
      <c r="AW218" s="396"/>
      <c r="AX218" s="396"/>
      <c r="AY218" s="396"/>
      <c r="AZ218" s="396"/>
      <c r="BA218" s="396"/>
      <c r="BB218" s="396"/>
      <c r="BC218" s="396"/>
      <c r="BD218" s="396"/>
      <c r="BE218" s="397"/>
      <c r="BF218" s="395" t="s">
        <v>28</v>
      </c>
      <c r="BG218" s="396"/>
      <c r="BH218" s="396"/>
      <c r="BI218" s="396"/>
      <c r="BJ218" s="396"/>
      <c r="BK218" s="396"/>
      <c r="BL218" s="396"/>
      <c r="BM218" s="396"/>
      <c r="BN218" s="396"/>
      <c r="BO218" s="396"/>
      <c r="BP218" s="397"/>
      <c r="BQ218" s="395" t="s">
        <v>72</v>
      </c>
      <c r="BR218" s="396"/>
      <c r="BS218" s="396"/>
      <c r="BT218" s="396"/>
      <c r="BU218" s="396"/>
      <c r="BV218" s="396"/>
      <c r="BW218" s="396"/>
      <c r="BX218" s="396"/>
      <c r="BY218" s="396"/>
      <c r="BZ218" s="397"/>
      <c r="CA218" s="29" t="s">
        <v>91</v>
      </c>
      <c r="CB218" s="42" t="str">
        <f t="shared" si="16"/>
        <v>Riadok bude skrytý.</v>
      </c>
      <c r="CC218" s="36" t="s">
        <v>97</v>
      </c>
      <c r="CW218" s="24">
        <f>+IF(SUM(CW220:CW229)=0,0,1)</f>
        <v>0</v>
      </c>
      <c r="CZ218" s="22">
        <f t="shared" si="17"/>
        <v>1</v>
      </c>
      <c r="DA218" s="22">
        <f t="shared" si="8"/>
        <v>0</v>
      </c>
      <c r="DZ218" s="191"/>
    </row>
    <row r="219" spans="1:130" ht="18" customHeight="1">
      <c r="A219" s="12"/>
      <c r="B219" s="383"/>
      <c r="C219" s="384"/>
      <c r="D219" s="384"/>
      <c r="E219" s="384"/>
      <c r="F219" s="384"/>
      <c r="G219" s="384"/>
      <c r="H219" s="384"/>
      <c r="I219" s="384"/>
      <c r="J219" s="384"/>
      <c r="K219" s="384"/>
      <c r="L219" s="384"/>
      <c r="M219" s="384"/>
      <c r="N219" s="384"/>
      <c r="O219" s="384"/>
      <c r="P219" s="384"/>
      <c r="Q219" s="384"/>
      <c r="R219" s="384"/>
      <c r="S219" s="384"/>
      <c r="T219" s="384"/>
      <c r="U219" s="384"/>
      <c r="V219" s="384"/>
      <c r="W219" s="384"/>
      <c r="X219" s="384"/>
      <c r="Y219" s="384"/>
      <c r="Z219" s="384"/>
      <c r="AA219" s="384"/>
      <c r="AB219" s="384"/>
      <c r="AC219" s="384"/>
      <c r="AD219" s="384"/>
      <c r="AE219" s="384"/>
      <c r="AF219" s="384"/>
      <c r="AG219" s="384"/>
      <c r="AH219" s="384"/>
      <c r="AI219" s="384"/>
      <c r="AJ219" s="384"/>
      <c r="AK219" s="384"/>
      <c r="AL219" s="384"/>
      <c r="AM219" s="384"/>
      <c r="AN219" s="384"/>
      <c r="AO219" s="384"/>
      <c r="AP219" s="384"/>
      <c r="AQ219" s="384"/>
      <c r="AR219" s="384"/>
      <c r="AS219" s="384"/>
      <c r="AT219" s="385"/>
      <c r="AU219" s="398"/>
      <c r="AV219" s="399"/>
      <c r="AW219" s="399"/>
      <c r="AX219" s="399"/>
      <c r="AY219" s="399"/>
      <c r="AZ219" s="399"/>
      <c r="BA219" s="399"/>
      <c r="BB219" s="399"/>
      <c r="BC219" s="399"/>
      <c r="BD219" s="399"/>
      <c r="BE219" s="400"/>
      <c r="BF219" s="398"/>
      <c r="BG219" s="399"/>
      <c r="BH219" s="399"/>
      <c r="BI219" s="399"/>
      <c r="BJ219" s="399"/>
      <c r="BK219" s="399"/>
      <c r="BL219" s="399"/>
      <c r="BM219" s="399"/>
      <c r="BN219" s="399"/>
      <c r="BO219" s="399"/>
      <c r="BP219" s="400"/>
      <c r="BQ219" s="398"/>
      <c r="BR219" s="399"/>
      <c r="BS219" s="399"/>
      <c r="BT219" s="399"/>
      <c r="BU219" s="399"/>
      <c r="BV219" s="399"/>
      <c r="BW219" s="399"/>
      <c r="BX219" s="399"/>
      <c r="BY219" s="399"/>
      <c r="BZ219" s="400"/>
      <c r="CA219" s="28"/>
      <c r="CB219" s="42" t="str">
        <f t="shared" si="16"/>
        <v>Riadok bude skrytý.</v>
      </c>
      <c r="CC219" s="36" t="s">
        <v>97</v>
      </c>
      <c r="CW219" s="24">
        <f>+IF(SUM(CW220:CW229)=0,0,1)</f>
        <v>0</v>
      </c>
      <c r="CZ219" s="22">
        <f t="shared" si="17"/>
        <v>1</v>
      </c>
      <c r="DA219" s="22">
        <f t="shared" si="8"/>
        <v>0</v>
      </c>
      <c r="DZ219" s="191"/>
    </row>
    <row r="220" spans="1:130">
      <c r="A220" s="12"/>
      <c r="B220" s="376"/>
      <c r="C220" s="377"/>
      <c r="D220" s="377"/>
      <c r="E220" s="377"/>
      <c r="F220" s="377"/>
      <c r="G220" s="377"/>
      <c r="H220" s="377"/>
      <c r="I220" s="377"/>
      <c r="J220" s="377"/>
      <c r="K220" s="377"/>
      <c r="L220" s="377"/>
      <c r="M220" s="377"/>
      <c r="N220" s="377"/>
      <c r="O220" s="377"/>
      <c r="P220" s="377"/>
      <c r="Q220" s="377"/>
      <c r="R220" s="377"/>
      <c r="S220" s="377"/>
      <c r="T220" s="377"/>
      <c r="U220" s="377"/>
      <c r="V220" s="377"/>
      <c r="W220" s="377"/>
      <c r="X220" s="377"/>
      <c r="Y220" s="377"/>
      <c r="Z220" s="377"/>
      <c r="AA220" s="377"/>
      <c r="AB220" s="377"/>
      <c r="AC220" s="377"/>
      <c r="AD220" s="377"/>
      <c r="AE220" s="377"/>
      <c r="AF220" s="377"/>
      <c r="AG220" s="377"/>
      <c r="AH220" s="377"/>
      <c r="AI220" s="377"/>
      <c r="AJ220" s="377"/>
      <c r="AK220" s="377"/>
      <c r="AL220" s="377"/>
      <c r="AM220" s="377"/>
      <c r="AN220" s="377"/>
      <c r="AO220" s="377"/>
      <c r="AP220" s="377"/>
      <c r="AQ220" s="377"/>
      <c r="AR220" s="377"/>
      <c r="AS220" s="377"/>
      <c r="AT220" s="378"/>
      <c r="AU220" s="389"/>
      <c r="AV220" s="390"/>
      <c r="AW220" s="390"/>
      <c r="AX220" s="390"/>
      <c r="AY220" s="390"/>
      <c r="AZ220" s="390"/>
      <c r="BA220" s="390"/>
      <c r="BB220" s="390"/>
      <c r="BC220" s="390"/>
      <c r="BD220" s="390"/>
      <c r="BE220" s="391"/>
      <c r="BF220" s="389"/>
      <c r="BG220" s="390"/>
      <c r="BH220" s="390"/>
      <c r="BI220" s="390"/>
      <c r="BJ220" s="390"/>
      <c r="BK220" s="390"/>
      <c r="BL220" s="390"/>
      <c r="BM220" s="390"/>
      <c r="BN220" s="390"/>
      <c r="BO220" s="390"/>
      <c r="BP220" s="391"/>
      <c r="BQ220" s="392"/>
      <c r="BR220" s="393"/>
      <c r="BS220" s="393"/>
      <c r="BT220" s="393"/>
      <c r="BU220" s="393"/>
      <c r="BV220" s="393"/>
      <c r="BW220" s="393"/>
      <c r="BX220" s="393"/>
      <c r="BY220" s="393"/>
      <c r="BZ220" s="394"/>
      <c r="CA220" s="28"/>
      <c r="CB220" s="42" t="str">
        <f t="shared" si="16"/>
        <v>Riadok bude skrytý.</v>
      </c>
      <c r="CC220" s="36" t="s">
        <v>97</v>
      </c>
      <c r="CW220" s="24">
        <f t="shared" ref="CW220:CW228" si="22">+IF(B220="",0,1)</f>
        <v>0</v>
      </c>
      <c r="CZ220" s="22">
        <f t="shared" si="17"/>
        <v>1</v>
      </c>
      <c r="DA220" s="22">
        <f t="shared" si="8"/>
        <v>0</v>
      </c>
      <c r="DZ220" s="191"/>
    </row>
    <row r="221" spans="1:130">
      <c r="A221" s="12"/>
      <c r="B221" s="351"/>
      <c r="C221" s="352"/>
      <c r="D221" s="352"/>
      <c r="E221" s="352"/>
      <c r="F221" s="352"/>
      <c r="G221" s="352"/>
      <c r="H221" s="352"/>
      <c r="I221" s="352"/>
      <c r="J221" s="352"/>
      <c r="K221" s="352"/>
      <c r="L221" s="352"/>
      <c r="M221" s="352"/>
      <c r="N221" s="352"/>
      <c r="O221" s="352"/>
      <c r="P221" s="352"/>
      <c r="Q221" s="352"/>
      <c r="R221" s="352"/>
      <c r="S221" s="352"/>
      <c r="T221" s="352"/>
      <c r="U221" s="352"/>
      <c r="V221" s="352"/>
      <c r="W221" s="352"/>
      <c r="X221" s="352"/>
      <c r="Y221" s="352"/>
      <c r="Z221" s="352"/>
      <c r="AA221" s="352"/>
      <c r="AB221" s="352"/>
      <c r="AC221" s="352"/>
      <c r="AD221" s="352"/>
      <c r="AE221" s="352"/>
      <c r="AF221" s="352"/>
      <c r="AG221" s="352"/>
      <c r="AH221" s="352"/>
      <c r="AI221" s="352"/>
      <c r="AJ221" s="352"/>
      <c r="AK221" s="352"/>
      <c r="AL221" s="352"/>
      <c r="AM221" s="352"/>
      <c r="AN221" s="352"/>
      <c r="AO221" s="352"/>
      <c r="AP221" s="352"/>
      <c r="AQ221" s="352"/>
      <c r="AR221" s="352"/>
      <c r="AS221" s="352"/>
      <c r="AT221" s="353"/>
      <c r="AU221" s="294"/>
      <c r="AV221" s="295"/>
      <c r="AW221" s="295"/>
      <c r="AX221" s="295"/>
      <c r="AY221" s="295"/>
      <c r="AZ221" s="295"/>
      <c r="BA221" s="295"/>
      <c r="BB221" s="295"/>
      <c r="BC221" s="295"/>
      <c r="BD221" s="295"/>
      <c r="BE221" s="296"/>
      <c r="BF221" s="270"/>
      <c r="BG221" s="271"/>
      <c r="BH221" s="271"/>
      <c r="BI221" s="271"/>
      <c r="BJ221" s="271"/>
      <c r="BK221" s="271"/>
      <c r="BL221" s="271"/>
      <c r="BM221" s="271"/>
      <c r="BN221" s="271"/>
      <c r="BO221" s="271"/>
      <c r="BP221" s="272"/>
      <c r="BQ221" s="370"/>
      <c r="BR221" s="371"/>
      <c r="BS221" s="371"/>
      <c r="BT221" s="371"/>
      <c r="BU221" s="371"/>
      <c r="BV221" s="371"/>
      <c r="BW221" s="371"/>
      <c r="BX221" s="371"/>
      <c r="BY221" s="371"/>
      <c r="BZ221" s="372"/>
      <c r="CA221" s="28"/>
      <c r="CB221" s="42" t="str">
        <f t="shared" si="16"/>
        <v>Riadok bude skrytý.</v>
      </c>
      <c r="CC221" s="36" t="s">
        <v>97</v>
      </c>
      <c r="CW221" s="24">
        <f t="shared" si="22"/>
        <v>0</v>
      </c>
      <c r="CZ221" s="22">
        <f t="shared" si="17"/>
        <v>1</v>
      </c>
      <c r="DA221" s="22">
        <f t="shared" ref="DA221:DA286" si="23">+IF(CW221+CX221+CY221=0,0,IF(CZ221=0,0,1))</f>
        <v>0</v>
      </c>
      <c r="DZ221" s="191"/>
    </row>
    <row r="222" spans="1:130">
      <c r="A222" s="12"/>
      <c r="B222" s="351"/>
      <c r="C222" s="352"/>
      <c r="D222" s="352"/>
      <c r="E222" s="352"/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  <c r="AE222" s="352"/>
      <c r="AF222" s="352"/>
      <c r="AG222" s="352"/>
      <c r="AH222" s="352"/>
      <c r="AI222" s="352"/>
      <c r="AJ222" s="352"/>
      <c r="AK222" s="352"/>
      <c r="AL222" s="352"/>
      <c r="AM222" s="352"/>
      <c r="AN222" s="352"/>
      <c r="AO222" s="352"/>
      <c r="AP222" s="352"/>
      <c r="AQ222" s="352"/>
      <c r="AR222" s="352"/>
      <c r="AS222" s="352"/>
      <c r="AT222" s="353"/>
      <c r="AU222" s="294"/>
      <c r="AV222" s="295"/>
      <c r="AW222" s="295"/>
      <c r="AX222" s="295"/>
      <c r="AY222" s="295"/>
      <c r="AZ222" s="295"/>
      <c r="BA222" s="295"/>
      <c r="BB222" s="295"/>
      <c r="BC222" s="295"/>
      <c r="BD222" s="295"/>
      <c r="BE222" s="296"/>
      <c r="BF222" s="270"/>
      <c r="BG222" s="271"/>
      <c r="BH222" s="271"/>
      <c r="BI222" s="271"/>
      <c r="BJ222" s="271"/>
      <c r="BK222" s="271"/>
      <c r="BL222" s="271"/>
      <c r="BM222" s="271"/>
      <c r="BN222" s="271"/>
      <c r="BO222" s="271"/>
      <c r="BP222" s="272"/>
      <c r="BQ222" s="370"/>
      <c r="BR222" s="371"/>
      <c r="BS222" s="371"/>
      <c r="BT222" s="371"/>
      <c r="BU222" s="371"/>
      <c r="BV222" s="371"/>
      <c r="BW222" s="371"/>
      <c r="BX222" s="371"/>
      <c r="BY222" s="371"/>
      <c r="BZ222" s="372"/>
      <c r="CA222" s="28"/>
      <c r="CB222" s="42" t="str">
        <f t="shared" si="16"/>
        <v>Riadok bude skrytý.</v>
      </c>
      <c r="CC222" s="36" t="s">
        <v>97</v>
      </c>
      <c r="CW222" s="24">
        <f t="shared" si="22"/>
        <v>0</v>
      </c>
      <c r="CZ222" s="22">
        <f t="shared" si="17"/>
        <v>1</v>
      </c>
      <c r="DA222" s="22">
        <f t="shared" si="23"/>
        <v>0</v>
      </c>
      <c r="DZ222" s="191"/>
    </row>
    <row r="223" spans="1:130">
      <c r="A223" s="12"/>
      <c r="B223" s="351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  <c r="AE223" s="352"/>
      <c r="AF223" s="352"/>
      <c r="AG223" s="352"/>
      <c r="AH223" s="352"/>
      <c r="AI223" s="352"/>
      <c r="AJ223" s="352"/>
      <c r="AK223" s="352"/>
      <c r="AL223" s="352"/>
      <c r="AM223" s="352"/>
      <c r="AN223" s="352"/>
      <c r="AO223" s="352"/>
      <c r="AP223" s="352"/>
      <c r="AQ223" s="352"/>
      <c r="AR223" s="352"/>
      <c r="AS223" s="352"/>
      <c r="AT223" s="353"/>
      <c r="AU223" s="294"/>
      <c r="AV223" s="295"/>
      <c r="AW223" s="295"/>
      <c r="AX223" s="295"/>
      <c r="AY223" s="295"/>
      <c r="AZ223" s="295"/>
      <c r="BA223" s="295"/>
      <c r="BB223" s="295"/>
      <c r="BC223" s="295"/>
      <c r="BD223" s="295"/>
      <c r="BE223" s="296"/>
      <c r="BF223" s="270"/>
      <c r="BG223" s="271"/>
      <c r="BH223" s="271"/>
      <c r="BI223" s="271"/>
      <c r="BJ223" s="271"/>
      <c r="BK223" s="271"/>
      <c r="BL223" s="271"/>
      <c r="BM223" s="271"/>
      <c r="BN223" s="271"/>
      <c r="BO223" s="271"/>
      <c r="BP223" s="272"/>
      <c r="BQ223" s="370"/>
      <c r="BR223" s="371"/>
      <c r="BS223" s="371"/>
      <c r="BT223" s="371"/>
      <c r="BU223" s="371"/>
      <c r="BV223" s="371"/>
      <c r="BW223" s="371"/>
      <c r="BX223" s="371"/>
      <c r="BY223" s="371"/>
      <c r="BZ223" s="372"/>
      <c r="CA223" s="28"/>
      <c r="CB223" s="42" t="str">
        <f t="shared" si="16"/>
        <v>Riadok bude skrytý.</v>
      </c>
      <c r="CC223" s="36" t="s">
        <v>97</v>
      </c>
      <c r="CW223" s="24">
        <f t="shared" si="22"/>
        <v>0</v>
      </c>
      <c r="CZ223" s="22">
        <f t="shared" si="17"/>
        <v>1</v>
      </c>
      <c r="DA223" s="22">
        <f t="shared" si="23"/>
        <v>0</v>
      </c>
      <c r="DZ223" s="191"/>
    </row>
    <row r="224" spans="1:130">
      <c r="A224" s="12"/>
      <c r="B224" s="351"/>
      <c r="C224" s="352"/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  <c r="AE224" s="352"/>
      <c r="AF224" s="352"/>
      <c r="AG224" s="352"/>
      <c r="AH224" s="352"/>
      <c r="AI224" s="352"/>
      <c r="AJ224" s="352"/>
      <c r="AK224" s="352"/>
      <c r="AL224" s="352"/>
      <c r="AM224" s="352"/>
      <c r="AN224" s="352"/>
      <c r="AO224" s="352"/>
      <c r="AP224" s="352"/>
      <c r="AQ224" s="352"/>
      <c r="AR224" s="352"/>
      <c r="AS224" s="352"/>
      <c r="AT224" s="353"/>
      <c r="AU224" s="294"/>
      <c r="AV224" s="295"/>
      <c r="AW224" s="295"/>
      <c r="AX224" s="295"/>
      <c r="AY224" s="295"/>
      <c r="AZ224" s="295"/>
      <c r="BA224" s="295"/>
      <c r="BB224" s="295"/>
      <c r="BC224" s="295"/>
      <c r="BD224" s="295"/>
      <c r="BE224" s="296"/>
      <c r="BF224" s="270"/>
      <c r="BG224" s="271"/>
      <c r="BH224" s="271"/>
      <c r="BI224" s="271"/>
      <c r="BJ224" s="271"/>
      <c r="BK224" s="271"/>
      <c r="BL224" s="271"/>
      <c r="BM224" s="271"/>
      <c r="BN224" s="271"/>
      <c r="BO224" s="271"/>
      <c r="BP224" s="272"/>
      <c r="BQ224" s="370"/>
      <c r="BR224" s="371"/>
      <c r="BS224" s="371"/>
      <c r="BT224" s="371"/>
      <c r="BU224" s="371"/>
      <c r="BV224" s="371"/>
      <c r="BW224" s="371"/>
      <c r="BX224" s="371"/>
      <c r="BY224" s="371"/>
      <c r="BZ224" s="372"/>
      <c r="CA224" s="28"/>
      <c r="CB224" s="42" t="str">
        <f t="shared" si="16"/>
        <v>Riadok bude skrytý.</v>
      </c>
      <c r="CC224" s="36" t="s">
        <v>97</v>
      </c>
      <c r="CW224" s="24">
        <f t="shared" si="22"/>
        <v>0</v>
      </c>
      <c r="CZ224" s="22">
        <f t="shared" si="17"/>
        <v>1</v>
      </c>
      <c r="DA224" s="22">
        <f t="shared" si="23"/>
        <v>0</v>
      </c>
      <c r="DZ224" s="191"/>
    </row>
    <row r="225" spans="1:130">
      <c r="A225" s="12"/>
      <c r="B225" s="351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  <c r="AE225" s="352"/>
      <c r="AF225" s="352"/>
      <c r="AG225" s="352"/>
      <c r="AH225" s="352"/>
      <c r="AI225" s="352"/>
      <c r="AJ225" s="352"/>
      <c r="AK225" s="352"/>
      <c r="AL225" s="352"/>
      <c r="AM225" s="352"/>
      <c r="AN225" s="352"/>
      <c r="AO225" s="352"/>
      <c r="AP225" s="352"/>
      <c r="AQ225" s="352"/>
      <c r="AR225" s="352"/>
      <c r="AS225" s="352"/>
      <c r="AT225" s="353"/>
      <c r="AU225" s="294"/>
      <c r="AV225" s="295"/>
      <c r="AW225" s="295"/>
      <c r="AX225" s="295"/>
      <c r="AY225" s="295"/>
      <c r="AZ225" s="295"/>
      <c r="BA225" s="295"/>
      <c r="BB225" s="295"/>
      <c r="BC225" s="295"/>
      <c r="BD225" s="295"/>
      <c r="BE225" s="296"/>
      <c r="BF225" s="270"/>
      <c r="BG225" s="271"/>
      <c r="BH225" s="271"/>
      <c r="BI225" s="271"/>
      <c r="BJ225" s="271"/>
      <c r="BK225" s="271"/>
      <c r="BL225" s="271"/>
      <c r="BM225" s="271"/>
      <c r="BN225" s="271"/>
      <c r="BO225" s="271"/>
      <c r="BP225" s="272"/>
      <c r="BQ225" s="370"/>
      <c r="BR225" s="371"/>
      <c r="BS225" s="371"/>
      <c r="BT225" s="371"/>
      <c r="BU225" s="371"/>
      <c r="BV225" s="371"/>
      <c r="BW225" s="371"/>
      <c r="BX225" s="371"/>
      <c r="BY225" s="371"/>
      <c r="BZ225" s="372"/>
      <c r="CA225" s="28"/>
      <c r="CB225" s="42" t="str">
        <f t="shared" si="16"/>
        <v>Riadok bude skrytý.</v>
      </c>
      <c r="CC225" s="36" t="s">
        <v>97</v>
      </c>
      <c r="CW225" s="24">
        <f t="shared" si="22"/>
        <v>0</v>
      </c>
      <c r="CZ225" s="22">
        <f t="shared" si="17"/>
        <v>1</v>
      </c>
      <c r="DA225" s="22">
        <f t="shared" si="23"/>
        <v>0</v>
      </c>
      <c r="DZ225" s="191"/>
    </row>
    <row r="226" spans="1:130">
      <c r="A226" s="12"/>
      <c r="B226" s="351"/>
      <c r="C226" s="352"/>
      <c r="D226" s="352"/>
      <c r="E226" s="352"/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  <c r="AE226" s="352"/>
      <c r="AF226" s="352"/>
      <c r="AG226" s="352"/>
      <c r="AH226" s="352"/>
      <c r="AI226" s="352"/>
      <c r="AJ226" s="352"/>
      <c r="AK226" s="352"/>
      <c r="AL226" s="352"/>
      <c r="AM226" s="352"/>
      <c r="AN226" s="352"/>
      <c r="AO226" s="352"/>
      <c r="AP226" s="352"/>
      <c r="AQ226" s="352"/>
      <c r="AR226" s="352"/>
      <c r="AS226" s="352"/>
      <c r="AT226" s="353"/>
      <c r="AU226" s="294"/>
      <c r="AV226" s="295"/>
      <c r="AW226" s="295"/>
      <c r="AX226" s="295"/>
      <c r="AY226" s="295"/>
      <c r="AZ226" s="295"/>
      <c r="BA226" s="295"/>
      <c r="BB226" s="295"/>
      <c r="BC226" s="295"/>
      <c r="BD226" s="295"/>
      <c r="BE226" s="296"/>
      <c r="BF226" s="270"/>
      <c r="BG226" s="271"/>
      <c r="BH226" s="271"/>
      <c r="BI226" s="271"/>
      <c r="BJ226" s="271"/>
      <c r="BK226" s="271"/>
      <c r="BL226" s="271"/>
      <c r="BM226" s="271"/>
      <c r="BN226" s="271"/>
      <c r="BO226" s="271"/>
      <c r="BP226" s="272"/>
      <c r="BQ226" s="370"/>
      <c r="BR226" s="371"/>
      <c r="BS226" s="371"/>
      <c r="BT226" s="371"/>
      <c r="BU226" s="371"/>
      <c r="BV226" s="371"/>
      <c r="BW226" s="371"/>
      <c r="BX226" s="371"/>
      <c r="BY226" s="371"/>
      <c r="BZ226" s="372"/>
      <c r="CA226" s="28"/>
      <c r="CB226" s="42" t="str">
        <f t="shared" si="16"/>
        <v>Riadok bude skrytý.</v>
      </c>
      <c r="CC226" s="36" t="s">
        <v>97</v>
      </c>
      <c r="CW226" s="24">
        <f t="shared" si="22"/>
        <v>0</v>
      </c>
      <c r="CZ226" s="22">
        <f t="shared" si="17"/>
        <v>1</v>
      </c>
      <c r="DA226" s="22">
        <f t="shared" si="23"/>
        <v>0</v>
      </c>
      <c r="DZ226" s="191"/>
    </row>
    <row r="227" spans="1:130">
      <c r="A227" s="12"/>
      <c r="B227" s="351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2"/>
      <c r="P227" s="352"/>
      <c r="Q227" s="352"/>
      <c r="R227" s="352"/>
      <c r="S227" s="352"/>
      <c r="T227" s="352"/>
      <c r="U227" s="352"/>
      <c r="V227" s="352"/>
      <c r="W227" s="352"/>
      <c r="X227" s="352"/>
      <c r="Y227" s="352"/>
      <c r="Z227" s="352"/>
      <c r="AA227" s="352"/>
      <c r="AB227" s="352"/>
      <c r="AC227" s="352"/>
      <c r="AD227" s="352"/>
      <c r="AE227" s="352"/>
      <c r="AF227" s="352"/>
      <c r="AG227" s="352"/>
      <c r="AH227" s="352"/>
      <c r="AI227" s="352"/>
      <c r="AJ227" s="352"/>
      <c r="AK227" s="352"/>
      <c r="AL227" s="352"/>
      <c r="AM227" s="352"/>
      <c r="AN227" s="352"/>
      <c r="AO227" s="352"/>
      <c r="AP227" s="352"/>
      <c r="AQ227" s="352"/>
      <c r="AR227" s="352"/>
      <c r="AS227" s="352"/>
      <c r="AT227" s="353"/>
      <c r="AU227" s="294"/>
      <c r="AV227" s="295"/>
      <c r="AW227" s="295"/>
      <c r="AX227" s="295"/>
      <c r="AY227" s="295"/>
      <c r="AZ227" s="295"/>
      <c r="BA227" s="295"/>
      <c r="BB227" s="295"/>
      <c r="BC227" s="295"/>
      <c r="BD227" s="295"/>
      <c r="BE227" s="296"/>
      <c r="BF227" s="270"/>
      <c r="BG227" s="271"/>
      <c r="BH227" s="271"/>
      <c r="BI227" s="271"/>
      <c r="BJ227" s="271"/>
      <c r="BK227" s="271"/>
      <c r="BL227" s="271"/>
      <c r="BM227" s="271"/>
      <c r="BN227" s="271"/>
      <c r="BO227" s="271"/>
      <c r="BP227" s="272"/>
      <c r="BQ227" s="370"/>
      <c r="BR227" s="371"/>
      <c r="BS227" s="371"/>
      <c r="BT227" s="371"/>
      <c r="BU227" s="371"/>
      <c r="BV227" s="371"/>
      <c r="BW227" s="371"/>
      <c r="BX227" s="371"/>
      <c r="BY227" s="371"/>
      <c r="BZ227" s="372"/>
      <c r="CA227" s="28"/>
      <c r="CB227" s="42" t="str">
        <f t="shared" si="16"/>
        <v>Riadok bude skrytý.</v>
      </c>
      <c r="CC227" s="36" t="s">
        <v>97</v>
      </c>
      <c r="CW227" s="24">
        <f t="shared" si="22"/>
        <v>0</v>
      </c>
      <c r="CZ227" s="22">
        <f t="shared" si="17"/>
        <v>1</v>
      </c>
      <c r="DA227" s="22">
        <f t="shared" si="23"/>
        <v>0</v>
      </c>
      <c r="DZ227" s="191"/>
    </row>
    <row r="228" spans="1:130">
      <c r="A228" s="12"/>
      <c r="B228" s="351"/>
      <c r="C228" s="352"/>
      <c r="D228" s="352"/>
      <c r="E228" s="352"/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  <c r="AE228" s="352"/>
      <c r="AF228" s="352"/>
      <c r="AG228" s="352"/>
      <c r="AH228" s="352"/>
      <c r="AI228" s="352"/>
      <c r="AJ228" s="352"/>
      <c r="AK228" s="352"/>
      <c r="AL228" s="352"/>
      <c r="AM228" s="352"/>
      <c r="AN228" s="352"/>
      <c r="AO228" s="352"/>
      <c r="AP228" s="352"/>
      <c r="AQ228" s="352"/>
      <c r="AR228" s="352"/>
      <c r="AS228" s="352"/>
      <c r="AT228" s="353"/>
      <c r="AU228" s="294"/>
      <c r="AV228" s="295"/>
      <c r="AW228" s="295"/>
      <c r="AX228" s="295"/>
      <c r="AY228" s="295"/>
      <c r="AZ228" s="295"/>
      <c r="BA228" s="295"/>
      <c r="BB228" s="295"/>
      <c r="BC228" s="295"/>
      <c r="BD228" s="295"/>
      <c r="BE228" s="296"/>
      <c r="BF228" s="270"/>
      <c r="BG228" s="271"/>
      <c r="BH228" s="271"/>
      <c r="BI228" s="271"/>
      <c r="BJ228" s="271"/>
      <c r="BK228" s="271"/>
      <c r="BL228" s="271"/>
      <c r="BM228" s="271"/>
      <c r="BN228" s="271"/>
      <c r="BO228" s="271"/>
      <c r="BP228" s="272"/>
      <c r="BQ228" s="370"/>
      <c r="BR228" s="371"/>
      <c r="BS228" s="371"/>
      <c r="BT228" s="371"/>
      <c r="BU228" s="371"/>
      <c r="BV228" s="371"/>
      <c r="BW228" s="371"/>
      <c r="BX228" s="371"/>
      <c r="BY228" s="371"/>
      <c r="BZ228" s="372"/>
      <c r="CA228" s="28"/>
      <c r="CB228" s="42" t="str">
        <f t="shared" si="16"/>
        <v>Riadok bude skrytý.</v>
      </c>
      <c r="CC228" s="36" t="s">
        <v>97</v>
      </c>
      <c r="CW228" s="24">
        <f t="shared" si="22"/>
        <v>0</v>
      </c>
      <c r="CZ228" s="22">
        <f t="shared" si="17"/>
        <v>1</v>
      </c>
      <c r="DA228" s="22">
        <f t="shared" si="23"/>
        <v>0</v>
      </c>
      <c r="DZ228" s="191"/>
    </row>
    <row r="229" spans="1:130">
      <c r="A229" s="12"/>
      <c r="B229" s="354"/>
      <c r="C229" s="355"/>
      <c r="D229" s="355"/>
      <c r="E229" s="355"/>
      <c r="F229" s="355"/>
      <c r="G229" s="355"/>
      <c r="H229" s="355"/>
      <c r="I229" s="355"/>
      <c r="J229" s="355"/>
      <c r="K229" s="355"/>
      <c r="L229" s="355"/>
      <c r="M229" s="355"/>
      <c r="N229" s="355"/>
      <c r="O229" s="355"/>
      <c r="P229" s="355"/>
      <c r="Q229" s="355"/>
      <c r="R229" s="355"/>
      <c r="S229" s="355"/>
      <c r="T229" s="355"/>
      <c r="U229" s="355"/>
      <c r="V229" s="355"/>
      <c r="W229" s="355"/>
      <c r="X229" s="355"/>
      <c r="Y229" s="355"/>
      <c r="Z229" s="355"/>
      <c r="AA229" s="355"/>
      <c r="AB229" s="355"/>
      <c r="AC229" s="355"/>
      <c r="AD229" s="355"/>
      <c r="AE229" s="355"/>
      <c r="AF229" s="355"/>
      <c r="AG229" s="355"/>
      <c r="AH229" s="355"/>
      <c r="AI229" s="355"/>
      <c r="AJ229" s="355"/>
      <c r="AK229" s="355"/>
      <c r="AL229" s="355"/>
      <c r="AM229" s="355"/>
      <c r="AN229" s="355"/>
      <c r="AO229" s="355"/>
      <c r="AP229" s="355"/>
      <c r="AQ229" s="355"/>
      <c r="AR229" s="355"/>
      <c r="AS229" s="355"/>
      <c r="AT229" s="356"/>
      <c r="AU229" s="421"/>
      <c r="AV229" s="422"/>
      <c r="AW229" s="422"/>
      <c r="AX229" s="422"/>
      <c r="AY229" s="422"/>
      <c r="AZ229" s="422"/>
      <c r="BA229" s="422"/>
      <c r="BB229" s="422"/>
      <c r="BC229" s="422"/>
      <c r="BD229" s="422"/>
      <c r="BE229" s="423"/>
      <c r="BF229" s="401"/>
      <c r="BG229" s="402"/>
      <c r="BH229" s="402"/>
      <c r="BI229" s="402"/>
      <c r="BJ229" s="402"/>
      <c r="BK229" s="402"/>
      <c r="BL229" s="402"/>
      <c r="BM229" s="402"/>
      <c r="BN229" s="402"/>
      <c r="BO229" s="402"/>
      <c r="BP229" s="403"/>
      <c r="BQ229" s="386"/>
      <c r="BR229" s="387"/>
      <c r="BS229" s="387"/>
      <c r="BT229" s="387"/>
      <c r="BU229" s="387"/>
      <c r="BV229" s="387"/>
      <c r="BW229" s="387"/>
      <c r="BX229" s="387"/>
      <c r="BY229" s="387"/>
      <c r="BZ229" s="388"/>
      <c r="CA229" s="28"/>
      <c r="CB229" s="42" t="str">
        <f t="shared" si="16"/>
        <v>Riadok bude skrytý.</v>
      </c>
      <c r="CC229" s="36" t="s">
        <v>97</v>
      </c>
      <c r="CW229" s="24">
        <f>+IF(B220&amp;B221&amp;B222&amp;B223&amp;B224&amp;B225&amp;B226&amp;B227&amp;B228&amp;B229="",0,1)</f>
        <v>0</v>
      </c>
      <c r="CZ229" s="22">
        <f t="shared" si="17"/>
        <v>1</v>
      </c>
      <c r="DA229" s="22">
        <f t="shared" si="23"/>
        <v>0</v>
      </c>
      <c r="DZ229" s="191"/>
    </row>
    <row r="230" spans="1:130">
      <c r="A230" s="12"/>
      <c r="B230" s="379"/>
      <c r="C230" s="379"/>
      <c r="D230" s="379"/>
      <c r="E230" s="379"/>
      <c r="F230" s="379"/>
      <c r="G230" s="379"/>
      <c r="H230" s="379"/>
      <c r="I230" s="379"/>
      <c r="J230" s="379"/>
      <c r="K230" s="379"/>
      <c r="L230" s="379"/>
      <c r="M230" s="379"/>
      <c r="N230" s="379"/>
      <c r="O230" s="379"/>
      <c r="P230" s="379"/>
      <c r="Q230" s="379"/>
      <c r="R230" s="379"/>
      <c r="S230" s="379"/>
      <c r="T230" s="379"/>
      <c r="U230" s="379"/>
      <c r="V230" s="379"/>
      <c r="W230" s="379"/>
      <c r="X230" s="379"/>
      <c r="Y230" s="379"/>
      <c r="Z230" s="379"/>
      <c r="AA230" s="379"/>
      <c r="AB230" s="379"/>
      <c r="AC230" s="379"/>
      <c r="AD230" s="379"/>
      <c r="AE230" s="379"/>
      <c r="AF230" s="379"/>
      <c r="AG230" s="379"/>
      <c r="AH230" s="379"/>
      <c r="AI230" s="379"/>
      <c r="AJ230" s="379"/>
      <c r="AK230" s="379"/>
      <c r="AL230" s="379"/>
      <c r="AM230" s="379"/>
      <c r="AN230" s="379"/>
      <c r="AO230" s="379"/>
      <c r="AP230" s="379"/>
      <c r="AQ230" s="379"/>
      <c r="AR230" s="379"/>
      <c r="AS230" s="379"/>
      <c r="AT230" s="379"/>
      <c r="AU230" s="379"/>
      <c r="AV230" s="379"/>
      <c r="AW230" s="379"/>
      <c r="AX230" s="379"/>
      <c r="AY230" s="379"/>
      <c r="AZ230" s="379"/>
      <c r="BA230" s="379"/>
      <c r="BB230" s="379"/>
      <c r="BC230" s="379"/>
      <c r="BD230" s="379"/>
      <c r="BE230" s="379"/>
      <c r="BF230" s="379"/>
      <c r="BG230" s="379"/>
      <c r="BH230" s="379"/>
      <c r="BI230" s="379"/>
      <c r="BJ230" s="379"/>
      <c r="BK230" s="379"/>
      <c r="BL230" s="379"/>
      <c r="BM230" s="379"/>
      <c r="BN230" s="379"/>
      <c r="BO230" s="379"/>
      <c r="BP230" s="379"/>
      <c r="BQ230" s="379"/>
      <c r="BR230" s="379"/>
      <c r="BS230" s="379"/>
      <c r="BT230" s="379"/>
      <c r="BU230" s="379"/>
      <c r="BV230" s="379"/>
      <c r="BW230" s="379"/>
      <c r="BX230" s="379"/>
      <c r="BY230" s="379"/>
      <c r="BZ230" s="379"/>
      <c r="CA230" s="30"/>
      <c r="CB230" s="42" t="str">
        <f t="shared" si="16"/>
        <v>Riadok bude skrytý.</v>
      </c>
      <c r="CC230" s="36" t="s">
        <v>97</v>
      </c>
      <c r="CW230" s="22">
        <f>+IF(CW229=0,0,1)</f>
        <v>0</v>
      </c>
      <c r="CZ230" s="22">
        <f t="shared" si="17"/>
        <v>1</v>
      </c>
      <c r="DA230" s="22">
        <f t="shared" si="23"/>
        <v>0</v>
      </c>
      <c r="DZ230" s="191"/>
    </row>
    <row r="231" spans="1:130">
      <c r="A231" s="12"/>
      <c r="B231" s="210" t="s">
        <v>283</v>
      </c>
      <c r="C231" s="210"/>
      <c r="D231" s="210"/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  <c r="BI231" s="210"/>
      <c r="BJ231" s="210"/>
      <c r="BK231" s="210"/>
      <c r="BL231" s="210"/>
      <c r="BM231" s="210"/>
      <c r="BN231" s="210"/>
      <c r="BO231" s="210"/>
      <c r="BP231" s="210"/>
      <c r="BQ231" s="210"/>
      <c r="BR231" s="210"/>
      <c r="BS231" s="210"/>
      <c r="BT231" s="210"/>
      <c r="BU231" s="210"/>
      <c r="BV231" s="210"/>
      <c r="BW231" s="210"/>
      <c r="BX231" s="210"/>
      <c r="BY231" s="210"/>
      <c r="BZ231" s="210"/>
      <c r="CA231" s="29" t="s">
        <v>91</v>
      </c>
      <c r="CB231" s="42" t="str">
        <f t="shared" si="16"/>
        <v>Riadok bude vidieť.</v>
      </c>
      <c r="CC231" s="36" t="s">
        <v>97</v>
      </c>
      <c r="CW231" s="22">
        <f t="shared" ref="CW231:CW250" si="24">+IF(B231="",0,1)</f>
        <v>1</v>
      </c>
      <c r="CZ231" s="22">
        <f t="shared" si="17"/>
        <v>1</v>
      </c>
      <c r="DA231" s="22">
        <f t="shared" si="23"/>
        <v>1</v>
      </c>
      <c r="DZ231" s="191"/>
    </row>
    <row r="232" spans="1:130">
      <c r="A232" s="12"/>
      <c r="B232" s="210" t="s">
        <v>284</v>
      </c>
      <c r="C232" s="210"/>
      <c r="D232" s="210"/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210"/>
      <c r="BN232" s="210"/>
      <c r="BO232" s="210"/>
      <c r="BP232" s="210"/>
      <c r="BQ232" s="210"/>
      <c r="BR232" s="210"/>
      <c r="BS232" s="210"/>
      <c r="BT232" s="210"/>
      <c r="BU232" s="210"/>
      <c r="BV232" s="210"/>
      <c r="BW232" s="210"/>
      <c r="BX232" s="210"/>
      <c r="BY232" s="210"/>
      <c r="BZ232" s="210"/>
      <c r="CA232" s="30"/>
      <c r="CB232" s="42" t="str">
        <f t="shared" si="16"/>
        <v>Riadok bude vidieť.</v>
      </c>
      <c r="CC232" s="36" t="s">
        <v>97</v>
      </c>
      <c r="CW232" s="22">
        <f t="shared" si="24"/>
        <v>1</v>
      </c>
      <c r="CZ232" s="22">
        <f t="shared" si="17"/>
        <v>1</v>
      </c>
      <c r="DA232" s="22">
        <f t="shared" si="23"/>
        <v>1</v>
      </c>
      <c r="DZ232" s="191"/>
    </row>
    <row r="233" spans="1:130">
      <c r="A233" s="12"/>
      <c r="B233" s="210" t="s">
        <v>304</v>
      </c>
      <c r="C233" s="210"/>
      <c r="D233" s="210"/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210"/>
      <c r="BN233" s="210"/>
      <c r="BO233" s="210"/>
      <c r="BP233" s="210"/>
      <c r="BQ233" s="210"/>
      <c r="BR233" s="210"/>
      <c r="BS233" s="210"/>
      <c r="BT233" s="210"/>
      <c r="BU233" s="210"/>
      <c r="BV233" s="210"/>
      <c r="BW233" s="210"/>
      <c r="BX233" s="210"/>
      <c r="BY233" s="210"/>
      <c r="BZ233" s="210"/>
      <c r="CA233" s="30"/>
      <c r="CB233" s="42" t="str">
        <f t="shared" si="16"/>
        <v>Riadok bude vidieť.</v>
      </c>
      <c r="CC233" s="36" t="s">
        <v>97</v>
      </c>
      <c r="CW233" s="22">
        <f t="shared" si="24"/>
        <v>1</v>
      </c>
      <c r="CZ233" s="22">
        <f t="shared" si="17"/>
        <v>1</v>
      </c>
      <c r="DA233" s="22">
        <f t="shared" si="23"/>
        <v>1</v>
      </c>
      <c r="DZ233" s="191"/>
    </row>
    <row r="234" spans="1:130">
      <c r="A234" s="12"/>
      <c r="B234" s="212" t="s">
        <v>285</v>
      </c>
      <c r="C234" s="276"/>
      <c r="D234" s="276"/>
      <c r="E234" s="276"/>
      <c r="F234" s="276"/>
      <c r="G234" s="276"/>
      <c r="H234" s="276"/>
      <c r="I234" s="276"/>
      <c r="J234" s="276"/>
      <c r="K234" s="276"/>
      <c r="L234" s="276"/>
      <c r="M234" s="276"/>
      <c r="N234" s="276"/>
      <c r="O234" s="276"/>
      <c r="P234" s="276"/>
      <c r="Q234" s="276"/>
      <c r="R234" s="276"/>
      <c r="S234" s="276"/>
      <c r="T234" s="276"/>
      <c r="U234" s="276"/>
      <c r="V234" s="276"/>
      <c r="W234" s="276"/>
      <c r="X234" s="276"/>
      <c r="Y234" s="276"/>
      <c r="Z234" s="276"/>
      <c r="AA234" s="276"/>
      <c r="AB234" s="276"/>
      <c r="AC234" s="276"/>
      <c r="AD234" s="276"/>
      <c r="AE234" s="276"/>
      <c r="AF234" s="276"/>
      <c r="AG234" s="276"/>
      <c r="AH234" s="276"/>
      <c r="AI234" s="276"/>
      <c r="AJ234" s="276"/>
      <c r="AK234" s="276"/>
      <c r="AL234" s="276"/>
      <c r="AM234" s="276"/>
      <c r="AN234" s="276"/>
      <c r="AO234" s="276"/>
      <c r="AP234" s="276"/>
      <c r="AQ234" s="276"/>
      <c r="AR234" s="276"/>
      <c r="AS234" s="276"/>
      <c r="AT234" s="276"/>
      <c r="AU234" s="276"/>
      <c r="AV234" s="276"/>
      <c r="AW234" s="276"/>
      <c r="AX234" s="276"/>
      <c r="AY234" s="276"/>
      <c r="AZ234" s="276"/>
      <c r="BA234" s="276"/>
      <c r="BB234" s="276"/>
      <c r="BC234" s="276"/>
      <c r="BD234" s="276"/>
      <c r="BE234" s="276"/>
      <c r="BF234" s="276"/>
      <c r="BG234" s="276"/>
      <c r="BH234" s="276"/>
      <c r="BI234" s="276"/>
      <c r="BJ234" s="276"/>
      <c r="BK234" s="276"/>
      <c r="BL234" s="276"/>
      <c r="BM234" s="276"/>
      <c r="BN234" s="276"/>
      <c r="BO234" s="276"/>
      <c r="BP234" s="276"/>
      <c r="BQ234" s="276"/>
      <c r="BR234" s="276"/>
      <c r="BS234" s="276"/>
      <c r="BT234" s="276"/>
      <c r="BU234" s="276"/>
      <c r="BV234" s="276"/>
      <c r="BW234" s="276"/>
      <c r="BX234" s="276"/>
      <c r="BY234" s="276"/>
      <c r="BZ234" s="276"/>
      <c r="CA234" s="30"/>
      <c r="CB234" s="42" t="str">
        <f t="shared" si="16"/>
        <v>Riadok bude vidieť.</v>
      </c>
      <c r="CC234" s="36" t="s">
        <v>97</v>
      </c>
      <c r="CW234" s="22">
        <f t="shared" si="24"/>
        <v>1</v>
      </c>
      <c r="CZ234" s="22">
        <f t="shared" si="17"/>
        <v>1</v>
      </c>
      <c r="DA234" s="22">
        <f t="shared" si="23"/>
        <v>1</v>
      </c>
      <c r="DZ234" s="191"/>
    </row>
    <row r="235" spans="1:130">
      <c r="A235" s="12"/>
      <c r="B235" s="210"/>
      <c r="C235" s="210"/>
      <c r="D235" s="210"/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  <c r="BI235" s="210"/>
      <c r="BJ235" s="210"/>
      <c r="BK235" s="210"/>
      <c r="BL235" s="210"/>
      <c r="BM235" s="210"/>
      <c r="BN235" s="210"/>
      <c r="BO235" s="210"/>
      <c r="BP235" s="210"/>
      <c r="BQ235" s="210"/>
      <c r="BR235" s="210"/>
      <c r="BS235" s="210"/>
      <c r="BT235" s="210"/>
      <c r="BU235" s="210"/>
      <c r="BV235" s="210"/>
      <c r="BW235" s="210"/>
      <c r="BX235" s="210"/>
      <c r="BY235" s="210"/>
      <c r="BZ235" s="210"/>
      <c r="CA235" s="30"/>
      <c r="CB235" s="42" t="str">
        <f t="shared" si="16"/>
        <v>Riadok bude skrytý.</v>
      </c>
      <c r="CC235" s="36" t="s">
        <v>97</v>
      </c>
      <c r="CW235" s="22">
        <f t="shared" si="24"/>
        <v>0</v>
      </c>
      <c r="CZ235" s="22">
        <f t="shared" si="17"/>
        <v>1</v>
      </c>
      <c r="DA235" s="22">
        <f t="shared" si="23"/>
        <v>0</v>
      </c>
      <c r="DZ235" s="191"/>
    </row>
    <row r="236" spans="1:130">
      <c r="A236" s="12"/>
      <c r="B236" s="210" t="s">
        <v>303</v>
      </c>
      <c r="C236" s="210"/>
      <c r="D236" s="210"/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  <c r="BI236" s="210"/>
      <c r="BJ236" s="210"/>
      <c r="BK236" s="210"/>
      <c r="BL236" s="210"/>
      <c r="BM236" s="210"/>
      <c r="BN236" s="210"/>
      <c r="BO236" s="210"/>
      <c r="BP236" s="210"/>
      <c r="BQ236" s="210"/>
      <c r="BR236" s="210"/>
      <c r="BS236" s="210"/>
      <c r="BT236" s="210"/>
      <c r="BU236" s="210"/>
      <c r="BV236" s="210"/>
      <c r="BW236" s="210"/>
      <c r="BX236" s="210"/>
      <c r="BY236" s="210"/>
      <c r="BZ236" s="210"/>
      <c r="CA236" s="30"/>
      <c r="CB236" s="42" t="str">
        <f t="shared" si="16"/>
        <v>Riadok bude vidieť.</v>
      </c>
      <c r="CC236" s="36" t="s">
        <v>97</v>
      </c>
      <c r="CW236" s="22">
        <f t="shared" si="24"/>
        <v>1</v>
      </c>
      <c r="CZ236" s="22">
        <f t="shared" si="17"/>
        <v>1</v>
      </c>
      <c r="DA236" s="22">
        <f t="shared" si="23"/>
        <v>1</v>
      </c>
      <c r="DZ236" s="191"/>
    </row>
    <row r="237" spans="1:130">
      <c r="A237" s="12"/>
      <c r="B237" s="210"/>
      <c r="C237" s="210"/>
      <c r="D237" s="210"/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  <c r="BI237" s="210"/>
      <c r="BJ237" s="210"/>
      <c r="BK237" s="210"/>
      <c r="BL237" s="210"/>
      <c r="BM237" s="210"/>
      <c r="BN237" s="210"/>
      <c r="BO237" s="210"/>
      <c r="BP237" s="210"/>
      <c r="BQ237" s="210"/>
      <c r="BR237" s="210"/>
      <c r="BS237" s="210"/>
      <c r="BT237" s="210"/>
      <c r="BU237" s="210"/>
      <c r="BV237" s="210"/>
      <c r="BW237" s="210"/>
      <c r="BX237" s="210"/>
      <c r="BY237" s="210"/>
      <c r="BZ237" s="210"/>
      <c r="CA237" s="30"/>
      <c r="CB237" s="42" t="str">
        <f t="shared" si="16"/>
        <v>Riadok bude skrytý.</v>
      </c>
      <c r="CC237" s="36" t="s">
        <v>97</v>
      </c>
      <c r="CW237" s="22">
        <f t="shared" si="24"/>
        <v>0</v>
      </c>
      <c r="CZ237" s="22">
        <f t="shared" si="17"/>
        <v>1</v>
      </c>
      <c r="DA237" s="22">
        <f t="shared" si="23"/>
        <v>0</v>
      </c>
      <c r="DZ237" s="191"/>
    </row>
    <row r="238" spans="1:130">
      <c r="A238" s="12"/>
      <c r="B238" s="210"/>
      <c r="C238" s="210"/>
      <c r="D238" s="210"/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  <c r="BI238" s="210"/>
      <c r="BJ238" s="210"/>
      <c r="BK238" s="210"/>
      <c r="BL238" s="210"/>
      <c r="BM238" s="210"/>
      <c r="BN238" s="210"/>
      <c r="BO238" s="210"/>
      <c r="BP238" s="210"/>
      <c r="BQ238" s="210"/>
      <c r="BR238" s="210"/>
      <c r="BS238" s="210"/>
      <c r="BT238" s="210"/>
      <c r="BU238" s="210"/>
      <c r="BV238" s="210"/>
      <c r="BW238" s="210"/>
      <c r="BX238" s="210"/>
      <c r="BY238" s="210"/>
      <c r="BZ238" s="210"/>
      <c r="CA238" s="30"/>
      <c r="CB238" s="42" t="str">
        <f t="shared" si="16"/>
        <v>Riadok bude skrytý.</v>
      </c>
      <c r="CC238" s="36" t="s">
        <v>97</v>
      </c>
      <c r="CW238" s="22">
        <f t="shared" si="24"/>
        <v>0</v>
      </c>
      <c r="CZ238" s="22">
        <f t="shared" si="17"/>
        <v>1</v>
      </c>
      <c r="DA238" s="22">
        <f t="shared" si="23"/>
        <v>0</v>
      </c>
      <c r="DZ238" s="191"/>
    </row>
    <row r="239" spans="1:130">
      <c r="A239" s="12"/>
      <c r="B239" s="210"/>
      <c r="C239" s="210"/>
      <c r="D239" s="210"/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  <c r="BI239" s="210"/>
      <c r="BJ239" s="210"/>
      <c r="BK239" s="210"/>
      <c r="BL239" s="210"/>
      <c r="BM239" s="210"/>
      <c r="BN239" s="210"/>
      <c r="BO239" s="210"/>
      <c r="BP239" s="210"/>
      <c r="BQ239" s="210"/>
      <c r="BR239" s="210"/>
      <c r="BS239" s="210"/>
      <c r="BT239" s="210"/>
      <c r="BU239" s="210"/>
      <c r="BV239" s="210"/>
      <c r="BW239" s="210"/>
      <c r="BX239" s="210"/>
      <c r="BY239" s="210"/>
      <c r="BZ239" s="210"/>
      <c r="CA239" s="30"/>
      <c r="CB239" s="42" t="str">
        <f t="shared" si="16"/>
        <v>Riadok bude skrytý.</v>
      </c>
      <c r="CC239" s="36" t="s">
        <v>97</v>
      </c>
      <c r="CW239" s="22">
        <f t="shared" si="24"/>
        <v>0</v>
      </c>
      <c r="CZ239" s="22">
        <f t="shared" si="17"/>
        <v>1</v>
      </c>
      <c r="DA239" s="22">
        <f t="shared" si="23"/>
        <v>0</v>
      </c>
      <c r="DZ239" s="191"/>
    </row>
    <row r="240" spans="1:130">
      <c r="A240" s="12"/>
      <c r="B240" s="210"/>
      <c r="C240" s="210"/>
      <c r="D240" s="210"/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  <c r="BI240" s="210"/>
      <c r="BJ240" s="210"/>
      <c r="BK240" s="210"/>
      <c r="BL240" s="210"/>
      <c r="BM240" s="210"/>
      <c r="BN240" s="210"/>
      <c r="BO240" s="210"/>
      <c r="BP240" s="210"/>
      <c r="BQ240" s="210"/>
      <c r="BR240" s="210"/>
      <c r="BS240" s="210"/>
      <c r="BT240" s="210"/>
      <c r="BU240" s="210"/>
      <c r="BV240" s="210"/>
      <c r="BW240" s="210"/>
      <c r="BX240" s="210"/>
      <c r="BY240" s="210"/>
      <c r="BZ240" s="210"/>
      <c r="CA240" s="30"/>
      <c r="CB240" s="42" t="str">
        <f t="shared" si="16"/>
        <v>Riadok bude skrytý.</v>
      </c>
      <c r="CC240" s="36" t="s">
        <v>97</v>
      </c>
      <c r="CW240" s="22">
        <f t="shared" si="24"/>
        <v>0</v>
      </c>
      <c r="CZ240" s="22">
        <f t="shared" si="17"/>
        <v>1</v>
      </c>
      <c r="DA240" s="22">
        <f t="shared" si="23"/>
        <v>0</v>
      </c>
      <c r="DZ240" s="191"/>
    </row>
    <row r="241" spans="1:130">
      <c r="A241" s="12"/>
      <c r="B241" s="210"/>
      <c r="C241" s="210"/>
      <c r="D241" s="210"/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  <c r="BI241" s="210"/>
      <c r="BJ241" s="210"/>
      <c r="BK241" s="210"/>
      <c r="BL241" s="210"/>
      <c r="BM241" s="210"/>
      <c r="BN241" s="210"/>
      <c r="BO241" s="210"/>
      <c r="BP241" s="210"/>
      <c r="BQ241" s="210"/>
      <c r="BR241" s="210"/>
      <c r="BS241" s="210"/>
      <c r="BT241" s="210"/>
      <c r="BU241" s="210"/>
      <c r="BV241" s="210"/>
      <c r="BW241" s="210"/>
      <c r="BX241" s="210"/>
      <c r="BY241" s="210"/>
      <c r="BZ241" s="210"/>
      <c r="CA241" s="30"/>
      <c r="CB241" s="42" t="str">
        <f t="shared" ref="CB241:CB304" si="25">+IF(DA241=0,"Riadok bude skrytý.","Riadok bude vidieť.")</f>
        <v>Riadok bude skrytý.</v>
      </c>
      <c r="CC241" s="36" t="s">
        <v>97</v>
      </c>
      <c r="CW241" s="22">
        <f t="shared" si="24"/>
        <v>0</v>
      </c>
      <c r="CZ241" s="22">
        <f t="shared" ref="CZ241:CZ304" si="26">IF(CC241="",1,IF(CC241="Chcem skryť riadok.",0,1))</f>
        <v>1</v>
      </c>
      <c r="DA241" s="22">
        <f t="shared" si="23"/>
        <v>0</v>
      </c>
      <c r="DZ241" s="191"/>
    </row>
    <row r="242" spans="1:130">
      <c r="A242" s="12"/>
      <c r="B242" s="210"/>
      <c r="C242" s="210"/>
      <c r="D242" s="210"/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210"/>
      <c r="BN242" s="210"/>
      <c r="BO242" s="210"/>
      <c r="BP242" s="210"/>
      <c r="BQ242" s="210"/>
      <c r="BR242" s="210"/>
      <c r="BS242" s="210"/>
      <c r="BT242" s="210"/>
      <c r="BU242" s="210"/>
      <c r="BV242" s="210"/>
      <c r="BW242" s="210"/>
      <c r="BX242" s="210"/>
      <c r="BY242" s="210"/>
      <c r="BZ242" s="210"/>
      <c r="CA242" s="30"/>
      <c r="CB242" s="42" t="str">
        <f t="shared" si="25"/>
        <v>Riadok bude skrytý.</v>
      </c>
      <c r="CC242" s="36" t="s">
        <v>97</v>
      </c>
      <c r="CW242" s="22">
        <f t="shared" si="24"/>
        <v>0</v>
      </c>
      <c r="CZ242" s="22">
        <f t="shared" si="26"/>
        <v>1</v>
      </c>
      <c r="DA242" s="22">
        <f t="shared" si="23"/>
        <v>0</v>
      </c>
      <c r="DZ242" s="191"/>
    </row>
    <row r="243" spans="1:130">
      <c r="A243" s="12"/>
      <c r="B243" s="210"/>
      <c r="C243" s="210"/>
      <c r="D243" s="210"/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0"/>
      <c r="BN243" s="210"/>
      <c r="BO243" s="210"/>
      <c r="BP243" s="210"/>
      <c r="BQ243" s="210"/>
      <c r="BR243" s="210"/>
      <c r="BS243" s="210"/>
      <c r="BT243" s="210"/>
      <c r="BU243" s="210"/>
      <c r="BV243" s="210"/>
      <c r="BW243" s="210"/>
      <c r="BX243" s="210"/>
      <c r="BY243" s="210"/>
      <c r="BZ243" s="210"/>
      <c r="CA243" s="30"/>
      <c r="CB243" s="42" t="str">
        <f t="shared" si="25"/>
        <v>Riadok bude skrytý.</v>
      </c>
      <c r="CC243" s="36" t="s">
        <v>97</v>
      </c>
      <c r="CW243" s="22">
        <f t="shared" si="24"/>
        <v>0</v>
      </c>
      <c r="CZ243" s="22">
        <f t="shared" si="26"/>
        <v>1</v>
      </c>
      <c r="DA243" s="22">
        <f t="shared" si="23"/>
        <v>0</v>
      </c>
      <c r="DZ243" s="191"/>
    </row>
    <row r="244" spans="1:130">
      <c r="A244" s="12"/>
      <c r="B244" s="210"/>
      <c r="C244" s="210"/>
      <c r="D244" s="210"/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0"/>
      <c r="BN244" s="210"/>
      <c r="BO244" s="210"/>
      <c r="BP244" s="210"/>
      <c r="BQ244" s="210"/>
      <c r="BR244" s="210"/>
      <c r="BS244" s="210"/>
      <c r="BT244" s="210"/>
      <c r="BU244" s="210"/>
      <c r="BV244" s="210"/>
      <c r="BW244" s="210"/>
      <c r="BX244" s="210"/>
      <c r="BY244" s="210"/>
      <c r="BZ244" s="210"/>
      <c r="CA244" s="30"/>
      <c r="CB244" s="42" t="str">
        <f t="shared" si="25"/>
        <v>Riadok bude skrytý.</v>
      </c>
      <c r="CC244" s="36" t="s">
        <v>97</v>
      </c>
      <c r="CW244" s="22">
        <f t="shared" si="24"/>
        <v>0</v>
      </c>
      <c r="CZ244" s="22">
        <f t="shared" si="26"/>
        <v>1</v>
      </c>
      <c r="DA244" s="22">
        <f t="shared" si="23"/>
        <v>0</v>
      </c>
      <c r="DZ244" s="191"/>
    </row>
    <row r="245" spans="1:130">
      <c r="A245" s="12"/>
      <c r="B245" s="210"/>
      <c r="C245" s="210"/>
      <c r="D245" s="210"/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210"/>
      <c r="BN245" s="210"/>
      <c r="BO245" s="210"/>
      <c r="BP245" s="210"/>
      <c r="BQ245" s="210"/>
      <c r="BR245" s="210"/>
      <c r="BS245" s="210"/>
      <c r="BT245" s="210"/>
      <c r="BU245" s="210"/>
      <c r="BV245" s="210"/>
      <c r="BW245" s="210"/>
      <c r="BX245" s="210"/>
      <c r="BY245" s="210"/>
      <c r="BZ245" s="210"/>
      <c r="CA245" s="30"/>
      <c r="CB245" s="42" t="str">
        <f t="shared" si="25"/>
        <v>Riadok bude skrytý.</v>
      </c>
      <c r="CC245" s="36" t="s">
        <v>97</v>
      </c>
      <c r="CW245" s="22">
        <f t="shared" si="24"/>
        <v>0</v>
      </c>
      <c r="CZ245" s="22">
        <f t="shared" si="26"/>
        <v>1</v>
      </c>
      <c r="DA245" s="22">
        <f t="shared" si="23"/>
        <v>0</v>
      </c>
      <c r="DZ245" s="191"/>
    </row>
    <row r="246" spans="1:130">
      <c r="A246" s="12"/>
      <c r="B246" s="210"/>
      <c r="C246" s="210"/>
      <c r="D246" s="210"/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210"/>
      <c r="BN246" s="210"/>
      <c r="BO246" s="210"/>
      <c r="BP246" s="210"/>
      <c r="BQ246" s="210"/>
      <c r="BR246" s="210"/>
      <c r="BS246" s="210"/>
      <c r="BT246" s="210"/>
      <c r="BU246" s="210"/>
      <c r="BV246" s="210"/>
      <c r="BW246" s="210"/>
      <c r="BX246" s="210"/>
      <c r="BY246" s="210"/>
      <c r="BZ246" s="210"/>
      <c r="CA246" s="30"/>
      <c r="CB246" s="42" t="str">
        <f t="shared" si="25"/>
        <v>Riadok bude skrytý.</v>
      </c>
      <c r="CC246" s="36" t="s">
        <v>97</v>
      </c>
      <c r="CW246" s="22">
        <f t="shared" si="24"/>
        <v>0</v>
      </c>
      <c r="CZ246" s="22">
        <f t="shared" si="26"/>
        <v>1</v>
      </c>
      <c r="DA246" s="22">
        <f t="shared" si="23"/>
        <v>0</v>
      </c>
      <c r="DZ246" s="191"/>
    </row>
    <row r="247" spans="1:130">
      <c r="A247" s="12"/>
      <c r="B247" s="210"/>
      <c r="C247" s="210"/>
      <c r="D247" s="210"/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210"/>
      <c r="BN247" s="210"/>
      <c r="BO247" s="210"/>
      <c r="BP247" s="210"/>
      <c r="BQ247" s="210"/>
      <c r="BR247" s="210"/>
      <c r="BS247" s="210"/>
      <c r="BT247" s="210"/>
      <c r="BU247" s="210"/>
      <c r="BV247" s="210"/>
      <c r="BW247" s="210"/>
      <c r="BX247" s="210"/>
      <c r="BY247" s="210"/>
      <c r="BZ247" s="210"/>
      <c r="CA247" s="30"/>
      <c r="CB247" s="42" t="str">
        <f t="shared" si="25"/>
        <v>Riadok bude skrytý.</v>
      </c>
      <c r="CC247" s="36" t="s">
        <v>97</v>
      </c>
      <c r="CW247" s="22">
        <f t="shared" si="24"/>
        <v>0</v>
      </c>
      <c r="CZ247" s="22">
        <f t="shared" si="26"/>
        <v>1</v>
      </c>
      <c r="DA247" s="22">
        <f t="shared" si="23"/>
        <v>0</v>
      </c>
      <c r="DZ247" s="191"/>
    </row>
    <row r="248" spans="1:130">
      <c r="A248" s="12"/>
      <c r="B248" s="210"/>
      <c r="C248" s="210"/>
      <c r="D248" s="210"/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210"/>
      <c r="BN248" s="210"/>
      <c r="BO248" s="210"/>
      <c r="BP248" s="210"/>
      <c r="BQ248" s="210"/>
      <c r="BR248" s="210"/>
      <c r="BS248" s="210"/>
      <c r="BT248" s="210"/>
      <c r="BU248" s="210"/>
      <c r="BV248" s="210"/>
      <c r="BW248" s="210"/>
      <c r="BX248" s="210"/>
      <c r="BY248" s="210"/>
      <c r="BZ248" s="210"/>
      <c r="CA248" s="30"/>
      <c r="CB248" s="42" t="str">
        <f t="shared" si="25"/>
        <v>Riadok bude skrytý.</v>
      </c>
      <c r="CC248" s="36" t="s">
        <v>97</v>
      </c>
      <c r="CW248" s="22">
        <f t="shared" si="24"/>
        <v>0</v>
      </c>
      <c r="CZ248" s="22">
        <f t="shared" si="26"/>
        <v>1</v>
      </c>
      <c r="DA248" s="22">
        <f t="shared" si="23"/>
        <v>0</v>
      </c>
      <c r="DZ248" s="191"/>
    </row>
    <row r="249" spans="1:130">
      <c r="A249" s="12"/>
      <c r="B249" s="210"/>
      <c r="C249" s="210"/>
      <c r="D249" s="210"/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  <c r="BI249" s="210"/>
      <c r="BJ249" s="210"/>
      <c r="BK249" s="210"/>
      <c r="BL249" s="210"/>
      <c r="BM249" s="210"/>
      <c r="BN249" s="210"/>
      <c r="BO249" s="210"/>
      <c r="BP249" s="210"/>
      <c r="BQ249" s="210"/>
      <c r="BR249" s="210"/>
      <c r="BS249" s="210"/>
      <c r="BT249" s="210"/>
      <c r="BU249" s="210"/>
      <c r="BV249" s="210"/>
      <c r="BW249" s="210"/>
      <c r="BX249" s="210"/>
      <c r="BY249" s="210"/>
      <c r="BZ249" s="210"/>
      <c r="CA249" s="30"/>
      <c r="CB249" s="42" t="str">
        <f t="shared" si="25"/>
        <v>Riadok bude skrytý.</v>
      </c>
      <c r="CC249" s="36" t="s">
        <v>97</v>
      </c>
      <c r="CW249" s="22">
        <f t="shared" si="24"/>
        <v>0</v>
      </c>
      <c r="CZ249" s="22">
        <f t="shared" si="26"/>
        <v>1</v>
      </c>
      <c r="DA249" s="22">
        <f>+IF(CW249+CX249+CY249=0,0,IF(CZ249=0,0,1))</f>
        <v>0</v>
      </c>
      <c r="DZ249" s="191"/>
    </row>
    <row r="250" spans="1:130">
      <c r="A250" s="12"/>
      <c r="B250" s="210"/>
      <c r="C250" s="210"/>
      <c r="D250" s="210"/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  <c r="BI250" s="210"/>
      <c r="BJ250" s="210"/>
      <c r="BK250" s="210"/>
      <c r="BL250" s="210"/>
      <c r="BM250" s="210"/>
      <c r="BN250" s="210"/>
      <c r="BO250" s="210"/>
      <c r="BP250" s="210"/>
      <c r="BQ250" s="210"/>
      <c r="BR250" s="210"/>
      <c r="BS250" s="210"/>
      <c r="BT250" s="210"/>
      <c r="BU250" s="210"/>
      <c r="BV250" s="210"/>
      <c r="BW250" s="210"/>
      <c r="BX250" s="210"/>
      <c r="BY250" s="210"/>
      <c r="BZ250" s="210"/>
      <c r="CA250" s="30"/>
      <c r="CB250" s="42" t="str">
        <f t="shared" si="25"/>
        <v>Riadok bude skrytý.</v>
      </c>
      <c r="CC250" s="36" t="s">
        <v>97</v>
      </c>
      <c r="CW250" s="22">
        <f t="shared" si="24"/>
        <v>0</v>
      </c>
      <c r="CZ250" s="22">
        <f t="shared" si="26"/>
        <v>1</v>
      </c>
      <c r="DA250" s="22">
        <f>+IF(CW250+CX250+CY250=0,0,IF(CZ250=0,0,1))</f>
        <v>0</v>
      </c>
      <c r="DZ250" s="191"/>
    </row>
    <row r="251" spans="1:130">
      <c r="A251" s="12"/>
      <c r="B251" s="379"/>
      <c r="C251" s="379"/>
      <c r="D251" s="379"/>
      <c r="E251" s="379"/>
      <c r="F251" s="379"/>
      <c r="G251" s="379"/>
      <c r="H251" s="379"/>
      <c r="I251" s="379"/>
      <c r="J251" s="379"/>
      <c r="K251" s="379"/>
      <c r="L251" s="379"/>
      <c r="M251" s="379"/>
      <c r="N251" s="379"/>
      <c r="O251" s="379"/>
      <c r="P251" s="379"/>
      <c r="Q251" s="379"/>
      <c r="R251" s="379"/>
      <c r="S251" s="379"/>
      <c r="T251" s="379"/>
      <c r="U251" s="379"/>
      <c r="V251" s="379"/>
      <c r="W251" s="379"/>
      <c r="X251" s="379"/>
      <c r="Y251" s="379"/>
      <c r="Z251" s="379"/>
      <c r="AA251" s="379"/>
      <c r="AB251" s="379"/>
      <c r="AC251" s="379"/>
      <c r="AD251" s="379"/>
      <c r="AE251" s="379"/>
      <c r="AF251" s="379"/>
      <c r="AG251" s="379"/>
      <c r="AH251" s="379"/>
      <c r="AI251" s="379"/>
      <c r="AJ251" s="379"/>
      <c r="AK251" s="379"/>
      <c r="AL251" s="379"/>
      <c r="AM251" s="379"/>
      <c r="AN251" s="379"/>
      <c r="AO251" s="379"/>
      <c r="AP251" s="379"/>
      <c r="AQ251" s="379"/>
      <c r="AR251" s="379"/>
      <c r="AS251" s="379"/>
      <c r="AT251" s="379"/>
      <c r="AU251" s="379"/>
      <c r="AV251" s="379"/>
      <c r="AW251" s="379"/>
      <c r="AX251" s="379"/>
      <c r="AY251" s="379"/>
      <c r="AZ251" s="379"/>
      <c r="BA251" s="379"/>
      <c r="BB251" s="379"/>
      <c r="BC251" s="379"/>
      <c r="BD251" s="379"/>
      <c r="BE251" s="379"/>
      <c r="BF251" s="379"/>
      <c r="BG251" s="379"/>
      <c r="BH251" s="379"/>
      <c r="BI251" s="379"/>
      <c r="BJ251" s="379"/>
      <c r="BK251" s="379"/>
      <c r="BL251" s="379"/>
      <c r="BM251" s="379"/>
      <c r="BN251" s="379"/>
      <c r="BO251" s="379"/>
      <c r="BP251" s="379"/>
      <c r="BQ251" s="379"/>
      <c r="BR251" s="379"/>
      <c r="BS251" s="379"/>
      <c r="BT251" s="379"/>
      <c r="BU251" s="379"/>
      <c r="BV251" s="379"/>
      <c r="BW251" s="379"/>
      <c r="BX251" s="379"/>
      <c r="BY251" s="379"/>
      <c r="BZ251" s="379"/>
      <c r="CA251" s="34"/>
      <c r="CB251" s="42" t="str">
        <f t="shared" si="25"/>
        <v>Riadok bude skrytý.</v>
      </c>
      <c r="CC251" s="36" t="s">
        <v>97</v>
      </c>
      <c r="CW251" s="22">
        <f>+IF(SUM(CW252:CW265)=0,0,1)</f>
        <v>0</v>
      </c>
      <c r="CZ251" s="22">
        <f t="shared" si="26"/>
        <v>1</v>
      </c>
      <c r="DA251" s="22">
        <f>+IF(CW251+CX251+CY251=0,0,IF(CZ251=0,0,1))</f>
        <v>0</v>
      </c>
      <c r="DZ251" s="191"/>
    </row>
    <row r="252" spans="1:130">
      <c r="A252" s="12"/>
      <c r="B252" s="2" t="s">
        <v>242</v>
      </c>
      <c r="CA252" s="29" t="s">
        <v>91</v>
      </c>
      <c r="CB252" s="42" t="str">
        <f t="shared" si="25"/>
        <v>Riadok bude skrytý.</v>
      </c>
      <c r="CC252" s="36" t="s">
        <v>97</v>
      </c>
      <c r="CW252" s="22">
        <f>+IF(SUM(CW256:CW265)=0,0,1)</f>
        <v>0</v>
      </c>
      <c r="CZ252" s="22">
        <f t="shared" si="26"/>
        <v>1</v>
      </c>
      <c r="DA252" s="22">
        <f>+IF(CW252+CX252+CY252=0,0,IF(CZ252=0,0,1))</f>
        <v>0</v>
      </c>
      <c r="DZ252" s="191"/>
    </row>
    <row r="253" spans="1:130">
      <c r="A253" s="12"/>
      <c r="B253" s="379"/>
      <c r="C253" s="379"/>
      <c r="D253" s="379"/>
      <c r="E253" s="379"/>
      <c r="F253" s="379"/>
      <c r="G253" s="379"/>
      <c r="H253" s="379"/>
      <c r="I253" s="379"/>
      <c r="J253" s="379"/>
      <c r="K253" s="379"/>
      <c r="L253" s="379"/>
      <c r="M253" s="379"/>
      <c r="N253" s="379"/>
      <c r="O253" s="379"/>
      <c r="P253" s="379"/>
      <c r="Q253" s="379"/>
      <c r="R253" s="379"/>
      <c r="S253" s="379"/>
      <c r="T253" s="379"/>
      <c r="U253" s="379"/>
      <c r="V253" s="379"/>
      <c r="W253" s="379"/>
      <c r="X253" s="379"/>
      <c r="Y253" s="379"/>
      <c r="Z253" s="379"/>
      <c r="AA253" s="379"/>
      <c r="AB253" s="379"/>
      <c r="AC253" s="379"/>
      <c r="AD253" s="379"/>
      <c r="AE253" s="379"/>
      <c r="AF253" s="379"/>
      <c r="AG253" s="379"/>
      <c r="AH253" s="379"/>
      <c r="AI253" s="379"/>
      <c r="AJ253" s="379"/>
      <c r="AK253" s="379"/>
      <c r="AL253" s="379"/>
      <c r="AM253" s="379"/>
      <c r="AN253" s="379"/>
      <c r="AO253" s="379"/>
      <c r="AP253" s="379"/>
      <c r="AQ253" s="379"/>
      <c r="AR253" s="379"/>
      <c r="AS253" s="379"/>
      <c r="AT253" s="379"/>
      <c r="AU253" s="379"/>
      <c r="AV253" s="379"/>
      <c r="AW253" s="379"/>
      <c r="AX253" s="379"/>
      <c r="AY253" s="379"/>
      <c r="AZ253" s="379"/>
      <c r="BA253" s="379"/>
      <c r="BB253" s="379"/>
      <c r="BC253" s="379"/>
      <c r="BD253" s="379"/>
      <c r="BE253" s="379"/>
      <c r="BF253" s="379"/>
      <c r="BG253" s="379"/>
      <c r="BH253" s="379"/>
      <c r="BI253" s="379"/>
      <c r="BJ253" s="379"/>
      <c r="BK253" s="379"/>
      <c r="BL253" s="379"/>
      <c r="BM253" s="379"/>
      <c r="BN253" s="379"/>
      <c r="BO253" s="379"/>
      <c r="BP253" s="379"/>
      <c r="BQ253" s="379"/>
      <c r="BR253" s="379"/>
      <c r="BS253" s="379"/>
      <c r="BT253" s="379"/>
      <c r="BU253" s="379"/>
      <c r="BV253" s="379"/>
      <c r="BW253" s="379"/>
      <c r="BX253" s="379"/>
      <c r="BY253" s="379"/>
      <c r="BZ253" s="379"/>
      <c r="CA253" s="34"/>
      <c r="CB253" s="42" t="str">
        <f t="shared" si="25"/>
        <v>Riadok bude skrytý.</v>
      </c>
      <c r="CC253" s="36" t="s">
        <v>97</v>
      </c>
      <c r="CW253" s="22">
        <f>+IF(SUM(CW256:CW265)=0,0,1)</f>
        <v>0</v>
      </c>
      <c r="CZ253" s="22">
        <f t="shared" si="26"/>
        <v>1</v>
      </c>
      <c r="DA253" s="22">
        <f>+IF(CW253+CX253+CY253=0,0,IF(CZ253=0,0,1))</f>
        <v>0</v>
      </c>
      <c r="DZ253" s="191"/>
    </row>
    <row r="254" spans="1:130" ht="18" customHeight="1">
      <c r="A254" s="12"/>
      <c r="B254" s="380" t="s">
        <v>94</v>
      </c>
      <c r="C254" s="381"/>
      <c r="D254" s="381"/>
      <c r="E254" s="381"/>
      <c r="F254" s="381"/>
      <c r="G254" s="381"/>
      <c r="H254" s="381"/>
      <c r="I254" s="381"/>
      <c r="J254" s="381"/>
      <c r="K254" s="381"/>
      <c r="L254" s="381"/>
      <c r="M254" s="381"/>
      <c r="N254" s="381"/>
      <c r="O254" s="381"/>
      <c r="P254" s="381"/>
      <c r="Q254" s="381"/>
      <c r="R254" s="381"/>
      <c r="S254" s="381"/>
      <c r="T254" s="381"/>
      <c r="U254" s="381"/>
      <c r="V254" s="381"/>
      <c r="W254" s="381"/>
      <c r="X254" s="381"/>
      <c r="Y254" s="381"/>
      <c r="Z254" s="381"/>
      <c r="AA254" s="381"/>
      <c r="AB254" s="381"/>
      <c r="AC254" s="381"/>
      <c r="AD254" s="381"/>
      <c r="AE254" s="381"/>
      <c r="AF254" s="381"/>
      <c r="AG254" s="381"/>
      <c r="AH254" s="381"/>
      <c r="AI254" s="381"/>
      <c r="AJ254" s="381"/>
      <c r="AK254" s="381"/>
      <c r="AL254" s="381"/>
      <c r="AM254" s="381"/>
      <c r="AN254" s="381"/>
      <c r="AO254" s="381"/>
      <c r="AP254" s="381"/>
      <c r="AQ254" s="381"/>
      <c r="AR254" s="381"/>
      <c r="AS254" s="381"/>
      <c r="AT254" s="382"/>
      <c r="AU254" s="395" t="s">
        <v>27</v>
      </c>
      <c r="AV254" s="396"/>
      <c r="AW254" s="396"/>
      <c r="AX254" s="396"/>
      <c r="AY254" s="396"/>
      <c r="AZ254" s="396"/>
      <c r="BA254" s="396"/>
      <c r="BB254" s="396"/>
      <c r="BC254" s="396"/>
      <c r="BD254" s="396"/>
      <c r="BE254" s="397"/>
      <c r="BF254" s="395" t="s">
        <v>28</v>
      </c>
      <c r="BG254" s="396"/>
      <c r="BH254" s="396"/>
      <c r="BI254" s="396"/>
      <c r="BJ254" s="396"/>
      <c r="BK254" s="396"/>
      <c r="BL254" s="396"/>
      <c r="BM254" s="396"/>
      <c r="BN254" s="396"/>
      <c r="BO254" s="396"/>
      <c r="BP254" s="397"/>
      <c r="BQ254" s="395" t="s">
        <v>72</v>
      </c>
      <c r="BR254" s="396"/>
      <c r="BS254" s="396"/>
      <c r="BT254" s="396"/>
      <c r="BU254" s="396"/>
      <c r="BV254" s="396"/>
      <c r="BW254" s="396"/>
      <c r="BX254" s="396"/>
      <c r="BY254" s="396"/>
      <c r="BZ254" s="397"/>
      <c r="CA254" s="29" t="s">
        <v>91</v>
      </c>
      <c r="CB254" s="42" t="str">
        <f t="shared" si="25"/>
        <v>Riadok bude skrytý.</v>
      </c>
      <c r="CC254" s="36" t="s">
        <v>97</v>
      </c>
      <c r="CW254" s="24">
        <f>+IF(SUM(CW256:CW265)=0,0,1)</f>
        <v>0</v>
      </c>
      <c r="CZ254" s="22">
        <f t="shared" si="26"/>
        <v>1</v>
      </c>
      <c r="DA254" s="22">
        <f t="shared" si="23"/>
        <v>0</v>
      </c>
      <c r="DZ254" s="191"/>
    </row>
    <row r="255" spans="1:130" ht="18" customHeight="1">
      <c r="A255" s="12"/>
      <c r="B255" s="383"/>
      <c r="C255" s="384"/>
      <c r="D255" s="384"/>
      <c r="E255" s="384"/>
      <c r="F255" s="384"/>
      <c r="G255" s="384"/>
      <c r="H255" s="384"/>
      <c r="I255" s="384"/>
      <c r="J255" s="384"/>
      <c r="K255" s="384"/>
      <c r="L255" s="384"/>
      <c r="M255" s="384"/>
      <c r="N255" s="384"/>
      <c r="O255" s="384"/>
      <c r="P255" s="384"/>
      <c r="Q255" s="384"/>
      <c r="R255" s="384"/>
      <c r="S255" s="384"/>
      <c r="T255" s="384"/>
      <c r="U255" s="384"/>
      <c r="V255" s="384"/>
      <c r="W255" s="384"/>
      <c r="X255" s="384"/>
      <c r="Y255" s="384"/>
      <c r="Z255" s="384"/>
      <c r="AA255" s="384"/>
      <c r="AB255" s="384"/>
      <c r="AC255" s="384"/>
      <c r="AD255" s="384"/>
      <c r="AE255" s="384"/>
      <c r="AF255" s="384"/>
      <c r="AG255" s="384"/>
      <c r="AH255" s="384"/>
      <c r="AI255" s="384"/>
      <c r="AJ255" s="384"/>
      <c r="AK255" s="384"/>
      <c r="AL255" s="384"/>
      <c r="AM255" s="384"/>
      <c r="AN255" s="384"/>
      <c r="AO255" s="384"/>
      <c r="AP255" s="384"/>
      <c r="AQ255" s="384"/>
      <c r="AR255" s="384"/>
      <c r="AS255" s="384"/>
      <c r="AT255" s="385"/>
      <c r="AU255" s="398"/>
      <c r="AV255" s="399"/>
      <c r="AW255" s="399"/>
      <c r="AX255" s="399"/>
      <c r="AY255" s="399"/>
      <c r="AZ255" s="399"/>
      <c r="BA255" s="399"/>
      <c r="BB255" s="399"/>
      <c r="BC255" s="399"/>
      <c r="BD255" s="399"/>
      <c r="BE255" s="400"/>
      <c r="BF255" s="398"/>
      <c r="BG255" s="399"/>
      <c r="BH255" s="399"/>
      <c r="BI255" s="399"/>
      <c r="BJ255" s="399"/>
      <c r="BK255" s="399"/>
      <c r="BL255" s="399"/>
      <c r="BM255" s="399"/>
      <c r="BN255" s="399"/>
      <c r="BO255" s="399"/>
      <c r="BP255" s="400"/>
      <c r="BQ255" s="398"/>
      <c r="BR255" s="399"/>
      <c r="BS255" s="399"/>
      <c r="BT255" s="399"/>
      <c r="BU255" s="399"/>
      <c r="BV255" s="399"/>
      <c r="BW255" s="399"/>
      <c r="BX255" s="399"/>
      <c r="BY255" s="399"/>
      <c r="BZ255" s="400"/>
      <c r="CA255" s="28"/>
      <c r="CB255" s="42" t="str">
        <f t="shared" si="25"/>
        <v>Riadok bude skrytý.</v>
      </c>
      <c r="CC255" s="36" t="s">
        <v>97</v>
      </c>
      <c r="CW255" s="24">
        <f>+IF(SUM(CW256:CW265)=0,0,1)</f>
        <v>0</v>
      </c>
      <c r="CZ255" s="22">
        <f t="shared" si="26"/>
        <v>1</v>
      </c>
      <c r="DA255" s="22">
        <f t="shared" si="23"/>
        <v>0</v>
      </c>
      <c r="DZ255" s="191"/>
    </row>
    <row r="256" spans="1:130">
      <c r="A256" s="12"/>
      <c r="B256" s="376"/>
      <c r="C256" s="377"/>
      <c r="D256" s="377"/>
      <c r="E256" s="377"/>
      <c r="F256" s="377"/>
      <c r="G256" s="377"/>
      <c r="H256" s="377"/>
      <c r="I256" s="377"/>
      <c r="J256" s="377"/>
      <c r="K256" s="377"/>
      <c r="L256" s="377"/>
      <c r="M256" s="377"/>
      <c r="N256" s="377"/>
      <c r="O256" s="377"/>
      <c r="P256" s="377"/>
      <c r="Q256" s="377"/>
      <c r="R256" s="377"/>
      <c r="S256" s="377"/>
      <c r="T256" s="377"/>
      <c r="U256" s="377"/>
      <c r="V256" s="377"/>
      <c r="W256" s="377"/>
      <c r="X256" s="377"/>
      <c r="Y256" s="377"/>
      <c r="Z256" s="377"/>
      <c r="AA256" s="377"/>
      <c r="AB256" s="377"/>
      <c r="AC256" s="377"/>
      <c r="AD256" s="377"/>
      <c r="AE256" s="377"/>
      <c r="AF256" s="377"/>
      <c r="AG256" s="377"/>
      <c r="AH256" s="377"/>
      <c r="AI256" s="377"/>
      <c r="AJ256" s="377"/>
      <c r="AK256" s="377"/>
      <c r="AL256" s="377"/>
      <c r="AM256" s="377"/>
      <c r="AN256" s="377"/>
      <c r="AO256" s="377"/>
      <c r="AP256" s="377"/>
      <c r="AQ256" s="377"/>
      <c r="AR256" s="377"/>
      <c r="AS256" s="377"/>
      <c r="AT256" s="378"/>
      <c r="AU256" s="389"/>
      <c r="AV256" s="390"/>
      <c r="AW256" s="390"/>
      <c r="AX256" s="390"/>
      <c r="AY256" s="390"/>
      <c r="AZ256" s="390"/>
      <c r="BA256" s="390"/>
      <c r="BB256" s="390"/>
      <c r="BC256" s="390"/>
      <c r="BD256" s="390"/>
      <c r="BE256" s="391"/>
      <c r="BF256" s="389"/>
      <c r="BG256" s="390"/>
      <c r="BH256" s="390"/>
      <c r="BI256" s="390"/>
      <c r="BJ256" s="390"/>
      <c r="BK256" s="390"/>
      <c r="BL256" s="390"/>
      <c r="BM256" s="390"/>
      <c r="BN256" s="390"/>
      <c r="BO256" s="390"/>
      <c r="BP256" s="391"/>
      <c r="BQ256" s="392"/>
      <c r="BR256" s="393"/>
      <c r="BS256" s="393"/>
      <c r="BT256" s="393"/>
      <c r="BU256" s="393"/>
      <c r="BV256" s="393"/>
      <c r="BW256" s="393"/>
      <c r="BX256" s="393"/>
      <c r="BY256" s="393"/>
      <c r="BZ256" s="394"/>
      <c r="CA256" s="28"/>
      <c r="CB256" s="42" t="str">
        <f t="shared" si="25"/>
        <v>Riadok bude skrytý.</v>
      </c>
      <c r="CC256" s="36" t="s">
        <v>97</v>
      </c>
      <c r="CW256" s="24">
        <f t="shared" ref="CW256:CW264" si="27">+IF(B256="",0,1)</f>
        <v>0</v>
      </c>
      <c r="CZ256" s="22">
        <f t="shared" si="26"/>
        <v>1</v>
      </c>
      <c r="DA256" s="22">
        <f t="shared" si="23"/>
        <v>0</v>
      </c>
      <c r="DZ256" s="191"/>
    </row>
    <row r="257" spans="1:130">
      <c r="A257" s="12"/>
      <c r="B257" s="351"/>
      <c r="C257" s="352"/>
      <c r="D257" s="352"/>
      <c r="E257" s="352"/>
      <c r="F257" s="352"/>
      <c r="G257" s="352"/>
      <c r="H257" s="352"/>
      <c r="I257" s="352"/>
      <c r="J257" s="352"/>
      <c r="K257" s="352"/>
      <c r="L257" s="352"/>
      <c r="M257" s="352"/>
      <c r="N257" s="352"/>
      <c r="O257" s="352"/>
      <c r="P257" s="352"/>
      <c r="Q257" s="352"/>
      <c r="R257" s="352"/>
      <c r="S257" s="352"/>
      <c r="T257" s="352"/>
      <c r="U257" s="352"/>
      <c r="V257" s="352"/>
      <c r="W257" s="352"/>
      <c r="X257" s="352"/>
      <c r="Y257" s="352"/>
      <c r="Z257" s="352"/>
      <c r="AA257" s="352"/>
      <c r="AB257" s="352"/>
      <c r="AC257" s="352"/>
      <c r="AD257" s="352"/>
      <c r="AE257" s="352"/>
      <c r="AF257" s="352"/>
      <c r="AG257" s="352"/>
      <c r="AH257" s="352"/>
      <c r="AI257" s="352"/>
      <c r="AJ257" s="352"/>
      <c r="AK257" s="352"/>
      <c r="AL257" s="352"/>
      <c r="AM257" s="352"/>
      <c r="AN257" s="352"/>
      <c r="AO257" s="352"/>
      <c r="AP257" s="352"/>
      <c r="AQ257" s="352"/>
      <c r="AR257" s="352"/>
      <c r="AS257" s="352"/>
      <c r="AT257" s="353"/>
      <c r="AU257" s="294"/>
      <c r="AV257" s="295"/>
      <c r="AW257" s="295"/>
      <c r="AX257" s="295"/>
      <c r="AY257" s="295"/>
      <c r="AZ257" s="295"/>
      <c r="BA257" s="295"/>
      <c r="BB257" s="295"/>
      <c r="BC257" s="295"/>
      <c r="BD257" s="295"/>
      <c r="BE257" s="296"/>
      <c r="BF257" s="270"/>
      <c r="BG257" s="271"/>
      <c r="BH257" s="271"/>
      <c r="BI257" s="271"/>
      <c r="BJ257" s="271"/>
      <c r="BK257" s="271"/>
      <c r="BL257" s="271"/>
      <c r="BM257" s="271"/>
      <c r="BN257" s="271"/>
      <c r="BO257" s="271"/>
      <c r="BP257" s="272"/>
      <c r="BQ257" s="370"/>
      <c r="BR257" s="371"/>
      <c r="BS257" s="371"/>
      <c r="BT257" s="371"/>
      <c r="BU257" s="371"/>
      <c r="BV257" s="371"/>
      <c r="BW257" s="371"/>
      <c r="BX257" s="371"/>
      <c r="BY257" s="371"/>
      <c r="BZ257" s="372"/>
      <c r="CA257" s="28"/>
      <c r="CB257" s="42" t="str">
        <f t="shared" si="25"/>
        <v>Riadok bude skrytý.</v>
      </c>
      <c r="CC257" s="36" t="s">
        <v>97</v>
      </c>
      <c r="CW257" s="24">
        <f t="shared" si="27"/>
        <v>0</v>
      </c>
      <c r="CZ257" s="22">
        <f t="shared" si="26"/>
        <v>1</v>
      </c>
      <c r="DA257" s="22">
        <f t="shared" si="23"/>
        <v>0</v>
      </c>
      <c r="DZ257" s="191"/>
    </row>
    <row r="258" spans="1:130">
      <c r="A258" s="12"/>
      <c r="B258" s="351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  <c r="AE258" s="352"/>
      <c r="AF258" s="352"/>
      <c r="AG258" s="352"/>
      <c r="AH258" s="352"/>
      <c r="AI258" s="352"/>
      <c r="AJ258" s="352"/>
      <c r="AK258" s="352"/>
      <c r="AL258" s="352"/>
      <c r="AM258" s="352"/>
      <c r="AN258" s="352"/>
      <c r="AO258" s="352"/>
      <c r="AP258" s="352"/>
      <c r="AQ258" s="352"/>
      <c r="AR258" s="352"/>
      <c r="AS258" s="352"/>
      <c r="AT258" s="353"/>
      <c r="AU258" s="294"/>
      <c r="AV258" s="295"/>
      <c r="AW258" s="295"/>
      <c r="AX258" s="295"/>
      <c r="AY258" s="295"/>
      <c r="AZ258" s="295"/>
      <c r="BA258" s="295"/>
      <c r="BB258" s="295"/>
      <c r="BC258" s="295"/>
      <c r="BD258" s="295"/>
      <c r="BE258" s="296"/>
      <c r="BF258" s="270"/>
      <c r="BG258" s="271"/>
      <c r="BH258" s="271"/>
      <c r="BI258" s="271"/>
      <c r="BJ258" s="271"/>
      <c r="BK258" s="271"/>
      <c r="BL258" s="271"/>
      <c r="BM258" s="271"/>
      <c r="BN258" s="271"/>
      <c r="BO258" s="271"/>
      <c r="BP258" s="272"/>
      <c r="BQ258" s="370"/>
      <c r="BR258" s="371"/>
      <c r="BS258" s="371"/>
      <c r="BT258" s="371"/>
      <c r="BU258" s="371"/>
      <c r="BV258" s="371"/>
      <c r="BW258" s="371"/>
      <c r="BX258" s="371"/>
      <c r="BY258" s="371"/>
      <c r="BZ258" s="372"/>
      <c r="CA258" s="28"/>
      <c r="CB258" s="42" t="str">
        <f t="shared" si="25"/>
        <v>Riadok bude skrytý.</v>
      </c>
      <c r="CC258" s="36" t="s">
        <v>97</v>
      </c>
      <c r="CW258" s="24">
        <f t="shared" si="27"/>
        <v>0</v>
      </c>
      <c r="CZ258" s="22">
        <f t="shared" si="26"/>
        <v>1</v>
      </c>
      <c r="DA258" s="22">
        <f t="shared" si="23"/>
        <v>0</v>
      </c>
      <c r="DZ258" s="191"/>
    </row>
    <row r="259" spans="1:130">
      <c r="A259" s="12"/>
      <c r="B259" s="351"/>
      <c r="C259" s="352"/>
      <c r="D259" s="352"/>
      <c r="E259" s="352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  <c r="AE259" s="352"/>
      <c r="AF259" s="352"/>
      <c r="AG259" s="352"/>
      <c r="AH259" s="352"/>
      <c r="AI259" s="352"/>
      <c r="AJ259" s="352"/>
      <c r="AK259" s="352"/>
      <c r="AL259" s="352"/>
      <c r="AM259" s="352"/>
      <c r="AN259" s="352"/>
      <c r="AO259" s="352"/>
      <c r="AP259" s="352"/>
      <c r="AQ259" s="352"/>
      <c r="AR259" s="352"/>
      <c r="AS259" s="352"/>
      <c r="AT259" s="353"/>
      <c r="AU259" s="294"/>
      <c r="AV259" s="295"/>
      <c r="AW259" s="295"/>
      <c r="AX259" s="295"/>
      <c r="AY259" s="295"/>
      <c r="AZ259" s="295"/>
      <c r="BA259" s="295"/>
      <c r="BB259" s="295"/>
      <c r="BC259" s="295"/>
      <c r="BD259" s="295"/>
      <c r="BE259" s="296"/>
      <c r="BF259" s="270"/>
      <c r="BG259" s="271"/>
      <c r="BH259" s="271"/>
      <c r="BI259" s="271"/>
      <c r="BJ259" s="271"/>
      <c r="BK259" s="271"/>
      <c r="BL259" s="271"/>
      <c r="BM259" s="271"/>
      <c r="BN259" s="271"/>
      <c r="BO259" s="271"/>
      <c r="BP259" s="272"/>
      <c r="BQ259" s="370"/>
      <c r="BR259" s="371"/>
      <c r="BS259" s="371"/>
      <c r="BT259" s="371"/>
      <c r="BU259" s="371"/>
      <c r="BV259" s="371"/>
      <c r="BW259" s="371"/>
      <c r="BX259" s="371"/>
      <c r="BY259" s="371"/>
      <c r="BZ259" s="372"/>
      <c r="CA259" s="28"/>
      <c r="CB259" s="42" t="str">
        <f t="shared" si="25"/>
        <v>Riadok bude skrytý.</v>
      </c>
      <c r="CC259" s="36" t="s">
        <v>97</v>
      </c>
      <c r="CW259" s="24">
        <f t="shared" si="27"/>
        <v>0</v>
      </c>
      <c r="CZ259" s="22">
        <f t="shared" si="26"/>
        <v>1</v>
      </c>
      <c r="DA259" s="22">
        <f t="shared" si="23"/>
        <v>0</v>
      </c>
      <c r="DZ259" s="191"/>
    </row>
    <row r="260" spans="1:130">
      <c r="A260" s="12"/>
      <c r="B260" s="351"/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  <c r="AE260" s="352"/>
      <c r="AF260" s="352"/>
      <c r="AG260" s="352"/>
      <c r="AH260" s="352"/>
      <c r="AI260" s="352"/>
      <c r="AJ260" s="352"/>
      <c r="AK260" s="352"/>
      <c r="AL260" s="352"/>
      <c r="AM260" s="352"/>
      <c r="AN260" s="352"/>
      <c r="AO260" s="352"/>
      <c r="AP260" s="352"/>
      <c r="AQ260" s="352"/>
      <c r="AR260" s="352"/>
      <c r="AS260" s="352"/>
      <c r="AT260" s="353"/>
      <c r="AU260" s="294"/>
      <c r="AV260" s="295"/>
      <c r="AW260" s="295"/>
      <c r="AX260" s="295"/>
      <c r="AY260" s="295"/>
      <c r="AZ260" s="295"/>
      <c r="BA260" s="295"/>
      <c r="BB260" s="295"/>
      <c r="BC260" s="295"/>
      <c r="BD260" s="295"/>
      <c r="BE260" s="296"/>
      <c r="BF260" s="270"/>
      <c r="BG260" s="271"/>
      <c r="BH260" s="271"/>
      <c r="BI260" s="271"/>
      <c r="BJ260" s="271"/>
      <c r="BK260" s="271"/>
      <c r="BL260" s="271"/>
      <c r="BM260" s="271"/>
      <c r="BN260" s="271"/>
      <c r="BO260" s="271"/>
      <c r="BP260" s="272"/>
      <c r="BQ260" s="370"/>
      <c r="BR260" s="371"/>
      <c r="BS260" s="371"/>
      <c r="BT260" s="371"/>
      <c r="BU260" s="371"/>
      <c r="BV260" s="371"/>
      <c r="BW260" s="371"/>
      <c r="BX260" s="371"/>
      <c r="BY260" s="371"/>
      <c r="BZ260" s="372"/>
      <c r="CA260" s="28"/>
      <c r="CB260" s="42" t="str">
        <f t="shared" si="25"/>
        <v>Riadok bude skrytý.</v>
      </c>
      <c r="CC260" s="36" t="s">
        <v>97</v>
      </c>
      <c r="CW260" s="24">
        <f t="shared" si="27"/>
        <v>0</v>
      </c>
      <c r="CZ260" s="22">
        <f t="shared" si="26"/>
        <v>1</v>
      </c>
      <c r="DA260" s="22">
        <f t="shared" si="23"/>
        <v>0</v>
      </c>
      <c r="DZ260" s="191"/>
    </row>
    <row r="261" spans="1:130">
      <c r="A261" s="12"/>
      <c r="B261" s="351"/>
      <c r="C261" s="352"/>
      <c r="D261" s="352"/>
      <c r="E261" s="352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  <c r="AE261" s="352"/>
      <c r="AF261" s="352"/>
      <c r="AG261" s="352"/>
      <c r="AH261" s="352"/>
      <c r="AI261" s="352"/>
      <c r="AJ261" s="352"/>
      <c r="AK261" s="352"/>
      <c r="AL261" s="352"/>
      <c r="AM261" s="352"/>
      <c r="AN261" s="352"/>
      <c r="AO261" s="352"/>
      <c r="AP261" s="352"/>
      <c r="AQ261" s="352"/>
      <c r="AR261" s="352"/>
      <c r="AS261" s="352"/>
      <c r="AT261" s="353"/>
      <c r="AU261" s="294"/>
      <c r="AV261" s="295"/>
      <c r="AW261" s="295"/>
      <c r="AX261" s="295"/>
      <c r="AY261" s="295"/>
      <c r="AZ261" s="295"/>
      <c r="BA261" s="295"/>
      <c r="BB261" s="295"/>
      <c r="BC261" s="295"/>
      <c r="BD261" s="295"/>
      <c r="BE261" s="296"/>
      <c r="BF261" s="270"/>
      <c r="BG261" s="271"/>
      <c r="BH261" s="271"/>
      <c r="BI261" s="271"/>
      <c r="BJ261" s="271"/>
      <c r="BK261" s="271"/>
      <c r="BL261" s="271"/>
      <c r="BM261" s="271"/>
      <c r="BN261" s="271"/>
      <c r="BO261" s="271"/>
      <c r="BP261" s="272"/>
      <c r="BQ261" s="370"/>
      <c r="BR261" s="371"/>
      <c r="BS261" s="371"/>
      <c r="BT261" s="371"/>
      <c r="BU261" s="371"/>
      <c r="BV261" s="371"/>
      <c r="BW261" s="371"/>
      <c r="BX261" s="371"/>
      <c r="BY261" s="371"/>
      <c r="BZ261" s="372"/>
      <c r="CA261" s="28"/>
      <c r="CB261" s="42" t="str">
        <f t="shared" si="25"/>
        <v>Riadok bude skrytý.</v>
      </c>
      <c r="CC261" s="36" t="s">
        <v>97</v>
      </c>
      <c r="CW261" s="24">
        <f t="shared" si="27"/>
        <v>0</v>
      </c>
      <c r="CZ261" s="22">
        <f t="shared" si="26"/>
        <v>1</v>
      </c>
      <c r="DA261" s="22">
        <f t="shared" si="23"/>
        <v>0</v>
      </c>
      <c r="DZ261" s="191"/>
    </row>
    <row r="262" spans="1:130">
      <c r="A262" s="12"/>
      <c r="B262" s="351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  <c r="AE262" s="352"/>
      <c r="AF262" s="352"/>
      <c r="AG262" s="352"/>
      <c r="AH262" s="352"/>
      <c r="AI262" s="352"/>
      <c r="AJ262" s="352"/>
      <c r="AK262" s="352"/>
      <c r="AL262" s="352"/>
      <c r="AM262" s="352"/>
      <c r="AN262" s="352"/>
      <c r="AO262" s="352"/>
      <c r="AP262" s="352"/>
      <c r="AQ262" s="352"/>
      <c r="AR262" s="352"/>
      <c r="AS262" s="352"/>
      <c r="AT262" s="353"/>
      <c r="AU262" s="294"/>
      <c r="AV262" s="295"/>
      <c r="AW262" s="295"/>
      <c r="AX262" s="295"/>
      <c r="AY262" s="295"/>
      <c r="AZ262" s="295"/>
      <c r="BA262" s="295"/>
      <c r="BB262" s="295"/>
      <c r="BC262" s="295"/>
      <c r="BD262" s="295"/>
      <c r="BE262" s="296"/>
      <c r="BF262" s="270"/>
      <c r="BG262" s="271"/>
      <c r="BH262" s="271"/>
      <c r="BI262" s="271"/>
      <c r="BJ262" s="271"/>
      <c r="BK262" s="271"/>
      <c r="BL262" s="271"/>
      <c r="BM262" s="271"/>
      <c r="BN262" s="271"/>
      <c r="BO262" s="271"/>
      <c r="BP262" s="272"/>
      <c r="BQ262" s="370"/>
      <c r="BR262" s="371"/>
      <c r="BS262" s="371"/>
      <c r="BT262" s="371"/>
      <c r="BU262" s="371"/>
      <c r="BV262" s="371"/>
      <c r="BW262" s="371"/>
      <c r="BX262" s="371"/>
      <c r="BY262" s="371"/>
      <c r="BZ262" s="372"/>
      <c r="CA262" s="28"/>
      <c r="CB262" s="42" t="str">
        <f t="shared" si="25"/>
        <v>Riadok bude skrytý.</v>
      </c>
      <c r="CC262" s="36" t="s">
        <v>97</v>
      </c>
      <c r="CW262" s="24">
        <f t="shared" si="27"/>
        <v>0</v>
      </c>
      <c r="CZ262" s="22">
        <f t="shared" si="26"/>
        <v>1</v>
      </c>
      <c r="DA262" s="22">
        <f t="shared" si="23"/>
        <v>0</v>
      </c>
      <c r="DZ262" s="191"/>
    </row>
    <row r="263" spans="1:130">
      <c r="A263" s="12"/>
      <c r="B263" s="351"/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  <c r="AE263" s="352"/>
      <c r="AF263" s="352"/>
      <c r="AG263" s="352"/>
      <c r="AH263" s="352"/>
      <c r="AI263" s="352"/>
      <c r="AJ263" s="352"/>
      <c r="AK263" s="352"/>
      <c r="AL263" s="352"/>
      <c r="AM263" s="352"/>
      <c r="AN263" s="352"/>
      <c r="AO263" s="352"/>
      <c r="AP263" s="352"/>
      <c r="AQ263" s="352"/>
      <c r="AR263" s="352"/>
      <c r="AS263" s="352"/>
      <c r="AT263" s="353"/>
      <c r="AU263" s="294"/>
      <c r="AV263" s="295"/>
      <c r="AW263" s="295"/>
      <c r="AX263" s="295"/>
      <c r="AY263" s="295"/>
      <c r="AZ263" s="295"/>
      <c r="BA263" s="295"/>
      <c r="BB263" s="295"/>
      <c r="BC263" s="295"/>
      <c r="BD263" s="295"/>
      <c r="BE263" s="296"/>
      <c r="BF263" s="270"/>
      <c r="BG263" s="271"/>
      <c r="BH263" s="271"/>
      <c r="BI263" s="271"/>
      <c r="BJ263" s="271"/>
      <c r="BK263" s="271"/>
      <c r="BL263" s="271"/>
      <c r="BM263" s="271"/>
      <c r="BN263" s="271"/>
      <c r="BO263" s="271"/>
      <c r="BP263" s="272"/>
      <c r="BQ263" s="370"/>
      <c r="BR263" s="371"/>
      <c r="BS263" s="371"/>
      <c r="BT263" s="371"/>
      <c r="BU263" s="371"/>
      <c r="BV263" s="371"/>
      <c r="BW263" s="371"/>
      <c r="BX263" s="371"/>
      <c r="BY263" s="371"/>
      <c r="BZ263" s="372"/>
      <c r="CA263" s="28"/>
      <c r="CB263" s="42" t="str">
        <f t="shared" si="25"/>
        <v>Riadok bude skrytý.</v>
      </c>
      <c r="CC263" s="36" t="s">
        <v>97</v>
      </c>
      <c r="CW263" s="24">
        <f t="shared" si="27"/>
        <v>0</v>
      </c>
      <c r="CZ263" s="22">
        <f t="shared" si="26"/>
        <v>1</v>
      </c>
      <c r="DA263" s="22">
        <f t="shared" si="23"/>
        <v>0</v>
      </c>
      <c r="DZ263" s="191"/>
    </row>
    <row r="264" spans="1:130">
      <c r="A264" s="12"/>
      <c r="B264" s="351"/>
      <c r="C264" s="352"/>
      <c r="D264" s="352"/>
      <c r="E264" s="352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  <c r="AE264" s="352"/>
      <c r="AF264" s="352"/>
      <c r="AG264" s="352"/>
      <c r="AH264" s="352"/>
      <c r="AI264" s="352"/>
      <c r="AJ264" s="352"/>
      <c r="AK264" s="352"/>
      <c r="AL264" s="352"/>
      <c r="AM264" s="352"/>
      <c r="AN264" s="352"/>
      <c r="AO264" s="352"/>
      <c r="AP264" s="352"/>
      <c r="AQ264" s="352"/>
      <c r="AR264" s="352"/>
      <c r="AS264" s="352"/>
      <c r="AT264" s="353"/>
      <c r="AU264" s="294"/>
      <c r="AV264" s="295"/>
      <c r="AW264" s="295"/>
      <c r="AX264" s="295"/>
      <c r="AY264" s="295"/>
      <c r="AZ264" s="295"/>
      <c r="BA264" s="295"/>
      <c r="BB264" s="295"/>
      <c r="BC264" s="295"/>
      <c r="BD264" s="295"/>
      <c r="BE264" s="296"/>
      <c r="BF264" s="270"/>
      <c r="BG264" s="271"/>
      <c r="BH264" s="271"/>
      <c r="BI264" s="271"/>
      <c r="BJ264" s="271"/>
      <c r="BK264" s="271"/>
      <c r="BL264" s="271"/>
      <c r="BM264" s="271"/>
      <c r="BN264" s="271"/>
      <c r="BO264" s="271"/>
      <c r="BP264" s="272"/>
      <c r="BQ264" s="370"/>
      <c r="BR264" s="371"/>
      <c r="BS264" s="371"/>
      <c r="BT264" s="371"/>
      <c r="BU264" s="371"/>
      <c r="BV264" s="371"/>
      <c r="BW264" s="371"/>
      <c r="BX264" s="371"/>
      <c r="BY264" s="371"/>
      <c r="BZ264" s="372"/>
      <c r="CA264" s="28"/>
      <c r="CB264" s="42" t="str">
        <f t="shared" si="25"/>
        <v>Riadok bude skrytý.</v>
      </c>
      <c r="CC264" s="36" t="s">
        <v>97</v>
      </c>
      <c r="CW264" s="24">
        <f t="shared" si="27"/>
        <v>0</v>
      </c>
      <c r="CZ264" s="22">
        <f t="shared" si="26"/>
        <v>1</v>
      </c>
      <c r="DA264" s="22">
        <f t="shared" si="23"/>
        <v>0</v>
      </c>
      <c r="DZ264" s="191"/>
    </row>
    <row r="265" spans="1:130">
      <c r="A265" s="12"/>
      <c r="B265" s="354"/>
      <c r="C265" s="355"/>
      <c r="D265" s="355"/>
      <c r="E265" s="355"/>
      <c r="F265" s="355"/>
      <c r="G265" s="355"/>
      <c r="H265" s="355"/>
      <c r="I265" s="355"/>
      <c r="J265" s="355"/>
      <c r="K265" s="355"/>
      <c r="L265" s="355"/>
      <c r="M265" s="355"/>
      <c r="N265" s="355"/>
      <c r="O265" s="355"/>
      <c r="P265" s="355"/>
      <c r="Q265" s="355"/>
      <c r="R265" s="355"/>
      <c r="S265" s="355"/>
      <c r="T265" s="355"/>
      <c r="U265" s="355"/>
      <c r="V265" s="355"/>
      <c r="W265" s="355"/>
      <c r="X265" s="355"/>
      <c r="Y265" s="355"/>
      <c r="Z265" s="355"/>
      <c r="AA265" s="355"/>
      <c r="AB265" s="355"/>
      <c r="AC265" s="355"/>
      <c r="AD265" s="355"/>
      <c r="AE265" s="355"/>
      <c r="AF265" s="355"/>
      <c r="AG265" s="355"/>
      <c r="AH265" s="355"/>
      <c r="AI265" s="355"/>
      <c r="AJ265" s="355"/>
      <c r="AK265" s="355"/>
      <c r="AL265" s="355"/>
      <c r="AM265" s="355"/>
      <c r="AN265" s="355"/>
      <c r="AO265" s="355"/>
      <c r="AP265" s="355"/>
      <c r="AQ265" s="355"/>
      <c r="AR265" s="355"/>
      <c r="AS265" s="355"/>
      <c r="AT265" s="356"/>
      <c r="AU265" s="421"/>
      <c r="AV265" s="422"/>
      <c r="AW265" s="422"/>
      <c r="AX265" s="422"/>
      <c r="AY265" s="422"/>
      <c r="AZ265" s="422"/>
      <c r="BA265" s="422"/>
      <c r="BB265" s="422"/>
      <c r="BC265" s="422"/>
      <c r="BD265" s="422"/>
      <c r="BE265" s="423"/>
      <c r="BF265" s="401"/>
      <c r="BG265" s="402"/>
      <c r="BH265" s="402"/>
      <c r="BI265" s="402"/>
      <c r="BJ265" s="402"/>
      <c r="BK265" s="402"/>
      <c r="BL265" s="402"/>
      <c r="BM265" s="402"/>
      <c r="BN265" s="402"/>
      <c r="BO265" s="402"/>
      <c r="BP265" s="403"/>
      <c r="BQ265" s="386"/>
      <c r="BR265" s="387"/>
      <c r="BS265" s="387"/>
      <c r="BT265" s="387"/>
      <c r="BU265" s="387"/>
      <c r="BV265" s="387"/>
      <c r="BW265" s="387"/>
      <c r="BX265" s="387"/>
      <c r="BY265" s="387"/>
      <c r="BZ265" s="388"/>
      <c r="CA265" s="28"/>
      <c r="CB265" s="42" t="str">
        <f t="shared" si="25"/>
        <v>Riadok bude skrytý.</v>
      </c>
      <c r="CC265" s="36" t="s">
        <v>97</v>
      </c>
      <c r="CW265" s="24">
        <f>+IF(B256&amp;B257&amp;B258&amp;B259&amp;B260&amp;B261&amp;B262&amp;B263&amp;B264&amp;B265="",0,1)</f>
        <v>0</v>
      </c>
      <c r="CZ265" s="22">
        <f t="shared" si="26"/>
        <v>1</v>
      </c>
      <c r="DA265" s="22">
        <f t="shared" si="23"/>
        <v>0</v>
      </c>
      <c r="DZ265" s="191"/>
    </row>
    <row r="266" spans="1:130">
      <c r="A266" s="12"/>
      <c r="CA266" s="28"/>
      <c r="CB266" s="42" t="str">
        <f t="shared" si="25"/>
        <v>Riadok bude vidieť.</v>
      </c>
      <c r="CC266" s="36" t="s">
        <v>97</v>
      </c>
      <c r="CW266" s="24">
        <f>+IF(SUM(CW268:CW287)=0,0,1)</f>
        <v>1</v>
      </c>
      <c r="CZ266" s="22">
        <f t="shared" si="26"/>
        <v>1</v>
      </c>
      <c r="DA266" s="22">
        <f t="shared" si="23"/>
        <v>1</v>
      </c>
      <c r="DZ266" s="191"/>
    </row>
    <row r="267" spans="1:130">
      <c r="A267" s="12"/>
      <c r="B267" s="165" t="s">
        <v>102</v>
      </c>
      <c r="C267" s="6" t="s">
        <v>243</v>
      </c>
      <c r="D267" s="6"/>
      <c r="E267" s="6"/>
      <c r="F267" s="6"/>
      <c r="CA267" s="29" t="s">
        <v>91</v>
      </c>
      <c r="CB267" s="42" t="str">
        <f t="shared" si="25"/>
        <v>Riadok bude vidieť.</v>
      </c>
      <c r="CC267" s="36" t="s">
        <v>97</v>
      </c>
      <c r="CW267" s="22">
        <f>+IF(SUM(CW268:CW287)=0,0,1)</f>
        <v>1</v>
      </c>
      <c r="CZ267" s="22">
        <f t="shared" si="26"/>
        <v>1</v>
      </c>
      <c r="DA267" s="22">
        <f t="shared" si="23"/>
        <v>1</v>
      </c>
      <c r="DZ267" s="191"/>
    </row>
    <row r="268" spans="1:130">
      <c r="A268" s="12"/>
      <c r="B268" s="210" t="s">
        <v>29</v>
      </c>
      <c r="C268" s="210"/>
      <c r="D268" s="210"/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  <c r="BI268" s="210"/>
      <c r="BJ268" s="210"/>
      <c r="BK268" s="210"/>
      <c r="BL268" s="210"/>
      <c r="BM268" s="210"/>
      <c r="BN268" s="210"/>
      <c r="BO268" s="210"/>
      <c r="BP268" s="210"/>
      <c r="BQ268" s="210"/>
      <c r="BR268" s="210"/>
      <c r="BS268" s="210"/>
      <c r="BT268" s="210"/>
      <c r="BU268" s="210"/>
      <c r="BV268" s="210"/>
      <c r="BW268" s="210"/>
      <c r="BX268" s="210"/>
      <c r="BY268" s="210"/>
      <c r="BZ268" s="210"/>
      <c r="CA268" s="30"/>
      <c r="CB268" s="42" t="str">
        <f t="shared" si="25"/>
        <v>Riadok bude vidieť.</v>
      </c>
      <c r="CC268" s="36" t="s">
        <v>97</v>
      </c>
      <c r="CW268" s="22">
        <f t="shared" ref="CW268:CW287" si="28">+IF(B268="",0,1)</f>
        <v>1</v>
      </c>
      <c r="CZ268" s="22">
        <f t="shared" si="26"/>
        <v>1</v>
      </c>
      <c r="DA268" s="22">
        <f t="shared" si="23"/>
        <v>1</v>
      </c>
      <c r="DZ268" s="191"/>
    </row>
    <row r="269" spans="1:130">
      <c r="A269" s="12"/>
      <c r="B269" s="210"/>
      <c r="C269" s="210"/>
      <c r="D269" s="210"/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  <c r="BI269" s="210"/>
      <c r="BJ269" s="210"/>
      <c r="BK269" s="210"/>
      <c r="BL269" s="210"/>
      <c r="BM269" s="210"/>
      <c r="BN269" s="210"/>
      <c r="BO269" s="210"/>
      <c r="BP269" s="210"/>
      <c r="BQ269" s="210"/>
      <c r="BR269" s="210"/>
      <c r="BS269" s="210"/>
      <c r="BT269" s="210"/>
      <c r="BU269" s="210"/>
      <c r="BV269" s="210"/>
      <c r="BW269" s="210"/>
      <c r="BX269" s="210"/>
      <c r="BY269" s="210"/>
      <c r="BZ269" s="210"/>
      <c r="CA269" s="30"/>
      <c r="CB269" s="42" t="str">
        <f t="shared" si="25"/>
        <v>Riadok bude skrytý.</v>
      </c>
      <c r="CC269" s="36" t="s">
        <v>97</v>
      </c>
      <c r="CW269" s="22">
        <f t="shared" si="28"/>
        <v>0</v>
      </c>
      <c r="CZ269" s="22">
        <f t="shared" si="26"/>
        <v>1</v>
      </c>
      <c r="DA269" s="22">
        <f t="shared" si="23"/>
        <v>0</v>
      </c>
      <c r="DZ269" s="191"/>
    </row>
    <row r="270" spans="1:130">
      <c r="A270" s="12"/>
      <c r="B270" s="210"/>
      <c r="C270" s="210"/>
      <c r="D270" s="210"/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  <c r="BI270" s="210"/>
      <c r="BJ270" s="210"/>
      <c r="BK270" s="210"/>
      <c r="BL270" s="210"/>
      <c r="BM270" s="210"/>
      <c r="BN270" s="210"/>
      <c r="BO270" s="210"/>
      <c r="BP270" s="210"/>
      <c r="BQ270" s="210"/>
      <c r="BR270" s="210"/>
      <c r="BS270" s="210"/>
      <c r="BT270" s="210"/>
      <c r="BU270" s="210"/>
      <c r="BV270" s="210"/>
      <c r="BW270" s="210"/>
      <c r="BX270" s="210"/>
      <c r="BY270" s="210"/>
      <c r="BZ270" s="210"/>
      <c r="CA270" s="30"/>
      <c r="CB270" s="42" t="str">
        <f t="shared" si="25"/>
        <v>Riadok bude skrytý.</v>
      </c>
      <c r="CC270" s="36" t="s">
        <v>97</v>
      </c>
      <c r="CW270" s="22">
        <f t="shared" si="28"/>
        <v>0</v>
      </c>
      <c r="CZ270" s="22">
        <f t="shared" si="26"/>
        <v>1</v>
      </c>
      <c r="DA270" s="22">
        <f t="shared" si="23"/>
        <v>0</v>
      </c>
      <c r="DZ270" s="191"/>
    </row>
    <row r="271" spans="1:130">
      <c r="A271" s="12"/>
      <c r="B271" s="210" t="s">
        <v>301</v>
      </c>
      <c r="C271" s="210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  <c r="BI271" s="210"/>
      <c r="BJ271" s="210"/>
      <c r="BK271" s="210"/>
      <c r="BL271" s="210"/>
      <c r="BM271" s="210"/>
      <c r="BN271" s="210"/>
      <c r="BO271" s="210"/>
      <c r="BP271" s="210"/>
      <c r="BQ271" s="210"/>
      <c r="BR271" s="210"/>
      <c r="BS271" s="210"/>
      <c r="BT271" s="210"/>
      <c r="BU271" s="210"/>
      <c r="BV271" s="210"/>
      <c r="BW271" s="210"/>
      <c r="BX271" s="210"/>
      <c r="BY271" s="210"/>
      <c r="BZ271" s="210"/>
      <c r="CA271" s="30"/>
      <c r="CB271" s="42" t="str">
        <f t="shared" si="25"/>
        <v>Riadok bude vidieť.</v>
      </c>
      <c r="CC271" s="36" t="s">
        <v>97</v>
      </c>
      <c r="CW271" s="22">
        <f t="shared" si="28"/>
        <v>1</v>
      </c>
      <c r="CZ271" s="22">
        <f t="shared" si="26"/>
        <v>1</v>
      </c>
      <c r="DA271" s="22">
        <f t="shared" si="23"/>
        <v>1</v>
      </c>
      <c r="DZ271" s="191"/>
    </row>
    <row r="272" spans="1:130">
      <c r="A272" s="12"/>
      <c r="B272" s="210"/>
      <c r="C272" s="210"/>
      <c r="D272" s="210"/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  <c r="BI272" s="210"/>
      <c r="BJ272" s="210"/>
      <c r="BK272" s="210"/>
      <c r="BL272" s="210"/>
      <c r="BM272" s="210"/>
      <c r="BN272" s="210"/>
      <c r="BO272" s="210"/>
      <c r="BP272" s="210"/>
      <c r="BQ272" s="210"/>
      <c r="BR272" s="210"/>
      <c r="BS272" s="210"/>
      <c r="BT272" s="210"/>
      <c r="BU272" s="210"/>
      <c r="BV272" s="210"/>
      <c r="BW272" s="210"/>
      <c r="BX272" s="210"/>
      <c r="BY272" s="210"/>
      <c r="BZ272" s="210"/>
      <c r="CA272" s="30"/>
      <c r="CB272" s="42" t="str">
        <f t="shared" si="25"/>
        <v>Riadok bude skrytý.</v>
      </c>
      <c r="CC272" s="36" t="s">
        <v>97</v>
      </c>
      <c r="CW272" s="22">
        <f t="shared" si="28"/>
        <v>0</v>
      </c>
      <c r="CZ272" s="22">
        <f t="shared" si="26"/>
        <v>1</v>
      </c>
      <c r="DA272" s="22">
        <f t="shared" si="23"/>
        <v>0</v>
      </c>
      <c r="DZ272" s="191"/>
    </row>
    <row r="273" spans="1:130">
      <c r="A273" s="12"/>
      <c r="B273" s="210"/>
      <c r="C273" s="210"/>
      <c r="D273" s="210"/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  <c r="BI273" s="210"/>
      <c r="BJ273" s="210"/>
      <c r="BK273" s="210"/>
      <c r="BL273" s="210"/>
      <c r="BM273" s="210"/>
      <c r="BN273" s="210"/>
      <c r="BO273" s="210"/>
      <c r="BP273" s="210"/>
      <c r="BQ273" s="210"/>
      <c r="BR273" s="210"/>
      <c r="BS273" s="210"/>
      <c r="BT273" s="210"/>
      <c r="BU273" s="210"/>
      <c r="BV273" s="210"/>
      <c r="BW273" s="210"/>
      <c r="BX273" s="210"/>
      <c r="BY273" s="210"/>
      <c r="BZ273" s="210"/>
      <c r="CA273" s="30"/>
      <c r="CB273" s="42" t="str">
        <f t="shared" si="25"/>
        <v>Riadok bude skrytý.</v>
      </c>
      <c r="CC273" s="36" t="s">
        <v>97</v>
      </c>
      <c r="CW273" s="22">
        <f t="shared" si="28"/>
        <v>0</v>
      </c>
      <c r="CZ273" s="22">
        <f t="shared" si="26"/>
        <v>1</v>
      </c>
      <c r="DA273" s="22">
        <f t="shared" si="23"/>
        <v>0</v>
      </c>
      <c r="DZ273" s="191"/>
    </row>
    <row r="274" spans="1:130">
      <c r="A274" s="12"/>
      <c r="B274" s="210"/>
      <c r="C274" s="210"/>
      <c r="D274" s="210"/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  <c r="BI274" s="210"/>
      <c r="BJ274" s="210"/>
      <c r="BK274" s="210"/>
      <c r="BL274" s="210"/>
      <c r="BM274" s="210"/>
      <c r="BN274" s="210"/>
      <c r="BO274" s="210"/>
      <c r="BP274" s="210"/>
      <c r="BQ274" s="210"/>
      <c r="BR274" s="210"/>
      <c r="BS274" s="210"/>
      <c r="BT274" s="210"/>
      <c r="BU274" s="210"/>
      <c r="BV274" s="210"/>
      <c r="BW274" s="210"/>
      <c r="BX274" s="210"/>
      <c r="BY274" s="210"/>
      <c r="BZ274" s="210"/>
      <c r="CA274" s="30"/>
      <c r="CB274" s="42" t="str">
        <f t="shared" si="25"/>
        <v>Riadok bude skrytý.</v>
      </c>
      <c r="CC274" s="36" t="s">
        <v>97</v>
      </c>
      <c r="CW274" s="22">
        <f t="shared" si="28"/>
        <v>0</v>
      </c>
      <c r="CZ274" s="22">
        <f t="shared" si="26"/>
        <v>1</v>
      </c>
      <c r="DA274" s="22">
        <f t="shared" si="23"/>
        <v>0</v>
      </c>
      <c r="DZ274" s="191"/>
    </row>
    <row r="275" spans="1:130">
      <c r="A275" s="12"/>
      <c r="B275" s="210"/>
      <c r="C275" s="210"/>
      <c r="D275" s="210"/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  <c r="BI275" s="210"/>
      <c r="BJ275" s="210"/>
      <c r="BK275" s="210"/>
      <c r="BL275" s="210"/>
      <c r="BM275" s="210"/>
      <c r="BN275" s="210"/>
      <c r="BO275" s="210"/>
      <c r="BP275" s="210"/>
      <c r="BQ275" s="210"/>
      <c r="BR275" s="210"/>
      <c r="BS275" s="210"/>
      <c r="BT275" s="210"/>
      <c r="BU275" s="210"/>
      <c r="BV275" s="210"/>
      <c r="BW275" s="210"/>
      <c r="BX275" s="210"/>
      <c r="BY275" s="210"/>
      <c r="BZ275" s="210"/>
      <c r="CA275" s="30"/>
      <c r="CB275" s="42" t="str">
        <f t="shared" si="25"/>
        <v>Riadok bude skrytý.</v>
      </c>
      <c r="CC275" s="36" t="s">
        <v>97</v>
      </c>
      <c r="CW275" s="22">
        <f t="shared" si="28"/>
        <v>0</v>
      </c>
      <c r="CZ275" s="22">
        <f t="shared" si="26"/>
        <v>1</v>
      </c>
      <c r="DA275" s="22">
        <f t="shared" si="23"/>
        <v>0</v>
      </c>
      <c r="DZ275" s="191"/>
    </row>
    <row r="276" spans="1:130">
      <c r="A276" s="12"/>
      <c r="B276" s="210"/>
      <c r="C276" s="210"/>
      <c r="D276" s="210"/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10"/>
      <c r="BN276" s="210"/>
      <c r="BO276" s="210"/>
      <c r="BP276" s="210"/>
      <c r="BQ276" s="210"/>
      <c r="BR276" s="210"/>
      <c r="BS276" s="210"/>
      <c r="BT276" s="210"/>
      <c r="BU276" s="210"/>
      <c r="BV276" s="210"/>
      <c r="BW276" s="210"/>
      <c r="BX276" s="210"/>
      <c r="BY276" s="210"/>
      <c r="BZ276" s="210"/>
      <c r="CA276" s="30"/>
      <c r="CB276" s="42" t="str">
        <f t="shared" si="25"/>
        <v>Riadok bude skrytý.</v>
      </c>
      <c r="CC276" s="36" t="s">
        <v>97</v>
      </c>
      <c r="CW276" s="22">
        <f t="shared" si="28"/>
        <v>0</v>
      </c>
      <c r="CZ276" s="22">
        <f t="shared" si="26"/>
        <v>1</v>
      </c>
      <c r="DA276" s="22">
        <f t="shared" si="23"/>
        <v>0</v>
      </c>
      <c r="DZ276" s="191"/>
    </row>
    <row r="277" spans="1:130">
      <c r="A277" s="12"/>
      <c r="B277" s="210"/>
      <c r="C277" s="210"/>
      <c r="D277" s="210"/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  <c r="BI277" s="210"/>
      <c r="BJ277" s="210"/>
      <c r="BK277" s="210"/>
      <c r="BL277" s="210"/>
      <c r="BM277" s="210"/>
      <c r="BN277" s="210"/>
      <c r="BO277" s="210"/>
      <c r="BP277" s="210"/>
      <c r="BQ277" s="210"/>
      <c r="BR277" s="210"/>
      <c r="BS277" s="210"/>
      <c r="BT277" s="210"/>
      <c r="BU277" s="210"/>
      <c r="BV277" s="210"/>
      <c r="BW277" s="210"/>
      <c r="BX277" s="210"/>
      <c r="BY277" s="210"/>
      <c r="BZ277" s="210"/>
      <c r="CA277" s="30"/>
      <c r="CB277" s="42" t="str">
        <f t="shared" si="25"/>
        <v>Riadok bude skrytý.</v>
      </c>
      <c r="CC277" s="36" t="s">
        <v>97</v>
      </c>
      <c r="CW277" s="22">
        <f t="shared" si="28"/>
        <v>0</v>
      </c>
      <c r="CZ277" s="22">
        <f t="shared" si="26"/>
        <v>1</v>
      </c>
      <c r="DA277" s="22">
        <f t="shared" si="23"/>
        <v>0</v>
      </c>
      <c r="DZ277" s="191"/>
    </row>
    <row r="278" spans="1:130">
      <c r="A278" s="12"/>
      <c r="B278" s="210"/>
      <c r="C278" s="210"/>
      <c r="D278" s="210"/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  <c r="BI278" s="210"/>
      <c r="BJ278" s="210"/>
      <c r="BK278" s="210"/>
      <c r="BL278" s="210"/>
      <c r="BM278" s="210"/>
      <c r="BN278" s="210"/>
      <c r="BO278" s="210"/>
      <c r="BP278" s="210"/>
      <c r="BQ278" s="210"/>
      <c r="BR278" s="210"/>
      <c r="BS278" s="210"/>
      <c r="BT278" s="210"/>
      <c r="BU278" s="210"/>
      <c r="BV278" s="210"/>
      <c r="BW278" s="210"/>
      <c r="BX278" s="210"/>
      <c r="BY278" s="210"/>
      <c r="BZ278" s="210"/>
      <c r="CA278" s="30"/>
      <c r="CB278" s="42" t="str">
        <f t="shared" si="25"/>
        <v>Riadok bude skrytý.</v>
      </c>
      <c r="CC278" s="36" t="s">
        <v>97</v>
      </c>
      <c r="CW278" s="22">
        <f t="shared" si="28"/>
        <v>0</v>
      </c>
      <c r="CZ278" s="22">
        <f t="shared" si="26"/>
        <v>1</v>
      </c>
      <c r="DA278" s="22">
        <f t="shared" si="23"/>
        <v>0</v>
      </c>
      <c r="DZ278" s="191"/>
    </row>
    <row r="279" spans="1:130">
      <c r="A279" s="12"/>
      <c r="B279" s="210"/>
      <c r="C279" s="210"/>
      <c r="D279" s="210"/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  <c r="BI279" s="210"/>
      <c r="BJ279" s="210"/>
      <c r="BK279" s="210"/>
      <c r="BL279" s="210"/>
      <c r="BM279" s="210"/>
      <c r="BN279" s="210"/>
      <c r="BO279" s="210"/>
      <c r="BP279" s="210"/>
      <c r="BQ279" s="210"/>
      <c r="BR279" s="210"/>
      <c r="BS279" s="210"/>
      <c r="BT279" s="210"/>
      <c r="BU279" s="210"/>
      <c r="BV279" s="210"/>
      <c r="BW279" s="210"/>
      <c r="BX279" s="210"/>
      <c r="BY279" s="210"/>
      <c r="BZ279" s="210"/>
      <c r="CA279" s="30"/>
      <c r="CB279" s="42" t="str">
        <f t="shared" si="25"/>
        <v>Riadok bude skrytý.</v>
      </c>
      <c r="CC279" s="36" t="s">
        <v>97</v>
      </c>
      <c r="CW279" s="22">
        <f t="shared" si="28"/>
        <v>0</v>
      </c>
      <c r="CZ279" s="22">
        <f t="shared" si="26"/>
        <v>1</v>
      </c>
      <c r="DA279" s="22">
        <f t="shared" si="23"/>
        <v>0</v>
      </c>
      <c r="DZ279" s="191"/>
    </row>
    <row r="280" spans="1:130">
      <c r="A280" s="12"/>
      <c r="B280" s="210"/>
      <c r="C280" s="210"/>
      <c r="D280" s="210"/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  <c r="BI280" s="210"/>
      <c r="BJ280" s="210"/>
      <c r="BK280" s="210"/>
      <c r="BL280" s="210"/>
      <c r="BM280" s="210"/>
      <c r="BN280" s="210"/>
      <c r="BO280" s="210"/>
      <c r="BP280" s="210"/>
      <c r="BQ280" s="210"/>
      <c r="BR280" s="210"/>
      <c r="BS280" s="210"/>
      <c r="BT280" s="210"/>
      <c r="BU280" s="210"/>
      <c r="BV280" s="210"/>
      <c r="BW280" s="210"/>
      <c r="BX280" s="210"/>
      <c r="BY280" s="210"/>
      <c r="BZ280" s="210"/>
      <c r="CA280" s="30"/>
      <c r="CB280" s="42" t="str">
        <f t="shared" si="25"/>
        <v>Riadok bude skrytý.</v>
      </c>
      <c r="CC280" s="36" t="s">
        <v>97</v>
      </c>
      <c r="CW280" s="22">
        <f t="shared" si="28"/>
        <v>0</v>
      </c>
      <c r="CZ280" s="22">
        <f t="shared" si="26"/>
        <v>1</v>
      </c>
      <c r="DA280" s="22">
        <f t="shared" si="23"/>
        <v>0</v>
      </c>
      <c r="DZ280" s="191"/>
    </row>
    <row r="281" spans="1:130">
      <c r="A281" s="12"/>
      <c r="B281" s="210"/>
      <c r="C281" s="210"/>
      <c r="D281" s="210"/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  <c r="BI281" s="210"/>
      <c r="BJ281" s="210"/>
      <c r="BK281" s="210"/>
      <c r="BL281" s="210"/>
      <c r="BM281" s="210"/>
      <c r="BN281" s="210"/>
      <c r="BO281" s="210"/>
      <c r="BP281" s="210"/>
      <c r="BQ281" s="210"/>
      <c r="BR281" s="210"/>
      <c r="BS281" s="210"/>
      <c r="BT281" s="210"/>
      <c r="BU281" s="210"/>
      <c r="BV281" s="210"/>
      <c r="BW281" s="210"/>
      <c r="BX281" s="210"/>
      <c r="BY281" s="210"/>
      <c r="BZ281" s="210"/>
      <c r="CA281" s="30"/>
      <c r="CB281" s="42" t="str">
        <f t="shared" si="25"/>
        <v>Riadok bude skrytý.</v>
      </c>
      <c r="CC281" s="36" t="s">
        <v>97</v>
      </c>
      <c r="CW281" s="22">
        <f t="shared" si="28"/>
        <v>0</v>
      </c>
      <c r="CZ281" s="22">
        <f t="shared" si="26"/>
        <v>1</v>
      </c>
      <c r="DA281" s="22">
        <f t="shared" si="23"/>
        <v>0</v>
      </c>
      <c r="DZ281" s="191"/>
    </row>
    <row r="282" spans="1:130">
      <c r="A282" s="12"/>
      <c r="B282" s="210"/>
      <c r="C282" s="210"/>
      <c r="D282" s="210"/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  <c r="BI282" s="210"/>
      <c r="BJ282" s="210"/>
      <c r="BK282" s="210"/>
      <c r="BL282" s="210"/>
      <c r="BM282" s="210"/>
      <c r="BN282" s="210"/>
      <c r="BO282" s="210"/>
      <c r="BP282" s="210"/>
      <c r="BQ282" s="210"/>
      <c r="BR282" s="210"/>
      <c r="BS282" s="210"/>
      <c r="BT282" s="210"/>
      <c r="BU282" s="210"/>
      <c r="BV282" s="210"/>
      <c r="BW282" s="210"/>
      <c r="BX282" s="210"/>
      <c r="BY282" s="210"/>
      <c r="BZ282" s="210"/>
      <c r="CA282" s="30"/>
      <c r="CB282" s="42" t="str">
        <f t="shared" si="25"/>
        <v>Riadok bude skrytý.</v>
      </c>
      <c r="CC282" s="36" t="s">
        <v>97</v>
      </c>
      <c r="CW282" s="22">
        <f t="shared" si="28"/>
        <v>0</v>
      </c>
      <c r="CZ282" s="22">
        <f t="shared" si="26"/>
        <v>1</v>
      </c>
      <c r="DA282" s="22">
        <f t="shared" si="23"/>
        <v>0</v>
      </c>
      <c r="DZ282" s="191"/>
    </row>
    <row r="283" spans="1:130">
      <c r="A283" s="12"/>
      <c r="B283" s="210"/>
      <c r="C283" s="210"/>
      <c r="D283" s="210"/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  <c r="BI283" s="210"/>
      <c r="BJ283" s="210"/>
      <c r="BK283" s="210"/>
      <c r="BL283" s="210"/>
      <c r="BM283" s="210"/>
      <c r="BN283" s="210"/>
      <c r="BO283" s="210"/>
      <c r="BP283" s="210"/>
      <c r="BQ283" s="210"/>
      <c r="BR283" s="210"/>
      <c r="BS283" s="210"/>
      <c r="BT283" s="210"/>
      <c r="BU283" s="210"/>
      <c r="BV283" s="210"/>
      <c r="BW283" s="210"/>
      <c r="BX283" s="210"/>
      <c r="BY283" s="210"/>
      <c r="BZ283" s="210"/>
      <c r="CA283" s="30"/>
      <c r="CB283" s="42" t="str">
        <f t="shared" si="25"/>
        <v>Riadok bude skrytý.</v>
      </c>
      <c r="CC283" s="36" t="s">
        <v>97</v>
      </c>
      <c r="CW283" s="22">
        <f t="shared" si="28"/>
        <v>0</v>
      </c>
      <c r="CZ283" s="22">
        <f t="shared" si="26"/>
        <v>1</v>
      </c>
      <c r="DA283" s="22">
        <f t="shared" si="23"/>
        <v>0</v>
      </c>
      <c r="DZ283" s="191"/>
    </row>
    <row r="284" spans="1:130">
      <c r="A284" s="12"/>
      <c r="B284" s="210"/>
      <c r="C284" s="210"/>
      <c r="D284" s="210"/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  <c r="BI284" s="210"/>
      <c r="BJ284" s="210"/>
      <c r="BK284" s="210"/>
      <c r="BL284" s="210"/>
      <c r="BM284" s="210"/>
      <c r="BN284" s="210"/>
      <c r="BO284" s="210"/>
      <c r="BP284" s="210"/>
      <c r="BQ284" s="210"/>
      <c r="BR284" s="210"/>
      <c r="BS284" s="210"/>
      <c r="BT284" s="210"/>
      <c r="BU284" s="210"/>
      <c r="BV284" s="210"/>
      <c r="BW284" s="210"/>
      <c r="BX284" s="210"/>
      <c r="BY284" s="210"/>
      <c r="BZ284" s="210"/>
      <c r="CA284" s="30"/>
      <c r="CB284" s="42" t="str">
        <f t="shared" si="25"/>
        <v>Riadok bude skrytý.</v>
      </c>
      <c r="CC284" s="36" t="s">
        <v>97</v>
      </c>
      <c r="CW284" s="22">
        <f t="shared" si="28"/>
        <v>0</v>
      </c>
      <c r="CZ284" s="22">
        <f t="shared" si="26"/>
        <v>1</v>
      </c>
      <c r="DA284" s="22">
        <f t="shared" si="23"/>
        <v>0</v>
      </c>
      <c r="DZ284" s="191"/>
    </row>
    <row r="285" spans="1:130">
      <c r="A285" s="12"/>
      <c r="B285" s="210"/>
      <c r="C285" s="210"/>
      <c r="D285" s="210"/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  <c r="BI285" s="210"/>
      <c r="BJ285" s="210"/>
      <c r="BK285" s="210"/>
      <c r="BL285" s="210"/>
      <c r="BM285" s="210"/>
      <c r="BN285" s="210"/>
      <c r="BO285" s="210"/>
      <c r="BP285" s="210"/>
      <c r="BQ285" s="210"/>
      <c r="BR285" s="210"/>
      <c r="BS285" s="210"/>
      <c r="BT285" s="210"/>
      <c r="BU285" s="210"/>
      <c r="BV285" s="210"/>
      <c r="BW285" s="210"/>
      <c r="BX285" s="210"/>
      <c r="BY285" s="210"/>
      <c r="BZ285" s="210"/>
      <c r="CA285" s="30"/>
      <c r="CB285" s="42" t="str">
        <f t="shared" si="25"/>
        <v>Riadok bude skrytý.</v>
      </c>
      <c r="CC285" s="36" t="s">
        <v>97</v>
      </c>
      <c r="CW285" s="22">
        <f t="shared" si="28"/>
        <v>0</v>
      </c>
      <c r="CZ285" s="22">
        <f t="shared" si="26"/>
        <v>1</v>
      </c>
      <c r="DA285" s="22">
        <f t="shared" si="23"/>
        <v>0</v>
      </c>
      <c r="DZ285" s="191"/>
    </row>
    <row r="286" spans="1:130">
      <c r="A286" s="12"/>
      <c r="B286" s="210"/>
      <c r="C286" s="210"/>
      <c r="D286" s="210"/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0"/>
      <c r="BN286" s="210"/>
      <c r="BO286" s="210"/>
      <c r="BP286" s="210"/>
      <c r="BQ286" s="210"/>
      <c r="BR286" s="210"/>
      <c r="BS286" s="210"/>
      <c r="BT286" s="210"/>
      <c r="BU286" s="210"/>
      <c r="BV286" s="210"/>
      <c r="BW286" s="210"/>
      <c r="BX286" s="210"/>
      <c r="BY286" s="210"/>
      <c r="BZ286" s="210"/>
      <c r="CA286" s="30"/>
      <c r="CB286" s="42" t="str">
        <f t="shared" si="25"/>
        <v>Riadok bude skrytý.</v>
      </c>
      <c r="CC286" s="36" t="s">
        <v>97</v>
      </c>
      <c r="CW286" s="22">
        <f t="shared" si="28"/>
        <v>0</v>
      </c>
      <c r="CZ286" s="22">
        <f t="shared" si="26"/>
        <v>1</v>
      </c>
      <c r="DA286" s="22">
        <f t="shared" si="23"/>
        <v>0</v>
      </c>
      <c r="DZ286" s="191"/>
    </row>
    <row r="287" spans="1:130">
      <c r="A287" s="12"/>
      <c r="B287" s="210"/>
      <c r="C287" s="210"/>
      <c r="D287" s="210"/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0"/>
      <c r="BN287" s="210"/>
      <c r="BO287" s="210"/>
      <c r="BP287" s="210"/>
      <c r="BQ287" s="210"/>
      <c r="BR287" s="210"/>
      <c r="BS287" s="210"/>
      <c r="BT287" s="210"/>
      <c r="BU287" s="210"/>
      <c r="BV287" s="210"/>
      <c r="BW287" s="210"/>
      <c r="BX287" s="210"/>
      <c r="BY287" s="210"/>
      <c r="BZ287" s="210"/>
      <c r="CA287" s="30"/>
      <c r="CB287" s="42" t="str">
        <f t="shared" si="25"/>
        <v>Riadok bude skrytý.</v>
      </c>
      <c r="CC287" s="36" t="s">
        <v>97</v>
      </c>
      <c r="CW287" s="22">
        <f t="shared" si="28"/>
        <v>0</v>
      </c>
      <c r="CZ287" s="22">
        <f t="shared" si="26"/>
        <v>1</v>
      </c>
      <c r="DA287" s="22">
        <f t="shared" ref="DA287:DA328" si="29">+IF(CW287+CX287+CY287=0,0,IF(CZ287=0,0,1))</f>
        <v>0</v>
      </c>
      <c r="DZ287" s="191"/>
    </row>
    <row r="288" spans="1:130">
      <c r="A288" s="12"/>
      <c r="CA288" s="30"/>
      <c r="CB288" s="42" t="str">
        <f t="shared" si="25"/>
        <v>Riadok bude vidieť.</v>
      </c>
      <c r="CC288" s="36" t="s">
        <v>97</v>
      </c>
      <c r="CW288" s="24">
        <f>+IF(SUM(CW290:CW309)=0,0,1)</f>
        <v>1</v>
      </c>
      <c r="CZ288" s="22">
        <f t="shared" si="26"/>
        <v>1</v>
      </c>
      <c r="DA288" s="22">
        <f t="shared" si="29"/>
        <v>1</v>
      </c>
      <c r="DZ288" s="191"/>
    </row>
    <row r="289" spans="1:130">
      <c r="A289" s="12"/>
      <c r="B289" s="165" t="s">
        <v>102</v>
      </c>
      <c r="C289" s="6" t="s">
        <v>107</v>
      </c>
      <c r="D289" s="6"/>
      <c r="E289" s="6"/>
      <c r="F289" s="6"/>
      <c r="CA289" s="29" t="s">
        <v>91</v>
      </c>
      <c r="CB289" s="42" t="str">
        <f t="shared" si="25"/>
        <v>Riadok bude vidieť.</v>
      </c>
      <c r="CC289" s="36" t="s">
        <v>97</v>
      </c>
      <c r="CW289" s="22">
        <f>+IF(SUM(CW290:CW309)=0,0,1)</f>
        <v>1</v>
      </c>
      <c r="CZ289" s="22">
        <f t="shared" si="26"/>
        <v>1</v>
      </c>
      <c r="DA289" s="22">
        <f t="shared" si="29"/>
        <v>1</v>
      </c>
      <c r="DZ289" s="191"/>
    </row>
    <row r="290" spans="1:130">
      <c r="A290" s="12"/>
      <c r="B290" s="210" t="s">
        <v>74</v>
      </c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0"/>
      <c r="BN290" s="210"/>
      <c r="BO290" s="210"/>
      <c r="BP290" s="210"/>
      <c r="BQ290" s="210"/>
      <c r="BR290" s="210"/>
      <c r="BS290" s="210"/>
      <c r="BT290" s="210"/>
      <c r="BU290" s="210"/>
      <c r="BV290" s="210"/>
      <c r="BW290" s="210"/>
      <c r="BX290" s="210"/>
      <c r="BY290" s="210"/>
      <c r="BZ290" s="210"/>
      <c r="CA290" s="30"/>
      <c r="CB290" s="42" t="str">
        <f t="shared" si="25"/>
        <v>Riadok bude vidieť.</v>
      </c>
      <c r="CC290" s="36" t="s">
        <v>97</v>
      </c>
      <c r="CW290" s="22">
        <f t="shared" ref="CW290:CW309" si="30">+IF(B290="",0,1)</f>
        <v>1</v>
      </c>
      <c r="CZ290" s="22">
        <f t="shared" si="26"/>
        <v>1</v>
      </c>
      <c r="DA290" s="22">
        <f t="shared" si="29"/>
        <v>1</v>
      </c>
      <c r="DZ290" s="191"/>
    </row>
    <row r="291" spans="1:130">
      <c r="A291" s="12"/>
      <c r="B291" s="210" t="s">
        <v>75</v>
      </c>
      <c r="C291" s="210"/>
      <c r="D291" s="210"/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  <c r="BI291" s="210"/>
      <c r="BJ291" s="210"/>
      <c r="BK291" s="210"/>
      <c r="BL291" s="210"/>
      <c r="BM291" s="210"/>
      <c r="BN291" s="210"/>
      <c r="BO291" s="210"/>
      <c r="BP291" s="210"/>
      <c r="BQ291" s="210"/>
      <c r="BR291" s="210"/>
      <c r="BS291" s="210"/>
      <c r="BT291" s="210"/>
      <c r="BU291" s="210"/>
      <c r="BV291" s="210"/>
      <c r="BW291" s="210"/>
      <c r="BX291" s="210"/>
      <c r="BY291" s="210"/>
      <c r="BZ291" s="210"/>
      <c r="CA291" s="30"/>
      <c r="CB291" s="42" t="str">
        <f t="shared" si="25"/>
        <v>Riadok bude vidieť.</v>
      </c>
      <c r="CC291" s="36" t="s">
        <v>97</v>
      </c>
      <c r="CW291" s="22">
        <f t="shared" si="30"/>
        <v>1</v>
      </c>
      <c r="CZ291" s="22">
        <f t="shared" si="26"/>
        <v>1</v>
      </c>
      <c r="DA291" s="22">
        <f t="shared" si="29"/>
        <v>1</v>
      </c>
      <c r="DZ291" s="191"/>
    </row>
    <row r="292" spans="1:130">
      <c r="A292" s="12"/>
      <c r="B292" s="210" t="s">
        <v>30</v>
      </c>
      <c r="C292" s="210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  <c r="BI292" s="210"/>
      <c r="BJ292" s="210"/>
      <c r="BK292" s="210"/>
      <c r="BL292" s="210"/>
      <c r="BM292" s="210"/>
      <c r="BN292" s="210"/>
      <c r="BO292" s="210"/>
      <c r="BP292" s="210"/>
      <c r="BQ292" s="210"/>
      <c r="BR292" s="210"/>
      <c r="BS292" s="210"/>
      <c r="BT292" s="210"/>
      <c r="BU292" s="210"/>
      <c r="BV292" s="210"/>
      <c r="BW292" s="210"/>
      <c r="BX292" s="210"/>
      <c r="BY292" s="210"/>
      <c r="BZ292" s="210"/>
      <c r="CA292" s="30"/>
      <c r="CB292" s="42" t="str">
        <f t="shared" si="25"/>
        <v>Riadok bude vidieť.</v>
      </c>
      <c r="CC292" s="36" t="s">
        <v>97</v>
      </c>
      <c r="CW292" s="22">
        <f t="shared" si="30"/>
        <v>1</v>
      </c>
      <c r="CZ292" s="22">
        <f t="shared" si="26"/>
        <v>1</v>
      </c>
      <c r="DA292" s="22">
        <f t="shared" si="29"/>
        <v>1</v>
      </c>
      <c r="DZ292" s="191"/>
    </row>
    <row r="293" spans="1:130">
      <c r="A293" s="12"/>
      <c r="B293" s="210" t="s">
        <v>31</v>
      </c>
      <c r="C293" s="210"/>
      <c r="D293" s="210"/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  <c r="BI293" s="210"/>
      <c r="BJ293" s="210"/>
      <c r="BK293" s="210"/>
      <c r="BL293" s="210"/>
      <c r="BM293" s="210"/>
      <c r="BN293" s="210"/>
      <c r="BO293" s="210"/>
      <c r="BP293" s="210"/>
      <c r="BQ293" s="210"/>
      <c r="BR293" s="210"/>
      <c r="BS293" s="210"/>
      <c r="BT293" s="210"/>
      <c r="BU293" s="210"/>
      <c r="BV293" s="210"/>
      <c r="BW293" s="210"/>
      <c r="BX293" s="210"/>
      <c r="BY293" s="210"/>
      <c r="BZ293" s="210"/>
      <c r="CA293" s="30"/>
      <c r="CB293" s="42" t="str">
        <f t="shared" si="25"/>
        <v>Riadok bude vidieť.</v>
      </c>
      <c r="CC293" s="36" t="s">
        <v>97</v>
      </c>
      <c r="CW293" s="22">
        <f t="shared" si="30"/>
        <v>1</v>
      </c>
      <c r="CZ293" s="22">
        <f t="shared" si="26"/>
        <v>1</v>
      </c>
      <c r="DA293" s="22">
        <f t="shared" si="29"/>
        <v>1</v>
      </c>
      <c r="DZ293" s="191"/>
    </row>
    <row r="294" spans="1:130">
      <c r="A294" s="12"/>
      <c r="B294" s="210"/>
      <c r="C294" s="210"/>
      <c r="D294" s="210"/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  <c r="BI294" s="210"/>
      <c r="BJ294" s="210"/>
      <c r="BK294" s="210"/>
      <c r="BL294" s="210"/>
      <c r="BM294" s="210"/>
      <c r="BN294" s="210"/>
      <c r="BO294" s="210"/>
      <c r="BP294" s="210"/>
      <c r="BQ294" s="210"/>
      <c r="BR294" s="210"/>
      <c r="BS294" s="210"/>
      <c r="BT294" s="210"/>
      <c r="BU294" s="210"/>
      <c r="BV294" s="210"/>
      <c r="BW294" s="210"/>
      <c r="BX294" s="210"/>
      <c r="BY294" s="210"/>
      <c r="BZ294" s="210"/>
      <c r="CA294" s="30"/>
      <c r="CB294" s="42" t="str">
        <f t="shared" si="25"/>
        <v>Riadok bude skrytý.</v>
      </c>
      <c r="CC294" s="36" t="s">
        <v>97</v>
      </c>
      <c r="CW294" s="22">
        <f t="shared" si="30"/>
        <v>0</v>
      </c>
      <c r="CZ294" s="22">
        <f t="shared" si="26"/>
        <v>1</v>
      </c>
      <c r="DA294" s="22">
        <f t="shared" si="29"/>
        <v>0</v>
      </c>
      <c r="DZ294" s="191"/>
    </row>
    <row r="295" spans="1:130">
      <c r="A295" s="12"/>
      <c r="B295" s="210" t="s">
        <v>302</v>
      </c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  <c r="BI295" s="210"/>
      <c r="BJ295" s="210"/>
      <c r="BK295" s="210"/>
      <c r="BL295" s="210"/>
      <c r="BM295" s="210"/>
      <c r="BN295" s="210"/>
      <c r="BO295" s="210"/>
      <c r="BP295" s="210"/>
      <c r="BQ295" s="210"/>
      <c r="BR295" s="210"/>
      <c r="BS295" s="210"/>
      <c r="BT295" s="210"/>
      <c r="BU295" s="210"/>
      <c r="BV295" s="210"/>
      <c r="BW295" s="210"/>
      <c r="BX295" s="210"/>
      <c r="BY295" s="210"/>
      <c r="BZ295" s="210"/>
      <c r="CA295" s="30"/>
      <c r="CB295" s="42" t="str">
        <f t="shared" si="25"/>
        <v>Riadok bude vidieť.</v>
      </c>
      <c r="CC295" s="36" t="s">
        <v>97</v>
      </c>
      <c r="CW295" s="22">
        <f t="shared" si="30"/>
        <v>1</v>
      </c>
      <c r="CZ295" s="22">
        <f t="shared" si="26"/>
        <v>1</v>
      </c>
      <c r="DA295" s="22">
        <f t="shared" si="29"/>
        <v>1</v>
      </c>
      <c r="DZ295" s="191"/>
    </row>
    <row r="296" spans="1:130">
      <c r="A296" s="12"/>
      <c r="B296" s="210"/>
      <c r="C296" s="210"/>
      <c r="D296" s="210"/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  <c r="BI296" s="210"/>
      <c r="BJ296" s="210"/>
      <c r="BK296" s="210"/>
      <c r="BL296" s="210"/>
      <c r="BM296" s="210"/>
      <c r="BN296" s="210"/>
      <c r="BO296" s="210"/>
      <c r="BP296" s="210"/>
      <c r="BQ296" s="210"/>
      <c r="BR296" s="210"/>
      <c r="BS296" s="210"/>
      <c r="BT296" s="210"/>
      <c r="BU296" s="210"/>
      <c r="BV296" s="210"/>
      <c r="BW296" s="210"/>
      <c r="BX296" s="210"/>
      <c r="BY296" s="210"/>
      <c r="BZ296" s="210"/>
      <c r="CA296" s="30"/>
      <c r="CB296" s="42" t="str">
        <f t="shared" si="25"/>
        <v>Riadok bude skrytý.</v>
      </c>
      <c r="CC296" s="36" t="s">
        <v>97</v>
      </c>
      <c r="CW296" s="22">
        <f t="shared" si="30"/>
        <v>0</v>
      </c>
      <c r="CZ296" s="22">
        <f t="shared" si="26"/>
        <v>1</v>
      </c>
      <c r="DA296" s="22">
        <f t="shared" si="29"/>
        <v>0</v>
      </c>
      <c r="DZ296" s="191"/>
    </row>
    <row r="297" spans="1:130">
      <c r="A297" s="12"/>
      <c r="B297" s="210"/>
      <c r="C297" s="210"/>
      <c r="D297" s="210"/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  <c r="BI297" s="210"/>
      <c r="BJ297" s="210"/>
      <c r="BK297" s="210"/>
      <c r="BL297" s="210"/>
      <c r="BM297" s="210"/>
      <c r="BN297" s="210"/>
      <c r="BO297" s="210"/>
      <c r="BP297" s="210"/>
      <c r="BQ297" s="210"/>
      <c r="BR297" s="210"/>
      <c r="BS297" s="210"/>
      <c r="BT297" s="210"/>
      <c r="BU297" s="210"/>
      <c r="BV297" s="210"/>
      <c r="BW297" s="210"/>
      <c r="BX297" s="210"/>
      <c r="BY297" s="210"/>
      <c r="BZ297" s="210"/>
      <c r="CA297" s="30"/>
      <c r="CB297" s="42" t="str">
        <f t="shared" si="25"/>
        <v>Riadok bude skrytý.</v>
      </c>
      <c r="CC297" s="36" t="s">
        <v>97</v>
      </c>
      <c r="CW297" s="22">
        <f t="shared" si="30"/>
        <v>0</v>
      </c>
      <c r="CZ297" s="22">
        <f t="shared" si="26"/>
        <v>1</v>
      </c>
      <c r="DA297" s="22">
        <f t="shared" si="29"/>
        <v>0</v>
      </c>
      <c r="DZ297" s="191"/>
    </row>
    <row r="298" spans="1:130">
      <c r="A298" s="12"/>
      <c r="B298" s="210"/>
      <c r="C298" s="210"/>
      <c r="D298" s="210"/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  <c r="BI298" s="210"/>
      <c r="BJ298" s="210"/>
      <c r="BK298" s="210"/>
      <c r="BL298" s="210"/>
      <c r="BM298" s="210"/>
      <c r="BN298" s="210"/>
      <c r="BO298" s="210"/>
      <c r="BP298" s="210"/>
      <c r="BQ298" s="210"/>
      <c r="BR298" s="210"/>
      <c r="BS298" s="210"/>
      <c r="BT298" s="210"/>
      <c r="BU298" s="210"/>
      <c r="BV298" s="210"/>
      <c r="BW298" s="210"/>
      <c r="BX298" s="210"/>
      <c r="BY298" s="210"/>
      <c r="BZ298" s="210"/>
      <c r="CA298" s="30"/>
      <c r="CB298" s="42" t="str">
        <f t="shared" si="25"/>
        <v>Riadok bude skrytý.</v>
      </c>
      <c r="CC298" s="36" t="s">
        <v>97</v>
      </c>
      <c r="CW298" s="22">
        <f t="shared" si="30"/>
        <v>0</v>
      </c>
      <c r="CZ298" s="22">
        <f t="shared" si="26"/>
        <v>1</v>
      </c>
      <c r="DA298" s="22">
        <f t="shared" si="29"/>
        <v>0</v>
      </c>
      <c r="DZ298" s="191"/>
    </row>
    <row r="299" spans="1:130">
      <c r="A299" s="12"/>
      <c r="B299" s="210"/>
      <c r="C299" s="210"/>
      <c r="D299" s="210"/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  <c r="BI299" s="210"/>
      <c r="BJ299" s="210"/>
      <c r="BK299" s="210"/>
      <c r="BL299" s="210"/>
      <c r="BM299" s="210"/>
      <c r="BN299" s="210"/>
      <c r="BO299" s="210"/>
      <c r="BP299" s="210"/>
      <c r="BQ299" s="210"/>
      <c r="BR299" s="210"/>
      <c r="BS299" s="210"/>
      <c r="BT299" s="210"/>
      <c r="BU299" s="210"/>
      <c r="BV299" s="210"/>
      <c r="BW299" s="210"/>
      <c r="BX299" s="210"/>
      <c r="BY299" s="210"/>
      <c r="BZ299" s="210"/>
      <c r="CA299" s="30"/>
      <c r="CB299" s="42" t="str">
        <f t="shared" si="25"/>
        <v>Riadok bude skrytý.</v>
      </c>
      <c r="CC299" s="36" t="s">
        <v>97</v>
      </c>
      <c r="CW299" s="22">
        <f t="shared" si="30"/>
        <v>0</v>
      </c>
      <c r="CZ299" s="22">
        <f t="shared" si="26"/>
        <v>1</v>
      </c>
      <c r="DA299" s="22">
        <f t="shared" si="29"/>
        <v>0</v>
      </c>
      <c r="DZ299" s="191"/>
    </row>
    <row r="300" spans="1:130">
      <c r="A300" s="12"/>
      <c r="B300" s="210"/>
      <c r="C300" s="210"/>
      <c r="D300" s="210"/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  <c r="BI300" s="210"/>
      <c r="BJ300" s="210"/>
      <c r="BK300" s="210"/>
      <c r="BL300" s="210"/>
      <c r="BM300" s="210"/>
      <c r="BN300" s="210"/>
      <c r="BO300" s="210"/>
      <c r="BP300" s="210"/>
      <c r="BQ300" s="210"/>
      <c r="BR300" s="210"/>
      <c r="BS300" s="210"/>
      <c r="BT300" s="210"/>
      <c r="BU300" s="210"/>
      <c r="BV300" s="210"/>
      <c r="BW300" s="210"/>
      <c r="BX300" s="210"/>
      <c r="BY300" s="210"/>
      <c r="BZ300" s="210"/>
      <c r="CA300" s="30"/>
      <c r="CB300" s="42" t="str">
        <f t="shared" si="25"/>
        <v>Riadok bude skrytý.</v>
      </c>
      <c r="CC300" s="36" t="s">
        <v>97</v>
      </c>
      <c r="CW300" s="22">
        <f t="shared" si="30"/>
        <v>0</v>
      </c>
      <c r="CZ300" s="22">
        <f t="shared" si="26"/>
        <v>1</v>
      </c>
      <c r="DA300" s="22">
        <f t="shared" si="29"/>
        <v>0</v>
      </c>
      <c r="DZ300" s="191"/>
    </row>
    <row r="301" spans="1:130">
      <c r="A301" s="12"/>
      <c r="B301" s="210"/>
      <c r="C301" s="210"/>
      <c r="D301" s="210"/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  <c r="BI301" s="210"/>
      <c r="BJ301" s="210"/>
      <c r="BK301" s="210"/>
      <c r="BL301" s="210"/>
      <c r="BM301" s="210"/>
      <c r="BN301" s="210"/>
      <c r="BO301" s="210"/>
      <c r="BP301" s="210"/>
      <c r="BQ301" s="210"/>
      <c r="BR301" s="210"/>
      <c r="BS301" s="210"/>
      <c r="BT301" s="210"/>
      <c r="BU301" s="210"/>
      <c r="BV301" s="210"/>
      <c r="BW301" s="210"/>
      <c r="BX301" s="210"/>
      <c r="BY301" s="210"/>
      <c r="BZ301" s="210"/>
      <c r="CA301" s="30"/>
      <c r="CB301" s="42" t="str">
        <f t="shared" si="25"/>
        <v>Riadok bude skrytý.</v>
      </c>
      <c r="CC301" s="36" t="s">
        <v>97</v>
      </c>
      <c r="CW301" s="22">
        <f t="shared" si="30"/>
        <v>0</v>
      </c>
      <c r="CZ301" s="22">
        <f t="shared" si="26"/>
        <v>1</v>
      </c>
      <c r="DA301" s="22">
        <f t="shared" si="29"/>
        <v>0</v>
      </c>
      <c r="DZ301" s="191"/>
    </row>
    <row r="302" spans="1:130">
      <c r="A302" s="12"/>
      <c r="B302" s="210"/>
      <c r="C302" s="210"/>
      <c r="D302" s="210"/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  <c r="BI302" s="210"/>
      <c r="BJ302" s="210"/>
      <c r="BK302" s="210"/>
      <c r="BL302" s="210"/>
      <c r="BM302" s="210"/>
      <c r="BN302" s="210"/>
      <c r="BO302" s="210"/>
      <c r="BP302" s="210"/>
      <c r="BQ302" s="210"/>
      <c r="BR302" s="210"/>
      <c r="BS302" s="210"/>
      <c r="BT302" s="210"/>
      <c r="BU302" s="210"/>
      <c r="BV302" s="210"/>
      <c r="BW302" s="210"/>
      <c r="BX302" s="210"/>
      <c r="BY302" s="210"/>
      <c r="BZ302" s="210"/>
      <c r="CA302" s="30"/>
      <c r="CB302" s="42" t="str">
        <f t="shared" si="25"/>
        <v>Riadok bude skrytý.</v>
      </c>
      <c r="CC302" s="36" t="s">
        <v>97</v>
      </c>
      <c r="CW302" s="22">
        <f t="shared" si="30"/>
        <v>0</v>
      </c>
      <c r="CZ302" s="22">
        <f t="shared" si="26"/>
        <v>1</v>
      </c>
      <c r="DA302" s="22">
        <f t="shared" si="29"/>
        <v>0</v>
      </c>
      <c r="DZ302" s="191"/>
    </row>
    <row r="303" spans="1:130">
      <c r="A303" s="12"/>
      <c r="B303" s="210"/>
      <c r="C303" s="210"/>
      <c r="D303" s="210"/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  <c r="BI303" s="210"/>
      <c r="BJ303" s="210"/>
      <c r="BK303" s="210"/>
      <c r="BL303" s="210"/>
      <c r="BM303" s="210"/>
      <c r="BN303" s="210"/>
      <c r="BO303" s="210"/>
      <c r="BP303" s="210"/>
      <c r="BQ303" s="210"/>
      <c r="BR303" s="210"/>
      <c r="BS303" s="210"/>
      <c r="BT303" s="210"/>
      <c r="BU303" s="210"/>
      <c r="BV303" s="210"/>
      <c r="BW303" s="210"/>
      <c r="BX303" s="210"/>
      <c r="BY303" s="210"/>
      <c r="BZ303" s="210"/>
      <c r="CA303" s="30"/>
      <c r="CB303" s="42" t="str">
        <f t="shared" si="25"/>
        <v>Riadok bude skrytý.</v>
      </c>
      <c r="CC303" s="36" t="s">
        <v>97</v>
      </c>
      <c r="CW303" s="22">
        <f t="shared" si="30"/>
        <v>0</v>
      </c>
      <c r="CZ303" s="22">
        <f t="shared" si="26"/>
        <v>1</v>
      </c>
      <c r="DA303" s="22">
        <f t="shared" si="29"/>
        <v>0</v>
      </c>
      <c r="DZ303" s="191"/>
    </row>
    <row r="304" spans="1:130">
      <c r="A304" s="12"/>
      <c r="B304" s="210"/>
      <c r="C304" s="210"/>
      <c r="D304" s="210"/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  <c r="BI304" s="210"/>
      <c r="BJ304" s="210"/>
      <c r="BK304" s="210"/>
      <c r="BL304" s="210"/>
      <c r="BM304" s="210"/>
      <c r="BN304" s="210"/>
      <c r="BO304" s="210"/>
      <c r="BP304" s="210"/>
      <c r="BQ304" s="210"/>
      <c r="BR304" s="210"/>
      <c r="BS304" s="210"/>
      <c r="BT304" s="210"/>
      <c r="BU304" s="210"/>
      <c r="BV304" s="210"/>
      <c r="BW304" s="210"/>
      <c r="BX304" s="210"/>
      <c r="BY304" s="210"/>
      <c r="BZ304" s="210"/>
      <c r="CA304" s="30"/>
      <c r="CB304" s="42" t="str">
        <f t="shared" si="25"/>
        <v>Riadok bude skrytý.</v>
      </c>
      <c r="CC304" s="36" t="s">
        <v>97</v>
      </c>
      <c r="CW304" s="22">
        <f t="shared" si="30"/>
        <v>0</v>
      </c>
      <c r="CZ304" s="22">
        <f t="shared" si="26"/>
        <v>1</v>
      </c>
      <c r="DA304" s="22">
        <f t="shared" si="29"/>
        <v>0</v>
      </c>
      <c r="DZ304" s="191"/>
    </row>
    <row r="305" spans="1:130">
      <c r="A305" s="12"/>
      <c r="B305" s="210"/>
      <c r="C305" s="210"/>
      <c r="D305" s="210"/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  <c r="BI305" s="210"/>
      <c r="BJ305" s="210"/>
      <c r="BK305" s="210"/>
      <c r="BL305" s="210"/>
      <c r="BM305" s="210"/>
      <c r="BN305" s="210"/>
      <c r="BO305" s="210"/>
      <c r="BP305" s="210"/>
      <c r="BQ305" s="210"/>
      <c r="BR305" s="210"/>
      <c r="BS305" s="210"/>
      <c r="BT305" s="210"/>
      <c r="BU305" s="210"/>
      <c r="BV305" s="210"/>
      <c r="BW305" s="210"/>
      <c r="BX305" s="210"/>
      <c r="BY305" s="210"/>
      <c r="BZ305" s="210"/>
      <c r="CA305" s="30"/>
      <c r="CB305" s="42" t="str">
        <f t="shared" ref="CB305:CB346" si="31">+IF(DA305=0,"Riadok bude skrytý.","Riadok bude vidieť.")</f>
        <v>Riadok bude skrytý.</v>
      </c>
      <c r="CC305" s="36" t="s">
        <v>97</v>
      </c>
      <c r="CW305" s="22">
        <f t="shared" si="30"/>
        <v>0</v>
      </c>
      <c r="CZ305" s="22">
        <f t="shared" ref="CZ305:CZ346" si="32">IF(CC305="",1,IF(CC305="Chcem skryť riadok.",0,1))</f>
        <v>1</v>
      </c>
      <c r="DA305" s="22">
        <f t="shared" si="29"/>
        <v>0</v>
      </c>
      <c r="DZ305" s="191"/>
    </row>
    <row r="306" spans="1:130">
      <c r="A306" s="12"/>
      <c r="B306" s="210"/>
      <c r="C306" s="210"/>
      <c r="D306" s="210"/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  <c r="BI306" s="210"/>
      <c r="BJ306" s="210"/>
      <c r="BK306" s="210"/>
      <c r="BL306" s="210"/>
      <c r="BM306" s="210"/>
      <c r="BN306" s="210"/>
      <c r="BO306" s="210"/>
      <c r="BP306" s="210"/>
      <c r="BQ306" s="210"/>
      <c r="BR306" s="210"/>
      <c r="BS306" s="210"/>
      <c r="BT306" s="210"/>
      <c r="BU306" s="210"/>
      <c r="BV306" s="210"/>
      <c r="BW306" s="210"/>
      <c r="BX306" s="210"/>
      <c r="BY306" s="210"/>
      <c r="BZ306" s="210"/>
      <c r="CA306" s="30"/>
      <c r="CB306" s="42" t="str">
        <f t="shared" si="31"/>
        <v>Riadok bude skrytý.</v>
      </c>
      <c r="CC306" s="36" t="s">
        <v>97</v>
      </c>
      <c r="CW306" s="22">
        <f t="shared" si="30"/>
        <v>0</v>
      </c>
      <c r="CZ306" s="22">
        <f t="shared" si="32"/>
        <v>1</v>
      </c>
      <c r="DA306" s="22">
        <f t="shared" si="29"/>
        <v>0</v>
      </c>
      <c r="DZ306" s="191"/>
    </row>
    <row r="307" spans="1:130">
      <c r="A307" s="12"/>
      <c r="B307" s="210"/>
      <c r="C307" s="210"/>
      <c r="D307" s="210"/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  <c r="BI307" s="210"/>
      <c r="BJ307" s="210"/>
      <c r="BK307" s="210"/>
      <c r="BL307" s="210"/>
      <c r="BM307" s="210"/>
      <c r="BN307" s="210"/>
      <c r="BO307" s="210"/>
      <c r="BP307" s="210"/>
      <c r="BQ307" s="210"/>
      <c r="BR307" s="210"/>
      <c r="BS307" s="210"/>
      <c r="BT307" s="210"/>
      <c r="BU307" s="210"/>
      <c r="BV307" s="210"/>
      <c r="BW307" s="210"/>
      <c r="BX307" s="210"/>
      <c r="BY307" s="210"/>
      <c r="BZ307" s="210"/>
      <c r="CA307" s="30"/>
      <c r="CB307" s="42" t="str">
        <f t="shared" si="31"/>
        <v>Riadok bude skrytý.</v>
      </c>
      <c r="CC307" s="36" t="s">
        <v>97</v>
      </c>
      <c r="CW307" s="22">
        <f t="shared" si="30"/>
        <v>0</v>
      </c>
      <c r="CZ307" s="22">
        <f t="shared" si="32"/>
        <v>1</v>
      </c>
      <c r="DA307" s="22">
        <f t="shared" si="29"/>
        <v>0</v>
      </c>
      <c r="DZ307" s="191"/>
    </row>
    <row r="308" spans="1:130">
      <c r="A308" s="12"/>
      <c r="B308" s="210"/>
      <c r="C308" s="210"/>
      <c r="D308" s="210"/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  <c r="BI308" s="210"/>
      <c r="BJ308" s="210"/>
      <c r="BK308" s="210"/>
      <c r="BL308" s="210"/>
      <c r="BM308" s="210"/>
      <c r="BN308" s="210"/>
      <c r="BO308" s="210"/>
      <c r="BP308" s="210"/>
      <c r="BQ308" s="210"/>
      <c r="BR308" s="210"/>
      <c r="BS308" s="210"/>
      <c r="BT308" s="210"/>
      <c r="BU308" s="210"/>
      <c r="BV308" s="210"/>
      <c r="BW308" s="210"/>
      <c r="BX308" s="210"/>
      <c r="BY308" s="210"/>
      <c r="BZ308" s="210"/>
      <c r="CA308" s="30"/>
      <c r="CB308" s="42" t="str">
        <f t="shared" si="31"/>
        <v>Riadok bude skrytý.</v>
      </c>
      <c r="CC308" s="36" t="s">
        <v>97</v>
      </c>
      <c r="CW308" s="22">
        <f t="shared" si="30"/>
        <v>0</v>
      </c>
      <c r="CZ308" s="22">
        <f t="shared" si="32"/>
        <v>1</v>
      </c>
      <c r="DA308" s="22">
        <f t="shared" si="29"/>
        <v>0</v>
      </c>
      <c r="DZ308" s="191"/>
    </row>
    <row r="309" spans="1:130">
      <c r="A309" s="12"/>
      <c r="B309" s="210"/>
      <c r="C309" s="210"/>
      <c r="D309" s="210"/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  <c r="BI309" s="210"/>
      <c r="BJ309" s="210"/>
      <c r="BK309" s="210"/>
      <c r="BL309" s="210"/>
      <c r="BM309" s="210"/>
      <c r="BN309" s="210"/>
      <c r="BO309" s="210"/>
      <c r="BP309" s="210"/>
      <c r="BQ309" s="210"/>
      <c r="BR309" s="210"/>
      <c r="BS309" s="210"/>
      <c r="BT309" s="210"/>
      <c r="BU309" s="210"/>
      <c r="BV309" s="210"/>
      <c r="BW309" s="210"/>
      <c r="BX309" s="210"/>
      <c r="BY309" s="210"/>
      <c r="BZ309" s="210"/>
      <c r="CA309" s="30"/>
      <c r="CB309" s="42" t="str">
        <f t="shared" si="31"/>
        <v>Riadok bude skrytý.</v>
      </c>
      <c r="CC309" s="36" t="s">
        <v>97</v>
      </c>
      <c r="CW309" s="22">
        <f t="shared" si="30"/>
        <v>0</v>
      </c>
      <c r="CZ309" s="22">
        <f t="shared" si="32"/>
        <v>1</v>
      </c>
      <c r="DA309" s="22">
        <f t="shared" si="29"/>
        <v>0</v>
      </c>
      <c r="DZ309" s="191"/>
    </row>
    <row r="310" spans="1:130">
      <c r="A310" s="12"/>
      <c r="CA310" s="28"/>
      <c r="CB310" s="42" t="str">
        <f t="shared" si="31"/>
        <v>Riadok bude vidieť.</v>
      </c>
      <c r="CC310" s="36" t="s">
        <v>97</v>
      </c>
      <c r="CW310" s="24">
        <f>+IF(SUM(CW312:CW331)=0,0,1)</f>
        <v>1</v>
      </c>
      <c r="CZ310" s="22">
        <f t="shared" si="32"/>
        <v>1</v>
      </c>
      <c r="DA310" s="22">
        <f t="shared" si="29"/>
        <v>1</v>
      </c>
      <c r="DZ310" s="191"/>
    </row>
    <row r="311" spans="1:130">
      <c r="A311" s="12"/>
      <c r="B311" s="165" t="s">
        <v>102</v>
      </c>
      <c r="C311" s="6" t="s">
        <v>244</v>
      </c>
      <c r="D311" s="6"/>
      <c r="E311" s="6"/>
      <c r="F311" s="6"/>
      <c r="CA311" s="29" t="s">
        <v>91</v>
      </c>
      <c r="CB311" s="42" t="str">
        <f t="shared" si="31"/>
        <v>Riadok bude vidieť.</v>
      </c>
      <c r="CC311" s="36" t="s">
        <v>97</v>
      </c>
      <c r="CW311" s="22">
        <f>+IF(SUM(CW312:CW331)=0,0,1)</f>
        <v>1</v>
      </c>
      <c r="CZ311" s="22">
        <f t="shared" si="32"/>
        <v>1</v>
      </c>
      <c r="DA311" s="22">
        <f t="shared" si="29"/>
        <v>1</v>
      </c>
      <c r="DZ311" s="191"/>
    </row>
    <row r="312" spans="1:130">
      <c r="A312" s="12"/>
      <c r="B312" s="276" t="s">
        <v>32</v>
      </c>
      <c r="C312" s="276"/>
      <c r="D312" s="276"/>
      <c r="E312" s="276"/>
      <c r="F312" s="276"/>
      <c r="G312" s="276"/>
      <c r="H312" s="276"/>
      <c r="I312" s="276"/>
      <c r="J312" s="276"/>
      <c r="K312" s="276"/>
      <c r="L312" s="276"/>
      <c r="M312" s="276"/>
      <c r="N312" s="276"/>
      <c r="O312" s="276"/>
      <c r="P312" s="276"/>
      <c r="Q312" s="276"/>
      <c r="R312" s="276"/>
      <c r="S312" s="276"/>
      <c r="T312" s="276"/>
      <c r="U312" s="276"/>
      <c r="V312" s="276"/>
      <c r="W312" s="276"/>
      <c r="X312" s="276"/>
      <c r="Y312" s="276"/>
      <c r="Z312" s="276"/>
      <c r="AA312" s="276"/>
      <c r="AB312" s="276"/>
      <c r="AC312" s="276"/>
      <c r="AD312" s="276"/>
      <c r="AE312" s="276"/>
      <c r="AF312" s="276"/>
      <c r="AG312" s="276"/>
      <c r="AH312" s="276"/>
      <c r="AI312" s="276"/>
      <c r="AJ312" s="276"/>
      <c r="AK312" s="276"/>
      <c r="AL312" s="276"/>
      <c r="AM312" s="276"/>
      <c r="AN312" s="276"/>
      <c r="AO312" s="276"/>
      <c r="AP312" s="276"/>
      <c r="AQ312" s="276"/>
      <c r="AR312" s="276"/>
      <c r="AS312" s="276"/>
      <c r="AT312" s="276"/>
      <c r="AU312" s="276"/>
      <c r="AV312" s="276"/>
      <c r="AW312" s="276"/>
      <c r="AX312" s="276"/>
      <c r="AY312" s="276"/>
      <c r="AZ312" s="276"/>
      <c r="BA312" s="276"/>
      <c r="BB312" s="276"/>
      <c r="BC312" s="276"/>
      <c r="BD312" s="276"/>
      <c r="BE312" s="276"/>
      <c r="BF312" s="276"/>
      <c r="BG312" s="276"/>
      <c r="BH312" s="276"/>
      <c r="BI312" s="276"/>
      <c r="BJ312" s="276"/>
      <c r="BK312" s="276"/>
      <c r="BL312" s="276"/>
      <c r="BM312" s="276"/>
      <c r="BN312" s="276"/>
      <c r="BO312" s="276"/>
      <c r="BP312" s="276"/>
      <c r="BQ312" s="276"/>
      <c r="BR312" s="276"/>
      <c r="BS312" s="276"/>
      <c r="BT312" s="276"/>
      <c r="BU312" s="276"/>
      <c r="BV312" s="276"/>
      <c r="BW312" s="276"/>
      <c r="BX312" s="276"/>
      <c r="BY312" s="276"/>
      <c r="BZ312" s="276"/>
      <c r="CA312" s="30"/>
      <c r="CB312" s="42" t="str">
        <f t="shared" si="31"/>
        <v>Riadok bude vidieť.</v>
      </c>
      <c r="CC312" s="36" t="s">
        <v>97</v>
      </c>
      <c r="CW312" s="22">
        <f t="shared" ref="CW312:CW331" si="33">+IF(B312="",0,1)</f>
        <v>1</v>
      </c>
      <c r="CZ312" s="22">
        <f t="shared" si="32"/>
        <v>1</v>
      </c>
      <c r="DA312" s="22">
        <f t="shared" si="29"/>
        <v>1</v>
      </c>
      <c r="DZ312" s="191"/>
    </row>
    <row r="313" spans="1:130">
      <c r="A313" s="12"/>
      <c r="B313" s="276" t="s">
        <v>33</v>
      </c>
      <c r="C313" s="276"/>
      <c r="D313" s="276"/>
      <c r="E313" s="276"/>
      <c r="F313" s="276"/>
      <c r="G313" s="276"/>
      <c r="H313" s="276"/>
      <c r="I313" s="276"/>
      <c r="J313" s="276"/>
      <c r="K313" s="276"/>
      <c r="L313" s="276"/>
      <c r="M313" s="276"/>
      <c r="N313" s="276"/>
      <c r="O313" s="276"/>
      <c r="P313" s="276"/>
      <c r="Q313" s="276"/>
      <c r="R313" s="276"/>
      <c r="S313" s="276"/>
      <c r="T313" s="276"/>
      <c r="U313" s="276"/>
      <c r="V313" s="276"/>
      <c r="W313" s="276"/>
      <c r="X313" s="276"/>
      <c r="Y313" s="276"/>
      <c r="Z313" s="276"/>
      <c r="AA313" s="276"/>
      <c r="AB313" s="276"/>
      <c r="AC313" s="276"/>
      <c r="AD313" s="276"/>
      <c r="AE313" s="276"/>
      <c r="AF313" s="276"/>
      <c r="AG313" s="276"/>
      <c r="AH313" s="276"/>
      <c r="AI313" s="276"/>
      <c r="AJ313" s="276"/>
      <c r="AK313" s="276"/>
      <c r="AL313" s="276"/>
      <c r="AM313" s="276"/>
      <c r="AN313" s="276"/>
      <c r="AO313" s="276"/>
      <c r="AP313" s="276"/>
      <c r="AQ313" s="276"/>
      <c r="AR313" s="276"/>
      <c r="AS313" s="276"/>
      <c r="AT313" s="276"/>
      <c r="AU313" s="276"/>
      <c r="AV313" s="276"/>
      <c r="AW313" s="276"/>
      <c r="AX313" s="276"/>
      <c r="AY313" s="276"/>
      <c r="AZ313" s="276"/>
      <c r="BA313" s="276"/>
      <c r="BB313" s="276"/>
      <c r="BC313" s="276"/>
      <c r="BD313" s="276"/>
      <c r="BE313" s="276"/>
      <c r="BF313" s="276"/>
      <c r="BG313" s="276"/>
      <c r="BH313" s="276"/>
      <c r="BI313" s="276"/>
      <c r="BJ313" s="276"/>
      <c r="BK313" s="276"/>
      <c r="BL313" s="276"/>
      <c r="BM313" s="276"/>
      <c r="BN313" s="276"/>
      <c r="BO313" s="276"/>
      <c r="BP313" s="276"/>
      <c r="BQ313" s="276"/>
      <c r="BR313" s="276"/>
      <c r="BS313" s="276"/>
      <c r="BT313" s="276"/>
      <c r="BU313" s="276"/>
      <c r="BV313" s="276"/>
      <c r="BW313" s="276"/>
      <c r="BX313" s="276"/>
      <c r="BY313" s="276"/>
      <c r="BZ313" s="276"/>
      <c r="CA313" s="30"/>
      <c r="CB313" s="42" t="str">
        <f t="shared" si="31"/>
        <v>Riadok bude vidieť.</v>
      </c>
      <c r="CC313" s="36" t="s">
        <v>97</v>
      </c>
      <c r="CW313" s="22">
        <f t="shared" si="33"/>
        <v>1</v>
      </c>
      <c r="CZ313" s="22">
        <f t="shared" si="32"/>
        <v>1</v>
      </c>
      <c r="DA313" s="22">
        <f t="shared" si="29"/>
        <v>1</v>
      </c>
      <c r="DZ313" s="191"/>
    </row>
    <row r="314" spans="1:130">
      <c r="A314" s="12"/>
      <c r="B314" s="276" t="s">
        <v>34</v>
      </c>
      <c r="C314" s="276"/>
      <c r="D314" s="276"/>
      <c r="E314" s="276"/>
      <c r="F314" s="276"/>
      <c r="G314" s="276"/>
      <c r="H314" s="276"/>
      <c r="I314" s="276"/>
      <c r="J314" s="276"/>
      <c r="K314" s="276"/>
      <c r="L314" s="276"/>
      <c r="M314" s="276"/>
      <c r="N314" s="276"/>
      <c r="O314" s="276"/>
      <c r="P314" s="276"/>
      <c r="Q314" s="276"/>
      <c r="R314" s="276"/>
      <c r="S314" s="276"/>
      <c r="T314" s="276"/>
      <c r="U314" s="276"/>
      <c r="V314" s="276"/>
      <c r="W314" s="276"/>
      <c r="X314" s="276"/>
      <c r="Y314" s="276"/>
      <c r="Z314" s="276"/>
      <c r="AA314" s="276"/>
      <c r="AB314" s="276"/>
      <c r="AC314" s="276"/>
      <c r="AD314" s="276"/>
      <c r="AE314" s="276"/>
      <c r="AF314" s="276"/>
      <c r="AG314" s="276"/>
      <c r="AH314" s="276"/>
      <c r="AI314" s="276"/>
      <c r="AJ314" s="276"/>
      <c r="AK314" s="276"/>
      <c r="AL314" s="276"/>
      <c r="AM314" s="276"/>
      <c r="AN314" s="276"/>
      <c r="AO314" s="276"/>
      <c r="AP314" s="276"/>
      <c r="AQ314" s="276"/>
      <c r="AR314" s="276"/>
      <c r="AS314" s="276"/>
      <c r="AT314" s="276"/>
      <c r="AU314" s="276"/>
      <c r="AV314" s="276"/>
      <c r="AW314" s="276"/>
      <c r="AX314" s="276"/>
      <c r="AY314" s="276"/>
      <c r="AZ314" s="276"/>
      <c r="BA314" s="276"/>
      <c r="BB314" s="276"/>
      <c r="BC314" s="276"/>
      <c r="BD314" s="276"/>
      <c r="BE314" s="276"/>
      <c r="BF314" s="276"/>
      <c r="BG314" s="276"/>
      <c r="BH314" s="276"/>
      <c r="BI314" s="276"/>
      <c r="BJ314" s="276"/>
      <c r="BK314" s="276"/>
      <c r="BL314" s="276"/>
      <c r="BM314" s="276"/>
      <c r="BN314" s="276"/>
      <c r="BO314" s="276"/>
      <c r="BP314" s="276"/>
      <c r="BQ314" s="276"/>
      <c r="BR314" s="276"/>
      <c r="BS314" s="276"/>
      <c r="BT314" s="276"/>
      <c r="BU314" s="276"/>
      <c r="BV314" s="276"/>
      <c r="BW314" s="276"/>
      <c r="BX314" s="276"/>
      <c r="BY314" s="276"/>
      <c r="BZ314" s="276"/>
      <c r="CA314" s="30"/>
      <c r="CB314" s="42" t="str">
        <f t="shared" si="31"/>
        <v>Riadok bude vidieť.</v>
      </c>
      <c r="CC314" s="36" t="s">
        <v>97</v>
      </c>
      <c r="CW314" s="22">
        <f t="shared" si="33"/>
        <v>1</v>
      </c>
      <c r="CZ314" s="22">
        <f t="shared" si="32"/>
        <v>1</v>
      </c>
      <c r="DA314" s="22">
        <f t="shared" si="29"/>
        <v>1</v>
      </c>
      <c r="DZ314" s="191"/>
    </row>
    <row r="315" spans="1:130">
      <c r="A315" s="12"/>
      <c r="B315" s="276"/>
      <c r="C315" s="276"/>
      <c r="D315" s="276"/>
      <c r="E315" s="276"/>
      <c r="F315" s="276"/>
      <c r="G315" s="276"/>
      <c r="H315" s="276"/>
      <c r="I315" s="276"/>
      <c r="J315" s="276"/>
      <c r="K315" s="276"/>
      <c r="L315" s="276"/>
      <c r="M315" s="276"/>
      <c r="N315" s="276"/>
      <c r="O315" s="276"/>
      <c r="P315" s="276"/>
      <c r="Q315" s="276"/>
      <c r="R315" s="276"/>
      <c r="S315" s="276"/>
      <c r="T315" s="276"/>
      <c r="U315" s="276"/>
      <c r="V315" s="276"/>
      <c r="W315" s="276"/>
      <c r="X315" s="276"/>
      <c r="Y315" s="276"/>
      <c r="Z315" s="276"/>
      <c r="AA315" s="276"/>
      <c r="AB315" s="276"/>
      <c r="AC315" s="276"/>
      <c r="AD315" s="276"/>
      <c r="AE315" s="276"/>
      <c r="AF315" s="276"/>
      <c r="AG315" s="276"/>
      <c r="AH315" s="276"/>
      <c r="AI315" s="276"/>
      <c r="AJ315" s="276"/>
      <c r="AK315" s="276"/>
      <c r="AL315" s="276"/>
      <c r="AM315" s="276"/>
      <c r="AN315" s="276"/>
      <c r="AO315" s="276"/>
      <c r="AP315" s="276"/>
      <c r="AQ315" s="276"/>
      <c r="AR315" s="276"/>
      <c r="AS315" s="276"/>
      <c r="AT315" s="276"/>
      <c r="AU315" s="276"/>
      <c r="AV315" s="276"/>
      <c r="AW315" s="276"/>
      <c r="AX315" s="276"/>
      <c r="AY315" s="276"/>
      <c r="AZ315" s="276"/>
      <c r="BA315" s="276"/>
      <c r="BB315" s="276"/>
      <c r="BC315" s="276"/>
      <c r="BD315" s="276"/>
      <c r="BE315" s="276"/>
      <c r="BF315" s="276"/>
      <c r="BG315" s="276"/>
      <c r="BH315" s="276"/>
      <c r="BI315" s="276"/>
      <c r="BJ315" s="276"/>
      <c r="BK315" s="276"/>
      <c r="BL315" s="276"/>
      <c r="BM315" s="276"/>
      <c r="BN315" s="276"/>
      <c r="BO315" s="276"/>
      <c r="BP315" s="276"/>
      <c r="BQ315" s="276"/>
      <c r="BR315" s="276"/>
      <c r="BS315" s="276"/>
      <c r="BT315" s="276"/>
      <c r="BU315" s="276"/>
      <c r="BV315" s="276"/>
      <c r="BW315" s="276"/>
      <c r="BX315" s="276"/>
      <c r="BY315" s="276"/>
      <c r="BZ315" s="276"/>
      <c r="CA315" s="30"/>
      <c r="CB315" s="42" t="str">
        <f t="shared" si="31"/>
        <v>Riadok bude skrytý.</v>
      </c>
      <c r="CC315" s="36" t="s">
        <v>97</v>
      </c>
      <c r="CW315" s="22">
        <f t="shared" si="33"/>
        <v>0</v>
      </c>
      <c r="CZ315" s="22">
        <f t="shared" si="32"/>
        <v>1</v>
      </c>
      <c r="DA315" s="22">
        <f t="shared" si="29"/>
        <v>0</v>
      </c>
      <c r="DZ315" s="191"/>
    </row>
    <row r="316" spans="1:130">
      <c r="A316" s="12"/>
      <c r="B316" s="276"/>
      <c r="C316" s="276"/>
      <c r="D316" s="276"/>
      <c r="E316" s="276"/>
      <c r="F316" s="276"/>
      <c r="G316" s="276"/>
      <c r="H316" s="276"/>
      <c r="I316" s="276"/>
      <c r="J316" s="276"/>
      <c r="K316" s="276"/>
      <c r="L316" s="276"/>
      <c r="M316" s="276"/>
      <c r="N316" s="276"/>
      <c r="O316" s="276"/>
      <c r="P316" s="276"/>
      <c r="Q316" s="276"/>
      <c r="R316" s="276"/>
      <c r="S316" s="276"/>
      <c r="T316" s="276"/>
      <c r="U316" s="276"/>
      <c r="V316" s="276"/>
      <c r="W316" s="276"/>
      <c r="X316" s="276"/>
      <c r="Y316" s="276"/>
      <c r="Z316" s="276"/>
      <c r="AA316" s="276"/>
      <c r="AB316" s="276"/>
      <c r="AC316" s="276"/>
      <c r="AD316" s="276"/>
      <c r="AE316" s="276"/>
      <c r="AF316" s="276"/>
      <c r="AG316" s="276"/>
      <c r="AH316" s="276"/>
      <c r="AI316" s="276"/>
      <c r="AJ316" s="276"/>
      <c r="AK316" s="276"/>
      <c r="AL316" s="276"/>
      <c r="AM316" s="276"/>
      <c r="AN316" s="276"/>
      <c r="AO316" s="276"/>
      <c r="AP316" s="276"/>
      <c r="AQ316" s="276"/>
      <c r="AR316" s="276"/>
      <c r="AS316" s="276"/>
      <c r="AT316" s="276"/>
      <c r="AU316" s="276"/>
      <c r="AV316" s="276"/>
      <c r="AW316" s="276"/>
      <c r="AX316" s="276"/>
      <c r="AY316" s="276"/>
      <c r="AZ316" s="276"/>
      <c r="BA316" s="276"/>
      <c r="BB316" s="276"/>
      <c r="BC316" s="276"/>
      <c r="BD316" s="276"/>
      <c r="BE316" s="276"/>
      <c r="BF316" s="276"/>
      <c r="BG316" s="276"/>
      <c r="BH316" s="276"/>
      <c r="BI316" s="276"/>
      <c r="BJ316" s="276"/>
      <c r="BK316" s="276"/>
      <c r="BL316" s="276"/>
      <c r="BM316" s="276"/>
      <c r="BN316" s="276"/>
      <c r="BO316" s="276"/>
      <c r="BP316" s="276"/>
      <c r="BQ316" s="276"/>
      <c r="BR316" s="276"/>
      <c r="BS316" s="276"/>
      <c r="BT316" s="276"/>
      <c r="BU316" s="276"/>
      <c r="BV316" s="276"/>
      <c r="BW316" s="276"/>
      <c r="BX316" s="276"/>
      <c r="BY316" s="276"/>
      <c r="BZ316" s="276"/>
      <c r="CA316" s="30"/>
      <c r="CB316" s="42" t="str">
        <f t="shared" si="31"/>
        <v>Riadok bude skrytý.</v>
      </c>
      <c r="CC316" s="36" t="s">
        <v>97</v>
      </c>
      <c r="CW316" s="22">
        <f t="shared" si="33"/>
        <v>0</v>
      </c>
      <c r="CZ316" s="22">
        <f t="shared" si="32"/>
        <v>1</v>
      </c>
      <c r="DA316" s="22">
        <f t="shared" si="29"/>
        <v>0</v>
      </c>
      <c r="DZ316" s="191"/>
    </row>
    <row r="317" spans="1:130">
      <c r="A317" s="12"/>
      <c r="B317" s="276" t="s">
        <v>305</v>
      </c>
      <c r="C317" s="276"/>
      <c r="D317" s="276"/>
      <c r="E317" s="276"/>
      <c r="F317" s="276"/>
      <c r="G317" s="276"/>
      <c r="H317" s="276"/>
      <c r="I317" s="276"/>
      <c r="J317" s="276"/>
      <c r="K317" s="276"/>
      <c r="L317" s="276"/>
      <c r="M317" s="276"/>
      <c r="N317" s="276"/>
      <c r="O317" s="276"/>
      <c r="P317" s="276"/>
      <c r="Q317" s="276"/>
      <c r="R317" s="276"/>
      <c r="S317" s="276"/>
      <c r="T317" s="276"/>
      <c r="U317" s="276"/>
      <c r="V317" s="276"/>
      <c r="W317" s="276"/>
      <c r="X317" s="276"/>
      <c r="Y317" s="276"/>
      <c r="Z317" s="276"/>
      <c r="AA317" s="276"/>
      <c r="AB317" s="276"/>
      <c r="AC317" s="276"/>
      <c r="AD317" s="276"/>
      <c r="AE317" s="276"/>
      <c r="AF317" s="276"/>
      <c r="AG317" s="276"/>
      <c r="AH317" s="276"/>
      <c r="AI317" s="276"/>
      <c r="AJ317" s="276"/>
      <c r="AK317" s="276"/>
      <c r="AL317" s="276"/>
      <c r="AM317" s="276"/>
      <c r="AN317" s="276"/>
      <c r="AO317" s="276"/>
      <c r="AP317" s="276"/>
      <c r="AQ317" s="276"/>
      <c r="AR317" s="276"/>
      <c r="AS317" s="276"/>
      <c r="AT317" s="276"/>
      <c r="AU317" s="276"/>
      <c r="AV317" s="276"/>
      <c r="AW317" s="276"/>
      <c r="AX317" s="276"/>
      <c r="AY317" s="276"/>
      <c r="AZ317" s="276"/>
      <c r="BA317" s="276"/>
      <c r="BB317" s="276"/>
      <c r="BC317" s="276"/>
      <c r="BD317" s="276"/>
      <c r="BE317" s="276"/>
      <c r="BF317" s="276"/>
      <c r="BG317" s="276"/>
      <c r="BH317" s="276"/>
      <c r="BI317" s="276"/>
      <c r="BJ317" s="276"/>
      <c r="BK317" s="276"/>
      <c r="BL317" s="276"/>
      <c r="BM317" s="276"/>
      <c r="BN317" s="276"/>
      <c r="BO317" s="276"/>
      <c r="BP317" s="276"/>
      <c r="BQ317" s="276"/>
      <c r="BR317" s="276"/>
      <c r="BS317" s="276"/>
      <c r="BT317" s="276"/>
      <c r="BU317" s="276"/>
      <c r="BV317" s="276"/>
      <c r="BW317" s="276"/>
      <c r="BX317" s="276"/>
      <c r="BY317" s="276"/>
      <c r="BZ317" s="276"/>
      <c r="CA317" s="30"/>
      <c r="CB317" s="42" t="str">
        <f t="shared" si="31"/>
        <v>Riadok bude vidieť.</v>
      </c>
      <c r="CC317" s="36" t="s">
        <v>97</v>
      </c>
      <c r="CW317" s="22">
        <f t="shared" si="33"/>
        <v>1</v>
      </c>
      <c r="CZ317" s="22">
        <f t="shared" si="32"/>
        <v>1</v>
      </c>
      <c r="DA317" s="22">
        <f t="shared" si="29"/>
        <v>1</v>
      </c>
      <c r="DZ317" s="191"/>
    </row>
    <row r="318" spans="1:130">
      <c r="A318" s="12"/>
      <c r="B318" s="276"/>
      <c r="C318" s="276"/>
      <c r="D318" s="276"/>
      <c r="E318" s="276"/>
      <c r="F318" s="276"/>
      <c r="G318" s="276"/>
      <c r="H318" s="276"/>
      <c r="I318" s="276"/>
      <c r="J318" s="276"/>
      <c r="K318" s="276"/>
      <c r="L318" s="276"/>
      <c r="M318" s="276"/>
      <c r="N318" s="276"/>
      <c r="O318" s="276"/>
      <c r="P318" s="276"/>
      <c r="Q318" s="276"/>
      <c r="R318" s="276"/>
      <c r="S318" s="276"/>
      <c r="T318" s="276"/>
      <c r="U318" s="276"/>
      <c r="V318" s="276"/>
      <c r="W318" s="276"/>
      <c r="X318" s="276"/>
      <c r="Y318" s="276"/>
      <c r="Z318" s="276"/>
      <c r="AA318" s="276"/>
      <c r="AB318" s="276"/>
      <c r="AC318" s="276"/>
      <c r="AD318" s="276"/>
      <c r="AE318" s="276"/>
      <c r="AF318" s="276"/>
      <c r="AG318" s="276"/>
      <c r="AH318" s="276"/>
      <c r="AI318" s="276"/>
      <c r="AJ318" s="276"/>
      <c r="AK318" s="276"/>
      <c r="AL318" s="276"/>
      <c r="AM318" s="276"/>
      <c r="AN318" s="276"/>
      <c r="AO318" s="276"/>
      <c r="AP318" s="276"/>
      <c r="AQ318" s="276"/>
      <c r="AR318" s="276"/>
      <c r="AS318" s="276"/>
      <c r="AT318" s="276"/>
      <c r="AU318" s="276"/>
      <c r="AV318" s="276"/>
      <c r="AW318" s="276"/>
      <c r="AX318" s="276"/>
      <c r="AY318" s="276"/>
      <c r="AZ318" s="276"/>
      <c r="BA318" s="276"/>
      <c r="BB318" s="276"/>
      <c r="BC318" s="276"/>
      <c r="BD318" s="276"/>
      <c r="BE318" s="276"/>
      <c r="BF318" s="276"/>
      <c r="BG318" s="276"/>
      <c r="BH318" s="276"/>
      <c r="BI318" s="276"/>
      <c r="BJ318" s="276"/>
      <c r="BK318" s="276"/>
      <c r="BL318" s="276"/>
      <c r="BM318" s="276"/>
      <c r="BN318" s="276"/>
      <c r="BO318" s="276"/>
      <c r="BP318" s="276"/>
      <c r="BQ318" s="276"/>
      <c r="BR318" s="276"/>
      <c r="BS318" s="276"/>
      <c r="BT318" s="276"/>
      <c r="BU318" s="276"/>
      <c r="BV318" s="276"/>
      <c r="BW318" s="276"/>
      <c r="BX318" s="276"/>
      <c r="BY318" s="276"/>
      <c r="BZ318" s="276"/>
      <c r="CA318" s="30"/>
      <c r="CB318" s="42" t="str">
        <f t="shared" si="31"/>
        <v>Riadok bude skrytý.</v>
      </c>
      <c r="CC318" s="36" t="s">
        <v>97</v>
      </c>
      <c r="CW318" s="22">
        <f t="shared" si="33"/>
        <v>0</v>
      </c>
      <c r="CZ318" s="22">
        <f t="shared" si="32"/>
        <v>1</v>
      </c>
      <c r="DA318" s="22">
        <f t="shared" si="29"/>
        <v>0</v>
      </c>
      <c r="DZ318" s="191"/>
    </row>
    <row r="319" spans="1:130">
      <c r="A319" s="12"/>
      <c r="B319" s="276"/>
      <c r="C319" s="276"/>
      <c r="D319" s="276"/>
      <c r="E319" s="276"/>
      <c r="F319" s="276"/>
      <c r="G319" s="276"/>
      <c r="H319" s="276"/>
      <c r="I319" s="276"/>
      <c r="J319" s="276"/>
      <c r="K319" s="276"/>
      <c r="L319" s="276"/>
      <c r="M319" s="276"/>
      <c r="N319" s="276"/>
      <c r="O319" s="276"/>
      <c r="P319" s="276"/>
      <c r="Q319" s="276"/>
      <c r="R319" s="276"/>
      <c r="S319" s="276"/>
      <c r="T319" s="276"/>
      <c r="U319" s="276"/>
      <c r="V319" s="276"/>
      <c r="W319" s="276"/>
      <c r="X319" s="276"/>
      <c r="Y319" s="276"/>
      <c r="Z319" s="276"/>
      <c r="AA319" s="276"/>
      <c r="AB319" s="276"/>
      <c r="AC319" s="276"/>
      <c r="AD319" s="276"/>
      <c r="AE319" s="276"/>
      <c r="AF319" s="276"/>
      <c r="AG319" s="276"/>
      <c r="AH319" s="276"/>
      <c r="AI319" s="276"/>
      <c r="AJ319" s="276"/>
      <c r="AK319" s="276"/>
      <c r="AL319" s="276"/>
      <c r="AM319" s="276"/>
      <c r="AN319" s="276"/>
      <c r="AO319" s="276"/>
      <c r="AP319" s="276"/>
      <c r="AQ319" s="276"/>
      <c r="AR319" s="276"/>
      <c r="AS319" s="276"/>
      <c r="AT319" s="276"/>
      <c r="AU319" s="276"/>
      <c r="AV319" s="276"/>
      <c r="AW319" s="276"/>
      <c r="AX319" s="276"/>
      <c r="AY319" s="276"/>
      <c r="AZ319" s="276"/>
      <c r="BA319" s="276"/>
      <c r="BB319" s="276"/>
      <c r="BC319" s="276"/>
      <c r="BD319" s="276"/>
      <c r="BE319" s="276"/>
      <c r="BF319" s="276"/>
      <c r="BG319" s="276"/>
      <c r="BH319" s="276"/>
      <c r="BI319" s="276"/>
      <c r="BJ319" s="276"/>
      <c r="BK319" s="276"/>
      <c r="BL319" s="276"/>
      <c r="BM319" s="276"/>
      <c r="BN319" s="276"/>
      <c r="BO319" s="276"/>
      <c r="BP319" s="276"/>
      <c r="BQ319" s="276"/>
      <c r="BR319" s="276"/>
      <c r="BS319" s="276"/>
      <c r="BT319" s="276"/>
      <c r="BU319" s="276"/>
      <c r="BV319" s="276"/>
      <c r="BW319" s="276"/>
      <c r="BX319" s="276"/>
      <c r="BY319" s="276"/>
      <c r="BZ319" s="276"/>
      <c r="CA319" s="30"/>
      <c r="CB319" s="42" t="str">
        <f t="shared" si="31"/>
        <v>Riadok bude skrytý.</v>
      </c>
      <c r="CC319" s="36" t="s">
        <v>97</v>
      </c>
      <c r="CW319" s="22">
        <f t="shared" si="33"/>
        <v>0</v>
      </c>
      <c r="CZ319" s="22">
        <f t="shared" si="32"/>
        <v>1</v>
      </c>
      <c r="DA319" s="22">
        <f t="shared" si="29"/>
        <v>0</v>
      </c>
      <c r="DZ319" s="191"/>
    </row>
    <row r="320" spans="1:130">
      <c r="A320" s="12"/>
      <c r="B320" s="276"/>
      <c r="C320" s="276"/>
      <c r="D320" s="276"/>
      <c r="E320" s="276"/>
      <c r="F320" s="276"/>
      <c r="G320" s="276"/>
      <c r="H320" s="276"/>
      <c r="I320" s="276"/>
      <c r="J320" s="276"/>
      <c r="K320" s="276"/>
      <c r="L320" s="276"/>
      <c r="M320" s="276"/>
      <c r="N320" s="276"/>
      <c r="O320" s="276"/>
      <c r="P320" s="276"/>
      <c r="Q320" s="276"/>
      <c r="R320" s="276"/>
      <c r="S320" s="276"/>
      <c r="T320" s="276"/>
      <c r="U320" s="276"/>
      <c r="V320" s="276"/>
      <c r="W320" s="276"/>
      <c r="X320" s="276"/>
      <c r="Y320" s="276"/>
      <c r="Z320" s="276"/>
      <c r="AA320" s="276"/>
      <c r="AB320" s="276"/>
      <c r="AC320" s="276"/>
      <c r="AD320" s="276"/>
      <c r="AE320" s="276"/>
      <c r="AF320" s="276"/>
      <c r="AG320" s="276"/>
      <c r="AH320" s="276"/>
      <c r="AI320" s="276"/>
      <c r="AJ320" s="276"/>
      <c r="AK320" s="276"/>
      <c r="AL320" s="276"/>
      <c r="AM320" s="276"/>
      <c r="AN320" s="276"/>
      <c r="AO320" s="276"/>
      <c r="AP320" s="276"/>
      <c r="AQ320" s="276"/>
      <c r="AR320" s="276"/>
      <c r="AS320" s="276"/>
      <c r="AT320" s="276"/>
      <c r="AU320" s="276"/>
      <c r="AV320" s="276"/>
      <c r="AW320" s="276"/>
      <c r="AX320" s="276"/>
      <c r="AY320" s="276"/>
      <c r="AZ320" s="276"/>
      <c r="BA320" s="276"/>
      <c r="BB320" s="276"/>
      <c r="BC320" s="276"/>
      <c r="BD320" s="276"/>
      <c r="BE320" s="276"/>
      <c r="BF320" s="276"/>
      <c r="BG320" s="276"/>
      <c r="BH320" s="276"/>
      <c r="BI320" s="276"/>
      <c r="BJ320" s="276"/>
      <c r="BK320" s="276"/>
      <c r="BL320" s="276"/>
      <c r="BM320" s="276"/>
      <c r="BN320" s="276"/>
      <c r="BO320" s="276"/>
      <c r="BP320" s="276"/>
      <c r="BQ320" s="276"/>
      <c r="BR320" s="276"/>
      <c r="BS320" s="276"/>
      <c r="BT320" s="276"/>
      <c r="BU320" s="276"/>
      <c r="BV320" s="276"/>
      <c r="BW320" s="276"/>
      <c r="BX320" s="276"/>
      <c r="BY320" s="276"/>
      <c r="BZ320" s="276"/>
      <c r="CA320" s="30"/>
      <c r="CB320" s="42" t="str">
        <f t="shared" si="31"/>
        <v>Riadok bude skrytý.</v>
      </c>
      <c r="CC320" s="36" t="s">
        <v>97</v>
      </c>
      <c r="CW320" s="22">
        <f t="shared" si="33"/>
        <v>0</v>
      </c>
      <c r="CZ320" s="22">
        <f t="shared" si="32"/>
        <v>1</v>
      </c>
      <c r="DA320" s="22">
        <f t="shared" si="29"/>
        <v>0</v>
      </c>
      <c r="DZ320" s="191"/>
    </row>
    <row r="321" spans="1:130">
      <c r="A321" s="12"/>
      <c r="B321" s="276"/>
      <c r="C321" s="276"/>
      <c r="D321" s="276"/>
      <c r="E321" s="276"/>
      <c r="F321" s="276"/>
      <c r="G321" s="276"/>
      <c r="H321" s="276"/>
      <c r="I321" s="276"/>
      <c r="J321" s="276"/>
      <c r="K321" s="276"/>
      <c r="L321" s="276"/>
      <c r="M321" s="276"/>
      <c r="N321" s="276"/>
      <c r="O321" s="276"/>
      <c r="P321" s="276"/>
      <c r="Q321" s="276"/>
      <c r="R321" s="276"/>
      <c r="S321" s="276"/>
      <c r="T321" s="276"/>
      <c r="U321" s="276"/>
      <c r="V321" s="276"/>
      <c r="W321" s="276"/>
      <c r="X321" s="276"/>
      <c r="Y321" s="276"/>
      <c r="Z321" s="276"/>
      <c r="AA321" s="276"/>
      <c r="AB321" s="276"/>
      <c r="AC321" s="276"/>
      <c r="AD321" s="276"/>
      <c r="AE321" s="276"/>
      <c r="AF321" s="276"/>
      <c r="AG321" s="276"/>
      <c r="AH321" s="276"/>
      <c r="AI321" s="276"/>
      <c r="AJ321" s="276"/>
      <c r="AK321" s="276"/>
      <c r="AL321" s="276"/>
      <c r="AM321" s="276"/>
      <c r="AN321" s="276"/>
      <c r="AO321" s="276"/>
      <c r="AP321" s="276"/>
      <c r="AQ321" s="276"/>
      <c r="AR321" s="276"/>
      <c r="AS321" s="276"/>
      <c r="AT321" s="276"/>
      <c r="AU321" s="276"/>
      <c r="AV321" s="276"/>
      <c r="AW321" s="276"/>
      <c r="AX321" s="276"/>
      <c r="AY321" s="276"/>
      <c r="AZ321" s="276"/>
      <c r="BA321" s="276"/>
      <c r="BB321" s="276"/>
      <c r="BC321" s="276"/>
      <c r="BD321" s="276"/>
      <c r="BE321" s="276"/>
      <c r="BF321" s="276"/>
      <c r="BG321" s="276"/>
      <c r="BH321" s="276"/>
      <c r="BI321" s="276"/>
      <c r="BJ321" s="276"/>
      <c r="BK321" s="276"/>
      <c r="BL321" s="276"/>
      <c r="BM321" s="276"/>
      <c r="BN321" s="276"/>
      <c r="BO321" s="276"/>
      <c r="BP321" s="276"/>
      <c r="BQ321" s="276"/>
      <c r="BR321" s="276"/>
      <c r="BS321" s="276"/>
      <c r="BT321" s="276"/>
      <c r="BU321" s="276"/>
      <c r="BV321" s="276"/>
      <c r="BW321" s="276"/>
      <c r="BX321" s="276"/>
      <c r="BY321" s="276"/>
      <c r="BZ321" s="276"/>
      <c r="CA321" s="30"/>
      <c r="CB321" s="42" t="str">
        <f t="shared" si="31"/>
        <v>Riadok bude skrytý.</v>
      </c>
      <c r="CC321" s="36" t="s">
        <v>97</v>
      </c>
      <c r="CW321" s="22">
        <f t="shared" si="33"/>
        <v>0</v>
      </c>
      <c r="CZ321" s="22">
        <f t="shared" si="32"/>
        <v>1</v>
      </c>
      <c r="DA321" s="22">
        <f t="shared" si="29"/>
        <v>0</v>
      </c>
      <c r="DZ321" s="191"/>
    </row>
    <row r="322" spans="1:130">
      <c r="A322" s="12"/>
      <c r="B322" s="276"/>
      <c r="C322" s="276"/>
      <c r="D322" s="276"/>
      <c r="E322" s="276"/>
      <c r="F322" s="276"/>
      <c r="G322" s="276"/>
      <c r="H322" s="276"/>
      <c r="I322" s="276"/>
      <c r="J322" s="276"/>
      <c r="K322" s="276"/>
      <c r="L322" s="276"/>
      <c r="M322" s="276"/>
      <c r="N322" s="276"/>
      <c r="O322" s="276"/>
      <c r="P322" s="276"/>
      <c r="Q322" s="276"/>
      <c r="R322" s="276"/>
      <c r="S322" s="276"/>
      <c r="T322" s="276"/>
      <c r="U322" s="276"/>
      <c r="V322" s="276"/>
      <c r="W322" s="276"/>
      <c r="X322" s="276"/>
      <c r="Y322" s="276"/>
      <c r="Z322" s="276"/>
      <c r="AA322" s="276"/>
      <c r="AB322" s="276"/>
      <c r="AC322" s="276"/>
      <c r="AD322" s="276"/>
      <c r="AE322" s="276"/>
      <c r="AF322" s="276"/>
      <c r="AG322" s="276"/>
      <c r="AH322" s="276"/>
      <c r="AI322" s="276"/>
      <c r="AJ322" s="276"/>
      <c r="AK322" s="276"/>
      <c r="AL322" s="276"/>
      <c r="AM322" s="276"/>
      <c r="AN322" s="276"/>
      <c r="AO322" s="276"/>
      <c r="AP322" s="276"/>
      <c r="AQ322" s="276"/>
      <c r="AR322" s="276"/>
      <c r="AS322" s="276"/>
      <c r="AT322" s="276"/>
      <c r="AU322" s="276"/>
      <c r="AV322" s="276"/>
      <c r="AW322" s="276"/>
      <c r="AX322" s="276"/>
      <c r="AY322" s="276"/>
      <c r="AZ322" s="276"/>
      <c r="BA322" s="276"/>
      <c r="BB322" s="276"/>
      <c r="BC322" s="276"/>
      <c r="BD322" s="276"/>
      <c r="BE322" s="276"/>
      <c r="BF322" s="276"/>
      <c r="BG322" s="276"/>
      <c r="BH322" s="276"/>
      <c r="BI322" s="276"/>
      <c r="BJ322" s="276"/>
      <c r="BK322" s="276"/>
      <c r="BL322" s="276"/>
      <c r="BM322" s="276"/>
      <c r="BN322" s="276"/>
      <c r="BO322" s="276"/>
      <c r="BP322" s="276"/>
      <c r="BQ322" s="276"/>
      <c r="BR322" s="276"/>
      <c r="BS322" s="276"/>
      <c r="BT322" s="276"/>
      <c r="BU322" s="276"/>
      <c r="BV322" s="276"/>
      <c r="BW322" s="276"/>
      <c r="BX322" s="276"/>
      <c r="BY322" s="276"/>
      <c r="BZ322" s="276"/>
      <c r="CA322" s="30"/>
      <c r="CB322" s="42" t="str">
        <f t="shared" si="31"/>
        <v>Riadok bude skrytý.</v>
      </c>
      <c r="CC322" s="36" t="s">
        <v>97</v>
      </c>
      <c r="CW322" s="22">
        <f t="shared" si="33"/>
        <v>0</v>
      </c>
      <c r="CZ322" s="22">
        <f t="shared" si="32"/>
        <v>1</v>
      </c>
      <c r="DA322" s="22">
        <f t="shared" si="29"/>
        <v>0</v>
      </c>
      <c r="DZ322" s="191"/>
    </row>
    <row r="323" spans="1:130">
      <c r="A323" s="12"/>
      <c r="B323" s="276"/>
      <c r="C323" s="276"/>
      <c r="D323" s="276"/>
      <c r="E323" s="276"/>
      <c r="F323" s="276"/>
      <c r="G323" s="276"/>
      <c r="H323" s="276"/>
      <c r="I323" s="276"/>
      <c r="J323" s="276"/>
      <c r="K323" s="276"/>
      <c r="L323" s="276"/>
      <c r="M323" s="276"/>
      <c r="N323" s="276"/>
      <c r="O323" s="276"/>
      <c r="P323" s="276"/>
      <c r="Q323" s="276"/>
      <c r="R323" s="276"/>
      <c r="S323" s="276"/>
      <c r="T323" s="276"/>
      <c r="U323" s="276"/>
      <c r="V323" s="276"/>
      <c r="W323" s="276"/>
      <c r="X323" s="276"/>
      <c r="Y323" s="276"/>
      <c r="Z323" s="276"/>
      <c r="AA323" s="276"/>
      <c r="AB323" s="276"/>
      <c r="AC323" s="276"/>
      <c r="AD323" s="276"/>
      <c r="AE323" s="276"/>
      <c r="AF323" s="276"/>
      <c r="AG323" s="276"/>
      <c r="AH323" s="276"/>
      <c r="AI323" s="276"/>
      <c r="AJ323" s="276"/>
      <c r="AK323" s="276"/>
      <c r="AL323" s="276"/>
      <c r="AM323" s="276"/>
      <c r="AN323" s="276"/>
      <c r="AO323" s="276"/>
      <c r="AP323" s="276"/>
      <c r="AQ323" s="276"/>
      <c r="AR323" s="276"/>
      <c r="AS323" s="276"/>
      <c r="AT323" s="276"/>
      <c r="AU323" s="276"/>
      <c r="AV323" s="276"/>
      <c r="AW323" s="276"/>
      <c r="AX323" s="276"/>
      <c r="AY323" s="276"/>
      <c r="AZ323" s="276"/>
      <c r="BA323" s="276"/>
      <c r="BB323" s="276"/>
      <c r="BC323" s="276"/>
      <c r="BD323" s="276"/>
      <c r="BE323" s="276"/>
      <c r="BF323" s="276"/>
      <c r="BG323" s="276"/>
      <c r="BH323" s="276"/>
      <c r="BI323" s="276"/>
      <c r="BJ323" s="276"/>
      <c r="BK323" s="276"/>
      <c r="BL323" s="276"/>
      <c r="BM323" s="276"/>
      <c r="BN323" s="276"/>
      <c r="BO323" s="276"/>
      <c r="BP323" s="276"/>
      <c r="BQ323" s="276"/>
      <c r="BR323" s="276"/>
      <c r="BS323" s="276"/>
      <c r="BT323" s="276"/>
      <c r="BU323" s="276"/>
      <c r="BV323" s="276"/>
      <c r="BW323" s="276"/>
      <c r="BX323" s="276"/>
      <c r="BY323" s="276"/>
      <c r="BZ323" s="276"/>
      <c r="CA323" s="30"/>
      <c r="CB323" s="42" t="str">
        <f t="shared" si="31"/>
        <v>Riadok bude skrytý.</v>
      </c>
      <c r="CC323" s="36" t="s">
        <v>97</v>
      </c>
      <c r="CW323" s="22">
        <f t="shared" si="33"/>
        <v>0</v>
      </c>
      <c r="CZ323" s="22">
        <f t="shared" si="32"/>
        <v>1</v>
      </c>
      <c r="DA323" s="22">
        <f t="shared" si="29"/>
        <v>0</v>
      </c>
      <c r="DZ323" s="191"/>
    </row>
    <row r="324" spans="1:130">
      <c r="A324" s="12"/>
      <c r="B324" s="276"/>
      <c r="C324" s="276"/>
      <c r="D324" s="276"/>
      <c r="E324" s="276"/>
      <c r="F324" s="276"/>
      <c r="G324" s="276"/>
      <c r="H324" s="276"/>
      <c r="I324" s="276"/>
      <c r="J324" s="276"/>
      <c r="K324" s="276"/>
      <c r="L324" s="276"/>
      <c r="M324" s="276"/>
      <c r="N324" s="276"/>
      <c r="O324" s="276"/>
      <c r="P324" s="276"/>
      <c r="Q324" s="276"/>
      <c r="R324" s="276"/>
      <c r="S324" s="276"/>
      <c r="T324" s="276"/>
      <c r="U324" s="276"/>
      <c r="V324" s="276"/>
      <c r="W324" s="276"/>
      <c r="X324" s="276"/>
      <c r="Y324" s="276"/>
      <c r="Z324" s="276"/>
      <c r="AA324" s="276"/>
      <c r="AB324" s="276"/>
      <c r="AC324" s="276"/>
      <c r="AD324" s="276"/>
      <c r="AE324" s="276"/>
      <c r="AF324" s="276"/>
      <c r="AG324" s="276"/>
      <c r="AH324" s="276"/>
      <c r="AI324" s="276"/>
      <c r="AJ324" s="276"/>
      <c r="AK324" s="276"/>
      <c r="AL324" s="276"/>
      <c r="AM324" s="276"/>
      <c r="AN324" s="276"/>
      <c r="AO324" s="276"/>
      <c r="AP324" s="276"/>
      <c r="AQ324" s="276"/>
      <c r="AR324" s="276"/>
      <c r="AS324" s="276"/>
      <c r="AT324" s="276"/>
      <c r="AU324" s="276"/>
      <c r="AV324" s="276"/>
      <c r="AW324" s="276"/>
      <c r="AX324" s="276"/>
      <c r="AY324" s="276"/>
      <c r="AZ324" s="276"/>
      <c r="BA324" s="276"/>
      <c r="BB324" s="276"/>
      <c r="BC324" s="276"/>
      <c r="BD324" s="276"/>
      <c r="BE324" s="276"/>
      <c r="BF324" s="276"/>
      <c r="BG324" s="276"/>
      <c r="BH324" s="276"/>
      <c r="BI324" s="276"/>
      <c r="BJ324" s="276"/>
      <c r="BK324" s="276"/>
      <c r="BL324" s="276"/>
      <c r="BM324" s="276"/>
      <c r="BN324" s="276"/>
      <c r="BO324" s="276"/>
      <c r="BP324" s="276"/>
      <c r="BQ324" s="276"/>
      <c r="BR324" s="276"/>
      <c r="BS324" s="276"/>
      <c r="BT324" s="276"/>
      <c r="BU324" s="276"/>
      <c r="BV324" s="276"/>
      <c r="BW324" s="276"/>
      <c r="BX324" s="276"/>
      <c r="BY324" s="276"/>
      <c r="BZ324" s="276"/>
      <c r="CA324" s="30"/>
      <c r="CB324" s="42" t="str">
        <f t="shared" si="31"/>
        <v>Riadok bude skrytý.</v>
      </c>
      <c r="CC324" s="36" t="s">
        <v>97</v>
      </c>
      <c r="CW324" s="22">
        <f t="shared" si="33"/>
        <v>0</v>
      </c>
      <c r="CZ324" s="22">
        <f t="shared" si="32"/>
        <v>1</v>
      </c>
      <c r="DA324" s="22">
        <f t="shared" si="29"/>
        <v>0</v>
      </c>
      <c r="DZ324" s="191"/>
    </row>
    <row r="325" spans="1:130">
      <c r="A325" s="12"/>
      <c r="B325" s="276"/>
      <c r="C325" s="276"/>
      <c r="D325" s="276"/>
      <c r="E325" s="276"/>
      <c r="F325" s="276"/>
      <c r="G325" s="276"/>
      <c r="H325" s="276"/>
      <c r="I325" s="276"/>
      <c r="J325" s="276"/>
      <c r="K325" s="276"/>
      <c r="L325" s="276"/>
      <c r="M325" s="276"/>
      <c r="N325" s="276"/>
      <c r="O325" s="276"/>
      <c r="P325" s="276"/>
      <c r="Q325" s="276"/>
      <c r="R325" s="276"/>
      <c r="S325" s="276"/>
      <c r="T325" s="276"/>
      <c r="U325" s="276"/>
      <c r="V325" s="276"/>
      <c r="W325" s="276"/>
      <c r="X325" s="276"/>
      <c r="Y325" s="276"/>
      <c r="Z325" s="276"/>
      <c r="AA325" s="276"/>
      <c r="AB325" s="276"/>
      <c r="AC325" s="276"/>
      <c r="AD325" s="276"/>
      <c r="AE325" s="276"/>
      <c r="AF325" s="276"/>
      <c r="AG325" s="276"/>
      <c r="AH325" s="276"/>
      <c r="AI325" s="276"/>
      <c r="AJ325" s="276"/>
      <c r="AK325" s="276"/>
      <c r="AL325" s="276"/>
      <c r="AM325" s="276"/>
      <c r="AN325" s="276"/>
      <c r="AO325" s="276"/>
      <c r="AP325" s="276"/>
      <c r="AQ325" s="276"/>
      <c r="AR325" s="276"/>
      <c r="AS325" s="276"/>
      <c r="AT325" s="276"/>
      <c r="AU325" s="276"/>
      <c r="AV325" s="276"/>
      <c r="AW325" s="276"/>
      <c r="AX325" s="276"/>
      <c r="AY325" s="276"/>
      <c r="AZ325" s="276"/>
      <c r="BA325" s="276"/>
      <c r="BB325" s="276"/>
      <c r="BC325" s="276"/>
      <c r="BD325" s="276"/>
      <c r="BE325" s="276"/>
      <c r="BF325" s="276"/>
      <c r="BG325" s="276"/>
      <c r="BH325" s="276"/>
      <c r="BI325" s="276"/>
      <c r="BJ325" s="276"/>
      <c r="BK325" s="276"/>
      <c r="BL325" s="276"/>
      <c r="BM325" s="276"/>
      <c r="BN325" s="276"/>
      <c r="BO325" s="276"/>
      <c r="BP325" s="276"/>
      <c r="BQ325" s="276"/>
      <c r="BR325" s="276"/>
      <c r="BS325" s="276"/>
      <c r="BT325" s="276"/>
      <c r="BU325" s="276"/>
      <c r="BV325" s="276"/>
      <c r="BW325" s="276"/>
      <c r="BX325" s="276"/>
      <c r="BY325" s="276"/>
      <c r="BZ325" s="276"/>
      <c r="CA325" s="30"/>
      <c r="CB325" s="42" t="str">
        <f t="shared" si="31"/>
        <v>Riadok bude skrytý.</v>
      </c>
      <c r="CC325" s="36" t="s">
        <v>97</v>
      </c>
      <c r="CW325" s="22">
        <f t="shared" si="33"/>
        <v>0</v>
      </c>
      <c r="CZ325" s="22">
        <f t="shared" si="32"/>
        <v>1</v>
      </c>
      <c r="DA325" s="22">
        <f t="shared" si="29"/>
        <v>0</v>
      </c>
      <c r="DZ325" s="191"/>
    </row>
    <row r="326" spans="1:130">
      <c r="A326" s="12"/>
      <c r="B326" s="276"/>
      <c r="C326" s="276"/>
      <c r="D326" s="276"/>
      <c r="E326" s="276"/>
      <c r="F326" s="276"/>
      <c r="G326" s="276"/>
      <c r="H326" s="276"/>
      <c r="I326" s="276"/>
      <c r="J326" s="276"/>
      <c r="K326" s="276"/>
      <c r="L326" s="276"/>
      <c r="M326" s="276"/>
      <c r="N326" s="276"/>
      <c r="O326" s="276"/>
      <c r="P326" s="276"/>
      <c r="Q326" s="276"/>
      <c r="R326" s="276"/>
      <c r="S326" s="276"/>
      <c r="T326" s="276"/>
      <c r="U326" s="276"/>
      <c r="V326" s="276"/>
      <c r="W326" s="276"/>
      <c r="X326" s="276"/>
      <c r="Y326" s="276"/>
      <c r="Z326" s="276"/>
      <c r="AA326" s="276"/>
      <c r="AB326" s="276"/>
      <c r="AC326" s="276"/>
      <c r="AD326" s="276"/>
      <c r="AE326" s="276"/>
      <c r="AF326" s="276"/>
      <c r="AG326" s="276"/>
      <c r="AH326" s="276"/>
      <c r="AI326" s="276"/>
      <c r="AJ326" s="276"/>
      <c r="AK326" s="276"/>
      <c r="AL326" s="276"/>
      <c r="AM326" s="276"/>
      <c r="AN326" s="276"/>
      <c r="AO326" s="276"/>
      <c r="AP326" s="276"/>
      <c r="AQ326" s="276"/>
      <c r="AR326" s="276"/>
      <c r="AS326" s="276"/>
      <c r="AT326" s="276"/>
      <c r="AU326" s="276"/>
      <c r="AV326" s="276"/>
      <c r="AW326" s="276"/>
      <c r="AX326" s="276"/>
      <c r="AY326" s="276"/>
      <c r="AZ326" s="276"/>
      <c r="BA326" s="276"/>
      <c r="BB326" s="276"/>
      <c r="BC326" s="276"/>
      <c r="BD326" s="276"/>
      <c r="BE326" s="276"/>
      <c r="BF326" s="276"/>
      <c r="BG326" s="276"/>
      <c r="BH326" s="276"/>
      <c r="BI326" s="276"/>
      <c r="BJ326" s="276"/>
      <c r="BK326" s="276"/>
      <c r="BL326" s="276"/>
      <c r="BM326" s="276"/>
      <c r="BN326" s="276"/>
      <c r="BO326" s="276"/>
      <c r="BP326" s="276"/>
      <c r="BQ326" s="276"/>
      <c r="BR326" s="276"/>
      <c r="BS326" s="276"/>
      <c r="BT326" s="276"/>
      <c r="BU326" s="276"/>
      <c r="BV326" s="276"/>
      <c r="BW326" s="276"/>
      <c r="BX326" s="276"/>
      <c r="BY326" s="276"/>
      <c r="BZ326" s="276"/>
      <c r="CA326" s="30"/>
      <c r="CB326" s="42" t="str">
        <f t="shared" si="31"/>
        <v>Riadok bude skrytý.</v>
      </c>
      <c r="CC326" s="36" t="s">
        <v>97</v>
      </c>
      <c r="CW326" s="22">
        <f t="shared" si="33"/>
        <v>0</v>
      </c>
      <c r="CZ326" s="22">
        <f t="shared" si="32"/>
        <v>1</v>
      </c>
      <c r="DA326" s="22">
        <f t="shared" si="29"/>
        <v>0</v>
      </c>
      <c r="DZ326" s="191"/>
    </row>
    <row r="327" spans="1:130">
      <c r="A327" s="12"/>
      <c r="B327" s="276"/>
      <c r="C327" s="276"/>
      <c r="D327" s="276"/>
      <c r="E327" s="276"/>
      <c r="F327" s="276"/>
      <c r="G327" s="276"/>
      <c r="H327" s="276"/>
      <c r="I327" s="276"/>
      <c r="J327" s="276"/>
      <c r="K327" s="276"/>
      <c r="L327" s="276"/>
      <c r="M327" s="276"/>
      <c r="N327" s="276"/>
      <c r="O327" s="276"/>
      <c r="P327" s="276"/>
      <c r="Q327" s="276"/>
      <c r="R327" s="276"/>
      <c r="S327" s="276"/>
      <c r="T327" s="276"/>
      <c r="U327" s="276"/>
      <c r="V327" s="276"/>
      <c r="W327" s="276"/>
      <c r="X327" s="276"/>
      <c r="Y327" s="276"/>
      <c r="Z327" s="276"/>
      <c r="AA327" s="276"/>
      <c r="AB327" s="276"/>
      <c r="AC327" s="276"/>
      <c r="AD327" s="276"/>
      <c r="AE327" s="276"/>
      <c r="AF327" s="276"/>
      <c r="AG327" s="276"/>
      <c r="AH327" s="276"/>
      <c r="AI327" s="276"/>
      <c r="AJ327" s="276"/>
      <c r="AK327" s="276"/>
      <c r="AL327" s="276"/>
      <c r="AM327" s="276"/>
      <c r="AN327" s="276"/>
      <c r="AO327" s="276"/>
      <c r="AP327" s="276"/>
      <c r="AQ327" s="276"/>
      <c r="AR327" s="276"/>
      <c r="AS327" s="276"/>
      <c r="AT327" s="276"/>
      <c r="AU327" s="276"/>
      <c r="AV327" s="276"/>
      <c r="AW327" s="276"/>
      <c r="AX327" s="276"/>
      <c r="AY327" s="276"/>
      <c r="AZ327" s="276"/>
      <c r="BA327" s="276"/>
      <c r="BB327" s="276"/>
      <c r="BC327" s="276"/>
      <c r="BD327" s="276"/>
      <c r="BE327" s="276"/>
      <c r="BF327" s="276"/>
      <c r="BG327" s="276"/>
      <c r="BH327" s="276"/>
      <c r="BI327" s="276"/>
      <c r="BJ327" s="276"/>
      <c r="BK327" s="276"/>
      <c r="BL327" s="276"/>
      <c r="BM327" s="276"/>
      <c r="BN327" s="276"/>
      <c r="BO327" s="276"/>
      <c r="BP327" s="276"/>
      <c r="BQ327" s="276"/>
      <c r="BR327" s="276"/>
      <c r="BS327" s="276"/>
      <c r="BT327" s="276"/>
      <c r="BU327" s="276"/>
      <c r="BV327" s="276"/>
      <c r="BW327" s="276"/>
      <c r="BX327" s="276"/>
      <c r="BY327" s="276"/>
      <c r="BZ327" s="276"/>
      <c r="CA327" s="30"/>
      <c r="CB327" s="42" t="str">
        <f t="shared" si="31"/>
        <v>Riadok bude skrytý.</v>
      </c>
      <c r="CC327" s="36" t="s">
        <v>97</v>
      </c>
      <c r="CW327" s="22">
        <f t="shared" si="33"/>
        <v>0</v>
      </c>
      <c r="CZ327" s="22">
        <f t="shared" si="32"/>
        <v>1</v>
      </c>
      <c r="DA327" s="22">
        <f t="shared" si="29"/>
        <v>0</v>
      </c>
      <c r="DZ327" s="191"/>
    </row>
    <row r="328" spans="1:130">
      <c r="A328" s="12"/>
      <c r="B328" s="276"/>
      <c r="C328" s="276"/>
      <c r="D328" s="276"/>
      <c r="E328" s="276"/>
      <c r="F328" s="276"/>
      <c r="G328" s="276"/>
      <c r="H328" s="276"/>
      <c r="I328" s="276"/>
      <c r="J328" s="276"/>
      <c r="K328" s="276"/>
      <c r="L328" s="276"/>
      <c r="M328" s="276"/>
      <c r="N328" s="276"/>
      <c r="O328" s="276"/>
      <c r="P328" s="276"/>
      <c r="Q328" s="276"/>
      <c r="R328" s="276"/>
      <c r="S328" s="276"/>
      <c r="T328" s="276"/>
      <c r="U328" s="276"/>
      <c r="V328" s="276"/>
      <c r="W328" s="276"/>
      <c r="X328" s="276"/>
      <c r="Y328" s="276"/>
      <c r="Z328" s="276"/>
      <c r="AA328" s="276"/>
      <c r="AB328" s="276"/>
      <c r="AC328" s="276"/>
      <c r="AD328" s="276"/>
      <c r="AE328" s="276"/>
      <c r="AF328" s="276"/>
      <c r="AG328" s="276"/>
      <c r="AH328" s="276"/>
      <c r="AI328" s="276"/>
      <c r="AJ328" s="276"/>
      <c r="AK328" s="276"/>
      <c r="AL328" s="276"/>
      <c r="AM328" s="276"/>
      <c r="AN328" s="276"/>
      <c r="AO328" s="276"/>
      <c r="AP328" s="276"/>
      <c r="AQ328" s="276"/>
      <c r="AR328" s="276"/>
      <c r="AS328" s="276"/>
      <c r="AT328" s="276"/>
      <c r="AU328" s="276"/>
      <c r="AV328" s="276"/>
      <c r="AW328" s="276"/>
      <c r="AX328" s="276"/>
      <c r="AY328" s="276"/>
      <c r="AZ328" s="276"/>
      <c r="BA328" s="276"/>
      <c r="BB328" s="276"/>
      <c r="BC328" s="276"/>
      <c r="BD328" s="276"/>
      <c r="BE328" s="276"/>
      <c r="BF328" s="276"/>
      <c r="BG328" s="276"/>
      <c r="BH328" s="276"/>
      <c r="BI328" s="276"/>
      <c r="BJ328" s="276"/>
      <c r="BK328" s="276"/>
      <c r="BL328" s="276"/>
      <c r="BM328" s="276"/>
      <c r="BN328" s="276"/>
      <c r="BO328" s="276"/>
      <c r="BP328" s="276"/>
      <c r="BQ328" s="276"/>
      <c r="BR328" s="276"/>
      <c r="BS328" s="276"/>
      <c r="BT328" s="276"/>
      <c r="BU328" s="276"/>
      <c r="BV328" s="276"/>
      <c r="BW328" s="276"/>
      <c r="BX328" s="276"/>
      <c r="BY328" s="276"/>
      <c r="BZ328" s="276"/>
      <c r="CA328" s="30"/>
      <c r="CB328" s="42" t="str">
        <f t="shared" si="31"/>
        <v>Riadok bude skrytý.</v>
      </c>
      <c r="CC328" s="36" t="s">
        <v>97</v>
      </c>
      <c r="CW328" s="22">
        <f t="shared" si="33"/>
        <v>0</v>
      </c>
      <c r="CZ328" s="22">
        <f t="shared" si="32"/>
        <v>1</v>
      </c>
      <c r="DA328" s="22">
        <f t="shared" si="29"/>
        <v>0</v>
      </c>
      <c r="DZ328" s="191"/>
    </row>
    <row r="329" spans="1:130">
      <c r="A329" s="12"/>
      <c r="B329" s="276"/>
      <c r="C329" s="276"/>
      <c r="D329" s="276"/>
      <c r="E329" s="276"/>
      <c r="F329" s="276"/>
      <c r="G329" s="276"/>
      <c r="H329" s="276"/>
      <c r="I329" s="276"/>
      <c r="J329" s="276"/>
      <c r="K329" s="276"/>
      <c r="L329" s="276"/>
      <c r="M329" s="276"/>
      <c r="N329" s="276"/>
      <c r="O329" s="276"/>
      <c r="P329" s="276"/>
      <c r="Q329" s="276"/>
      <c r="R329" s="276"/>
      <c r="S329" s="276"/>
      <c r="T329" s="276"/>
      <c r="U329" s="276"/>
      <c r="V329" s="276"/>
      <c r="W329" s="276"/>
      <c r="X329" s="276"/>
      <c r="Y329" s="276"/>
      <c r="Z329" s="276"/>
      <c r="AA329" s="276"/>
      <c r="AB329" s="276"/>
      <c r="AC329" s="276"/>
      <c r="AD329" s="276"/>
      <c r="AE329" s="276"/>
      <c r="AF329" s="276"/>
      <c r="AG329" s="276"/>
      <c r="AH329" s="276"/>
      <c r="AI329" s="276"/>
      <c r="AJ329" s="276"/>
      <c r="AK329" s="276"/>
      <c r="AL329" s="276"/>
      <c r="AM329" s="276"/>
      <c r="AN329" s="276"/>
      <c r="AO329" s="276"/>
      <c r="AP329" s="276"/>
      <c r="AQ329" s="276"/>
      <c r="AR329" s="276"/>
      <c r="AS329" s="276"/>
      <c r="AT329" s="276"/>
      <c r="AU329" s="276"/>
      <c r="AV329" s="276"/>
      <c r="AW329" s="276"/>
      <c r="AX329" s="276"/>
      <c r="AY329" s="276"/>
      <c r="AZ329" s="276"/>
      <c r="BA329" s="276"/>
      <c r="BB329" s="276"/>
      <c r="BC329" s="276"/>
      <c r="BD329" s="276"/>
      <c r="BE329" s="276"/>
      <c r="BF329" s="276"/>
      <c r="BG329" s="276"/>
      <c r="BH329" s="276"/>
      <c r="BI329" s="276"/>
      <c r="BJ329" s="276"/>
      <c r="BK329" s="276"/>
      <c r="BL329" s="276"/>
      <c r="BM329" s="276"/>
      <c r="BN329" s="276"/>
      <c r="BO329" s="276"/>
      <c r="BP329" s="276"/>
      <c r="BQ329" s="276"/>
      <c r="BR329" s="276"/>
      <c r="BS329" s="276"/>
      <c r="BT329" s="276"/>
      <c r="BU329" s="276"/>
      <c r="BV329" s="276"/>
      <c r="BW329" s="276"/>
      <c r="BX329" s="276"/>
      <c r="BY329" s="276"/>
      <c r="BZ329" s="276"/>
      <c r="CA329" s="30"/>
      <c r="CB329" s="42" t="str">
        <f t="shared" si="31"/>
        <v>Riadok bude skrytý.</v>
      </c>
      <c r="CC329" s="36" t="s">
        <v>97</v>
      </c>
      <c r="CW329" s="22">
        <f t="shared" si="33"/>
        <v>0</v>
      </c>
      <c r="CZ329" s="22">
        <f t="shared" si="32"/>
        <v>1</v>
      </c>
      <c r="DA329" s="22">
        <f t="shared" ref="DA329:DA370" si="34">+IF(CW329+CX329+CY329=0,0,IF(CZ329=0,0,1))</f>
        <v>0</v>
      </c>
      <c r="DZ329" s="191"/>
    </row>
    <row r="330" spans="1:130">
      <c r="A330" s="12"/>
      <c r="B330" s="276"/>
      <c r="C330" s="276"/>
      <c r="D330" s="276"/>
      <c r="E330" s="276"/>
      <c r="F330" s="276"/>
      <c r="G330" s="276"/>
      <c r="H330" s="276"/>
      <c r="I330" s="276"/>
      <c r="J330" s="276"/>
      <c r="K330" s="276"/>
      <c r="L330" s="276"/>
      <c r="M330" s="276"/>
      <c r="N330" s="276"/>
      <c r="O330" s="276"/>
      <c r="P330" s="276"/>
      <c r="Q330" s="276"/>
      <c r="R330" s="276"/>
      <c r="S330" s="276"/>
      <c r="T330" s="276"/>
      <c r="U330" s="276"/>
      <c r="V330" s="276"/>
      <c r="W330" s="276"/>
      <c r="X330" s="276"/>
      <c r="Y330" s="276"/>
      <c r="Z330" s="276"/>
      <c r="AA330" s="276"/>
      <c r="AB330" s="276"/>
      <c r="AC330" s="276"/>
      <c r="AD330" s="276"/>
      <c r="AE330" s="276"/>
      <c r="AF330" s="276"/>
      <c r="AG330" s="276"/>
      <c r="AH330" s="276"/>
      <c r="AI330" s="276"/>
      <c r="AJ330" s="276"/>
      <c r="AK330" s="276"/>
      <c r="AL330" s="276"/>
      <c r="AM330" s="276"/>
      <c r="AN330" s="276"/>
      <c r="AO330" s="276"/>
      <c r="AP330" s="276"/>
      <c r="AQ330" s="276"/>
      <c r="AR330" s="276"/>
      <c r="AS330" s="276"/>
      <c r="AT330" s="276"/>
      <c r="AU330" s="276"/>
      <c r="AV330" s="276"/>
      <c r="AW330" s="276"/>
      <c r="AX330" s="276"/>
      <c r="AY330" s="276"/>
      <c r="AZ330" s="276"/>
      <c r="BA330" s="276"/>
      <c r="BB330" s="276"/>
      <c r="BC330" s="276"/>
      <c r="BD330" s="276"/>
      <c r="BE330" s="276"/>
      <c r="BF330" s="276"/>
      <c r="BG330" s="276"/>
      <c r="BH330" s="276"/>
      <c r="BI330" s="276"/>
      <c r="BJ330" s="276"/>
      <c r="BK330" s="276"/>
      <c r="BL330" s="276"/>
      <c r="BM330" s="276"/>
      <c r="BN330" s="276"/>
      <c r="BO330" s="276"/>
      <c r="BP330" s="276"/>
      <c r="BQ330" s="276"/>
      <c r="BR330" s="276"/>
      <c r="BS330" s="276"/>
      <c r="BT330" s="276"/>
      <c r="BU330" s="276"/>
      <c r="BV330" s="276"/>
      <c r="BW330" s="276"/>
      <c r="BX330" s="276"/>
      <c r="BY330" s="276"/>
      <c r="BZ330" s="276"/>
      <c r="CA330" s="30"/>
      <c r="CB330" s="42" t="str">
        <f t="shared" si="31"/>
        <v>Riadok bude skrytý.</v>
      </c>
      <c r="CC330" s="36" t="s">
        <v>97</v>
      </c>
      <c r="CW330" s="22">
        <f t="shared" si="33"/>
        <v>0</v>
      </c>
      <c r="CZ330" s="22">
        <f t="shared" si="32"/>
        <v>1</v>
      </c>
      <c r="DA330" s="22">
        <f t="shared" si="34"/>
        <v>0</v>
      </c>
      <c r="DZ330" s="191"/>
    </row>
    <row r="331" spans="1:130">
      <c r="A331" s="12"/>
      <c r="B331" s="276"/>
      <c r="C331" s="276"/>
      <c r="D331" s="276"/>
      <c r="E331" s="276"/>
      <c r="F331" s="276"/>
      <c r="G331" s="276"/>
      <c r="H331" s="276"/>
      <c r="I331" s="276"/>
      <c r="J331" s="276"/>
      <c r="K331" s="276"/>
      <c r="L331" s="276"/>
      <c r="M331" s="276"/>
      <c r="N331" s="276"/>
      <c r="O331" s="276"/>
      <c r="P331" s="276"/>
      <c r="Q331" s="276"/>
      <c r="R331" s="276"/>
      <c r="S331" s="276"/>
      <c r="T331" s="276"/>
      <c r="U331" s="276"/>
      <c r="V331" s="276"/>
      <c r="W331" s="276"/>
      <c r="X331" s="276"/>
      <c r="Y331" s="276"/>
      <c r="Z331" s="276"/>
      <c r="AA331" s="276"/>
      <c r="AB331" s="276"/>
      <c r="AC331" s="276"/>
      <c r="AD331" s="276"/>
      <c r="AE331" s="276"/>
      <c r="AF331" s="276"/>
      <c r="AG331" s="276"/>
      <c r="AH331" s="276"/>
      <c r="AI331" s="276"/>
      <c r="AJ331" s="276"/>
      <c r="AK331" s="276"/>
      <c r="AL331" s="276"/>
      <c r="AM331" s="276"/>
      <c r="AN331" s="276"/>
      <c r="AO331" s="276"/>
      <c r="AP331" s="276"/>
      <c r="AQ331" s="276"/>
      <c r="AR331" s="276"/>
      <c r="AS331" s="276"/>
      <c r="AT331" s="276"/>
      <c r="AU331" s="276"/>
      <c r="AV331" s="276"/>
      <c r="AW331" s="276"/>
      <c r="AX331" s="276"/>
      <c r="AY331" s="276"/>
      <c r="AZ331" s="276"/>
      <c r="BA331" s="276"/>
      <c r="BB331" s="276"/>
      <c r="BC331" s="276"/>
      <c r="BD331" s="276"/>
      <c r="BE331" s="276"/>
      <c r="BF331" s="276"/>
      <c r="BG331" s="276"/>
      <c r="BH331" s="276"/>
      <c r="BI331" s="276"/>
      <c r="BJ331" s="276"/>
      <c r="BK331" s="276"/>
      <c r="BL331" s="276"/>
      <c r="BM331" s="276"/>
      <c r="BN331" s="276"/>
      <c r="BO331" s="276"/>
      <c r="BP331" s="276"/>
      <c r="BQ331" s="276"/>
      <c r="BR331" s="276"/>
      <c r="BS331" s="276"/>
      <c r="BT331" s="276"/>
      <c r="BU331" s="276"/>
      <c r="BV331" s="276"/>
      <c r="BW331" s="276"/>
      <c r="BX331" s="276"/>
      <c r="BY331" s="276"/>
      <c r="BZ331" s="276"/>
      <c r="CA331" s="30"/>
      <c r="CB331" s="42" t="str">
        <f t="shared" si="31"/>
        <v>Riadok bude skrytý.</v>
      </c>
      <c r="CC331" s="36" t="s">
        <v>97</v>
      </c>
      <c r="CW331" s="22">
        <f t="shared" si="33"/>
        <v>0</v>
      </c>
      <c r="CZ331" s="22">
        <f t="shared" si="32"/>
        <v>1</v>
      </c>
      <c r="DA331" s="22">
        <f t="shared" si="34"/>
        <v>0</v>
      </c>
      <c r="DZ331" s="191"/>
    </row>
    <row r="332" spans="1:130">
      <c r="A332" s="12"/>
      <c r="CA332" s="28"/>
      <c r="CB332" s="42" t="str">
        <f t="shared" si="31"/>
        <v>Riadok bude vidieť.</v>
      </c>
      <c r="CC332" s="36" t="s">
        <v>97</v>
      </c>
      <c r="CW332" s="24">
        <f>+IF(SUM(CW334:CW353)=0,0,1)</f>
        <v>1</v>
      </c>
      <c r="CZ332" s="22">
        <f t="shared" si="32"/>
        <v>1</v>
      </c>
      <c r="DA332" s="22">
        <f t="shared" si="34"/>
        <v>1</v>
      </c>
      <c r="DZ332" s="191"/>
    </row>
    <row r="333" spans="1:130">
      <c r="A333" s="12"/>
      <c r="B333" s="165" t="s">
        <v>102</v>
      </c>
      <c r="C333" s="366" t="s">
        <v>245</v>
      </c>
      <c r="D333" s="366"/>
      <c r="E333" s="366"/>
      <c r="F333" s="366"/>
      <c r="G333" s="366"/>
      <c r="H333" s="366"/>
      <c r="I333" s="366"/>
      <c r="J333" s="366"/>
      <c r="K333" s="366"/>
      <c r="L333" s="366"/>
      <c r="M333" s="366"/>
      <c r="N333" s="366"/>
      <c r="O333" s="366"/>
      <c r="P333" s="366"/>
      <c r="Q333" s="366"/>
      <c r="R333" s="366"/>
      <c r="S333" s="366"/>
      <c r="T333" s="366"/>
      <c r="U333" s="366"/>
      <c r="V333" s="366"/>
      <c r="W333" s="366"/>
      <c r="X333" s="366"/>
      <c r="Y333" s="366"/>
      <c r="Z333" s="366"/>
      <c r="AA333" s="366"/>
      <c r="AB333" s="366"/>
      <c r="AC333" s="366"/>
      <c r="AD333" s="366"/>
      <c r="AE333" s="366"/>
      <c r="AF333" s="366"/>
      <c r="AG333" s="366"/>
      <c r="AH333" s="366"/>
      <c r="AI333" s="366"/>
      <c r="AJ333" s="366"/>
      <c r="AK333" s="366"/>
      <c r="AL333" s="366"/>
      <c r="AM333" s="366"/>
      <c r="AN333" s="366"/>
      <c r="AO333" s="366"/>
      <c r="AP333" s="366"/>
      <c r="AQ333" s="366"/>
      <c r="AR333" s="366"/>
      <c r="AS333" s="366"/>
      <c r="AT333" s="366"/>
      <c r="AU333" s="366"/>
      <c r="AV333" s="366"/>
      <c r="AW333" s="366"/>
      <c r="AX333" s="366"/>
      <c r="AY333" s="366"/>
      <c r="AZ333" s="366"/>
      <c r="BA333" s="366"/>
      <c r="BB333" s="366"/>
      <c r="BC333" s="366"/>
      <c r="BD333" s="366"/>
      <c r="BE333" s="366"/>
      <c r="BF333" s="366"/>
      <c r="BG333" s="366"/>
      <c r="BH333" s="366"/>
      <c r="BI333" s="366"/>
      <c r="BJ333" s="366"/>
      <c r="BK333" s="366"/>
      <c r="BL333" s="366"/>
      <c r="BM333" s="366"/>
      <c r="BN333" s="366"/>
      <c r="BO333" s="366"/>
      <c r="BP333" s="366"/>
      <c r="BQ333" s="366"/>
      <c r="BR333" s="366"/>
      <c r="BS333" s="366"/>
      <c r="BT333" s="366"/>
      <c r="BU333" s="366"/>
      <c r="BV333" s="366"/>
      <c r="BW333" s="366"/>
      <c r="BX333" s="366"/>
      <c r="BY333" s="366"/>
      <c r="BZ333" s="366"/>
      <c r="CA333" s="29" t="s">
        <v>91</v>
      </c>
      <c r="CB333" s="42" t="str">
        <f t="shared" si="31"/>
        <v>Riadok bude vidieť.</v>
      </c>
      <c r="CC333" s="36" t="s">
        <v>97</v>
      </c>
      <c r="CW333" s="22">
        <f>+IF(SUM(CW334:CW353)=0,0,1)</f>
        <v>1</v>
      </c>
      <c r="CZ333" s="22">
        <f t="shared" si="32"/>
        <v>1</v>
      </c>
      <c r="DA333" s="22">
        <f t="shared" si="34"/>
        <v>1</v>
      </c>
      <c r="DZ333" s="191"/>
    </row>
    <row r="334" spans="1:130">
      <c r="A334" s="12"/>
      <c r="B334" s="276" t="s">
        <v>76</v>
      </c>
      <c r="C334" s="276"/>
      <c r="D334" s="276"/>
      <c r="E334" s="276"/>
      <c r="F334" s="276"/>
      <c r="G334" s="276"/>
      <c r="H334" s="276"/>
      <c r="I334" s="276"/>
      <c r="J334" s="276"/>
      <c r="K334" s="276"/>
      <c r="L334" s="276"/>
      <c r="M334" s="276"/>
      <c r="N334" s="276"/>
      <c r="O334" s="276"/>
      <c r="P334" s="276"/>
      <c r="Q334" s="276"/>
      <c r="R334" s="276"/>
      <c r="S334" s="276"/>
      <c r="T334" s="276"/>
      <c r="U334" s="276"/>
      <c r="V334" s="276"/>
      <c r="W334" s="276"/>
      <c r="X334" s="276"/>
      <c r="Y334" s="276"/>
      <c r="Z334" s="276"/>
      <c r="AA334" s="276"/>
      <c r="AB334" s="276"/>
      <c r="AC334" s="276"/>
      <c r="AD334" s="276"/>
      <c r="AE334" s="276"/>
      <c r="AF334" s="276"/>
      <c r="AG334" s="276"/>
      <c r="AH334" s="276"/>
      <c r="AI334" s="276"/>
      <c r="AJ334" s="276"/>
      <c r="AK334" s="276"/>
      <c r="AL334" s="276"/>
      <c r="AM334" s="276"/>
      <c r="AN334" s="276"/>
      <c r="AO334" s="276"/>
      <c r="AP334" s="276"/>
      <c r="AQ334" s="276"/>
      <c r="AR334" s="276"/>
      <c r="AS334" s="276"/>
      <c r="AT334" s="276"/>
      <c r="AU334" s="276"/>
      <c r="AV334" s="276"/>
      <c r="AW334" s="276"/>
      <c r="AX334" s="276"/>
      <c r="AY334" s="276"/>
      <c r="AZ334" s="276"/>
      <c r="BA334" s="276"/>
      <c r="BB334" s="276"/>
      <c r="BC334" s="276"/>
      <c r="BD334" s="276"/>
      <c r="BE334" s="276"/>
      <c r="BF334" s="276"/>
      <c r="BG334" s="276"/>
      <c r="BH334" s="276"/>
      <c r="BI334" s="276"/>
      <c r="BJ334" s="276"/>
      <c r="BK334" s="276"/>
      <c r="BL334" s="276"/>
      <c r="BM334" s="276"/>
      <c r="BN334" s="276"/>
      <c r="BO334" s="276"/>
      <c r="BP334" s="276"/>
      <c r="BQ334" s="276"/>
      <c r="BR334" s="276"/>
      <c r="BS334" s="276"/>
      <c r="BT334" s="276"/>
      <c r="BU334" s="276"/>
      <c r="BV334" s="276"/>
      <c r="BW334" s="276"/>
      <c r="BX334" s="276"/>
      <c r="BY334" s="276"/>
      <c r="BZ334" s="276"/>
      <c r="CA334" s="30"/>
      <c r="CB334" s="42" t="str">
        <f t="shared" si="31"/>
        <v>Riadok bude vidieť.</v>
      </c>
      <c r="CC334" s="36" t="s">
        <v>97</v>
      </c>
      <c r="CW334" s="22">
        <f t="shared" ref="CW334:CW353" si="35">+IF(B334="",0,1)</f>
        <v>1</v>
      </c>
      <c r="CZ334" s="22">
        <f t="shared" si="32"/>
        <v>1</v>
      </c>
      <c r="DA334" s="22">
        <f t="shared" si="34"/>
        <v>1</v>
      </c>
      <c r="DZ334" s="191"/>
    </row>
    <row r="335" spans="1:130">
      <c r="A335" s="12"/>
      <c r="B335" s="276" t="s">
        <v>77</v>
      </c>
      <c r="C335" s="276"/>
      <c r="D335" s="276"/>
      <c r="E335" s="276"/>
      <c r="F335" s="276"/>
      <c r="G335" s="276"/>
      <c r="H335" s="276"/>
      <c r="I335" s="276"/>
      <c r="J335" s="276"/>
      <c r="K335" s="276"/>
      <c r="L335" s="276"/>
      <c r="M335" s="276"/>
      <c r="N335" s="276"/>
      <c r="O335" s="276"/>
      <c r="P335" s="276"/>
      <c r="Q335" s="276"/>
      <c r="R335" s="276"/>
      <c r="S335" s="276"/>
      <c r="T335" s="276"/>
      <c r="U335" s="276"/>
      <c r="V335" s="276"/>
      <c r="W335" s="276"/>
      <c r="X335" s="276"/>
      <c r="Y335" s="276"/>
      <c r="Z335" s="276"/>
      <c r="AA335" s="276"/>
      <c r="AB335" s="276"/>
      <c r="AC335" s="276"/>
      <c r="AD335" s="276"/>
      <c r="AE335" s="276"/>
      <c r="AF335" s="276"/>
      <c r="AG335" s="276"/>
      <c r="AH335" s="276"/>
      <c r="AI335" s="276"/>
      <c r="AJ335" s="276"/>
      <c r="AK335" s="276"/>
      <c r="AL335" s="276"/>
      <c r="AM335" s="276"/>
      <c r="AN335" s="276"/>
      <c r="AO335" s="276"/>
      <c r="AP335" s="276"/>
      <c r="AQ335" s="276"/>
      <c r="AR335" s="276"/>
      <c r="AS335" s="276"/>
      <c r="AT335" s="276"/>
      <c r="AU335" s="276"/>
      <c r="AV335" s="276"/>
      <c r="AW335" s="276"/>
      <c r="AX335" s="276"/>
      <c r="AY335" s="276"/>
      <c r="AZ335" s="276"/>
      <c r="BA335" s="276"/>
      <c r="BB335" s="276"/>
      <c r="BC335" s="276"/>
      <c r="BD335" s="276"/>
      <c r="BE335" s="276"/>
      <c r="BF335" s="276"/>
      <c r="BG335" s="276"/>
      <c r="BH335" s="276"/>
      <c r="BI335" s="276"/>
      <c r="BJ335" s="276"/>
      <c r="BK335" s="276"/>
      <c r="BL335" s="276"/>
      <c r="BM335" s="276"/>
      <c r="BN335" s="276"/>
      <c r="BO335" s="276"/>
      <c r="BP335" s="276"/>
      <c r="BQ335" s="276"/>
      <c r="BR335" s="276"/>
      <c r="BS335" s="276"/>
      <c r="BT335" s="276"/>
      <c r="BU335" s="276"/>
      <c r="BV335" s="276"/>
      <c r="BW335" s="276"/>
      <c r="BX335" s="276"/>
      <c r="BY335" s="276"/>
      <c r="BZ335" s="276"/>
      <c r="CA335" s="30"/>
      <c r="CB335" s="42" t="str">
        <f t="shared" si="31"/>
        <v>Riadok bude vidieť.</v>
      </c>
      <c r="CC335" s="36" t="s">
        <v>97</v>
      </c>
      <c r="CW335" s="22">
        <f t="shared" si="35"/>
        <v>1</v>
      </c>
      <c r="CZ335" s="22">
        <f t="shared" si="32"/>
        <v>1</v>
      </c>
      <c r="DA335" s="22">
        <f t="shared" si="34"/>
        <v>1</v>
      </c>
      <c r="DZ335" s="191"/>
    </row>
    <row r="336" spans="1:130">
      <c r="A336" s="12"/>
      <c r="B336" s="276" t="s">
        <v>99</v>
      </c>
      <c r="C336" s="276"/>
      <c r="D336" s="276"/>
      <c r="E336" s="276"/>
      <c r="F336" s="276"/>
      <c r="G336" s="276"/>
      <c r="H336" s="276"/>
      <c r="I336" s="276"/>
      <c r="J336" s="276"/>
      <c r="K336" s="276"/>
      <c r="L336" s="276"/>
      <c r="M336" s="276"/>
      <c r="N336" s="276"/>
      <c r="O336" s="276"/>
      <c r="P336" s="276"/>
      <c r="Q336" s="276"/>
      <c r="R336" s="276"/>
      <c r="S336" s="276"/>
      <c r="T336" s="276"/>
      <c r="U336" s="276"/>
      <c r="V336" s="276"/>
      <c r="W336" s="276"/>
      <c r="X336" s="276"/>
      <c r="Y336" s="276"/>
      <c r="Z336" s="276"/>
      <c r="AA336" s="276"/>
      <c r="AB336" s="276"/>
      <c r="AC336" s="276"/>
      <c r="AD336" s="276"/>
      <c r="AE336" s="276"/>
      <c r="AF336" s="276"/>
      <c r="AG336" s="276"/>
      <c r="AH336" s="276"/>
      <c r="AI336" s="276"/>
      <c r="AJ336" s="276"/>
      <c r="AK336" s="276"/>
      <c r="AL336" s="276"/>
      <c r="AM336" s="276"/>
      <c r="AN336" s="276"/>
      <c r="AO336" s="276"/>
      <c r="AP336" s="276"/>
      <c r="AQ336" s="276"/>
      <c r="AR336" s="276"/>
      <c r="AS336" s="276"/>
      <c r="AT336" s="276"/>
      <c r="AU336" s="276"/>
      <c r="AV336" s="276"/>
      <c r="AW336" s="276"/>
      <c r="AX336" s="276"/>
      <c r="AY336" s="276"/>
      <c r="AZ336" s="276"/>
      <c r="BA336" s="276"/>
      <c r="BB336" s="276"/>
      <c r="BC336" s="276"/>
      <c r="BD336" s="276"/>
      <c r="BE336" s="276"/>
      <c r="BF336" s="276"/>
      <c r="BG336" s="276"/>
      <c r="BH336" s="276"/>
      <c r="BI336" s="276"/>
      <c r="BJ336" s="276"/>
      <c r="BK336" s="276"/>
      <c r="BL336" s="276"/>
      <c r="BM336" s="276"/>
      <c r="BN336" s="276"/>
      <c r="BO336" s="276"/>
      <c r="BP336" s="276"/>
      <c r="BQ336" s="276"/>
      <c r="BR336" s="276"/>
      <c r="BS336" s="276"/>
      <c r="BT336" s="276"/>
      <c r="BU336" s="276"/>
      <c r="BV336" s="276"/>
      <c r="BW336" s="276"/>
      <c r="BX336" s="276"/>
      <c r="BY336" s="276"/>
      <c r="BZ336" s="276"/>
      <c r="CA336" s="30"/>
      <c r="CB336" s="42" t="str">
        <f t="shared" si="31"/>
        <v>Riadok bude vidieť.</v>
      </c>
      <c r="CC336" s="36" t="s">
        <v>97</v>
      </c>
      <c r="CW336" s="22">
        <f t="shared" si="35"/>
        <v>1</v>
      </c>
      <c r="CZ336" s="22">
        <f t="shared" si="32"/>
        <v>1</v>
      </c>
      <c r="DA336" s="22">
        <f t="shared" si="34"/>
        <v>1</v>
      </c>
      <c r="DZ336" s="191"/>
    </row>
    <row r="337" spans="1:130">
      <c r="A337" s="12"/>
      <c r="B337" s="276" t="s">
        <v>100</v>
      </c>
      <c r="C337" s="276"/>
      <c r="D337" s="276"/>
      <c r="E337" s="276"/>
      <c r="F337" s="276"/>
      <c r="G337" s="276"/>
      <c r="H337" s="276"/>
      <c r="I337" s="276"/>
      <c r="J337" s="276"/>
      <c r="K337" s="276"/>
      <c r="L337" s="276"/>
      <c r="M337" s="276"/>
      <c r="N337" s="276"/>
      <c r="O337" s="276"/>
      <c r="P337" s="276"/>
      <c r="Q337" s="276"/>
      <c r="R337" s="276"/>
      <c r="S337" s="276"/>
      <c r="T337" s="276"/>
      <c r="U337" s="276"/>
      <c r="V337" s="276"/>
      <c r="W337" s="276"/>
      <c r="X337" s="276"/>
      <c r="Y337" s="276"/>
      <c r="Z337" s="276"/>
      <c r="AA337" s="276"/>
      <c r="AB337" s="276"/>
      <c r="AC337" s="276"/>
      <c r="AD337" s="276"/>
      <c r="AE337" s="276"/>
      <c r="AF337" s="276"/>
      <c r="AG337" s="276"/>
      <c r="AH337" s="276"/>
      <c r="AI337" s="276"/>
      <c r="AJ337" s="276"/>
      <c r="AK337" s="276"/>
      <c r="AL337" s="276"/>
      <c r="AM337" s="276"/>
      <c r="AN337" s="276"/>
      <c r="AO337" s="276"/>
      <c r="AP337" s="276"/>
      <c r="AQ337" s="276"/>
      <c r="AR337" s="276"/>
      <c r="AS337" s="276"/>
      <c r="AT337" s="276"/>
      <c r="AU337" s="276"/>
      <c r="AV337" s="276"/>
      <c r="AW337" s="276"/>
      <c r="AX337" s="276"/>
      <c r="AY337" s="276"/>
      <c r="AZ337" s="276"/>
      <c r="BA337" s="276"/>
      <c r="BB337" s="276"/>
      <c r="BC337" s="276"/>
      <c r="BD337" s="276"/>
      <c r="BE337" s="276"/>
      <c r="BF337" s="276"/>
      <c r="BG337" s="276"/>
      <c r="BH337" s="276"/>
      <c r="BI337" s="276"/>
      <c r="BJ337" s="276"/>
      <c r="BK337" s="276"/>
      <c r="BL337" s="276"/>
      <c r="BM337" s="276"/>
      <c r="BN337" s="276"/>
      <c r="BO337" s="276"/>
      <c r="BP337" s="276"/>
      <c r="BQ337" s="276"/>
      <c r="BR337" s="276"/>
      <c r="BS337" s="276"/>
      <c r="BT337" s="276"/>
      <c r="BU337" s="276"/>
      <c r="BV337" s="276"/>
      <c r="BW337" s="276"/>
      <c r="BX337" s="276"/>
      <c r="BY337" s="276"/>
      <c r="BZ337" s="276"/>
      <c r="CA337" s="30"/>
      <c r="CB337" s="42" t="str">
        <f t="shared" si="31"/>
        <v>Riadok bude vidieť.</v>
      </c>
      <c r="CC337" s="36" t="s">
        <v>97</v>
      </c>
      <c r="CW337" s="22">
        <f t="shared" si="35"/>
        <v>1</v>
      </c>
      <c r="CZ337" s="22">
        <f t="shared" si="32"/>
        <v>1</v>
      </c>
      <c r="DA337" s="22">
        <f t="shared" si="34"/>
        <v>1</v>
      </c>
      <c r="DZ337" s="191"/>
    </row>
    <row r="338" spans="1:130">
      <c r="A338" s="12"/>
      <c r="B338" s="276"/>
      <c r="C338" s="276"/>
      <c r="D338" s="276"/>
      <c r="E338" s="276"/>
      <c r="F338" s="276"/>
      <c r="G338" s="276"/>
      <c r="H338" s="276"/>
      <c r="I338" s="276"/>
      <c r="J338" s="276"/>
      <c r="K338" s="276"/>
      <c r="L338" s="276"/>
      <c r="M338" s="276"/>
      <c r="N338" s="276"/>
      <c r="O338" s="276"/>
      <c r="P338" s="276"/>
      <c r="Q338" s="276"/>
      <c r="R338" s="276"/>
      <c r="S338" s="276"/>
      <c r="T338" s="276"/>
      <c r="U338" s="276"/>
      <c r="V338" s="276"/>
      <c r="W338" s="276"/>
      <c r="X338" s="276"/>
      <c r="Y338" s="276"/>
      <c r="Z338" s="276"/>
      <c r="AA338" s="276"/>
      <c r="AB338" s="276"/>
      <c r="AC338" s="276"/>
      <c r="AD338" s="276"/>
      <c r="AE338" s="276"/>
      <c r="AF338" s="276"/>
      <c r="AG338" s="276"/>
      <c r="AH338" s="276"/>
      <c r="AI338" s="276"/>
      <c r="AJ338" s="276"/>
      <c r="AK338" s="276"/>
      <c r="AL338" s="276"/>
      <c r="AM338" s="276"/>
      <c r="AN338" s="276"/>
      <c r="AO338" s="276"/>
      <c r="AP338" s="276"/>
      <c r="AQ338" s="276"/>
      <c r="AR338" s="276"/>
      <c r="AS338" s="276"/>
      <c r="AT338" s="276"/>
      <c r="AU338" s="276"/>
      <c r="AV338" s="276"/>
      <c r="AW338" s="276"/>
      <c r="AX338" s="276"/>
      <c r="AY338" s="276"/>
      <c r="AZ338" s="276"/>
      <c r="BA338" s="276"/>
      <c r="BB338" s="276"/>
      <c r="BC338" s="276"/>
      <c r="BD338" s="276"/>
      <c r="BE338" s="276"/>
      <c r="BF338" s="276"/>
      <c r="BG338" s="276"/>
      <c r="BH338" s="276"/>
      <c r="BI338" s="276"/>
      <c r="BJ338" s="276"/>
      <c r="BK338" s="276"/>
      <c r="BL338" s="276"/>
      <c r="BM338" s="276"/>
      <c r="BN338" s="276"/>
      <c r="BO338" s="276"/>
      <c r="BP338" s="276"/>
      <c r="BQ338" s="276"/>
      <c r="BR338" s="276"/>
      <c r="BS338" s="276"/>
      <c r="BT338" s="276"/>
      <c r="BU338" s="276"/>
      <c r="BV338" s="276"/>
      <c r="BW338" s="276"/>
      <c r="BX338" s="276"/>
      <c r="BY338" s="276"/>
      <c r="BZ338" s="276"/>
      <c r="CA338" s="30"/>
      <c r="CB338" s="42" t="str">
        <f t="shared" si="31"/>
        <v>Riadok bude skrytý.</v>
      </c>
      <c r="CC338" s="36" t="s">
        <v>97</v>
      </c>
      <c r="CW338" s="22">
        <f t="shared" si="35"/>
        <v>0</v>
      </c>
      <c r="CZ338" s="22">
        <f t="shared" si="32"/>
        <v>1</v>
      </c>
      <c r="DA338" s="22">
        <f t="shared" si="34"/>
        <v>0</v>
      </c>
      <c r="DZ338" s="191"/>
    </row>
    <row r="339" spans="1:130">
      <c r="A339" s="12"/>
      <c r="B339" s="276" t="s">
        <v>306</v>
      </c>
      <c r="C339" s="276"/>
      <c r="D339" s="276"/>
      <c r="E339" s="276"/>
      <c r="F339" s="276"/>
      <c r="G339" s="276"/>
      <c r="H339" s="276"/>
      <c r="I339" s="276"/>
      <c r="J339" s="276"/>
      <c r="K339" s="276"/>
      <c r="L339" s="276"/>
      <c r="M339" s="276"/>
      <c r="N339" s="276"/>
      <c r="O339" s="276"/>
      <c r="P339" s="276"/>
      <c r="Q339" s="276"/>
      <c r="R339" s="276"/>
      <c r="S339" s="276"/>
      <c r="T339" s="276"/>
      <c r="U339" s="276"/>
      <c r="V339" s="276"/>
      <c r="W339" s="276"/>
      <c r="X339" s="276"/>
      <c r="Y339" s="276"/>
      <c r="Z339" s="276"/>
      <c r="AA339" s="276"/>
      <c r="AB339" s="276"/>
      <c r="AC339" s="276"/>
      <c r="AD339" s="276"/>
      <c r="AE339" s="276"/>
      <c r="AF339" s="276"/>
      <c r="AG339" s="276"/>
      <c r="AH339" s="276"/>
      <c r="AI339" s="276"/>
      <c r="AJ339" s="276"/>
      <c r="AK339" s="276"/>
      <c r="AL339" s="276"/>
      <c r="AM339" s="276"/>
      <c r="AN339" s="276"/>
      <c r="AO339" s="276"/>
      <c r="AP339" s="276"/>
      <c r="AQ339" s="276"/>
      <c r="AR339" s="276"/>
      <c r="AS339" s="276"/>
      <c r="AT339" s="276"/>
      <c r="AU339" s="276"/>
      <c r="AV339" s="276"/>
      <c r="AW339" s="276"/>
      <c r="AX339" s="276"/>
      <c r="AY339" s="276"/>
      <c r="AZ339" s="276"/>
      <c r="BA339" s="276"/>
      <c r="BB339" s="276"/>
      <c r="BC339" s="276"/>
      <c r="BD339" s="276"/>
      <c r="BE339" s="276"/>
      <c r="BF339" s="276"/>
      <c r="BG339" s="276"/>
      <c r="BH339" s="276"/>
      <c r="BI339" s="276"/>
      <c r="BJ339" s="276"/>
      <c r="BK339" s="276"/>
      <c r="BL339" s="276"/>
      <c r="BM339" s="276"/>
      <c r="BN339" s="276"/>
      <c r="BO339" s="276"/>
      <c r="BP339" s="276"/>
      <c r="BQ339" s="276"/>
      <c r="BR339" s="276"/>
      <c r="BS339" s="276"/>
      <c r="BT339" s="276"/>
      <c r="BU339" s="276"/>
      <c r="BV339" s="276"/>
      <c r="BW339" s="276"/>
      <c r="BX339" s="276"/>
      <c r="BY339" s="276"/>
      <c r="BZ339" s="276"/>
      <c r="CA339" s="30"/>
      <c r="CB339" s="42" t="str">
        <f t="shared" si="31"/>
        <v>Riadok bude vidieť.</v>
      </c>
      <c r="CC339" s="36" t="s">
        <v>97</v>
      </c>
      <c r="CW339" s="22">
        <f t="shared" si="35"/>
        <v>1</v>
      </c>
      <c r="CZ339" s="22">
        <f t="shared" si="32"/>
        <v>1</v>
      </c>
      <c r="DA339" s="22">
        <f t="shared" si="34"/>
        <v>1</v>
      </c>
      <c r="DZ339" s="191"/>
    </row>
    <row r="340" spans="1:130">
      <c r="A340" s="12"/>
      <c r="B340" s="276"/>
      <c r="C340" s="276"/>
      <c r="D340" s="276"/>
      <c r="E340" s="276"/>
      <c r="F340" s="276"/>
      <c r="G340" s="276"/>
      <c r="H340" s="276"/>
      <c r="I340" s="276"/>
      <c r="J340" s="276"/>
      <c r="K340" s="276"/>
      <c r="L340" s="276"/>
      <c r="M340" s="276"/>
      <c r="N340" s="276"/>
      <c r="O340" s="276"/>
      <c r="P340" s="276"/>
      <c r="Q340" s="276"/>
      <c r="R340" s="276"/>
      <c r="S340" s="276"/>
      <c r="T340" s="276"/>
      <c r="U340" s="276"/>
      <c r="V340" s="276"/>
      <c r="W340" s="276"/>
      <c r="X340" s="276"/>
      <c r="Y340" s="276"/>
      <c r="Z340" s="276"/>
      <c r="AA340" s="276"/>
      <c r="AB340" s="276"/>
      <c r="AC340" s="276"/>
      <c r="AD340" s="276"/>
      <c r="AE340" s="276"/>
      <c r="AF340" s="276"/>
      <c r="AG340" s="276"/>
      <c r="AH340" s="276"/>
      <c r="AI340" s="276"/>
      <c r="AJ340" s="276"/>
      <c r="AK340" s="276"/>
      <c r="AL340" s="276"/>
      <c r="AM340" s="276"/>
      <c r="AN340" s="276"/>
      <c r="AO340" s="276"/>
      <c r="AP340" s="276"/>
      <c r="AQ340" s="276"/>
      <c r="AR340" s="276"/>
      <c r="AS340" s="276"/>
      <c r="AT340" s="276"/>
      <c r="AU340" s="276"/>
      <c r="AV340" s="276"/>
      <c r="AW340" s="276"/>
      <c r="AX340" s="276"/>
      <c r="AY340" s="276"/>
      <c r="AZ340" s="276"/>
      <c r="BA340" s="276"/>
      <c r="BB340" s="276"/>
      <c r="BC340" s="276"/>
      <c r="BD340" s="276"/>
      <c r="BE340" s="276"/>
      <c r="BF340" s="276"/>
      <c r="BG340" s="276"/>
      <c r="BH340" s="276"/>
      <c r="BI340" s="276"/>
      <c r="BJ340" s="276"/>
      <c r="BK340" s="276"/>
      <c r="BL340" s="276"/>
      <c r="BM340" s="276"/>
      <c r="BN340" s="276"/>
      <c r="BO340" s="276"/>
      <c r="BP340" s="276"/>
      <c r="BQ340" s="276"/>
      <c r="BR340" s="276"/>
      <c r="BS340" s="276"/>
      <c r="BT340" s="276"/>
      <c r="BU340" s="276"/>
      <c r="BV340" s="276"/>
      <c r="BW340" s="276"/>
      <c r="BX340" s="276"/>
      <c r="BY340" s="276"/>
      <c r="BZ340" s="276"/>
      <c r="CA340" s="30"/>
      <c r="CB340" s="42" t="str">
        <f t="shared" si="31"/>
        <v>Riadok bude skrytý.</v>
      </c>
      <c r="CC340" s="36" t="s">
        <v>97</v>
      </c>
      <c r="CW340" s="22">
        <f t="shared" si="35"/>
        <v>0</v>
      </c>
      <c r="CZ340" s="22">
        <f t="shared" si="32"/>
        <v>1</v>
      </c>
      <c r="DA340" s="22">
        <f t="shared" si="34"/>
        <v>0</v>
      </c>
      <c r="DZ340" s="191"/>
    </row>
    <row r="341" spans="1:130">
      <c r="A341" s="12"/>
      <c r="B341" s="276"/>
      <c r="C341" s="276"/>
      <c r="D341" s="276"/>
      <c r="E341" s="276"/>
      <c r="F341" s="276"/>
      <c r="G341" s="276"/>
      <c r="H341" s="276"/>
      <c r="I341" s="276"/>
      <c r="J341" s="276"/>
      <c r="K341" s="276"/>
      <c r="L341" s="276"/>
      <c r="M341" s="276"/>
      <c r="N341" s="276"/>
      <c r="O341" s="276"/>
      <c r="P341" s="276"/>
      <c r="Q341" s="276"/>
      <c r="R341" s="276"/>
      <c r="S341" s="276"/>
      <c r="T341" s="276"/>
      <c r="U341" s="276"/>
      <c r="V341" s="276"/>
      <c r="W341" s="276"/>
      <c r="X341" s="276"/>
      <c r="Y341" s="276"/>
      <c r="Z341" s="276"/>
      <c r="AA341" s="276"/>
      <c r="AB341" s="276"/>
      <c r="AC341" s="276"/>
      <c r="AD341" s="276"/>
      <c r="AE341" s="276"/>
      <c r="AF341" s="276"/>
      <c r="AG341" s="276"/>
      <c r="AH341" s="276"/>
      <c r="AI341" s="276"/>
      <c r="AJ341" s="276"/>
      <c r="AK341" s="276"/>
      <c r="AL341" s="276"/>
      <c r="AM341" s="276"/>
      <c r="AN341" s="276"/>
      <c r="AO341" s="276"/>
      <c r="AP341" s="276"/>
      <c r="AQ341" s="276"/>
      <c r="AR341" s="276"/>
      <c r="AS341" s="276"/>
      <c r="AT341" s="276"/>
      <c r="AU341" s="276"/>
      <c r="AV341" s="276"/>
      <c r="AW341" s="276"/>
      <c r="AX341" s="276"/>
      <c r="AY341" s="276"/>
      <c r="AZ341" s="276"/>
      <c r="BA341" s="276"/>
      <c r="BB341" s="276"/>
      <c r="BC341" s="276"/>
      <c r="BD341" s="276"/>
      <c r="BE341" s="276"/>
      <c r="BF341" s="276"/>
      <c r="BG341" s="276"/>
      <c r="BH341" s="276"/>
      <c r="BI341" s="276"/>
      <c r="BJ341" s="276"/>
      <c r="BK341" s="276"/>
      <c r="BL341" s="276"/>
      <c r="BM341" s="276"/>
      <c r="BN341" s="276"/>
      <c r="BO341" s="276"/>
      <c r="BP341" s="276"/>
      <c r="BQ341" s="276"/>
      <c r="BR341" s="276"/>
      <c r="BS341" s="276"/>
      <c r="BT341" s="276"/>
      <c r="BU341" s="276"/>
      <c r="BV341" s="276"/>
      <c r="BW341" s="276"/>
      <c r="BX341" s="276"/>
      <c r="BY341" s="276"/>
      <c r="BZ341" s="276"/>
      <c r="CA341" s="30"/>
      <c r="CB341" s="42" t="str">
        <f t="shared" si="31"/>
        <v>Riadok bude skrytý.</v>
      </c>
      <c r="CC341" s="36" t="s">
        <v>97</v>
      </c>
      <c r="CW341" s="22">
        <f t="shared" si="35"/>
        <v>0</v>
      </c>
      <c r="CZ341" s="22">
        <f t="shared" si="32"/>
        <v>1</v>
      </c>
      <c r="DA341" s="22">
        <f t="shared" si="34"/>
        <v>0</v>
      </c>
      <c r="DZ341" s="191"/>
    </row>
    <row r="342" spans="1:130">
      <c r="A342" s="12"/>
      <c r="B342" s="276"/>
      <c r="C342" s="276"/>
      <c r="D342" s="276"/>
      <c r="E342" s="276"/>
      <c r="F342" s="276"/>
      <c r="G342" s="276"/>
      <c r="H342" s="276"/>
      <c r="I342" s="276"/>
      <c r="J342" s="276"/>
      <c r="K342" s="276"/>
      <c r="L342" s="276"/>
      <c r="M342" s="276"/>
      <c r="N342" s="276"/>
      <c r="O342" s="276"/>
      <c r="P342" s="276"/>
      <c r="Q342" s="276"/>
      <c r="R342" s="276"/>
      <c r="S342" s="276"/>
      <c r="T342" s="276"/>
      <c r="U342" s="276"/>
      <c r="V342" s="276"/>
      <c r="W342" s="276"/>
      <c r="X342" s="276"/>
      <c r="Y342" s="276"/>
      <c r="Z342" s="276"/>
      <c r="AA342" s="276"/>
      <c r="AB342" s="276"/>
      <c r="AC342" s="276"/>
      <c r="AD342" s="276"/>
      <c r="AE342" s="276"/>
      <c r="AF342" s="276"/>
      <c r="AG342" s="276"/>
      <c r="AH342" s="276"/>
      <c r="AI342" s="276"/>
      <c r="AJ342" s="276"/>
      <c r="AK342" s="276"/>
      <c r="AL342" s="276"/>
      <c r="AM342" s="276"/>
      <c r="AN342" s="276"/>
      <c r="AO342" s="276"/>
      <c r="AP342" s="276"/>
      <c r="AQ342" s="276"/>
      <c r="AR342" s="276"/>
      <c r="AS342" s="276"/>
      <c r="AT342" s="276"/>
      <c r="AU342" s="276"/>
      <c r="AV342" s="276"/>
      <c r="AW342" s="276"/>
      <c r="AX342" s="276"/>
      <c r="AY342" s="276"/>
      <c r="AZ342" s="276"/>
      <c r="BA342" s="276"/>
      <c r="BB342" s="276"/>
      <c r="BC342" s="276"/>
      <c r="BD342" s="276"/>
      <c r="BE342" s="276"/>
      <c r="BF342" s="276"/>
      <c r="BG342" s="276"/>
      <c r="BH342" s="276"/>
      <c r="BI342" s="276"/>
      <c r="BJ342" s="276"/>
      <c r="BK342" s="276"/>
      <c r="BL342" s="276"/>
      <c r="BM342" s="276"/>
      <c r="BN342" s="276"/>
      <c r="BO342" s="276"/>
      <c r="BP342" s="276"/>
      <c r="BQ342" s="276"/>
      <c r="BR342" s="276"/>
      <c r="BS342" s="276"/>
      <c r="BT342" s="276"/>
      <c r="BU342" s="276"/>
      <c r="BV342" s="276"/>
      <c r="BW342" s="276"/>
      <c r="BX342" s="276"/>
      <c r="BY342" s="276"/>
      <c r="BZ342" s="276"/>
      <c r="CA342" s="30"/>
      <c r="CB342" s="42" t="str">
        <f t="shared" si="31"/>
        <v>Riadok bude skrytý.</v>
      </c>
      <c r="CC342" s="36" t="s">
        <v>97</v>
      </c>
      <c r="CW342" s="22">
        <f t="shared" si="35"/>
        <v>0</v>
      </c>
      <c r="CZ342" s="22">
        <f t="shared" si="32"/>
        <v>1</v>
      </c>
      <c r="DA342" s="22">
        <f t="shared" si="34"/>
        <v>0</v>
      </c>
      <c r="DZ342" s="191"/>
    </row>
    <row r="343" spans="1:130">
      <c r="A343" s="12"/>
      <c r="B343" s="276"/>
      <c r="C343" s="276"/>
      <c r="D343" s="276"/>
      <c r="E343" s="276"/>
      <c r="F343" s="276"/>
      <c r="G343" s="276"/>
      <c r="H343" s="276"/>
      <c r="I343" s="276"/>
      <c r="J343" s="276"/>
      <c r="K343" s="276"/>
      <c r="L343" s="276"/>
      <c r="M343" s="276"/>
      <c r="N343" s="276"/>
      <c r="O343" s="276"/>
      <c r="P343" s="276"/>
      <c r="Q343" s="276"/>
      <c r="R343" s="276"/>
      <c r="S343" s="276"/>
      <c r="T343" s="276"/>
      <c r="U343" s="276"/>
      <c r="V343" s="276"/>
      <c r="W343" s="276"/>
      <c r="X343" s="276"/>
      <c r="Y343" s="276"/>
      <c r="Z343" s="276"/>
      <c r="AA343" s="276"/>
      <c r="AB343" s="276"/>
      <c r="AC343" s="276"/>
      <c r="AD343" s="276"/>
      <c r="AE343" s="276"/>
      <c r="AF343" s="276"/>
      <c r="AG343" s="276"/>
      <c r="AH343" s="276"/>
      <c r="AI343" s="276"/>
      <c r="AJ343" s="276"/>
      <c r="AK343" s="276"/>
      <c r="AL343" s="276"/>
      <c r="AM343" s="276"/>
      <c r="AN343" s="276"/>
      <c r="AO343" s="276"/>
      <c r="AP343" s="276"/>
      <c r="AQ343" s="276"/>
      <c r="AR343" s="276"/>
      <c r="AS343" s="276"/>
      <c r="AT343" s="276"/>
      <c r="AU343" s="276"/>
      <c r="AV343" s="276"/>
      <c r="AW343" s="276"/>
      <c r="AX343" s="276"/>
      <c r="AY343" s="276"/>
      <c r="AZ343" s="276"/>
      <c r="BA343" s="276"/>
      <c r="BB343" s="276"/>
      <c r="BC343" s="276"/>
      <c r="BD343" s="276"/>
      <c r="BE343" s="276"/>
      <c r="BF343" s="276"/>
      <c r="BG343" s="276"/>
      <c r="BH343" s="276"/>
      <c r="BI343" s="276"/>
      <c r="BJ343" s="276"/>
      <c r="BK343" s="276"/>
      <c r="BL343" s="276"/>
      <c r="BM343" s="276"/>
      <c r="BN343" s="276"/>
      <c r="BO343" s="276"/>
      <c r="BP343" s="276"/>
      <c r="BQ343" s="276"/>
      <c r="BR343" s="276"/>
      <c r="BS343" s="276"/>
      <c r="BT343" s="276"/>
      <c r="BU343" s="276"/>
      <c r="BV343" s="276"/>
      <c r="BW343" s="276"/>
      <c r="BX343" s="276"/>
      <c r="BY343" s="276"/>
      <c r="BZ343" s="276"/>
      <c r="CA343" s="30"/>
      <c r="CB343" s="42" t="str">
        <f t="shared" si="31"/>
        <v>Riadok bude skrytý.</v>
      </c>
      <c r="CC343" s="36" t="s">
        <v>97</v>
      </c>
      <c r="CW343" s="22">
        <f t="shared" si="35"/>
        <v>0</v>
      </c>
      <c r="CZ343" s="22">
        <f t="shared" si="32"/>
        <v>1</v>
      </c>
      <c r="DA343" s="22">
        <f t="shared" si="34"/>
        <v>0</v>
      </c>
      <c r="DZ343" s="191"/>
    </row>
    <row r="344" spans="1:130">
      <c r="A344" s="12"/>
      <c r="B344" s="276"/>
      <c r="C344" s="276"/>
      <c r="D344" s="276"/>
      <c r="E344" s="276"/>
      <c r="F344" s="276"/>
      <c r="G344" s="276"/>
      <c r="H344" s="276"/>
      <c r="I344" s="276"/>
      <c r="J344" s="276"/>
      <c r="K344" s="276"/>
      <c r="L344" s="276"/>
      <c r="M344" s="276"/>
      <c r="N344" s="276"/>
      <c r="O344" s="276"/>
      <c r="P344" s="276"/>
      <c r="Q344" s="276"/>
      <c r="R344" s="276"/>
      <c r="S344" s="276"/>
      <c r="T344" s="276"/>
      <c r="U344" s="276"/>
      <c r="V344" s="276"/>
      <c r="W344" s="276"/>
      <c r="X344" s="276"/>
      <c r="Y344" s="276"/>
      <c r="Z344" s="276"/>
      <c r="AA344" s="276"/>
      <c r="AB344" s="276"/>
      <c r="AC344" s="276"/>
      <c r="AD344" s="276"/>
      <c r="AE344" s="276"/>
      <c r="AF344" s="276"/>
      <c r="AG344" s="276"/>
      <c r="AH344" s="276"/>
      <c r="AI344" s="276"/>
      <c r="AJ344" s="276"/>
      <c r="AK344" s="276"/>
      <c r="AL344" s="276"/>
      <c r="AM344" s="276"/>
      <c r="AN344" s="276"/>
      <c r="AO344" s="276"/>
      <c r="AP344" s="276"/>
      <c r="AQ344" s="276"/>
      <c r="AR344" s="276"/>
      <c r="AS344" s="276"/>
      <c r="AT344" s="276"/>
      <c r="AU344" s="276"/>
      <c r="AV344" s="276"/>
      <c r="AW344" s="276"/>
      <c r="AX344" s="276"/>
      <c r="AY344" s="276"/>
      <c r="AZ344" s="276"/>
      <c r="BA344" s="276"/>
      <c r="BB344" s="276"/>
      <c r="BC344" s="276"/>
      <c r="BD344" s="276"/>
      <c r="BE344" s="276"/>
      <c r="BF344" s="276"/>
      <c r="BG344" s="276"/>
      <c r="BH344" s="276"/>
      <c r="BI344" s="276"/>
      <c r="BJ344" s="276"/>
      <c r="BK344" s="276"/>
      <c r="BL344" s="276"/>
      <c r="BM344" s="276"/>
      <c r="BN344" s="276"/>
      <c r="BO344" s="276"/>
      <c r="BP344" s="276"/>
      <c r="BQ344" s="276"/>
      <c r="BR344" s="276"/>
      <c r="BS344" s="276"/>
      <c r="BT344" s="276"/>
      <c r="BU344" s="276"/>
      <c r="BV344" s="276"/>
      <c r="BW344" s="276"/>
      <c r="BX344" s="276"/>
      <c r="BY344" s="276"/>
      <c r="BZ344" s="276"/>
      <c r="CA344" s="30"/>
      <c r="CB344" s="42" t="str">
        <f t="shared" si="31"/>
        <v>Riadok bude skrytý.</v>
      </c>
      <c r="CC344" s="36" t="s">
        <v>97</v>
      </c>
      <c r="CW344" s="22">
        <f t="shared" si="35"/>
        <v>0</v>
      </c>
      <c r="CZ344" s="22">
        <f t="shared" si="32"/>
        <v>1</v>
      </c>
      <c r="DA344" s="22">
        <f t="shared" si="34"/>
        <v>0</v>
      </c>
      <c r="DZ344" s="191"/>
    </row>
    <row r="345" spans="1:130">
      <c r="A345" s="12"/>
      <c r="B345" s="276"/>
      <c r="C345" s="276"/>
      <c r="D345" s="276"/>
      <c r="E345" s="276"/>
      <c r="F345" s="276"/>
      <c r="G345" s="276"/>
      <c r="H345" s="276"/>
      <c r="I345" s="276"/>
      <c r="J345" s="276"/>
      <c r="K345" s="276"/>
      <c r="L345" s="276"/>
      <c r="M345" s="276"/>
      <c r="N345" s="276"/>
      <c r="O345" s="276"/>
      <c r="P345" s="276"/>
      <c r="Q345" s="276"/>
      <c r="R345" s="276"/>
      <c r="S345" s="276"/>
      <c r="T345" s="276"/>
      <c r="U345" s="276"/>
      <c r="V345" s="276"/>
      <c r="W345" s="276"/>
      <c r="X345" s="276"/>
      <c r="Y345" s="276"/>
      <c r="Z345" s="276"/>
      <c r="AA345" s="276"/>
      <c r="AB345" s="276"/>
      <c r="AC345" s="276"/>
      <c r="AD345" s="276"/>
      <c r="AE345" s="276"/>
      <c r="AF345" s="276"/>
      <c r="AG345" s="276"/>
      <c r="AH345" s="276"/>
      <c r="AI345" s="276"/>
      <c r="AJ345" s="276"/>
      <c r="AK345" s="276"/>
      <c r="AL345" s="276"/>
      <c r="AM345" s="276"/>
      <c r="AN345" s="276"/>
      <c r="AO345" s="276"/>
      <c r="AP345" s="276"/>
      <c r="AQ345" s="276"/>
      <c r="AR345" s="276"/>
      <c r="AS345" s="276"/>
      <c r="AT345" s="276"/>
      <c r="AU345" s="276"/>
      <c r="AV345" s="276"/>
      <c r="AW345" s="276"/>
      <c r="AX345" s="276"/>
      <c r="AY345" s="276"/>
      <c r="AZ345" s="276"/>
      <c r="BA345" s="276"/>
      <c r="BB345" s="276"/>
      <c r="BC345" s="276"/>
      <c r="BD345" s="276"/>
      <c r="BE345" s="276"/>
      <c r="BF345" s="276"/>
      <c r="BG345" s="276"/>
      <c r="BH345" s="276"/>
      <c r="BI345" s="276"/>
      <c r="BJ345" s="276"/>
      <c r="BK345" s="276"/>
      <c r="BL345" s="276"/>
      <c r="BM345" s="276"/>
      <c r="BN345" s="276"/>
      <c r="BO345" s="276"/>
      <c r="BP345" s="276"/>
      <c r="BQ345" s="276"/>
      <c r="BR345" s="276"/>
      <c r="BS345" s="276"/>
      <c r="BT345" s="276"/>
      <c r="BU345" s="276"/>
      <c r="BV345" s="276"/>
      <c r="BW345" s="276"/>
      <c r="BX345" s="276"/>
      <c r="BY345" s="276"/>
      <c r="BZ345" s="276"/>
      <c r="CA345" s="30"/>
      <c r="CB345" s="42" t="str">
        <f t="shared" si="31"/>
        <v>Riadok bude skrytý.</v>
      </c>
      <c r="CC345" s="36" t="s">
        <v>97</v>
      </c>
      <c r="CW345" s="22">
        <f t="shared" si="35"/>
        <v>0</v>
      </c>
      <c r="CZ345" s="22">
        <f t="shared" si="32"/>
        <v>1</v>
      </c>
      <c r="DA345" s="22">
        <f t="shared" si="34"/>
        <v>0</v>
      </c>
      <c r="DZ345" s="191"/>
    </row>
    <row r="346" spans="1:130">
      <c r="A346" s="12"/>
      <c r="B346" s="276"/>
      <c r="C346" s="276"/>
      <c r="D346" s="276"/>
      <c r="E346" s="276"/>
      <c r="F346" s="276"/>
      <c r="G346" s="276"/>
      <c r="H346" s="276"/>
      <c r="I346" s="276"/>
      <c r="J346" s="276"/>
      <c r="K346" s="276"/>
      <c r="L346" s="276"/>
      <c r="M346" s="276"/>
      <c r="N346" s="276"/>
      <c r="O346" s="276"/>
      <c r="P346" s="276"/>
      <c r="Q346" s="276"/>
      <c r="R346" s="276"/>
      <c r="S346" s="276"/>
      <c r="T346" s="276"/>
      <c r="U346" s="276"/>
      <c r="V346" s="276"/>
      <c r="W346" s="276"/>
      <c r="X346" s="276"/>
      <c r="Y346" s="276"/>
      <c r="Z346" s="276"/>
      <c r="AA346" s="276"/>
      <c r="AB346" s="276"/>
      <c r="AC346" s="276"/>
      <c r="AD346" s="276"/>
      <c r="AE346" s="276"/>
      <c r="AF346" s="276"/>
      <c r="AG346" s="276"/>
      <c r="AH346" s="276"/>
      <c r="AI346" s="276"/>
      <c r="AJ346" s="276"/>
      <c r="AK346" s="276"/>
      <c r="AL346" s="276"/>
      <c r="AM346" s="276"/>
      <c r="AN346" s="276"/>
      <c r="AO346" s="276"/>
      <c r="AP346" s="276"/>
      <c r="AQ346" s="276"/>
      <c r="AR346" s="276"/>
      <c r="AS346" s="276"/>
      <c r="AT346" s="276"/>
      <c r="AU346" s="276"/>
      <c r="AV346" s="276"/>
      <c r="AW346" s="276"/>
      <c r="AX346" s="276"/>
      <c r="AY346" s="276"/>
      <c r="AZ346" s="276"/>
      <c r="BA346" s="276"/>
      <c r="BB346" s="276"/>
      <c r="BC346" s="276"/>
      <c r="BD346" s="276"/>
      <c r="BE346" s="276"/>
      <c r="BF346" s="276"/>
      <c r="BG346" s="276"/>
      <c r="BH346" s="276"/>
      <c r="BI346" s="276"/>
      <c r="BJ346" s="276"/>
      <c r="BK346" s="276"/>
      <c r="BL346" s="276"/>
      <c r="BM346" s="276"/>
      <c r="BN346" s="276"/>
      <c r="BO346" s="276"/>
      <c r="BP346" s="276"/>
      <c r="BQ346" s="276"/>
      <c r="BR346" s="276"/>
      <c r="BS346" s="276"/>
      <c r="BT346" s="276"/>
      <c r="BU346" s="276"/>
      <c r="BV346" s="276"/>
      <c r="BW346" s="276"/>
      <c r="BX346" s="276"/>
      <c r="BY346" s="276"/>
      <c r="BZ346" s="276"/>
      <c r="CA346" s="30"/>
      <c r="CB346" s="42" t="str">
        <f t="shared" si="31"/>
        <v>Riadok bude skrytý.</v>
      </c>
      <c r="CC346" s="36" t="s">
        <v>97</v>
      </c>
      <c r="CW346" s="22">
        <f t="shared" si="35"/>
        <v>0</v>
      </c>
      <c r="CZ346" s="22">
        <f t="shared" si="32"/>
        <v>1</v>
      </c>
      <c r="DA346" s="22">
        <f t="shared" si="34"/>
        <v>0</v>
      </c>
      <c r="DZ346" s="191"/>
    </row>
    <row r="347" spans="1:130">
      <c r="A347" s="12"/>
      <c r="B347" s="276"/>
      <c r="C347" s="276"/>
      <c r="D347" s="276"/>
      <c r="E347" s="276"/>
      <c r="F347" s="276"/>
      <c r="G347" s="276"/>
      <c r="H347" s="276"/>
      <c r="I347" s="276"/>
      <c r="J347" s="276"/>
      <c r="K347" s="276"/>
      <c r="L347" s="276"/>
      <c r="M347" s="276"/>
      <c r="N347" s="276"/>
      <c r="O347" s="276"/>
      <c r="P347" s="276"/>
      <c r="Q347" s="276"/>
      <c r="R347" s="276"/>
      <c r="S347" s="276"/>
      <c r="T347" s="276"/>
      <c r="U347" s="276"/>
      <c r="V347" s="276"/>
      <c r="W347" s="276"/>
      <c r="X347" s="276"/>
      <c r="Y347" s="276"/>
      <c r="Z347" s="276"/>
      <c r="AA347" s="276"/>
      <c r="AB347" s="276"/>
      <c r="AC347" s="276"/>
      <c r="AD347" s="276"/>
      <c r="AE347" s="276"/>
      <c r="AF347" s="276"/>
      <c r="AG347" s="276"/>
      <c r="AH347" s="276"/>
      <c r="AI347" s="276"/>
      <c r="AJ347" s="276"/>
      <c r="AK347" s="276"/>
      <c r="AL347" s="276"/>
      <c r="AM347" s="276"/>
      <c r="AN347" s="276"/>
      <c r="AO347" s="276"/>
      <c r="AP347" s="276"/>
      <c r="AQ347" s="276"/>
      <c r="AR347" s="276"/>
      <c r="AS347" s="276"/>
      <c r="AT347" s="276"/>
      <c r="AU347" s="276"/>
      <c r="AV347" s="276"/>
      <c r="AW347" s="276"/>
      <c r="AX347" s="276"/>
      <c r="AY347" s="276"/>
      <c r="AZ347" s="276"/>
      <c r="BA347" s="276"/>
      <c r="BB347" s="276"/>
      <c r="BC347" s="276"/>
      <c r="BD347" s="276"/>
      <c r="BE347" s="276"/>
      <c r="BF347" s="276"/>
      <c r="BG347" s="276"/>
      <c r="BH347" s="276"/>
      <c r="BI347" s="276"/>
      <c r="BJ347" s="276"/>
      <c r="BK347" s="276"/>
      <c r="BL347" s="276"/>
      <c r="BM347" s="276"/>
      <c r="BN347" s="276"/>
      <c r="BO347" s="276"/>
      <c r="BP347" s="276"/>
      <c r="BQ347" s="276"/>
      <c r="BR347" s="276"/>
      <c r="BS347" s="276"/>
      <c r="BT347" s="276"/>
      <c r="BU347" s="276"/>
      <c r="BV347" s="276"/>
      <c r="BW347" s="276"/>
      <c r="BX347" s="276"/>
      <c r="BY347" s="276"/>
      <c r="BZ347" s="276"/>
      <c r="CA347" s="30"/>
      <c r="CB347" s="42" t="str">
        <f t="shared" ref="CB347:CB376" si="36">+IF(DA347=0,"Riadok bude skrytý.","Riadok bude vidieť.")</f>
        <v>Riadok bude skrytý.</v>
      </c>
      <c r="CC347" s="36" t="s">
        <v>97</v>
      </c>
      <c r="CW347" s="22">
        <f t="shared" si="35"/>
        <v>0</v>
      </c>
      <c r="CZ347" s="22">
        <f t="shared" ref="CZ347:CZ376" si="37">IF(CC347="",1,IF(CC347="Chcem skryť riadok.",0,1))</f>
        <v>1</v>
      </c>
      <c r="DA347" s="22">
        <f t="shared" si="34"/>
        <v>0</v>
      </c>
      <c r="DZ347" s="191"/>
    </row>
    <row r="348" spans="1:130">
      <c r="A348" s="12"/>
      <c r="B348" s="276"/>
      <c r="C348" s="276"/>
      <c r="D348" s="276"/>
      <c r="E348" s="276"/>
      <c r="F348" s="276"/>
      <c r="G348" s="276"/>
      <c r="H348" s="276"/>
      <c r="I348" s="276"/>
      <c r="J348" s="276"/>
      <c r="K348" s="276"/>
      <c r="L348" s="276"/>
      <c r="M348" s="276"/>
      <c r="N348" s="276"/>
      <c r="O348" s="276"/>
      <c r="P348" s="276"/>
      <c r="Q348" s="276"/>
      <c r="R348" s="276"/>
      <c r="S348" s="276"/>
      <c r="T348" s="276"/>
      <c r="U348" s="276"/>
      <c r="V348" s="276"/>
      <c r="W348" s="276"/>
      <c r="X348" s="276"/>
      <c r="Y348" s="276"/>
      <c r="Z348" s="276"/>
      <c r="AA348" s="276"/>
      <c r="AB348" s="276"/>
      <c r="AC348" s="276"/>
      <c r="AD348" s="276"/>
      <c r="AE348" s="276"/>
      <c r="AF348" s="276"/>
      <c r="AG348" s="276"/>
      <c r="AH348" s="276"/>
      <c r="AI348" s="276"/>
      <c r="AJ348" s="276"/>
      <c r="AK348" s="276"/>
      <c r="AL348" s="276"/>
      <c r="AM348" s="276"/>
      <c r="AN348" s="276"/>
      <c r="AO348" s="276"/>
      <c r="AP348" s="276"/>
      <c r="AQ348" s="276"/>
      <c r="AR348" s="276"/>
      <c r="AS348" s="276"/>
      <c r="AT348" s="276"/>
      <c r="AU348" s="276"/>
      <c r="AV348" s="276"/>
      <c r="AW348" s="276"/>
      <c r="AX348" s="276"/>
      <c r="AY348" s="276"/>
      <c r="AZ348" s="276"/>
      <c r="BA348" s="276"/>
      <c r="BB348" s="276"/>
      <c r="BC348" s="276"/>
      <c r="BD348" s="276"/>
      <c r="BE348" s="276"/>
      <c r="BF348" s="276"/>
      <c r="BG348" s="276"/>
      <c r="BH348" s="276"/>
      <c r="BI348" s="276"/>
      <c r="BJ348" s="276"/>
      <c r="BK348" s="276"/>
      <c r="BL348" s="276"/>
      <c r="BM348" s="276"/>
      <c r="BN348" s="276"/>
      <c r="BO348" s="276"/>
      <c r="BP348" s="276"/>
      <c r="BQ348" s="276"/>
      <c r="BR348" s="276"/>
      <c r="BS348" s="276"/>
      <c r="BT348" s="276"/>
      <c r="BU348" s="276"/>
      <c r="BV348" s="276"/>
      <c r="BW348" s="276"/>
      <c r="BX348" s="276"/>
      <c r="BY348" s="276"/>
      <c r="BZ348" s="276"/>
      <c r="CA348" s="30"/>
      <c r="CB348" s="42" t="str">
        <f t="shared" si="36"/>
        <v>Riadok bude skrytý.</v>
      </c>
      <c r="CC348" s="36" t="s">
        <v>97</v>
      </c>
      <c r="CW348" s="22">
        <f t="shared" si="35"/>
        <v>0</v>
      </c>
      <c r="CZ348" s="22">
        <f t="shared" si="37"/>
        <v>1</v>
      </c>
      <c r="DA348" s="22">
        <f t="shared" si="34"/>
        <v>0</v>
      </c>
      <c r="DZ348" s="191"/>
    </row>
    <row r="349" spans="1:130">
      <c r="A349" s="12"/>
      <c r="B349" s="276"/>
      <c r="C349" s="276"/>
      <c r="D349" s="276"/>
      <c r="E349" s="276"/>
      <c r="F349" s="276"/>
      <c r="G349" s="276"/>
      <c r="H349" s="276"/>
      <c r="I349" s="276"/>
      <c r="J349" s="276"/>
      <c r="K349" s="276"/>
      <c r="L349" s="276"/>
      <c r="M349" s="276"/>
      <c r="N349" s="276"/>
      <c r="O349" s="276"/>
      <c r="P349" s="276"/>
      <c r="Q349" s="276"/>
      <c r="R349" s="276"/>
      <c r="S349" s="276"/>
      <c r="T349" s="276"/>
      <c r="U349" s="276"/>
      <c r="V349" s="276"/>
      <c r="W349" s="276"/>
      <c r="X349" s="276"/>
      <c r="Y349" s="276"/>
      <c r="Z349" s="276"/>
      <c r="AA349" s="276"/>
      <c r="AB349" s="276"/>
      <c r="AC349" s="276"/>
      <c r="AD349" s="276"/>
      <c r="AE349" s="276"/>
      <c r="AF349" s="276"/>
      <c r="AG349" s="276"/>
      <c r="AH349" s="276"/>
      <c r="AI349" s="276"/>
      <c r="AJ349" s="276"/>
      <c r="AK349" s="276"/>
      <c r="AL349" s="276"/>
      <c r="AM349" s="276"/>
      <c r="AN349" s="276"/>
      <c r="AO349" s="276"/>
      <c r="AP349" s="276"/>
      <c r="AQ349" s="276"/>
      <c r="AR349" s="276"/>
      <c r="AS349" s="276"/>
      <c r="AT349" s="276"/>
      <c r="AU349" s="276"/>
      <c r="AV349" s="276"/>
      <c r="AW349" s="276"/>
      <c r="AX349" s="276"/>
      <c r="AY349" s="276"/>
      <c r="AZ349" s="276"/>
      <c r="BA349" s="276"/>
      <c r="BB349" s="276"/>
      <c r="BC349" s="276"/>
      <c r="BD349" s="276"/>
      <c r="BE349" s="276"/>
      <c r="BF349" s="276"/>
      <c r="BG349" s="276"/>
      <c r="BH349" s="276"/>
      <c r="BI349" s="276"/>
      <c r="BJ349" s="276"/>
      <c r="BK349" s="276"/>
      <c r="BL349" s="276"/>
      <c r="BM349" s="276"/>
      <c r="BN349" s="276"/>
      <c r="BO349" s="276"/>
      <c r="BP349" s="276"/>
      <c r="BQ349" s="276"/>
      <c r="BR349" s="276"/>
      <c r="BS349" s="276"/>
      <c r="BT349" s="276"/>
      <c r="BU349" s="276"/>
      <c r="BV349" s="276"/>
      <c r="BW349" s="276"/>
      <c r="BX349" s="276"/>
      <c r="BY349" s="276"/>
      <c r="BZ349" s="276"/>
      <c r="CA349" s="30"/>
      <c r="CB349" s="42" t="str">
        <f t="shared" si="36"/>
        <v>Riadok bude skrytý.</v>
      </c>
      <c r="CC349" s="36" t="s">
        <v>97</v>
      </c>
      <c r="CW349" s="22">
        <f t="shared" si="35"/>
        <v>0</v>
      </c>
      <c r="CZ349" s="22">
        <f t="shared" si="37"/>
        <v>1</v>
      </c>
      <c r="DA349" s="22">
        <f t="shared" si="34"/>
        <v>0</v>
      </c>
      <c r="DZ349" s="191"/>
    </row>
    <row r="350" spans="1:130">
      <c r="A350" s="12"/>
      <c r="B350" s="276"/>
      <c r="C350" s="276"/>
      <c r="D350" s="276"/>
      <c r="E350" s="276"/>
      <c r="F350" s="276"/>
      <c r="G350" s="276"/>
      <c r="H350" s="276"/>
      <c r="I350" s="276"/>
      <c r="J350" s="276"/>
      <c r="K350" s="276"/>
      <c r="L350" s="276"/>
      <c r="M350" s="276"/>
      <c r="N350" s="276"/>
      <c r="O350" s="276"/>
      <c r="P350" s="276"/>
      <c r="Q350" s="276"/>
      <c r="R350" s="276"/>
      <c r="S350" s="276"/>
      <c r="T350" s="276"/>
      <c r="U350" s="276"/>
      <c r="V350" s="276"/>
      <c r="W350" s="276"/>
      <c r="X350" s="276"/>
      <c r="Y350" s="276"/>
      <c r="Z350" s="276"/>
      <c r="AA350" s="276"/>
      <c r="AB350" s="276"/>
      <c r="AC350" s="276"/>
      <c r="AD350" s="276"/>
      <c r="AE350" s="276"/>
      <c r="AF350" s="276"/>
      <c r="AG350" s="276"/>
      <c r="AH350" s="276"/>
      <c r="AI350" s="276"/>
      <c r="AJ350" s="276"/>
      <c r="AK350" s="276"/>
      <c r="AL350" s="276"/>
      <c r="AM350" s="276"/>
      <c r="AN350" s="276"/>
      <c r="AO350" s="276"/>
      <c r="AP350" s="276"/>
      <c r="AQ350" s="276"/>
      <c r="AR350" s="276"/>
      <c r="AS350" s="276"/>
      <c r="AT350" s="276"/>
      <c r="AU350" s="276"/>
      <c r="AV350" s="276"/>
      <c r="AW350" s="276"/>
      <c r="AX350" s="276"/>
      <c r="AY350" s="276"/>
      <c r="AZ350" s="276"/>
      <c r="BA350" s="276"/>
      <c r="BB350" s="276"/>
      <c r="BC350" s="276"/>
      <c r="BD350" s="276"/>
      <c r="BE350" s="276"/>
      <c r="BF350" s="276"/>
      <c r="BG350" s="276"/>
      <c r="BH350" s="276"/>
      <c r="BI350" s="276"/>
      <c r="BJ350" s="276"/>
      <c r="BK350" s="276"/>
      <c r="BL350" s="276"/>
      <c r="BM350" s="276"/>
      <c r="BN350" s="276"/>
      <c r="BO350" s="276"/>
      <c r="BP350" s="276"/>
      <c r="BQ350" s="276"/>
      <c r="BR350" s="276"/>
      <c r="BS350" s="276"/>
      <c r="BT350" s="276"/>
      <c r="BU350" s="276"/>
      <c r="BV350" s="276"/>
      <c r="BW350" s="276"/>
      <c r="BX350" s="276"/>
      <c r="BY350" s="276"/>
      <c r="BZ350" s="276"/>
      <c r="CA350" s="30"/>
      <c r="CB350" s="42" t="str">
        <f t="shared" si="36"/>
        <v>Riadok bude skrytý.</v>
      </c>
      <c r="CC350" s="36" t="s">
        <v>97</v>
      </c>
      <c r="CW350" s="22">
        <f t="shared" si="35"/>
        <v>0</v>
      </c>
      <c r="CZ350" s="22">
        <f t="shared" si="37"/>
        <v>1</v>
      </c>
      <c r="DA350" s="22">
        <f t="shared" si="34"/>
        <v>0</v>
      </c>
      <c r="DZ350" s="191"/>
    </row>
    <row r="351" spans="1:130">
      <c r="A351" s="12"/>
      <c r="B351" s="276"/>
      <c r="C351" s="276"/>
      <c r="D351" s="276"/>
      <c r="E351" s="276"/>
      <c r="F351" s="276"/>
      <c r="G351" s="276"/>
      <c r="H351" s="276"/>
      <c r="I351" s="276"/>
      <c r="J351" s="276"/>
      <c r="K351" s="276"/>
      <c r="L351" s="276"/>
      <c r="M351" s="276"/>
      <c r="N351" s="276"/>
      <c r="O351" s="276"/>
      <c r="P351" s="276"/>
      <c r="Q351" s="276"/>
      <c r="R351" s="276"/>
      <c r="S351" s="276"/>
      <c r="T351" s="276"/>
      <c r="U351" s="276"/>
      <c r="V351" s="276"/>
      <c r="W351" s="276"/>
      <c r="X351" s="276"/>
      <c r="Y351" s="276"/>
      <c r="Z351" s="276"/>
      <c r="AA351" s="276"/>
      <c r="AB351" s="276"/>
      <c r="AC351" s="276"/>
      <c r="AD351" s="276"/>
      <c r="AE351" s="276"/>
      <c r="AF351" s="276"/>
      <c r="AG351" s="276"/>
      <c r="AH351" s="276"/>
      <c r="AI351" s="276"/>
      <c r="AJ351" s="276"/>
      <c r="AK351" s="276"/>
      <c r="AL351" s="276"/>
      <c r="AM351" s="276"/>
      <c r="AN351" s="276"/>
      <c r="AO351" s="276"/>
      <c r="AP351" s="276"/>
      <c r="AQ351" s="276"/>
      <c r="AR351" s="276"/>
      <c r="AS351" s="276"/>
      <c r="AT351" s="276"/>
      <c r="AU351" s="276"/>
      <c r="AV351" s="276"/>
      <c r="AW351" s="276"/>
      <c r="AX351" s="276"/>
      <c r="AY351" s="276"/>
      <c r="AZ351" s="276"/>
      <c r="BA351" s="276"/>
      <c r="BB351" s="276"/>
      <c r="BC351" s="276"/>
      <c r="BD351" s="276"/>
      <c r="BE351" s="276"/>
      <c r="BF351" s="276"/>
      <c r="BG351" s="276"/>
      <c r="BH351" s="276"/>
      <c r="BI351" s="276"/>
      <c r="BJ351" s="276"/>
      <c r="BK351" s="276"/>
      <c r="BL351" s="276"/>
      <c r="BM351" s="276"/>
      <c r="BN351" s="276"/>
      <c r="BO351" s="276"/>
      <c r="BP351" s="276"/>
      <c r="BQ351" s="276"/>
      <c r="BR351" s="276"/>
      <c r="BS351" s="276"/>
      <c r="BT351" s="276"/>
      <c r="BU351" s="276"/>
      <c r="BV351" s="276"/>
      <c r="BW351" s="276"/>
      <c r="BX351" s="276"/>
      <c r="BY351" s="276"/>
      <c r="BZ351" s="276"/>
      <c r="CA351" s="30"/>
      <c r="CB351" s="42" t="str">
        <f t="shared" si="36"/>
        <v>Riadok bude skrytý.</v>
      </c>
      <c r="CC351" s="36" t="s">
        <v>97</v>
      </c>
      <c r="CW351" s="22">
        <f t="shared" si="35"/>
        <v>0</v>
      </c>
      <c r="CZ351" s="22">
        <f t="shared" si="37"/>
        <v>1</v>
      </c>
      <c r="DA351" s="22">
        <f t="shared" si="34"/>
        <v>0</v>
      </c>
      <c r="DZ351" s="191"/>
    </row>
    <row r="352" spans="1:130">
      <c r="A352" s="12"/>
      <c r="B352" s="276"/>
      <c r="C352" s="276"/>
      <c r="D352" s="276"/>
      <c r="E352" s="276"/>
      <c r="F352" s="276"/>
      <c r="G352" s="276"/>
      <c r="H352" s="276"/>
      <c r="I352" s="276"/>
      <c r="J352" s="276"/>
      <c r="K352" s="276"/>
      <c r="L352" s="276"/>
      <c r="M352" s="276"/>
      <c r="N352" s="276"/>
      <c r="O352" s="276"/>
      <c r="P352" s="276"/>
      <c r="Q352" s="276"/>
      <c r="R352" s="276"/>
      <c r="S352" s="276"/>
      <c r="T352" s="276"/>
      <c r="U352" s="276"/>
      <c r="V352" s="276"/>
      <c r="W352" s="276"/>
      <c r="X352" s="276"/>
      <c r="Y352" s="276"/>
      <c r="Z352" s="276"/>
      <c r="AA352" s="276"/>
      <c r="AB352" s="276"/>
      <c r="AC352" s="276"/>
      <c r="AD352" s="276"/>
      <c r="AE352" s="276"/>
      <c r="AF352" s="276"/>
      <c r="AG352" s="276"/>
      <c r="AH352" s="276"/>
      <c r="AI352" s="276"/>
      <c r="AJ352" s="276"/>
      <c r="AK352" s="276"/>
      <c r="AL352" s="276"/>
      <c r="AM352" s="276"/>
      <c r="AN352" s="276"/>
      <c r="AO352" s="276"/>
      <c r="AP352" s="276"/>
      <c r="AQ352" s="276"/>
      <c r="AR352" s="276"/>
      <c r="AS352" s="276"/>
      <c r="AT352" s="276"/>
      <c r="AU352" s="276"/>
      <c r="AV352" s="276"/>
      <c r="AW352" s="276"/>
      <c r="AX352" s="276"/>
      <c r="AY352" s="276"/>
      <c r="AZ352" s="276"/>
      <c r="BA352" s="276"/>
      <c r="BB352" s="276"/>
      <c r="BC352" s="276"/>
      <c r="BD352" s="276"/>
      <c r="BE352" s="276"/>
      <c r="BF352" s="276"/>
      <c r="BG352" s="276"/>
      <c r="BH352" s="276"/>
      <c r="BI352" s="276"/>
      <c r="BJ352" s="276"/>
      <c r="BK352" s="276"/>
      <c r="BL352" s="276"/>
      <c r="BM352" s="276"/>
      <c r="BN352" s="276"/>
      <c r="BO352" s="276"/>
      <c r="BP352" s="276"/>
      <c r="BQ352" s="276"/>
      <c r="BR352" s="276"/>
      <c r="BS352" s="276"/>
      <c r="BT352" s="276"/>
      <c r="BU352" s="276"/>
      <c r="BV352" s="276"/>
      <c r="BW352" s="276"/>
      <c r="BX352" s="276"/>
      <c r="BY352" s="276"/>
      <c r="BZ352" s="276"/>
      <c r="CA352" s="30"/>
      <c r="CB352" s="42" t="str">
        <f t="shared" si="36"/>
        <v>Riadok bude skrytý.</v>
      </c>
      <c r="CC352" s="36" t="s">
        <v>97</v>
      </c>
      <c r="CW352" s="22">
        <f t="shared" si="35"/>
        <v>0</v>
      </c>
      <c r="CZ352" s="22">
        <f t="shared" si="37"/>
        <v>1</v>
      </c>
      <c r="DA352" s="22">
        <f t="shared" si="34"/>
        <v>0</v>
      </c>
      <c r="DZ352" s="191"/>
    </row>
    <row r="353" spans="1:130">
      <c r="A353" s="12"/>
      <c r="B353" s="276"/>
      <c r="C353" s="276"/>
      <c r="D353" s="276"/>
      <c r="E353" s="276"/>
      <c r="F353" s="276"/>
      <c r="G353" s="276"/>
      <c r="H353" s="276"/>
      <c r="I353" s="276"/>
      <c r="J353" s="276"/>
      <c r="K353" s="276"/>
      <c r="L353" s="276"/>
      <c r="M353" s="276"/>
      <c r="N353" s="276"/>
      <c r="O353" s="276"/>
      <c r="P353" s="276"/>
      <c r="Q353" s="276"/>
      <c r="R353" s="276"/>
      <c r="S353" s="276"/>
      <c r="T353" s="276"/>
      <c r="U353" s="276"/>
      <c r="V353" s="276"/>
      <c r="W353" s="276"/>
      <c r="X353" s="276"/>
      <c r="Y353" s="276"/>
      <c r="Z353" s="276"/>
      <c r="AA353" s="276"/>
      <c r="AB353" s="276"/>
      <c r="AC353" s="276"/>
      <c r="AD353" s="276"/>
      <c r="AE353" s="276"/>
      <c r="AF353" s="276"/>
      <c r="AG353" s="276"/>
      <c r="AH353" s="276"/>
      <c r="AI353" s="276"/>
      <c r="AJ353" s="276"/>
      <c r="AK353" s="276"/>
      <c r="AL353" s="276"/>
      <c r="AM353" s="276"/>
      <c r="AN353" s="276"/>
      <c r="AO353" s="276"/>
      <c r="AP353" s="276"/>
      <c r="AQ353" s="276"/>
      <c r="AR353" s="276"/>
      <c r="AS353" s="276"/>
      <c r="AT353" s="276"/>
      <c r="AU353" s="276"/>
      <c r="AV353" s="276"/>
      <c r="AW353" s="276"/>
      <c r="AX353" s="276"/>
      <c r="AY353" s="276"/>
      <c r="AZ353" s="276"/>
      <c r="BA353" s="276"/>
      <c r="BB353" s="276"/>
      <c r="BC353" s="276"/>
      <c r="BD353" s="276"/>
      <c r="BE353" s="276"/>
      <c r="BF353" s="276"/>
      <c r="BG353" s="276"/>
      <c r="BH353" s="276"/>
      <c r="BI353" s="276"/>
      <c r="BJ353" s="276"/>
      <c r="BK353" s="276"/>
      <c r="BL353" s="276"/>
      <c r="BM353" s="276"/>
      <c r="BN353" s="276"/>
      <c r="BO353" s="276"/>
      <c r="BP353" s="276"/>
      <c r="BQ353" s="276"/>
      <c r="BR353" s="276"/>
      <c r="BS353" s="276"/>
      <c r="BT353" s="276"/>
      <c r="BU353" s="276"/>
      <c r="BV353" s="276"/>
      <c r="BW353" s="276"/>
      <c r="BX353" s="276"/>
      <c r="BY353" s="276"/>
      <c r="BZ353" s="276"/>
      <c r="CA353" s="30"/>
      <c r="CB353" s="42" t="str">
        <f t="shared" si="36"/>
        <v>Riadok bude skrytý.</v>
      </c>
      <c r="CC353" s="36" t="s">
        <v>97</v>
      </c>
      <c r="CW353" s="22">
        <f t="shared" si="35"/>
        <v>0</v>
      </c>
      <c r="CZ353" s="22">
        <f t="shared" si="37"/>
        <v>1</v>
      </c>
      <c r="DA353" s="22">
        <f t="shared" si="34"/>
        <v>0</v>
      </c>
      <c r="DZ353" s="191"/>
    </row>
    <row r="354" spans="1:130">
      <c r="A354" s="12"/>
      <c r="CA354" s="28"/>
      <c r="CB354" s="42" t="str">
        <f t="shared" si="36"/>
        <v>Riadok bude vidieť.</v>
      </c>
      <c r="CC354" s="36" t="s">
        <v>97</v>
      </c>
      <c r="CW354" s="24">
        <f>+IF(SUM(CW356:CW375)=0,0,1)</f>
        <v>1</v>
      </c>
      <c r="CZ354" s="22">
        <f t="shared" si="37"/>
        <v>1</v>
      </c>
      <c r="DA354" s="22">
        <f t="shared" si="34"/>
        <v>1</v>
      </c>
      <c r="DZ354" s="191"/>
    </row>
    <row r="355" spans="1:130">
      <c r="A355" s="12"/>
      <c r="B355" s="165" t="s">
        <v>102</v>
      </c>
      <c r="C355" s="6" t="s">
        <v>246</v>
      </c>
      <c r="D355" s="6"/>
      <c r="E355" s="6"/>
      <c r="F355" s="6"/>
      <c r="CA355" s="29" t="s">
        <v>91</v>
      </c>
      <c r="CB355" s="42" t="str">
        <f t="shared" si="36"/>
        <v>Riadok bude vidieť.</v>
      </c>
      <c r="CC355" s="36" t="s">
        <v>97</v>
      </c>
      <c r="CW355" s="22">
        <f>+IF(SUM(CW356:CW375)=0,0,1)</f>
        <v>1</v>
      </c>
      <c r="CZ355" s="22">
        <f t="shared" si="37"/>
        <v>1</v>
      </c>
      <c r="DA355" s="22">
        <f t="shared" si="34"/>
        <v>1</v>
      </c>
      <c r="DZ355" s="191"/>
    </row>
    <row r="356" spans="1:130">
      <c r="A356" s="12"/>
      <c r="B356" s="210" t="s">
        <v>37</v>
      </c>
      <c r="C356" s="210"/>
      <c r="D356" s="210"/>
      <c r="E356" s="210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  <c r="BI356" s="210"/>
      <c r="BJ356" s="210"/>
      <c r="BK356" s="210"/>
      <c r="BL356" s="210"/>
      <c r="BM356" s="210"/>
      <c r="BN356" s="210"/>
      <c r="BO356" s="210"/>
      <c r="BP356" s="210"/>
      <c r="BQ356" s="210"/>
      <c r="BR356" s="210"/>
      <c r="BS356" s="210"/>
      <c r="BT356" s="210"/>
      <c r="BU356" s="210"/>
      <c r="BV356" s="210"/>
      <c r="BW356" s="210"/>
      <c r="BX356" s="210"/>
      <c r="BY356" s="210"/>
      <c r="BZ356" s="210"/>
      <c r="CA356" s="30"/>
      <c r="CB356" s="42" t="str">
        <f t="shared" si="36"/>
        <v>Riadok bude vidieť.</v>
      </c>
      <c r="CC356" s="36" t="s">
        <v>97</v>
      </c>
      <c r="CW356" s="22">
        <f t="shared" ref="CW356:CW375" si="38">+IF(B356="",0,1)</f>
        <v>1</v>
      </c>
      <c r="CZ356" s="22">
        <f t="shared" si="37"/>
        <v>1</v>
      </c>
      <c r="DA356" s="22">
        <f t="shared" si="34"/>
        <v>1</v>
      </c>
      <c r="DZ356" s="191"/>
    </row>
    <row r="357" spans="1:130">
      <c r="A357" s="12"/>
      <c r="B357" s="210" t="s">
        <v>38</v>
      </c>
      <c r="C357" s="210"/>
      <c r="D357" s="210"/>
      <c r="E357" s="210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  <c r="BI357" s="210"/>
      <c r="BJ357" s="210"/>
      <c r="BK357" s="210"/>
      <c r="BL357" s="210"/>
      <c r="BM357" s="210"/>
      <c r="BN357" s="210"/>
      <c r="BO357" s="210"/>
      <c r="BP357" s="210"/>
      <c r="BQ357" s="210"/>
      <c r="BR357" s="210"/>
      <c r="BS357" s="210"/>
      <c r="BT357" s="210"/>
      <c r="BU357" s="210"/>
      <c r="BV357" s="210"/>
      <c r="BW357" s="210"/>
      <c r="BX357" s="210"/>
      <c r="BY357" s="210"/>
      <c r="BZ357" s="210"/>
      <c r="CA357" s="30"/>
      <c r="CB357" s="42" t="str">
        <f t="shared" si="36"/>
        <v>Riadok bude vidieť.</v>
      </c>
      <c r="CC357" s="36" t="s">
        <v>97</v>
      </c>
      <c r="CW357" s="22">
        <f t="shared" si="38"/>
        <v>1</v>
      </c>
      <c r="CZ357" s="22">
        <f t="shared" si="37"/>
        <v>1</v>
      </c>
      <c r="DA357" s="22">
        <f t="shared" si="34"/>
        <v>1</v>
      </c>
      <c r="DZ357" s="191"/>
    </row>
    <row r="358" spans="1:130">
      <c r="A358" s="12"/>
      <c r="B358" s="210" t="s">
        <v>39</v>
      </c>
      <c r="C358" s="210"/>
      <c r="D358" s="210"/>
      <c r="E358" s="210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  <c r="BI358" s="210"/>
      <c r="BJ358" s="210"/>
      <c r="BK358" s="210"/>
      <c r="BL358" s="210"/>
      <c r="BM358" s="210"/>
      <c r="BN358" s="210"/>
      <c r="BO358" s="210"/>
      <c r="BP358" s="210"/>
      <c r="BQ358" s="210"/>
      <c r="BR358" s="210"/>
      <c r="BS358" s="210"/>
      <c r="BT358" s="210"/>
      <c r="BU358" s="210"/>
      <c r="BV358" s="210"/>
      <c r="BW358" s="210"/>
      <c r="BX358" s="210"/>
      <c r="BY358" s="210"/>
      <c r="BZ358" s="210"/>
      <c r="CA358" s="30"/>
      <c r="CB358" s="42" t="str">
        <f t="shared" si="36"/>
        <v>Riadok bude vidieť.</v>
      </c>
      <c r="CC358" s="36" t="s">
        <v>97</v>
      </c>
      <c r="CW358" s="22">
        <f t="shared" si="38"/>
        <v>1</v>
      </c>
      <c r="CZ358" s="22">
        <f t="shared" si="37"/>
        <v>1</v>
      </c>
      <c r="DA358" s="22">
        <f t="shared" si="34"/>
        <v>1</v>
      </c>
      <c r="DZ358" s="191"/>
    </row>
    <row r="359" spans="1:130">
      <c r="A359" s="12"/>
      <c r="B359" s="210" t="s">
        <v>35</v>
      </c>
      <c r="C359" s="210"/>
      <c r="D359" s="210"/>
      <c r="E359" s="210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  <c r="BI359" s="210"/>
      <c r="BJ359" s="210"/>
      <c r="BK359" s="210"/>
      <c r="BL359" s="210"/>
      <c r="BM359" s="210"/>
      <c r="BN359" s="210"/>
      <c r="BO359" s="210"/>
      <c r="BP359" s="210"/>
      <c r="BQ359" s="210"/>
      <c r="BR359" s="210"/>
      <c r="BS359" s="210"/>
      <c r="BT359" s="210"/>
      <c r="BU359" s="210"/>
      <c r="BV359" s="210"/>
      <c r="BW359" s="210"/>
      <c r="BX359" s="210"/>
      <c r="BY359" s="210"/>
      <c r="BZ359" s="210"/>
      <c r="CA359" s="30"/>
      <c r="CB359" s="42" t="str">
        <f t="shared" si="36"/>
        <v>Riadok bude vidieť.</v>
      </c>
      <c r="CC359" s="36" t="s">
        <v>97</v>
      </c>
      <c r="CW359" s="22">
        <f t="shared" si="38"/>
        <v>1</v>
      </c>
      <c r="CZ359" s="22">
        <f t="shared" si="37"/>
        <v>1</v>
      </c>
      <c r="DA359" s="22">
        <f t="shared" si="34"/>
        <v>1</v>
      </c>
      <c r="DZ359" s="191"/>
    </row>
    <row r="360" spans="1:130">
      <c r="A360" s="12"/>
      <c r="B360" s="210" t="s">
        <v>36</v>
      </c>
      <c r="C360" s="210"/>
      <c r="D360" s="210"/>
      <c r="E360" s="210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210"/>
      <c r="BN360" s="210"/>
      <c r="BO360" s="210"/>
      <c r="BP360" s="210"/>
      <c r="BQ360" s="210"/>
      <c r="BR360" s="210"/>
      <c r="BS360" s="210"/>
      <c r="BT360" s="210"/>
      <c r="BU360" s="210"/>
      <c r="BV360" s="210"/>
      <c r="BW360" s="210"/>
      <c r="BX360" s="210"/>
      <c r="BY360" s="210"/>
      <c r="BZ360" s="210"/>
      <c r="CA360" s="30"/>
      <c r="CB360" s="42" t="str">
        <f t="shared" si="36"/>
        <v>Riadok bude vidieť.</v>
      </c>
      <c r="CC360" s="36" t="s">
        <v>97</v>
      </c>
      <c r="CW360" s="22">
        <f t="shared" si="38"/>
        <v>1</v>
      </c>
      <c r="CZ360" s="22">
        <f t="shared" si="37"/>
        <v>1</v>
      </c>
      <c r="DA360" s="22">
        <f t="shared" si="34"/>
        <v>1</v>
      </c>
      <c r="DZ360" s="191"/>
    </row>
    <row r="361" spans="1:130">
      <c r="A361" s="12"/>
      <c r="B361" s="210"/>
      <c r="C361" s="210"/>
      <c r="D361" s="210"/>
      <c r="E361" s="210"/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  <c r="BI361" s="210"/>
      <c r="BJ361" s="210"/>
      <c r="BK361" s="210"/>
      <c r="BL361" s="210"/>
      <c r="BM361" s="210"/>
      <c r="BN361" s="210"/>
      <c r="BO361" s="210"/>
      <c r="BP361" s="210"/>
      <c r="BQ361" s="210"/>
      <c r="BR361" s="210"/>
      <c r="BS361" s="210"/>
      <c r="BT361" s="210"/>
      <c r="BU361" s="210"/>
      <c r="BV361" s="210"/>
      <c r="BW361" s="210"/>
      <c r="BX361" s="210"/>
      <c r="BY361" s="210"/>
      <c r="BZ361" s="210"/>
      <c r="CA361" s="30"/>
      <c r="CB361" s="42" t="str">
        <f t="shared" si="36"/>
        <v>Riadok bude skrytý.</v>
      </c>
      <c r="CC361" s="36" t="s">
        <v>97</v>
      </c>
      <c r="CW361" s="22">
        <f t="shared" si="38"/>
        <v>0</v>
      </c>
      <c r="CZ361" s="22">
        <f t="shared" si="37"/>
        <v>1</v>
      </c>
      <c r="DA361" s="22">
        <f t="shared" si="34"/>
        <v>0</v>
      </c>
      <c r="DZ361" s="191"/>
    </row>
    <row r="362" spans="1:130">
      <c r="A362" s="12"/>
      <c r="B362" s="210"/>
      <c r="C362" s="210"/>
      <c r="D362" s="210"/>
      <c r="E362" s="210"/>
      <c r="F362" s="210"/>
      <c r="G362" s="210"/>
      <c r="H362" s="210"/>
      <c r="I362" s="210"/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  <c r="BI362" s="210"/>
      <c r="BJ362" s="210"/>
      <c r="BK362" s="210"/>
      <c r="BL362" s="210"/>
      <c r="BM362" s="210"/>
      <c r="BN362" s="210"/>
      <c r="BO362" s="210"/>
      <c r="BP362" s="210"/>
      <c r="BQ362" s="210"/>
      <c r="BR362" s="210"/>
      <c r="BS362" s="210"/>
      <c r="BT362" s="210"/>
      <c r="BU362" s="210"/>
      <c r="BV362" s="210"/>
      <c r="BW362" s="210"/>
      <c r="BX362" s="210"/>
      <c r="BY362" s="210"/>
      <c r="BZ362" s="210"/>
      <c r="CA362" s="30"/>
      <c r="CB362" s="42" t="str">
        <f t="shared" si="36"/>
        <v>Riadok bude skrytý.</v>
      </c>
      <c r="CC362" s="36" t="s">
        <v>97</v>
      </c>
      <c r="CW362" s="22">
        <f t="shared" si="38"/>
        <v>0</v>
      </c>
      <c r="CZ362" s="22">
        <f t="shared" si="37"/>
        <v>1</v>
      </c>
      <c r="DA362" s="22">
        <f t="shared" si="34"/>
        <v>0</v>
      </c>
      <c r="DZ362" s="191"/>
    </row>
    <row r="363" spans="1:130">
      <c r="A363" s="12"/>
      <c r="B363" s="210"/>
      <c r="C363" s="210"/>
      <c r="D363" s="210"/>
      <c r="E363" s="210"/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  <c r="BI363" s="210"/>
      <c r="BJ363" s="210"/>
      <c r="BK363" s="210"/>
      <c r="BL363" s="210"/>
      <c r="BM363" s="210"/>
      <c r="BN363" s="210"/>
      <c r="BO363" s="210"/>
      <c r="BP363" s="210"/>
      <c r="BQ363" s="210"/>
      <c r="BR363" s="210"/>
      <c r="BS363" s="210"/>
      <c r="BT363" s="210"/>
      <c r="BU363" s="210"/>
      <c r="BV363" s="210"/>
      <c r="BW363" s="210"/>
      <c r="BX363" s="210"/>
      <c r="BY363" s="210"/>
      <c r="BZ363" s="210"/>
      <c r="CA363" s="30"/>
      <c r="CB363" s="42" t="str">
        <f t="shared" si="36"/>
        <v>Riadok bude skrytý.</v>
      </c>
      <c r="CC363" s="36" t="s">
        <v>97</v>
      </c>
      <c r="CW363" s="22">
        <f t="shared" si="38"/>
        <v>0</v>
      </c>
      <c r="CZ363" s="22">
        <f t="shared" si="37"/>
        <v>1</v>
      </c>
      <c r="DA363" s="22">
        <f t="shared" si="34"/>
        <v>0</v>
      </c>
      <c r="DZ363" s="191"/>
    </row>
    <row r="364" spans="1:130">
      <c r="A364" s="12"/>
      <c r="B364" s="210"/>
      <c r="C364" s="210"/>
      <c r="D364" s="210"/>
      <c r="E364" s="210"/>
      <c r="F364" s="210"/>
      <c r="G364" s="210"/>
      <c r="H364" s="210"/>
      <c r="I364" s="210"/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  <c r="BI364" s="210"/>
      <c r="BJ364" s="210"/>
      <c r="BK364" s="210"/>
      <c r="BL364" s="210"/>
      <c r="BM364" s="210"/>
      <c r="BN364" s="210"/>
      <c r="BO364" s="210"/>
      <c r="BP364" s="210"/>
      <c r="BQ364" s="210"/>
      <c r="BR364" s="210"/>
      <c r="BS364" s="210"/>
      <c r="BT364" s="210"/>
      <c r="BU364" s="210"/>
      <c r="BV364" s="210"/>
      <c r="BW364" s="210"/>
      <c r="BX364" s="210"/>
      <c r="BY364" s="210"/>
      <c r="BZ364" s="210"/>
      <c r="CA364" s="30"/>
      <c r="CB364" s="42" t="str">
        <f t="shared" si="36"/>
        <v>Riadok bude skrytý.</v>
      </c>
      <c r="CC364" s="36" t="s">
        <v>97</v>
      </c>
      <c r="CW364" s="22">
        <f t="shared" si="38"/>
        <v>0</v>
      </c>
      <c r="CZ364" s="22">
        <f t="shared" si="37"/>
        <v>1</v>
      </c>
      <c r="DA364" s="22">
        <f t="shared" si="34"/>
        <v>0</v>
      </c>
      <c r="DZ364" s="191"/>
    </row>
    <row r="365" spans="1:130">
      <c r="A365" s="12"/>
      <c r="B365" s="210"/>
      <c r="C365" s="210"/>
      <c r="D365" s="210"/>
      <c r="E365" s="210"/>
      <c r="F365" s="210"/>
      <c r="G365" s="210"/>
      <c r="H365" s="210"/>
      <c r="I365" s="210"/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  <c r="AH365" s="210"/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  <c r="BI365" s="210"/>
      <c r="BJ365" s="210"/>
      <c r="BK365" s="210"/>
      <c r="BL365" s="210"/>
      <c r="BM365" s="210"/>
      <c r="BN365" s="210"/>
      <c r="BO365" s="210"/>
      <c r="BP365" s="210"/>
      <c r="BQ365" s="210"/>
      <c r="BR365" s="210"/>
      <c r="BS365" s="210"/>
      <c r="BT365" s="210"/>
      <c r="BU365" s="210"/>
      <c r="BV365" s="210"/>
      <c r="BW365" s="210"/>
      <c r="BX365" s="210"/>
      <c r="BY365" s="210"/>
      <c r="BZ365" s="210"/>
      <c r="CA365" s="30"/>
      <c r="CB365" s="42" t="str">
        <f t="shared" si="36"/>
        <v>Riadok bude skrytý.</v>
      </c>
      <c r="CC365" s="36" t="s">
        <v>97</v>
      </c>
      <c r="CW365" s="22">
        <f t="shared" si="38"/>
        <v>0</v>
      </c>
      <c r="CZ365" s="22">
        <f t="shared" si="37"/>
        <v>1</v>
      </c>
      <c r="DA365" s="22">
        <f t="shared" si="34"/>
        <v>0</v>
      </c>
      <c r="DZ365" s="191"/>
    </row>
    <row r="366" spans="1:130">
      <c r="A366" s="12"/>
      <c r="B366" s="210"/>
      <c r="C366" s="210"/>
      <c r="D366" s="210"/>
      <c r="E366" s="210"/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  <c r="BI366" s="210"/>
      <c r="BJ366" s="210"/>
      <c r="BK366" s="210"/>
      <c r="BL366" s="210"/>
      <c r="BM366" s="210"/>
      <c r="BN366" s="210"/>
      <c r="BO366" s="210"/>
      <c r="BP366" s="210"/>
      <c r="BQ366" s="210"/>
      <c r="BR366" s="210"/>
      <c r="BS366" s="210"/>
      <c r="BT366" s="210"/>
      <c r="BU366" s="210"/>
      <c r="BV366" s="210"/>
      <c r="BW366" s="210"/>
      <c r="BX366" s="210"/>
      <c r="BY366" s="210"/>
      <c r="BZ366" s="210"/>
      <c r="CA366" s="30"/>
      <c r="CB366" s="42" t="str">
        <f t="shared" si="36"/>
        <v>Riadok bude skrytý.</v>
      </c>
      <c r="CC366" s="36" t="s">
        <v>97</v>
      </c>
      <c r="CW366" s="22">
        <f t="shared" si="38"/>
        <v>0</v>
      </c>
      <c r="CZ366" s="22">
        <f t="shared" si="37"/>
        <v>1</v>
      </c>
      <c r="DA366" s="22">
        <f t="shared" si="34"/>
        <v>0</v>
      </c>
      <c r="DZ366" s="191"/>
    </row>
    <row r="367" spans="1:130">
      <c r="A367" s="12"/>
      <c r="B367" s="210"/>
      <c r="C367" s="210"/>
      <c r="D367" s="210"/>
      <c r="E367" s="210"/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  <c r="BI367" s="210"/>
      <c r="BJ367" s="210"/>
      <c r="BK367" s="210"/>
      <c r="BL367" s="210"/>
      <c r="BM367" s="210"/>
      <c r="BN367" s="210"/>
      <c r="BO367" s="210"/>
      <c r="BP367" s="210"/>
      <c r="BQ367" s="210"/>
      <c r="BR367" s="210"/>
      <c r="BS367" s="210"/>
      <c r="BT367" s="210"/>
      <c r="BU367" s="210"/>
      <c r="BV367" s="210"/>
      <c r="BW367" s="210"/>
      <c r="BX367" s="210"/>
      <c r="BY367" s="210"/>
      <c r="BZ367" s="210"/>
      <c r="CA367" s="30"/>
      <c r="CB367" s="42" t="str">
        <f t="shared" si="36"/>
        <v>Riadok bude skrytý.</v>
      </c>
      <c r="CC367" s="36" t="s">
        <v>97</v>
      </c>
      <c r="CW367" s="22">
        <f t="shared" si="38"/>
        <v>0</v>
      </c>
      <c r="CZ367" s="22">
        <f t="shared" si="37"/>
        <v>1</v>
      </c>
      <c r="DA367" s="22">
        <f t="shared" si="34"/>
        <v>0</v>
      </c>
      <c r="DZ367" s="191"/>
    </row>
    <row r="368" spans="1:130">
      <c r="A368" s="12"/>
      <c r="B368" s="210"/>
      <c r="C368" s="210"/>
      <c r="D368" s="210"/>
      <c r="E368" s="210"/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  <c r="BH368" s="210"/>
      <c r="BI368" s="210"/>
      <c r="BJ368" s="210"/>
      <c r="BK368" s="210"/>
      <c r="BL368" s="210"/>
      <c r="BM368" s="210"/>
      <c r="BN368" s="210"/>
      <c r="BO368" s="210"/>
      <c r="BP368" s="210"/>
      <c r="BQ368" s="210"/>
      <c r="BR368" s="210"/>
      <c r="BS368" s="210"/>
      <c r="BT368" s="210"/>
      <c r="BU368" s="210"/>
      <c r="BV368" s="210"/>
      <c r="BW368" s="210"/>
      <c r="BX368" s="210"/>
      <c r="BY368" s="210"/>
      <c r="BZ368" s="210"/>
      <c r="CA368" s="30"/>
      <c r="CB368" s="42" t="str">
        <f t="shared" si="36"/>
        <v>Riadok bude skrytý.</v>
      </c>
      <c r="CC368" s="36" t="s">
        <v>97</v>
      </c>
      <c r="CW368" s="22">
        <f t="shared" si="38"/>
        <v>0</v>
      </c>
      <c r="CZ368" s="22">
        <f t="shared" si="37"/>
        <v>1</v>
      </c>
      <c r="DA368" s="22">
        <f t="shared" si="34"/>
        <v>0</v>
      </c>
      <c r="DZ368" s="191"/>
    </row>
    <row r="369" spans="1:130">
      <c r="A369" s="12"/>
      <c r="B369" s="210"/>
      <c r="C369" s="210"/>
      <c r="D369" s="210"/>
      <c r="E369" s="210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  <c r="AH369" s="210"/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  <c r="BI369" s="210"/>
      <c r="BJ369" s="210"/>
      <c r="BK369" s="210"/>
      <c r="BL369" s="210"/>
      <c r="BM369" s="210"/>
      <c r="BN369" s="210"/>
      <c r="BO369" s="210"/>
      <c r="BP369" s="210"/>
      <c r="BQ369" s="210"/>
      <c r="BR369" s="210"/>
      <c r="BS369" s="210"/>
      <c r="BT369" s="210"/>
      <c r="BU369" s="210"/>
      <c r="BV369" s="210"/>
      <c r="BW369" s="210"/>
      <c r="BX369" s="210"/>
      <c r="BY369" s="210"/>
      <c r="BZ369" s="210"/>
      <c r="CA369" s="30"/>
      <c r="CB369" s="42" t="str">
        <f t="shared" si="36"/>
        <v>Riadok bude skrytý.</v>
      </c>
      <c r="CC369" s="36" t="s">
        <v>97</v>
      </c>
      <c r="CW369" s="22">
        <f t="shared" si="38"/>
        <v>0</v>
      </c>
      <c r="CZ369" s="22">
        <f t="shared" si="37"/>
        <v>1</v>
      </c>
      <c r="DA369" s="22">
        <f t="shared" si="34"/>
        <v>0</v>
      </c>
      <c r="DZ369" s="191"/>
    </row>
    <row r="370" spans="1:130">
      <c r="A370" s="12"/>
      <c r="B370" s="210"/>
      <c r="C370" s="210"/>
      <c r="D370" s="210"/>
      <c r="E370" s="210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  <c r="BI370" s="210"/>
      <c r="BJ370" s="210"/>
      <c r="BK370" s="210"/>
      <c r="BL370" s="210"/>
      <c r="BM370" s="210"/>
      <c r="BN370" s="210"/>
      <c r="BO370" s="210"/>
      <c r="BP370" s="210"/>
      <c r="BQ370" s="210"/>
      <c r="BR370" s="210"/>
      <c r="BS370" s="210"/>
      <c r="BT370" s="210"/>
      <c r="BU370" s="210"/>
      <c r="BV370" s="210"/>
      <c r="BW370" s="210"/>
      <c r="BX370" s="210"/>
      <c r="BY370" s="210"/>
      <c r="BZ370" s="210"/>
      <c r="CA370" s="30"/>
      <c r="CB370" s="42" t="str">
        <f t="shared" si="36"/>
        <v>Riadok bude skrytý.</v>
      </c>
      <c r="CC370" s="36" t="s">
        <v>97</v>
      </c>
      <c r="CW370" s="22">
        <f t="shared" si="38"/>
        <v>0</v>
      </c>
      <c r="CZ370" s="22">
        <f t="shared" si="37"/>
        <v>1</v>
      </c>
      <c r="DA370" s="22">
        <f t="shared" si="34"/>
        <v>0</v>
      </c>
      <c r="DZ370" s="191"/>
    </row>
    <row r="371" spans="1:130">
      <c r="A371" s="12"/>
      <c r="B371" s="210"/>
      <c r="C371" s="210"/>
      <c r="D371" s="210"/>
      <c r="E371" s="210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  <c r="BI371" s="210"/>
      <c r="BJ371" s="210"/>
      <c r="BK371" s="210"/>
      <c r="BL371" s="210"/>
      <c r="BM371" s="210"/>
      <c r="BN371" s="210"/>
      <c r="BO371" s="210"/>
      <c r="BP371" s="210"/>
      <c r="BQ371" s="210"/>
      <c r="BR371" s="210"/>
      <c r="BS371" s="210"/>
      <c r="BT371" s="210"/>
      <c r="BU371" s="210"/>
      <c r="BV371" s="210"/>
      <c r="BW371" s="210"/>
      <c r="BX371" s="210"/>
      <c r="BY371" s="210"/>
      <c r="BZ371" s="210"/>
      <c r="CA371" s="30"/>
      <c r="CB371" s="42" t="str">
        <f t="shared" si="36"/>
        <v>Riadok bude skrytý.</v>
      </c>
      <c r="CC371" s="36" t="s">
        <v>97</v>
      </c>
      <c r="CW371" s="22">
        <f t="shared" si="38"/>
        <v>0</v>
      </c>
      <c r="CZ371" s="22">
        <f t="shared" si="37"/>
        <v>1</v>
      </c>
      <c r="DA371" s="22">
        <f t="shared" ref="DA371:DA390" si="39">+IF(CW371+CX371+CY371=0,0,IF(CZ371=0,0,1))</f>
        <v>0</v>
      </c>
      <c r="DZ371" s="191"/>
    </row>
    <row r="372" spans="1:130">
      <c r="A372" s="12"/>
      <c r="B372" s="210"/>
      <c r="C372" s="210"/>
      <c r="D372" s="210"/>
      <c r="E372" s="210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  <c r="BI372" s="210"/>
      <c r="BJ372" s="210"/>
      <c r="BK372" s="210"/>
      <c r="BL372" s="210"/>
      <c r="BM372" s="210"/>
      <c r="BN372" s="210"/>
      <c r="BO372" s="210"/>
      <c r="BP372" s="210"/>
      <c r="BQ372" s="210"/>
      <c r="BR372" s="210"/>
      <c r="BS372" s="210"/>
      <c r="BT372" s="210"/>
      <c r="BU372" s="210"/>
      <c r="BV372" s="210"/>
      <c r="BW372" s="210"/>
      <c r="BX372" s="210"/>
      <c r="BY372" s="210"/>
      <c r="BZ372" s="210"/>
      <c r="CA372" s="30"/>
      <c r="CB372" s="42" t="str">
        <f t="shared" si="36"/>
        <v>Riadok bude skrytý.</v>
      </c>
      <c r="CC372" s="36" t="s">
        <v>97</v>
      </c>
      <c r="CW372" s="22">
        <f t="shared" si="38"/>
        <v>0</v>
      </c>
      <c r="CZ372" s="22">
        <f t="shared" si="37"/>
        <v>1</v>
      </c>
      <c r="DA372" s="22">
        <f t="shared" si="39"/>
        <v>0</v>
      </c>
      <c r="DZ372" s="191"/>
    </row>
    <row r="373" spans="1:130">
      <c r="A373" s="12"/>
      <c r="B373" s="210"/>
      <c r="C373" s="210"/>
      <c r="D373" s="210"/>
      <c r="E373" s="210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  <c r="BI373" s="210"/>
      <c r="BJ373" s="210"/>
      <c r="BK373" s="210"/>
      <c r="BL373" s="210"/>
      <c r="BM373" s="210"/>
      <c r="BN373" s="210"/>
      <c r="BO373" s="210"/>
      <c r="BP373" s="210"/>
      <c r="BQ373" s="210"/>
      <c r="BR373" s="210"/>
      <c r="BS373" s="210"/>
      <c r="BT373" s="210"/>
      <c r="BU373" s="210"/>
      <c r="BV373" s="210"/>
      <c r="BW373" s="210"/>
      <c r="BX373" s="210"/>
      <c r="BY373" s="210"/>
      <c r="BZ373" s="210"/>
      <c r="CA373" s="30"/>
      <c r="CB373" s="42" t="str">
        <f t="shared" si="36"/>
        <v>Riadok bude skrytý.</v>
      </c>
      <c r="CC373" s="36" t="s">
        <v>97</v>
      </c>
      <c r="CW373" s="22">
        <f t="shared" si="38"/>
        <v>0</v>
      </c>
      <c r="CZ373" s="22">
        <f t="shared" si="37"/>
        <v>1</v>
      </c>
      <c r="DA373" s="22">
        <f t="shared" si="39"/>
        <v>0</v>
      </c>
      <c r="DZ373" s="191"/>
    </row>
    <row r="374" spans="1:130">
      <c r="A374" s="12"/>
      <c r="B374" s="210"/>
      <c r="C374" s="210"/>
      <c r="D374" s="210"/>
      <c r="E374" s="210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  <c r="BI374" s="210"/>
      <c r="BJ374" s="210"/>
      <c r="BK374" s="210"/>
      <c r="BL374" s="210"/>
      <c r="BM374" s="210"/>
      <c r="BN374" s="210"/>
      <c r="BO374" s="210"/>
      <c r="BP374" s="210"/>
      <c r="BQ374" s="210"/>
      <c r="BR374" s="210"/>
      <c r="BS374" s="210"/>
      <c r="BT374" s="210"/>
      <c r="BU374" s="210"/>
      <c r="BV374" s="210"/>
      <c r="BW374" s="210"/>
      <c r="BX374" s="210"/>
      <c r="BY374" s="210"/>
      <c r="BZ374" s="210"/>
      <c r="CA374" s="30"/>
      <c r="CB374" s="42" t="str">
        <f t="shared" si="36"/>
        <v>Riadok bude skrytý.</v>
      </c>
      <c r="CC374" s="36" t="s">
        <v>97</v>
      </c>
      <c r="CW374" s="22">
        <f t="shared" si="38"/>
        <v>0</v>
      </c>
      <c r="CZ374" s="22">
        <f t="shared" si="37"/>
        <v>1</v>
      </c>
      <c r="DA374" s="22">
        <f t="shared" si="39"/>
        <v>0</v>
      </c>
      <c r="DZ374" s="191"/>
    </row>
    <row r="375" spans="1:130">
      <c r="A375" s="12"/>
      <c r="B375" s="210"/>
      <c r="C375" s="210"/>
      <c r="D375" s="210"/>
      <c r="E375" s="210"/>
      <c r="F375" s="210"/>
      <c r="G375" s="210"/>
      <c r="H375" s="210"/>
      <c r="I375" s="210"/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  <c r="BI375" s="210"/>
      <c r="BJ375" s="210"/>
      <c r="BK375" s="210"/>
      <c r="BL375" s="210"/>
      <c r="BM375" s="210"/>
      <c r="BN375" s="210"/>
      <c r="BO375" s="210"/>
      <c r="BP375" s="210"/>
      <c r="BQ375" s="210"/>
      <c r="BR375" s="210"/>
      <c r="BS375" s="210"/>
      <c r="BT375" s="210"/>
      <c r="BU375" s="210"/>
      <c r="BV375" s="210"/>
      <c r="BW375" s="210"/>
      <c r="BX375" s="210"/>
      <c r="BY375" s="210"/>
      <c r="BZ375" s="210"/>
      <c r="CA375" s="30"/>
      <c r="CB375" s="42" t="str">
        <f t="shared" si="36"/>
        <v>Riadok bude skrytý.</v>
      </c>
      <c r="CC375" s="36" t="s">
        <v>97</v>
      </c>
      <c r="CW375" s="22">
        <f t="shared" si="38"/>
        <v>0</v>
      </c>
      <c r="CZ375" s="22">
        <f t="shared" si="37"/>
        <v>1</v>
      </c>
      <c r="DA375" s="22">
        <f t="shared" si="39"/>
        <v>0</v>
      </c>
      <c r="DZ375" s="191"/>
    </row>
    <row r="376" spans="1:130">
      <c r="A376" s="12"/>
      <c r="CA376" s="28"/>
      <c r="CB376" s="42" t="str">
        <f t="shared" si="36"/>
        <v>Riadok bude vidieť.</v>
      </c>
      <c r="CC376" s="36" t="s">
        <v>97</v>
      </c>
      <c r="CW376" s="24">
        <f>+IF(SUM(CW378:CW397)=0,0,1)</f>
        <v>1</v>
      </c>
      <c r="CZ376" s="22">
        <f t="shared" si="37"/>
        <v>1</v>
      </c>
      <c r="DA376" s="22">
        <f t="shared" si="39"/>
        <v>1</v>
      </c>
      <c r="DZ376" s="191"/>
    </row>
    <row r="377" spans="1:130">
      <c r="A377" s="12"/>
      <c r="B377" s="165" t="s">
        <v>102</v>
      </c>
      <c r="C377" s="6" t="s">
        <v>247</v>
      </c>
      <c r="D377" s="6"/>
      <c r="E377" s="6"/>
      <c r="F377" s="6"/>
      <c r="CA377" s="29" t="s">
        <v>91</v>
      </c>
      <c r="CB377" s="42" t="str">
        <f t="shared" ref="CB377:CB408" si="40">+IF(DA377=0,"Riadok bude skrytý.","Riadok bude vidieť.")</f>
        <v>Riadok bude vidieť.</v>
      </c>
      <c r="CC377" s="36" t="s">
        <v>97</v>
      </c>
      <c r="CW377" s="22">
        <f>+IF(SUM(CW378:CW397)=0,0,1)</f>
        <v>1</v>
      </c>
      <c r="CZ377" s="22">
        <f t="shared" ref="CZ377:CZ408" si="41">IF(CC377="",1,IF(CC377="Chcem skryť riadok.",0,1))</f>
        <v>1</v>
      </c>
      <c r="DA377" s="22">
        <f t="shared" si="39"/>
        <v>1</v>
      </c>
      <c r="DZ377" s="191"/>
    </row>
    <row r="378" spans="1:130">
      <c r="A378" s="12"/>
      <c r="B378" s="210" t="s">
        <v>43</v>
      </c>
      <c r="C378" s="210"/>
      <c r="D378" s="210"/>
      <c r="E378" s="210"/>
      <c r="F378" s="210"/>
      <c r="G378" s="210"/>
      <c r="H378" s="210"/>
      <c r="I378" s="210"/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  <c r="BI378" s="210"/>
      <c r="BJ378" s="210"/>
      <c r="BK378" s="210"/>
      <c r="BL378" s="210"/>
      <c r="BM378" s="210"/>
      <c r="BN378" s="210"/>
      <c r="BO378" s="210"/>
      <c r="BP378" s="210"/>
      <c r="BQ378" s="210"/>
      <c r="BR378" s="210"/>
      <c r="BS378" s="210"/>
      <c r="BT378" s="210"/>
      <c r="BU378" s="210"/>
      <c r="BV378" s="210"/>
      <c r="BW378" s="210"/>
      <c r="BX378" s="210"/>
      <c r="BY378" s="210"/>
      <c r="BZ378" s="210"/>
      <c r="CA378" s="30"/>
      <c r="CB378" s="42" t="str">
        <f t="shared" si="40"/>
        <v>Riadok bude vidieť.</v>
      </c>
      <c r="CC378" s="36" t="s">
        <v>97</v>
      </c>
      <c r="CW378" s="22">
        <f t="shared" ref="CW378:CW397" si="42">+IF(B378="",0,1)</f>
        <v>1</v>
      </c>
      <c r="CZ378" s="22">
        <f t="shared" si="41"/>
        <v>1</v>
      </c>
      <c r="DA378" s="22">
        <f t="shared" si="39"/>
        <v>1</v>
      </c>
      <c r="DZ378" s="191"/>
    </row>
    <row r="379" spans="1:130">
      <c r="A379" s="12"/>
      <c r="B379" s="210" t="s">
        <v>81</v>
      </c>
      <c r="C379" s="210"/>
      <c r="D379" s="210"/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  <c r="BI379" s="210"/>
      <c r="BJ379" s="210"/>
      <c r="BK379" s="210"/>
      <c r="BL379" s="210"/>
      <c r="BM379" s="210"/>
      <c r="BN379" s="210"/>
      <c r="BO379" s="210"/>
      <c r="BP379" s="210"/>
      <c r="BQ379" s="210"/>
      <c r="BR379" s="210"/>
      <c r="BS379" s="210"/>
      <c r="BT379" s="210"/>
      <c r="BU379" s="210"/>
      <c r="BV379" s="210"/>
      <c r="BW379" s="210"/>
      <c r="BX379" s="210"/>
      <c r="BY379" s="210"/>
      <c r="BZ379" s="210"/>
      <c r="CA379" s="30"/>
      <c r="CB379" s="42" t="str">
        <f t="shared" si="40"/>
        <v>Riadok bude vidieť.</v>
      </c>
      <c r="CC379" s="36" t="s">
        <v>97</v>
      </c>
      <c r="CW379" s="22">
        <f t="shared" si="42"/>
        <v>1</v>
      </c>
      <c r="CZ379" s="22">
        <f t="shared" si="41"/>
        <v>1</v>
      </c>
      <c r="DA379" s="22">
        <f t="shared" si="39"/>
        <v>1</v>
      </c>
      <c r="DZ379" s="191"/>
    </row>
    <row r="380" spans="1:130">
      <c r="A380" s="12"/>
      <c r="B380" s="210" t="s">
        <v>44</v>
      </c>
      <c r="C380" s="210"/>
      <c r="D380" s="210"/>
      <c r="E380" s="210"/>
      <c r="F380" s="210"/>
      <c r="G380" s="210"/>
      <c r="H380" s="210"/>
      <c r="I380" s="210"/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  <c r="BI380" s="210"/>
      <c r="BJ380" s="210"/>
      <c r="BK380" s="210"/>
      <c r="BL380" s="210"/>
      <c r="BM380" s="210"/>
      <c r="BN380" s="210"/>
      <c r="BO380" s="210"/>
      <c r="BP380" s="210"/>
      <c r="BQ380" s="210"/>
      <c r="BR380" s="210"/>
      <c r="BS380" s="210"/>
      <c r="BT380" s="210"/>
      <c r="BU380" s="210"/>
      <c r="BV380" s="210"/>
      <c r="BW380" s="210"/>
      <c r="BX380" s="210"/>
      <c r="BY380" s="210"/>
      <c r="BZ380" s="210"/>
      <c r="CA380" s="30"/>
      <c r="CB380" s="42" t="str">
        <f t="shared" si="40"/>
        <v>Riadok bude vidieť.</v>
      </c>
      <c r="CC380" s="36" t="s">
        <v>97</v>
      </c>
      <c r="CW380" s="22">
        <f t="shared" si="42"/>
        <v>1</v>
      </c>
      <c r="CZ380" s="22">
        <f t="shared" si="41"/>
        <v>1</v>
      </c>
      <c r="DA380" s="22">
        <f t="shared" si="39"/>
        <v>1</v>
      </c>
      <c r="DZ380" s="191"/>
    </row>
    <row r="381" spans="1:130">
      <c r="A381" s="12"/>
      <c r="B381" s="210" t="s">
        <v>82</v>
      </c>
      <c r="C381" s="210"/>
      <c r="D381" s="210"/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  <c r="BH381" s="210"/>
      <c r="BI381" s="210"/>
      <c r="BJ381" s="210"/>
      <c r="BK381" s="210"/>
      <c r="BL381" s="210"/>
      <c r="BM381" s="210"/>
      <c r="BN381" s="210"/>
      <c r="BO381" s="210"/>
      <c r="BP381" s="210"/>
      <c r="BQ381" s="210"/>
      <c r="BR381" s="210"/>
      <c r="BS381" s="210"/>
      <c r="BT381" s="210"/>
      <c r="BU381" s="210"/>
      <c r="BV381" s="210"/>
      <c r="BW381" s="210"/>
      <c r="BX381" s="210"/>
      <c r="BY381" s="210"/>
      <c r="BZ381" s="210"/>
      <c r="CA381" s="30"/>
      <c r="CB381" s="42" t="str">
        <f t="shared" si="40"/>
        <v>Riadok bude vidieť.</v>
      </c>
      <c r="CC381" s="36" t="s">
        <v>97</v>
      </c>
      <c r="CW381" s="22">
        <f t="shared" si="42"/>
        <v>1</v>
      </c>
      <c r="CZ381" s="22">
        <f t="shared" si="41"/>
        <v>1</v>
      </c>
      <c r="DA381" s="22">
        <f t="shared" si="39"/>
        <v>1</v>
      </c>
      <c r="DZ381" s="191"/>
    </row>
    <row r="382" spans="1:130">
      <c r="A382" s="12"/>
      <c r="B382" s="210" t="s">
        <v>83</v>
      </c>
      <c r="C382" s="210"/>
      <c r="D382" s="210"/>
      <c r="E382" s="210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  <c r="AH382" s="210"/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  <c r="BH382" s="210"/>
      <c r="BI382" s="210"/>
      <c r="BJ382" s="210"/>
      <c r="BK382" s="210"/>
      <c r="BL382" s="210"/>
      <c r="BM382" s="210"/>
      <c r="BN382" s="210"/>
      <c r="BO382" s="210"/>
      <c r="BP382" s="210"/>
      <c r="BQ382" s="210"/>
      <c r="BR382" s="210"/>
      <c r="BS382" s="210"/>
      <c r="BT382" s="210"/>
      <c r="BU382" s="210"/>
      <c r="BV382" s="210"/>
      <c r="BW382" s="210"/>
      <c r="BX382" s="210"/>
      <c r="BY382" s="210"/>
      <c r="BZ382" s="210"/>
      <c r="CA382" s="30"/>
      <c r="CB382" s="42" t="str">
        <f t="shared" si="40"/>
        <v>Riadok bude vidieť.</v>
      </c>
      <c r="CC382" s="36" t="s">
        <v>97</v>
      </c>
      <c r="CW382" s="22">
        <f t="shared" si="42"/>
        <v>1</v>
      </c>
      <c r="CZ382" s="22">
        <f t="shared" si="41"/>
        <v>1</v>
      </c>
      <c r="DA382" s="22">
        <f t="shared" si="39"/>
        <v>1</v>
      </c>
      <c r="DZ382" s="191"/>
    </row>
    <row r="383" spans="1:130">
      <c r="A383" s="12"/>
      <c r="B383" s="210"/>
      <c r="C383" s="210"/>
      <c r="D383" s="210"/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  <c r="AH383" s="210"/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  <c r="BH383" s="210"/>
      <c r="BI383" s="210"/>
      <c r="BJ383" s="210"/>
      <c r="BK383" s="210"/>
      <c r="BL383" s="210"/>
      <c r="BM383" s="210"/>
      <c r="BN383" s="210"/>
      <c r="BO383" s="210"/>
      <c r="BP383" s="210"/>
      <c r="BQ383" s="210"/>
      <c r="BR383" s="210"/>
      <c r="BS383" s="210"/>
      <c r="BT383" s="210"/>
      <c r="BU383" s="210"/>
      <c r="BV383" s="210"/>
      <c r="BW383" s="210"/>
      <c r="BX383" s="210"/>
      <c r="BY383" s="210"/>
      <c r="BZ383" s="210"/>
      <c r="CA383" s="30"/>
      <c r="CB383" s="42" t="str">
        <f t="shared" si="40"/>
        <v>Riadok bude skrytý.</v>
      </c>
      <c r="CC383" s="36" t="s">
        <v>97</v>
      </c>
      <c r="CW383" s="22">
        <f t="shared" si="42"/>
        <v>0</v>
      </c>
      <c r="CZ383" s="22">
        <f t="shared" si="41"/>
        <v>1</v>
      </c>
      <c r="DA383" s="22">
        <f t="shared" si="39"/>
        <v>0</v>
      </c>
      <c r="DZ383" s="191"/>
    </row>
    <row r="384" spans="1:130">
      <c r="A384" s="12"/>
      <c r="B384" s="210"/>
      <c r="C384" s="210"/>
      <c r="D384" s="210"/>
      <c r="E384" s="210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  <c r="BI384" s="210"/>
      <c r="BJ384" s="210"/>
      <c r="BK384" s="210"/>
      <c r="BL384" s="210"/>
      <c r="BM384" s="210"/>
      <c r="BN384" s="210"/>
      <c r="BO384" s="210"/>
      <c r="BP384" s="210"/>
      <c r="BQ384" s="210"/>
      <c r="BR384" s="210"/>
      <c r="BS384" s="210"/>
      <c r="BT384" s="210"/>
      <c r="BU384" s="210"/>
      <c r="BV384" s="210"/>
      <c r="BW384" s="210"/>
      <c r="BX384" s="210"/>
      <c r="BY384" s="210"/>
      <c r="BZ384" s="210"/>
      <c r="CA384" s="30"/>
      <c r="CB384" s="42" t="str">
        <f t="shared" si="40"/>
        <v>Riadok bude skrytý.</v>
      </c>
      <c r="CC384" s="36" t="s">
        <v>97</v>
      </c>
      <c r="CW384" s="22">
        <f t="shared" si="42"/>
        <v>0</v>
      </c>
      <c r="CZ384" s="22">
        <f t="shared" si="41"/>
        <v>1</v>
      </c>
      <c r="DA384" s="22">
        <f t="shared" si="39"/>
        <v>0</v>
      </c>
      <c r="DZ384" s="191"/>
    </row>
    <row r="385" spans="1:130">
      <c r="A385" s="12"/>
      <c r="B385" s="210" t="s">
        <v>301</v>
      </c>
      <c r="C385" s="210"/>
      <c r="D385" s="210"/>
      <c r="E385" s="210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  <c r="BI385" s="210"/>
      <c r="BJ385" s="210"/>
      <c r="BK385" s="210"/>
      <c r="BL385" s="210"/>
      <c r="BM385" s="210"/>
      <c r="BN385" s="210"/>
      <c r="BO385" s="210"/>
      <c r="BP385" s="210"/>
      <c r="BQ385" s="210"/>
      <c r="BR385" s="210"/>
      <c r="BS385" s="210"/>
      <c r="BT385" s="210"/>
      <c r="BU385" s="210"/>
      <c r="BV385" s="210"/>
      <c r="BW385" s="210"/>
      <c r="BX385" s="210"/>
      <c r="BY385" s="210"/>
      <c r="BZ385" s="210"/>
      <c r="CA385" s="30"/>
      <c r="CB385" s="42" t="str">
        <f t="shared" si="40"/>
        <v>Riadok bude vidieť.</v>
      </c>
      <c r="CC385" s="36" t="s">
        <v>97</v>
      </c>
      <c r="CW385" s="22">
        <f t="shared" si="42"/>
        <v>1</v>
      </c>
      <c r="CZ385" s="22">
        <f t="shared" si="41"/>
        <v>1</v>
      </c>
      <c r="DA385" s="22">
        <f t="shared" si="39"/>
        <v>1</v>
      </c>
      <c r="DZ385" s="191"/>
    </row>
    <row r="386" spans="1:130">
      <c r="A386" s="12"/>
      <c r="B386" s="210"/>
      <c r="C386" s="210"/>
      <c r="D386" s="210"/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  <c r="BI386" s="210"/>
      <c r="BJ386" s="210"/>
      <c r="BK386" s="210"/>
      <c r="BL386" s="210"/>
      <c r="BM386" s="210"/>
      <c r="BN386" s="210"/>
      <c r="BO386" s="210"/>
      <c r="BP386" s="210"/>
      <c r="BQ386" s="210"/>
      <c r="BR386" s="210"/>
      <c r="BS386" s="210"/>
      <c r="BT386" s="210"/>
      <c r="BU386" s="210"/>
      <c r="BV386" s="210"/>
      <c r="BW386" s="210"/>
      <c r="BX386" s="210"/>
      <c r="BY386" s="210"/>
      <c r="BZ386" s="210"/>
      <c r="CA386" s="30"/>
      <c r="CB386" s="42" t="str">
        <f t="shared" si="40"/>
        <v>Riadok bude skrytý.</v>
      </c>
      <c r="CC386" s="36" t="s">
        <v>97</v>
      </c>
      <c r="CW386" s="22">
        <f t="shared" si="42"/>
        <v>0</v>
      </c>
      <c r="CZ386" s="22">
        <f t="shared" si="41"/>
        <v>1</v>
      </c>
      <c r="DA386" s="22">
        <f t="shared" si="39"/>
        <v>0</v>
      </c>
      <c r="DZ386" s="191"/>
    </row>
    <row r="387" spans="1:130">
      <c r="A387" s="12"/>
      <c r="B387" s="210"/>
      <c r="C387" s="210"/>
      <c r="D387" s="210"/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  <c r="BI387" s="210"/>
      <c r="BJ387" s="210"/>
      <c r="BK387" s="210"/>
      <c r="BL387" s="210"/>
      <c r="BM387" s="210"/>
      <c r="BN387" s="210"/>
      <c r="BO387" s="210"/>
      <c r="BP387" s="210"/>
      <c r="BQ387" s="210"/>
      <c r="BR387" s="210"/>
      <c r="BS387" s="210"/>
      <c r="BT387" s="210"/>
      <c r="BU387" s="210"/>
      <c r="BV387" s="210"/>
      <c r="BW387" s="210"/>
      <c r="BX387" s="210"/>
      <c r="BY387" s="210"/>
      <c r="BZ387" s="210"/>
      <c r="CA387" s="30"/>
      <c r="CB387" s="42" t="str">
        <f t="shared" si="40"/>
        <v>Riadok bude skrytý.</v>
      </c>
      <c r="CC387" s="36" t="s">
        <v>97</v>
      </c>
      <c r="CW387" s="22">
        <f t="shared" si="42"/>
        <v>0</v>
      </c>
      <c r="CZ387" s="22">
        <f t="shared" si="41"/>
        <v>1</v>
      </c>
      <c r="DA387" s="22">
        <f t="shared" si="39"/>
        <v>0</v>
      </c>
      <c r="DZ387" s="191"/>
    </row>
    <row r="388" spans="1:130">
      <c r="A388" s="12"/>
      <c r="B388" s="210"/>
      <c r="C388" s="210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  <c r="BI388" s="210"/>
      <c r="BJ388" s="210"/>
      <c r="BK388" s="210"/>
      <c r="BL388" s="210"/>
      <c r="BM388" s="210"/>
      <c r="BN388" s="210"/>
      <c r="BO388" s="210"/>
      <c r="BP388" s="210"/>
      <c r="BQ388" s="210"/>
      <c r="BR388" s="210"/>
      <c r="BS388" s="210"/>
      <c r="BT388" s="210"/>
      <c r="BU388" s="210"/>
      <c r="BV388" s="210"/>
      <c r="BW388" s="210"/>
      <c r="BX388" s="210"/>
      <c r="BY388" s="210"/>
      <c r="BZ388" s="210"/>
      <c r="CA388" s="30"/>
      <c r="CB388" s="42" t="str">
        <f t="shared" si="40"/>
        <v>Riadok bude skrytý.</v>
      </c>
      <c r="CC388" s="36" t="s">
        <v>97</v>
      </c>
      <c r="CW388" s="22">
        <f t="shared" si="42"/>
        <v>0</v>
      </c>
      <c r="CZ388" s="22">
        <f t="shared" si="41"/>
        <v>1</v>
      </c>
      <c r="DA388" s="22">
        <f t="shared" si="39"/>
        <v>0</v>
      </c>
      <c r="DZ388" s="191"/>
    </row>
    <row r="389" spans="1:130">
      <c r="A389" s="12"/>
      <c r="B389" s="210"/>
      <c r="C389" s="210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  <c r="BI389" s="210"/>
      <c r="BJ389" s="210"/>
      <c r="BK389" s="210"/>
      <c r="BL389" s="210"/>
      <c r="BM389" s="210"/>
      <c r="BN389" s="210"/>
      <c r="BO389" s="210"/>
      <c r="BP389" s="210"/>
      <c r="BQ389" s="210"/>
      <c r="BR389" s="210"/>
      <c r="BS389" s="210"/>
      <c r="BT389" s="210"/>
      <c r="BU389" s="210"/>
      <c r="BV389" s="210"/>
      <c r="BW389" s="210"/>
      <c r="BX389" s="210"/>
      <c r="BY389" s="210"/>
      <c r="BZ389" s="210"/>
      <c r="CA389" s="30"/>
      <c r="CB389" s="42" t="str">
        <f t="shared" si="40"/>
        <v>Riadok bude skrytý.</v>
      </c>
      <c r="CC389" s="36" t="s">
        <v>97</v>
      </c>
      <c r="CW389" s="22">
        <f t="shared" si="42"/>
        <v>0</v>
      </c>
      <c r="CZ389" s="22">
        <f t="shared" si="41"/>
        <v>1</v>
      </c>
      <c r="DA389" s="22">
        <f t="shared" si="39"/>
        <v>0</v>
      </c>
      <c r="DZ389" s="191"/>
    </row>
    <row r="390" spans="1:130">
      <c r="A390" s="12"/>
      <c r="B390" s="210"/>
      <c r="C390" s="210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  <c r="BI390" s="210"/>
      <c r="BJ390" s="210"/>
      <c r="BK390" s="210"/>
      <c r="BL390" s="210"/>
      <c r="BM390" s="210"/>
      <c r="BN390" s="210"/>
      <c r="BO390" s="210"/>
      <c r="BP390" s="210"/>
      <c r="BQ390" s="210"/>
      <c r="BR390" s="210"/>
      <c r="BS390" s="210"/>
      <c r="BT390" s="210"/>
      <c r="BU390" s="210"/>
      <c r="BV390" s="210"/>
      <c r="BW390" s="210"/>
      <c r="BX390" s="210"/>
      <c r="BY390" s="210"/>
      <c r="BZ390" s="210"/>
      <c r="CA390" s="30"/>
      <c r="CB390" s="42" t="str">
        <f t="shared" si="40"/>
        <v>Riadok bude skrytý.</v>
      </c>
      <c r="CC390" s="36" t="s">
        <v>97</v>
      </c>
      <c r="CW390" s="22">
        <f t="shared" si="42"/>
        <v>0</v>
      </c>
      <c r="CZ390" s="22">
        <f t="shared" si="41"/>
        <v>1</v>
      </c>
      <c r="DA390" s="22">
        <f t="shared" si="39"/>
        <v>0</v>
      </c>
      <c r="DZ390" s="191"/>
    </row>
    <row r="391" spans="1:130">
      <c r="A391" s="12"/>
      <c r="B391" s="210"/>
      <c r="C391" s="210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  <c r="BI391" s="210"/>
      <c r="BJ391" s="210"/>
      <c r="BK391" s="210"/>
      <c r="BL391" s="210"/>
      <c r="BM391" s="210"/>
      <c r="BN391" s="210"/>
      <c r="BO391" s="210"/>
      <c r="BP391" s="210"/>
      <c r="BQ391" s="210"/>
      <c r="BR391" s="210"/>
      <c r="BS391" s="210"/>
      <c r="BT391" s="210"/>
      <c r="BU391" s="210"/>
      <c r="BV391" s="210"/>
      <c r="BW391" s="210"/>
      <c r="BX391" s="210"/>
      <c r="BY391" s="210"/>
      <c r="BZ391" s="210"/>
      <c r="CA391" s="30"/>
      <c r="CB391" s="42" t="str">
        <f t="shared" si="40"/>
        <v>Riadok bude skrytý.</v>
      </c>
      <c r="CC391" s="36" t="s">
        <v>97</v>
      </c>
      <c r="CW391" s="22">
        <f t="shared" si="42"/>
        <v>0</v>
      </c>
      <c r="CZ391" s="22">
        <f t="shared" si="41"/>
        <v>1</v>
      </c>
      <c r="DA391" s="22">
        <f t="shared" ref="DA391:DA420" si="43">+IF(CW391+CX391+CY391=0,0,IF(CZ391=0,0,1))</f>
        <v>0</v>
      </c>
      <c r="DZ391" s="191"/>
    </row>
    <row r="392" spans="1:130">
      <c r="A392" s="12"/>
      <c r="B392" s="210"/>
      <c r="C392" s="210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  <c r="BI392" s="210"/>
      <c r="BJ392" s="210"/>
      <c r="BK392" s="210"/>
      <c r="BL392" s="210"/>
      <c r="BM392" s="210"/>
      <c r="BN392" s="210"/>
      <c r="BO392" s="210"/>
      <c r="BP392" s="210"/>
      <c r="BQ392" s="210"/>
      <c r="BR392" s="210"/>
      <c r="BS392" s="210"/>
      <c r="BT392" s="210"/>
      <c r="BU392" s="210"/>
      <c r="BV392" s="210"/>
      <c r="BW392" s="210"/>
      <c r="BX392" s="210"/>
      <c r="BY392" s="210"/>
      <c r="BZ392" s="210"/>
      <c r="CA392" s="30"/>
      <c r="CB392" s="42" t="str">
        <f t="shared" si="40"/>
        <v>Riadok bude skrytý.</v>
      </c>
      <c r="CC392" s="36" t="s">
        <v>97</v>
      </c>
      <c r="CW392" s="22">
        <f t="shared" si="42"/>
        <v>0</v>
      </c>
      <c r="CZ392" s="22">
        <f t="shared" si="41"/>
        <v>1</v>
      </c>
      <c r="DA392" s="22">
        <f t="shared" si="43"/>
        <v>0</v>
      </c>
      <c r="DZ392" s="191"/>
    </row>
    <row r="393" spans="1:130">
      <c r="A393" s="12"/>
      <c r="B393" s="210"/>
      <c r="C393" s="210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  <c r="AH393" s="210"/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H393" s="210"/>
      <c r="BI393" s="210"/>
      <c r="BJ393" s="210"/>
      <c r="BK393" s="210"/>
      <c r="BL393" s="210"/>
      <c r="BM393" s="210"/>
      <c r="BN393" s="210"/>
      <c r="BO393" s="210"/>
      <c r="BP393" s="210"/>
      <c r="BQ393" s="210"/>
      <c r="BR393" s="210"/>
      <c r="BS393" s="210"/>
      <c r="BT393" s="210"/>
      <c r="BU393" s="210"/>
      <c r="BV393" s="210"/>
      <c r="BW393" s="210"/>
      <c r="BX393" s="210"/>
      <c r="BY393" s="210"/>
      <c r="BZ393" s="210"/>
      <c r="CA393" s="30"/>
      <c r="CB393" s="42" t="str">
        <f t="shared" si="40"/>
        <v>Riadok bude skrytý.</v>
      </c>
      <c r="CC393" s="36" t="s">
        <v>97</v>
      </c>
      <c r="CW393" s="22">
        <f t="shared" si="42"/>
        <v>0</v>
      </c>
      <c r="CZ393" s="22">
        <f t="shared" si="41"/>
        <v>1</v>
      </c>
      <c r="DA393" s="22">
        <f t="shared" si="43"/>
        <v>0</v>
      </c>
      <c r="DZ393" s="191"/>
    </row>
    <row r="394" spans="1:130">
      <c r="A394" s="12"/>
      <c r="B394" s="210"/>
      <c r="C394" s="210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  <c r="BH394" s="210"/>
      <c r="BI394" s="210"/>
      <c r="BJ394" s="210"/>
      <c r="BK394" s="210"/>
      <c r="BL394" s="210"/>
      <c r="BM394" s="210"/>
      <c r="BN394" s="210"/>
      <c r="BO394" s="210"/>
      <c r="BP394" s="210"/>
      <c r="BQ394" s="210"/>
      <c r="BR394" s="210"/>
      <c r="BS394" s="210"/>
      <c r="BT394" s="210"/>
      <c r="BU394" s="210"/>
      <c r="BV394" s="210"/>
      <c r="BW394" s="210"/>
      <c r="BX394" s="210"/>
      <c r="BY394" s="210"/>
      <c r="BZ394" s="210"/>
      <c r="CA394" s="30"/>
      <c r="CB394" s="42" t="str">
        <f t="shared" si="40"/>
        <v>Riadok bude skrytý.</v>
      </c>
      <c r="CC394" s="36" t="s">
        <v>97</v>
      </c>
      <c r="CW394" s="22">
        <f t="shared" si="42"/>
        <v>0</v>
      </c>
      <c r="CZ394" s="22">
        <f t="shared" si="41"/>
        <v>1</v>
      </c>
      <c r="DA394" s="22">
        <f t="shared" si="43"/>
        <v>0</v>
      </c>
      <c r="DZ394" s="191"/>
    </row>
    <row r="395" spans="1:130">
      <c r="A395" s="12"/>
      <c r="B395" s="210"/>
      <c r="C395" s="210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  <c r="AH395" s="210"/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H395" s="210"/>
      <c r="BI395" s="210"/>
      <c r="BJ395" s="210"/>
      <c r="BK395" s="210"/>
      <c r="BL395" s="210"/>
      <c r="BM395" s="210"/>
      <c r="BN395" s="210"/>
      <c r="BO395" s="210"/>
      <c r="BP395" s="210"/>
      <c r="BQ395" s="210"/>
      <c r="BR395" s="210"/>
      <c r="BS395" s="210"/>
      <c r="BT395" s="210"/>
      <c r="BU395" s="210"/>
      <c r="BV395" s="210"/>
      <c r="BW395" s="210"/>
      <c r="BX395" s="210"/>
      <c r="BY395" s="210"/>
      <c r="BZ395" s="210"/>
      <c r="CA395" s="30"/>
      <c r="CB395" s="42" t="str">
        <f t="shared" si="40"/>
        <v>Riadok bude skrytý.</v>
      </c>
      <c r="CC395" s="36" t="s">
        <v>97</v>
      </c>
      <c r="CW395" s="22">
        <f t="shared" si="42"/>
        <v>0</v>
      </c>
      <c r="CZ395" s="22">
        <f t="shared" si="41"/>
        <v>1</v>
      </c>
      <c r="DA395" s="22">
        <f t="shared" si="43"/>
        <v>0</v>
      </c>
      <c r="DZ395" s="191"/>
    </row>
    <row r="396" spans="1:130">
      <c r="A396" s="12"/>
      <c r="B396" s="210"/>
      <c r="C396" s="210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  <c r="AH396" s="210"/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H396" s="210"/>
      <c r="BI396" s="210"/>
      <c r="BJ396" s="210"/>
      <c r="BK396" s="210"/>
      <c r="BL396" s="210"/>
      <c r="BM396" s="210"/>
      <c r="BN396" s="210"/>
      <c r="BO396" s="210"/>
      <c r="BP396" s="210"/>
      <c r="BQ396" s="210"/>
      <c r="BR396" s="210"/>
      <c r="BS396" s="210"/>
      <c r="BT396" s="210"/>
      <c r="BU396" s="210"/>
      <c r="BV396" s="210"/>
      <c r="BW396" s="210"/>
      <c r="BX396" s="210"/>
      <c r="BY396" s="210"/>
      <c r="BZ396" s="210"/>
      <c r="CA396" s="30"/>
      <c r="CB396" s="42" t="str">
        <f t="shared" si="40"/>
        <v>Riadok bude skrytý.</v>
      </c>
      <c r="CC396" s="36" t="s">
        <v>97</v>
      </c>
      <c r="CW396" s="22">
        <f t="shared" si="42"/>
        <v>0</v>
      </c>
      <c r="CZ396" s="22">
        <f t="shared" si="41"/>
        <v>1</v>
      </c>
      <c r="DA396" s="22">
        <f t="shared" si="43"/>
        <v>0</v>
      </c>
      <c r="DZ396" s="191"/>
    </row>
    <row r="397" spans="1:130">
      <c r="A397" s="12"/>
      <c r="B397" s="210"/>
      <c r="C397" s="210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  <c r="BI397" s="210"/>
      <c r="BJ397" s="210"/>
      <c r="BK397" s="210"/>
      <c r="BL397" s="210"/>
      <c r="BM397" s="210"/>
      <c r="BN397" s="210"/>
      <c r="BO397" s="210"/>
      <c r="BP397" s="210"/>
      <c r="BQ397" s="210"/>
      <c r="BR397" s="210"/>
      <c r="BS397" s="210"/>
      <c r="BT397" s="210"/>
      <c r="BU397" s="210"/>
      <c r="BV397" s="210"/>
      <c r="BW397" s="210"/>
      <c r="BX397" s="210"/>
      <c r="BY397" s="210"/>
      <c r="BZ397" s="210"/>
      <c r="CA397" s="30"/>
      <c r="CB397" s="42" t="str">
        <f t="shared" si="40"/>
        <v>Riadok bude skrytý.</v>
      </c>
      <c r="CC397" s="36" t="s">
        <v>97</v>
      </c>
      <c r="CW397" s="22">
        <f t="shared" si="42"/>
        <v>0</v>
      </c>
      <c r="CZ397" s="22">
        <f t="shared" si="41"/>
        <v>1</v>
      </c>
      <c r="DA397" s="22">
        <f t="shared" si="43"/>
        <v>0</v>
      </c>
      <c r="DZ397" s="191"/>
    </row>
    <row r="398" spans="1:130">
      <c r="A398" s="12"/>
      <c r="CA398" s="28"/>
      <c r="CB398" s="42" t="str">
        <f t="shared" si="40"/>
        <v>Riadok bude vidieť.</v>
      </c>
      <c r="CC398" s="36" t="s">
        <v>97</v>
      </c>
      <c r="CW398" s="24">
        <f>+IF(SUM(CW400:CW419)=0,0,1)</f>
        <v>1</v>
      </c>
      <c r="CZ398" s="22">
        <f t="shared" si="41"/>
        <v>1</v>
      </c>
      <c r="DA398" s="22">
        <f t="shared" si="43"/>
        <v>1</v>
      </c>
      <c r="DZ398" s="191"/>
    </row>
    <row r="399" spans="1:130">
      <c r="A399" s="12"/>
      <c r="B399" s="165" t="s">
        <v>102</v>
      </c>
      <c r="C399" s="6" t="s">
        <v>248</v>
      </c>
      <c r="D399" s="6"/>
      <c r="E399" s="6"/>
      <c r="F399" s="6"/>
      <c r="CA399" s="29" t="s">
        <v>91</v>
      </c>
      <c r="CB399" s="42" t="str">
        <f t="shared" si="40"/>
        <v>Riadok bude vidieť.</v>
      </c>
      <c r="CC399" s="36" t="s">
        <v>97</v>
      </c>
      <c r="CW399" s="22">
        <f>+IF(SUM(CW400:CW419)=0,0,1)</f>
        <v>1</v>
      </c>
      <c r="CZ399" s="22">
        <f t="shared" si="41"/>
        <v>1</v>
      </c>
      <c r="DA399" s="22">
        <f t="shared" si="43"/>
        <v>1</v>
      </c>
      <c r="DZ399" s="191"/>
    </row>
    <row r="400" spans="1:130">
      <c r="A400" s="12"/>
      <c r="B400" s="210" t="s">
        <v>45</v>
      </c>
      <c r="C400" s="210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  <c r="AH400" s="210"/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H400" s="210"/>
      <c r="BI400" s="210"/>
      <c r="BJ400" s="210"/>
      <c r="BK400" s="210"/>
      <c r="BL400" s="210"/>
      <c r="BM400" s="210"/>
      <c r="BN400" s="210"/>
      <c r="BO400" s="210"/>
      <c r="BP400" s="210"/>
      <c r="BQ400" s="210"/>
      <c r="BR400" s="210"/>
      <c r="BS400" s="210"/>
      <c r="BT400" s="210"/>
      <c r="BU400" s="210"/>
      <c r="BV400" s="210"/>
      <c r="BW400" s="210"/>
      <c r="BX400" s="210"/>
      <c r="BY400" s="210"/>
      <c r="BZ400" s="210"/>
      <c r="CA400" s="30"/>
      <c r="CB400" s="42" t="str">
        <f t="shared" si="40"/>
        <v>Riadok bude vidieť.</v>
      </c>
      <c r="CC400" s="36" t="s">
        <v>97</v>
      </c>
      <c r="CW400" s="22">
        <f t="shared" ref="CW400:CW419" si="44">+IF(B400="",0,1)</f>
        <v>1</v>
      </c>
      <c r="CZ400" s="22">
        <f t="shared" si="41"/>
        <v>1</v>
      </c>
      <c r="DA400" s="22">
        <f t="shared" si="43"/>
        <v>1</v>
      </c>
      <c r="DZ400" s="191"/>
    </row>
    <row r="401" spans="1:130">
      <c r="A401" s="12"/>
      <c r="B401" s="210" t="s">
        <v>46</v>
      </c>
      <c r="C401" s="210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  <c r="AH401" s="210"/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  <c r="BH401" s="210"/>
      <c r="BI401" s="210"/>
      <c r="BJ401" s="210"/>
      <c r="BK401" s="210"/>
      <c r="BL401" s="210"/>
      <c r="BM401" s="210"/>
      <c r="BN401" s="210"/>
      <c r="BO401" s="210"/>
      <c r="BP401" s="210"/>
      <c r="BQ401" s="210"/>
      <c r="BR401" s="210"/>
      <c r="BS401" s="210"/>
      <c r="BT401" s="210"/>
      <c r="BU401" s="210"/>
      <c r="BV401" s="210"/>
      <c r="BW401" s="210"/>
      <c r="BX401" s="210"/>
      <c r="BY401" s="210"/>
      <c r="BZ401" s="210"/>
      <c r="CA401" s="30"/>
      <c r="CB401" s="42" t="str">
        <f t="shared" si="40"/>
        <v>Riadok bude vidieť.</v>
      </c>
      <c r="CC401" s="36" t="s">
        <v>97</v>
      </c>
      <c r="CW401" s="22">
        <f t="shared" si="44"/>
        <v>1</v>
      </c>
      <c r="CZ401" s="22">
        <f t="shared" si="41"/>
        <v>1</v>
      </c>
      <c r="DA401" s="22">
        <f t="shared" si="43"/>
        <v>1</v>
      </c>
      <c r="DZ401" s="191"/>
    </row>
    <row r="402" spans="1:130">
      <c r="A402" s="12"/>
      <c r="B402" s="210" t="s">
        <v>47</v>
      </c>
      <c r="C402" s="210"/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  <c r="AH402" s="210"/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  <c r="BI402" s="210"/>
      <c r="BJ402" s="210"/>
      <c r="BK402" s="210"/>
      <c r="BL402" s="210"/>
      <c r="BM402" s="210"/>
      <c r="BN402" s="210"/>
      <c r="BO402" s="210"/>
      <c r="BP402" s="210"/>
      <c r="BQ402" s="210"/>
      <c r="BR402" s="210"/>
      <c r="BS402" s="210"/>
      <c r="BT402" s="210"/>
      <c r="BU402" s="210"/>
      <c r="BV402" s="210"/>
      <c r="BW402" s="210"/>
      <c r="BX402" s="210"/>
      <c r="BY402" s="210"/>
      <c r="BZ402" s="210"/>
      <c r="CA402" s="30"/>
      <c r="CB402" s="42" t="str">
        <f t="shared" si="40"/>
        <v>Riadok bude vidieť.</v>
      </c>
      <c r="CC402" s="36" t="s">
        <v>97</v>
      </c>
      <c r="CW402" s="22">
        <f t="shared" si="44"/>
        <v>1</v>
      </c>
      <c r="CZ402" s="22">
        <f t="shared" si="41"/>
        <v>1</v>
      </c>
      <c r="DA402" s="22">
        <f t="shared" si="43"/>
        <v>1</v>
      </c>
      <c r="DZ402" s="191"/>
    </row>
    <row r="403" spans="1:130">
      <c r="A403" s="12"/>
      <c r="B403" s="210"/>
      <c r="C403" s="210"/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  <c r="BI403" s="210"/>
      <c r="BJ403" s="210"/>
      <c r="BK403" s="210"/>
      <c r="BL403" s="210"/>
      <c r="BM403" s="210"/>
      <c r="BN403" s="210"/>
      <c r="BO403" s="210"/>
      <c r="BP403" s="210"/>
      <c r="BQ403" s="210"/>
      <c r="BR403" s="210"/>
      <c r="BS403" s="210"/>
      <c r="BT403" s="210"/>
      <c r="BU403" s="210"/>
      <c r="BV403" s="210"/>
      <c r="BW403" s="210"/>
      <c r="BX403" s="210"/>
      <c r="BY403" s="210"/>
      <c r="BZ403" s="210"/>
      <c r="CA403" s="30"/>
      <c r="CB403" s="42" t="str">
        <f t="shared" si="40"/>
        <v>Riadok bude skrytý.</v>
      </c>
      <c r="CC403" s="36" t="s">
        <v>97</v>
      </c>
      <c r="CW403" s="22">
        <f t="shared" si="44"/>
        <v>0</v>
      </c>
      <c r="CZ403" s="22">
        <f t="shared" si="41"/>
        <v>1</v>
      </c>
      <c r="DA403" s="22">
        <f t="shared" si="43"/>
        <v>0</v>
      </c>
      <c r="DZ403" s="191"/>
    </row>
    <row r="404" spans="1:130">
      <c r="A404" s="12"/>
      <c r="B404" s="210" t="s">
        <v>301</v>
      </c>
      <c r="C404" s="210"/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  <c r="BI404" s="210"/>
      <c r="BJ404" s="210"/>
      <c r="BK404" s="210"/>
      <c r="BL404" s="210"/>
      <c r="BM404" s="210"/>
      <c r="BN404" s="210"/>
      <c r="BO404" s="210"/>
      <c r="BP404" s="210"/>
      <c r="BQ404" s="210"/>
      <c r="BR404" s="210"/>
      <c r="BS404" s="210"/>
      <c r="BT404" s="210"/>
      <c r="BU404" s="210"/>
      <c r="BV404" s="210"/>
      <c r="BW404" s="210"/>
      <c r="BX404" s="210"/>
      <c r="BY404" s="210"/>
      <c r="BZ404" s="210"/>
      <c r="CA404" s="30"/>
      <c r="CB404" s="42" t="str">
        <f t="shared" si="40"/>
        <v>Riadok bude vidieť.</v>
      </c>
      <c r="CC404" s="36" t="s">
        <v>97</v>
      </c>
      <c r="CW404" s="22">
        <f t="shared" si="44"/>
        <v>1</v>
      </c>
      <c r="CZ404" s="22">
        <f t="shared" si="41"/>
        <v>1</v>
      </c>
      <c r="DA404" s="22">
        <f t="shared" si="43"/>
        <v>1</v>
      </c>
      <c r="DZ404" s="191"/>
    </row>
    <row r="405" spans="1:130">
      <c r="A405" s="12"/>
      <c r="B405" s="210"/>
      <c r="C405" s="210"/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  <c r="AH405" s="210"/>
      <c r="AI405" s="210"/>
      <c r="AJ405" s="210"/>
      <c r="AK405" s="210"/>
      <c r="AL405" s="210"/>
      <c r="AM405" s="210"/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  <c r="BH405" s="210"/>
      <c r="BI405" s="210"/>
      <c r="BJ405" s="210"/>
      <c r="BK405" s="210"/>
      <c r="BL405" s="210"/>
      <c r="BM405" s="210"/>
      <c r="BN405" s="210"/>
      <c r="BO405" s="210"/>
      <c r="BP405" s="210"/>
      <c r="BQ405" s="210"/>
      <c r="BR405" s="210"/>
      <c r="BS405" s="210"/>
      <c r="BT405" s="210"/>
      <c r="BU405" s="210"/>
      <c r="BV405" s="210"/>
      <c r="BW405" s="210"/>
      <c r="BX405" s="210"/>
      <c r="BY405" s="210"/>
      <c r="BZ405" s="210"/>
      <c r="CA405" s="30"/>
      <c r="CB405" s="42" t="str">
        <f t="shared" si="40"/>
        <v>Riadok bude skrytý.</v>
      </c>
      <c r="CC405" s="36" t="s">
        <v>97</v>
      </c>
      <c r="CW405" s="22">
        <f t="shared" si="44"/>
        <v>0</v>
      </c>
      <c r="CZ405" s="22">
        <f t="shared" si="41"/>
        <v>1</v>
      </c>
      <c r="DA405" s="22">
        <f t="shared" si="43"/>
        <v>0</v>
      </c>
      <c r="DZ405" s="191"/>
    </row>
    <row r="406" spans="1:130">
      <c r="A406" s="12"/>
      <c r="B406" s="210"/>
      <c r="C406" s="210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  <c r="BI406" s="210"/>
      <c r="BJ406" s="210"/>
      <c r="BK406" s="210"/>
      <c r="BL406" s="210"/>
      <c r="BM406" s="210"/>
      <c r="BN406" s="210"/>
      <c r="BO406" s="210"/>
      <c r="BP406" s="210"/>
      <c r="BQ406" s="210"/>
      <c r="BR406" s="210"/>
      <c r="BS406" s="210"/>
      <c r="BT406" s="210"/>
      <c r="BU406" s="210"/>
      <c r="BV406" s="210"/>
      <c r="BW406" s="210"/>
      <c r="BX406" s="210"/>
      <c r="BY406" s="210"/>
      <c r="BZ406" s="210"/>
      <c r="CA406" s="30"/>
      <c r="CB406" s="42" t="str">
        <f t="shared" si="40"/>
        <v>Riadok bude skrytý.</v>
      </c>
      <c r="CC406" s="36" t="s">
        <v>97</v>
      </c>
      <c r="CW406" s="22">
        <f t="shared" si="44"/>
        <v>0</v>
      </c>
      <c r="CZ406" s="22">
        <f t="shared" si="41"/>
        <v>1</v>
      </c>
      <c r="DA406" s="22">
        <f t="shared" si="43"/>
        <v>0</v>
      </c>
      <c r="DZ406" s="191"/>
    </row>
    <row r="407" spans="1:130">
      <c r="A407" s="12"/>
      <c r="B407" s="210"/>
      <c r="C407" s="210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  <c r="BI407" s="210"/>
      <c r="BJ407" s="210"/>
      <c r="BK407" s="210"/>
      <c r="BL407" s="210"/>
      <c r="BM407" s="210"/>
      <c r="BN407" s="210"/>
      <c r="BO407" s="210"/>
      <c r="BP407" s="210"/>
      <c r="BQ407" s="210"/>
      <c r="BR407" s="210"/>
      <c r="BS407" s="210"/>
      <c r="BT407" s="210"/>
      <c r="BU407" s="210"/>
      <c r="BV407" s="210"/>
      <c r="BW407" s="210"/>
      <c r="BX407" s="210"/>
      <c r="BY407" s="210"/>
      <c r="BZ407" s="210"/>
      <c r="CA407" s="30"/>
      <c r="CB407" s="42" t="str">
        <f t="shared" si="40"/>
        <v>Riadok bude skrytý.</v>
      </c>
      <c r="CC407" s="36" t="s">
        <v>97</v>
      </c>
      <c r="CW407" s="22">
        <f t="shared" si="44"/>
        <v>0</v>
      </c>
      <c r="CZ407" s="22">
        <f t="shared" si="41"/>
        <v>1</v>
      </c>
      <c r="DA407" s="22">
        <f t="shared" si="43"/>
        <v>0</v>
      </c>
      <c r="DZ407" s="191"/>
    </row>
    <row r="408" spans="1:130">
      <c r="A408" s="12"/>
      <c r="B408" s="210"/>
      <c r="C408" s="210"/>
      <c r="D408" s="210"/>
      <c r="E408" s="210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  <c r="BI408" s="210"/>
      <c r="BJ408" s="210"/>
      <c r="BK408" s="210"/>
      <c r="BL408" s="210"/>
      <c r="BM408" s="210"/>
      <c r="BN408" s="210"/>
      <c r="BO408" s="210"/>
      <c r="BP408" s="210"/>
      <c r="BQ408" s="210"/>
      <c r="BR408" s="210"/>
      <c r="BS408" s="210"/>
      <c r="BT408" s="210"/>
      <c r="BU408" s="210"/>
      <c r="BV408" s="210"/>
      <c r="BW408" s="210"/>
      <c r="BX408" s="210"/>
      <c r="BY408" s="210"/>
      <c r="BZ408" s="210"/>
      <c r="CA408" s="30"/>
      <c r="CB408" s="42" t="str">
        <f t="shared" si="40"/>
        <v>Riadok bude skrytý.</v>
      </c>
      <c r="CC408" s="36" t="s">
        <v>97</v>
      </c>
      <c r="CW408" s="22">
        <f t="shared" si="44"/>
        <v>0</v>
      </c>
      <c r="CZ408" s="22">
        <f t="shared" si="41"/>
        <v>1</v>
      </c>
      <c r="DA408" s="22">
        <f t="shared" si="43"/>
        <v>0</v>
      </c>
      <c r="DZ408" s="191"/>
    </row>
    <row r="409" spans="1:130">
      <c r="A409" s="12"/>
      <c r="B409" s="210"/>
      <c r="C409" s="210"/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0"/>
      <c r="BN409" s="210"/>
      <c r="BO409" s="210"/>
      <c r="BP409" s="210"/>
      <c r="BQ409" s="210"/>
      <c r="BR409" s="210"/>
      <c r="BS409" s="210"/>
      <c r="BT409" s="210"/>
      <c r="BU409" s="210"/>
      <c r="BV409" s="210"/>
      <c r="BW409" s="210"/>
      <c r="BX409" s="210"/>
      <c r="BY409" s="210"/>
      <c r="BZ409" s="210"/>
      <c r="CA409" s="30"/>
      <c r="CB409" s="42" t="str">
        <f t="shared" ref="CB409:CB420" si="45">+IF(DA409=0,"Riadok bude skrytý.","Riadok bude vidieť.")</f>
        <v>Riadok bude skrytý.</v>
      </c>
      <c r="CC409" s="36" t="s">
        <v>97</v>
      </c>
      <c r="CW409" s="22">
        <f t="shared" si="44"/>
        <v>0</v>
      </c>
      <c r="CZ409" s="22">
        <f t="shared" ref="CZ409:CZ420" si="46">IF(CC409="",1,IF(CC409="Chcem skryť riadok.",0,1))</f>
        <v>1</v>
      </c>
      <c r="DA409" s="22">
        <f t="shared" si="43"/>
        <v>0</v>
      </c>
      <c r="DZ409" s="191"/>
    </row>
    <row r="410" spans="1:130">
      <c r="A410" s="12"/>
      <c r="B410" s="210"/>
      <c r="C410" s="210"/>
      <c r="D410" s="210"/>
      <c r="E410" s="210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0"/>
      <c r="BN410" s="210"/>
      <c r="BO410" s="210"/>
      <c r="BP410" s="210"/>
      <c r="BQ410" s="210"/>
      <c r="BR410" s="210"/>
      <c r="BS410" s="210"/>
      <c r="BT410" s="210"/>
      <c r="BU410" s="210"/>
      <c r="BV410" s="210"/>
      <c r="BW410" s="210"/>
      <c r="BX410" s="210"/>
      <c r="BY410" s="210"/>
      <c r="BZ410" s="210"/>
      <c r="CA410" s="30"/>
      <c r="CB410" s="42" t="str">
        <f t="shared" si="45"/>
        <v>Riadok bude skrytý.</v>
      </c>
      <c r="CC410" s="36" t="s">
        <v>97</v>
      </c>
      <c r="CW410" s="22">
        <f t="shared" si="44"/>
        <v>0</v>
      </c>
      <c r="CZ410" s="22">
        <f t="shared" si="46"/>
        <v>1</v>
      </c>
      <c r="DA410" s="22">
        <f t="shared" si="43"/>
        <v>0</v>
      </c>
      <c r="DZ410" s="191"/>
    </row>
    <row r="411" spans="1:130">
      <c r="A411" s="12"/>
      <c r="B411" s="210"/>
      <c r="C411" s="210"/>
      <c r="D411" s="210"/>
      <c r="E411" s="210"/>
      <c r="F411" s="210"/>
      <c r="G411" s="210"/>
      <c r="H411" s="210"/>
      <c r="I411" s="210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210"/>
      <c r="BN411" s="210"/>
      <c r="BO411" s="210"/>
      <c r="BP411" s="210"/>
      <c r="BQ411" s="210"/>
      <c r="BR411" s="210"/>
      <c r="BS411" s="210"/>
      <c r="BT411" s="210"/>
      <c r="BU411" s="210"/>
      <c r="BV411" s="210"/>
      <c r="BW411" s="210"/>
      <c r="BX411" s="210"/>
      <c r="BY411" s="210"/>
      <c r="BZ411" s="210"/>
      <c r="CA411" s="30"/>
      <c r="CB411" s="42" t="str">
        <f t="shared" si="45"/>
        <v>Riadok bude skrytý.</v>
      </c>
      <c r="CC411" s="36" t="s">
        <v>97</v>
      </c>
      <c r="CW411" s="22">
        <f t="shared" si="44"/>
        <v>0</v>
      </c>
      <c r="CZ411" s="22">
        <f t="shared" si="46"/>
        <v>1</v>
      </c>
      <c r="DA411" s="22">
        <f t="shared" si="43"/>
        <v>0</v>
      </c>
      <c r="DZ411" s="191"/>
    </row>
    <row r="412" spans="1:130">
      <c r="A412" s="12"/>
      <c r="B412" s="210"/>
      <c r="C412" s="210"/>
      <c r="D412" s="210"/>
      <c r="E412" s="210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210"/>
      <c r="BN412" s="210"/>
      <c r="BO412" s="210"/>
      <c r="BP412" s="210"/>
      <c r="BQ412" s="210"/>
      <c r="BR412" s="210"/>
      <c r="BS412" s="210"/>
      <c r="BT412" s="210"/>
      <c r="BU412" s="210"/>
      <c r="BV412" s="210"/>
      <c r="BW412" s="210"/>
      <c r="BX412" s="210"/>
      <c r="BY412" s="210"/>
      <c r="BZ412" s="210"/>
      <c r="CA412" s="30"/>
      <c r="CB412" s="42" t="str">
        <f t="shared" si="45"/>
        <v>Riadok bude skrytý.</v>
      </c>
      <c r="CC412" s="36" t="s">
        <v>97</v>
      </c>
      <c r="CW412" s="22">
        <f t="shared" si="44"/>
        <v>0</v>
      </c>
      <c r="CZ412" s="22">
        <f t="shared" si="46"/>
        <v>1</v>
      </c>
      <c r="DA412" s="22">
        <f t="shared" si="43"/>
        <v>0</v>
      </c>
      <c r="DZ412" s="191"/>
    </row>
    <row r="413" spans="1:130">
      <c r="A413" s="12"/>
      <c r="B413" s="210"/>
      <c r="C413" s="210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210"/>
      <c r="BN413" s="210"/>
      <c r="BO413" s="210"/>
      <c r="BP413" s="210"/>
      <c r="BQ413" s="210"/>
      <c r="BR413" s="210"/>
      <c r="BS413" s="210"/>
      <c r="BT413" s="210"/>
      <c r="BU413" s="210"/>
      <c r="BV413" s="210"/>
      <c r="BW413" s="210"/>
      <c r="BX413" s="210"/>
      <c r="BY413" s="210"/>
      <c r="BZ413" s="210"/>
      <c r="CA413" s="30"/>
      <c r="CB413" s="42" t="str">
        <f t="shared" si="45"/>
        <v>Riadok bude skrytý.</v>
      </c>
      <c r="CC413" s="36" t="s">
        <v>97</v>
      </c>
      <c r="CW413" s="22">
        <f t="shared" si="44"/>
        <v>0</v>
      </c>
      <c r="CZ413" s="22">
        <f t="shared" si="46"/>
        <v>1</v>
      </c>
      <c r="DA413" s="22">
        <f t="shared" si="43"/>
        <v>0</v>
      </c>
      <c r="DZ413" s="191"/>
    </row>
    <row r="414" spans="1:130">
      <c r="A414" s="12"/>
      <c r="B414" s="210"/>
      <c r="C414" s="210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210"/>
      <c r="BN414" s="210"/>
      <c r="BO414" s="210"/>
      <c r="BP414" s="210"/>
      <c r="BQ414" s="210"/>
      <c r="BR414" s="210"/>
      <c r="BS414" s="210"/>
      <c r="BT414" s="210"/>
      <c r="BU414" s="210"/>
      <c r="BV414" s="210"/>
      <c r="BW414" s="210"/>
      <c r="BX414" s="210"/>
      <c r="BY414" s="210"/>
      <c r="BZ414" s="210"/>
      <c r="CA414" s="30"/>
      <c r="CB414" s="42" t="str">
        <f t="shared" si="45"/>
        <v>Riadok bude skrytý.</v>
      </c>
      <c r="CC414" s="36" t="s">
        <v>97</v>
      </c>
      <c r="CW414" s="22">
        <f t="shared" si="44"/>
        <v>0</v>
      </c>
      <c r="CZ414" s="22">
        <f t="shared" si="46"/>
        <v>1</v>
      </c>
      <c r="DA414" s="22">
        <f t="shared" si="43"/>
        <v>0</v>
      </c>
      <c r="DZ414" s="191"/>
    </row>
    <row r="415" spans="1:130">
      <c r="A415" s="12"/>
      <c r="B415" s="210"/>
      <c r="C415" s="210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210"/>
      <c r="BN415" s="210"/>
      <c r="BO415" s="210"/>
      <c r="BP415" s="210"/>
      <c r="BQ415" s="210"/>
      <c r="BR415" s="210"/>
      <c r="BS415" s="210"/>
      <c r="BT415" s="210"/>
      <c r="BU415" s="210"/>
      <c r="BV415" s="210"/>
      <c r="BW415" s="210"/>
      <c r="BX415" s="210"/>
      <c r="BY415" s="210"/>
      <c r="BZ415" s="210"/>
      <c r="CA415" s="30"/>
      <c r="CB415" s="42" t="str">
        <f t="shared" si="45"/>
        <v>Riadok bude skrytý.</v>
      </c>
      <c r="CC415" s="36" t="s">
        <v>97</v>
      </c>
      <c r="CW415" s="22">
        <f t="shared" si="44"/>
        <v>0</v>
      </c>
      <c r="CZ415" s="22">
        <f t="shared" si="46"/>
        <v>1</v>
      </c>
      <c r="DA415" s="22">
        <f t="shared" si="43"/>
        <v>0</v>
      </c>
      <c r="DZ415" s="191"/>
    </row>
    <row r="416" spans="1:130">
      <c r="A416" s="12"/>
      <c r="B416" s="210"/>
      <c r="C416" s="210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210"/>
      <c r="BN416" s="210"/>
      <c r="BO416" s="210"/>
      <c r="BP416" s="210"/>
      <c r="BQ416" s="210"/>
      <c r="BR416" s="210"/>
      <c r="BS416" s="210"/>
      <c r="BT416" s="210"/>
      <c r="BU416" s="210"/>
      <c r="BV416" s="210"/>
      <c r="BW416" s="210"/>
      <c r="BX416" s="210"/>
      <c r="BY416" s="210"/>
      <c r="BZ416" s="210"/>
      <c r="CA416" s="30"/>
      <c r="CB416" s="42" t="str">
        <f t="shared" si="45"/>
        <v>Riadok bude skrytý.</v>
      </c>
      <c r="CC416" s="36" t="s">
        <v>97</v>
      </c>
      <c r="CW416" s="22">
        <f t="shared" si="44"/>
        <v>0</v>
      </c>
      <c r="CZ416" s="22">
        <f t="shared" si="46"/>
        <v>1</v>
      </c>
      <c r="DA416" s="22">
        <f t="shared" si="43"/>
        <v>0</v>
      </c>
      <c r="DZ416" s="191"/>
    </row>
    <row r="417" spans="1:130">
      <c r="A417" s="12"/>
      <c r="B417" s="210"/>
      <c r="C417" s="210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  <c r="BI417" s="210"/>
      <c r="BJ417" s="210"/>
      <c r="BK417" s="210"/>
      <c r="BL417" s="210"/>
      <c r="BM417" s="210"/>
      <c r="BN417" s="210"/>
      <c r="BO417" s="210"/>
      <c r="BP417" s="210"/>
      <c r="BQ417" s="210"/>
      <c r="BR417" s="210"/>
      <c r="BS417" s="210"/>
      <c r="BT417" s="210"/>
      <c r="BU417" s="210"/>
      <c r="BV417" s="210"/>
      <c r="BW417" s="210"/>
      <c r="BX417" s="210"/>
      <c r="BY417" s="210"/>
      <c r="BZ417" s="210"/>
      <c r="CA417" s="30"/>
      <c r="CB417" s="42" t="str">
        <f t="shared" si="45"/>
        <v>Riadok bude skrytý.</v>
      </c>
      <c r="CC417" s="36" t="s">
        <v>97</v>
      </c>
      <c r="CW417" s="22">
        <f t="shared" si="44"/>
        <v>0</v>
      </c>
      <c r="CZ417" s="22">
        <f t="shared" si="46"/>
        <v>1</v>
      </c>
      <c r="DA417" s="22">
        <f t="shared" si="43"/>
        <v>0</v>
      </c>
      <c r="DZ417" s="191"/>
    </row>
    <row r="418" spans="1:130">
      <c r="A418" s="12"/>
      <c r="B418" s="210"/>
      <c r="C418" s="210"/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  <c r="AH418" s="210"/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  <c r="BH418" s="210"/>
      <c r="BI418" s="210"/>
      <c r="BJ418" s="210"/>
      <c r="BK418" s="210"/>
      <c r="BL418" s="210"/>
      <c r="BM418" s="210"/>
      <c r="BN418" s="210"/>
      <c r="BO418" s="210"/>
      <c r="BP418" s="210"/>
      <c r="BQ418" s="210"/>
      <c r="BR418" s="210"/>
      <c r="BS418" s="210"/>
      <c r="BT418" s="210"/>
      <c r="BU418" s="210"/>
      <c r="BV418" s="210"/>
      <c r="BW418" s="210"/>
      <c r="BX418" s="210"/>
      <c r="BY418" s="210"/>
      <c r="BZ418" s="210"/>
      <c r="CA418" s="30"/>
      <c r="CB418" s="42" t="str">
        <f t="shared" si="45"/>
        <v>Riadok bude skrytý.</v>
      </c>
      <c r="CC418" s="36" t="s">
        <v>97</v>
      </c>
      <c r="CW418" s="22">
        <f t="shared" si="44"/>
        <v>0</v>
      </c>
      <c r="CZ418" s="22">
        <f t="shared" si="46"/>
        <v>1</v>
      </c>
      <c r="DA418" s="22">
        <f t="shared" si="43"/>
        <v>0</v>
      </c>
      <c r="DZ418" s="191"/>
    </row>
    <row r="419" spans="1:130">
      <c r="A419" s="12"/>
      <c r="B419" s="210"/>
      <c r="C419" s="210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  <c r="BH419" s="210"/>
      <c r="BI419" s="210"/>
      <c r="BJ419" s="210"/>
      <c r="BK419" s="210"/>
      <c r="BL419" s="210"/>
      <c r="BM419" s="210"/>
      <c r="BN419" s="210"/>
      <c r="BO419" s="210"/>
      <c r="BP419" s="210"/>
      <c r="BQ419" s="210"/>
      <c r="BR419" s="210"/>
      <c r="BS419" s="210"/>
      <c r="BT419" s="210"/>
      <c r="BU419" s="210"/>
      <c r="BV419" s="210"/>
      <c r="BW419" s="210"/>
      <c r="BX419" s="210"/>
      <c r="BY419" s="210"/>
      <c r="BZ419" s="210"/>
      <c r="CA419" s="30"/>
      <c r="CB419" s="42" t="str">
        <f t="shared" si="45"/>
        <v>Riadok bude skrytý.</v>
      </c>
      <c r="CC419" s="36" t="s">
        <v>97</v>
      </c>
      <c r="CW419" s="22">
        <f t="shared" si="44"/>
        <v>0</v>
      </c>
      <c r="CZ419" s="22">
        <f t="shared" si="46"/>
        <v>1</v>
      </c>
      <c r="DA419" s="22">
        <f t="shared" si="43"/>
        <v>0</v>
      </c>
      <c r="DZ419" s="191"/>
    </row>
    <row r="420" spans="1:130">
      <c r="A420" s="12"/>
      <c r="CA420" s="28"/>
      <c r="CB420" s="42" t="str">
        <f t="shared" si="45"/>
        <v>Riadok bude vidieť.</v>
      </c>
      <c r="CC420" s="36" t="s">
        <v>97</v>
      </c>
      <c r="CW420" s="24">
        <f>+IF(SUM(CW422:CW441)=0,0,1)</f>
        <v>1</v>
      </c>
      <c r="CZ420" s="22">
        <f t="shared" si="46"/>
        <v>1</v>
      </c>
      <c r="DA420" s="22">
        <f t="shared" si="43"/>
        <v>1</v>
      </c>
      <c r="DZ420" s="191"/>
    </row>
    <row r="421" spans="1:130">
      <c r="A421" s="12"/>
      <c r="B421" s="165" t="s">
        <v>102</v>
      </c>
      <c r="C421" s="6" t="s">
        <v>249</v>
      </c>
      <c r="D421" s="6"/>
      <c r="E421" s="6"/>
      <c r="F421" s="6"/>
      <c r="CA421" s="29" t="s">
        <v>91</v>
      </c>
      <c r="CB421" s="42" t="str">
        <f t="shared" ref="CB421:CB442" si="47">+IF(DA421=0,"Riadok bude skrytý.","Riadok bude vidieť.")</f>
        <v>Riadok bude vidieť.</v>
      </c>
      <c r="CC421" s="36" t="s">
        <v>97</v>
      </c>
      <c r="CW421" s="22">
        <f>+IF(SUM(CW422:CW441)=0,0,1)</f>
        <v>1</v>
      </c>
      <c r="CZ421" s="22">
        <f t="shared" ref="CZ421:CZ442" si="48">IF(CC421="",1,IF(CC421="Chcem skryť riadok.",0,1))</f>
        <v>1</v>
      </c>
      <c r="DA421" s="22">
        <f t="shared" ref="DA421:DA442" si="49">+IF(CW421+CX421+CY421=0,0,IF(CZ421=0,0,1))</f>
        <v>1</v>
      </c>
      <c r="DZ421" s="191"/>
    </row>
    <row r="422" spans="1:130">
      <c r="A422" s="12"/>
      <c r="B422" s="210" t="s">
        <v>78</v>
      </c>
      <c r="C422" s="210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  <c r="BI422" s="210"/>
      <c r="BJ422" s="210"/>
      <c r="BK422" s="210"/>
      <c r="BL422" s="210"/>
      <c r="BM422" s="210"/>
      <c r="BN422" s="210"/>
      <c r="BO422" s="210"/>
      <c r="BP422" s="210"/>
      <c r="BQ422" s="210"/>
      <c r="BR422" s="210"/>
      <c r="BS422" s="210"/>
      <c r="BT422" s="210"/>
      <c r="BU422" s="210"/>
      <c r="BV422" s="210"/>
      <c r="BW422" s="210"/>
      <c r="BX422" s="210"/>
      <c r="BY422" s="210"/>
      <c r="BZ422" s="210"/>
      <c r="CA422" s="30"/>
      <c r="CB422" s="42" t="str">
        <f t="shared" si="47"/>
        <v>Riadok bude vidieť.</v>
      </c>
      <c r="CC422" s="36" t="s">
        <v>97</v>
      </c>
      <c r="CW422" s="22">
        <f t="shared" ref="CW422:CW441" si="50">+IF(B422="",0,1)</f>
        <v>1</v>
      </c>
      <c r="CZ422" s="22">
        <f t="shared" si="48"/>
        <v>1</v>
      </c>
      <c r="DA422" s="22">
        <f t="shared" si="49"/>
        <v>1</v>
      </c>
      <c r="DZ422" s="191"/>
    </row>
    <row r="423" spans="1:130">
      <c r="A423" s="12"/>
      <c r="B423" s="210" t="s">
        <v>79</v>
      </c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  <c r="BI423" s="210"/>
      <c r="BJ423" s="210"/>
      <c r="BK423" s="210"/>
      <c r="BL423" s="210"/>
      <c r="BM423" s="210"/>
      <c r="BN423" s="210"/>
      <c r="BO423" s="210"/>
      <c r="BP423" s="210"/>
      <c r="BQ423" s="210"/>
      <c r="BR423" s="210"/>
      <c r="BS423" s="210"/>
      <c r="BT423" s="210"/>
      <c r="BU423" s="210"/>
      <c r="BV423" s="210"/>
      <c r="BW423" s="210"/>
      <c r="BX423" s="210"/>
      <c r="BY423" s="210"/>
      <c r="BZ423" s="210"/>
      <c r="CA423" s="30"/>
      <c r="CB423" s="42" t="str">
        <f t="shared" si="47"/>
        <v>Riadok bude vidieť.</v>
      </c>
      <c r="CC423" s="36" t="s">
        <v>97</v>
      </c>
      <c r="CW423" s="22">
        <f t="shared" si="50"/>
        <v>1</v>
      </c>
      <c r="CZ423" s="22">
        <f t="shared" si="48"/>
        <v>1</v>
      </c>
      <c r="DA423" s="22">
        <f t="shared" si="49"/>
        <v>1</v>
      </c>
      <c r="DZ423" s="191"/>
    </row>
    <row r="424" spans="1:130">
      <c r="A424" s="12"/>
      <c r="B424" s="210" t="s">
        <v>80</v>
      </c>
      <c r="C424" s="210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  <c r="BI424" s="210"/>
      <c r="BJ424" s="210"/>
      <c r="BK424" s="210"/>
      <c r="BL424" s="210"/>
      <c r="BM424" s="210"/>
      <c r="BN424" s="210"/>
      <c r="BO424" s="210"/>
      <c r="BP424" s="210"/>
      <c r="BQ424" s="210"/>
      <c r="BR424" s="210"/>
      <c r="BS424" s="210"/>
      <c r="BT424" s="210"/>
      <c r="BU424" s="210"/>
      <c r="BV424" s="210"/>
      <c r="BW424" s="210"/>
      <c r="BX424" s="210"/>
      <c r="BY424" s="210"/>
      <c r="BZ424" s="210"/>
      <c r="CA424" s="30"/>
      <c r="CB424" s="42" t="str">
        <f t="shared" si="47"/>
        <v>Riadok bude vidieť.</v>
      </c>
      <c r="CC424" s="36" t="s">
        <v>97</v>
      </c>
      <c r="CW424" s="22">
        <f t="shared" si="50"/>
        <v>1</v>
      </c>
      <c r="CZ424" s="22">
        <f t="shared" si="48"/>
        <v>1</v>
      </c>
      <c r="DA424" s="22">
        <f t="shared" si="49"/>
        <v>1</v>
      </c>
      <c r="DZ424" s="191"/>
    </row>
    <row r="425" spans="1:130">
      <c r="A425" s="12"/>
      <c r="B425" s="365" t="s">
        <v>41</v>
      </c>
      <c r="C425" s="210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  <c r="BI425" s="210"/>
      <c r="BJ425" s="210"/>
      <c r="BK425" s="210"/>
      <c r="BL425" s="210"/>
      <c r="BM425" s="210"/>
      <c r="BN425" s="210"/>
      <c r="BO425" s="210"/>
      <c r="BP425" s="210"/>
      <c r="BQ425" s="210"/>
      <c r="BR425" s="210"/>
      <c r="BS425" s="210"/>
      <c r="BT425" s="210"/>
      <c r="BU425" s="210"/>
      <c r="BV425" s="210"/>
      <c r="BW425" s="210"/>
      <c r="BX425" s="210"/>
      <c r="BY425" s="210"/>
      <c r="BZ425" s="210"/>
      <c r="CA425" s="30"/>
      <c r="CB425" s="42" t="str">
        <f t="shared" si="47"/>
        <v>Riadok bude vidieť.</v>
      </c>
      <c r="CC425" s="36" t="s">
        <v>97</v>
      </c>
      <c r="CW425" s="22">
        <f t="shared" si="50"/>
        <v>1</v>
      </c>
      <c r="CZ425" s="22">
        <f t="shared" si="48"/>
        <v>1</v>
      </c>
      <c r="DA425" s="22">
        <f t="shared" si="49"/>
        <v>1</v>
      </c>
      <c r="DZ425" s="191"/>
    </row>
    <row r="426" spans="1:130">
      <c r="A426" s="12"/>
      <c r="B426" s="210" t="s">
        <v>40</v>
      </c>
      <c r="C426" s="210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0"/>
      <c r="BN426" s="210"/>
      <c r="BO426" s="210"/>
      <c r="BP426" s="210"/>
      <c r="BQ426" s="210"/>
      <c r="BR426" s="210"/>
      <c r="BS426" s="210"/>
      <c r="BT426" s="210"/>
      <c r="BU426" s="210"/>
      <c r="BV426" s="210"/>
      <c r="BW426" s="210"/>
      <c r="BX426" s="210"/>
      <c r="BY426" s="210"/>
      <c r="BZ426" s="210"/>
      <c r="CA426" s="30"/>
      <c r="CB426" s="42" t="str">
        <f t="shared" si="47"/>
        <v>Riadok bude vidieť.</v>
      </c>
      <c r="CC426" s="36" t="s">
        <v>97</v>
      </c>
      <c r="CW426" s="22">
        <f t="shared" si="50"/>
        <v>1</v>
      </c>
      <c r="CZ426" s="22">
        <f t="shared" si="48"/>
        <v>1</v>
      </c>
      <c r="DA426" s="22">
        <f t="shared" si="49"/>
        <v>1</v>
      </c>
      <c r="DZ426" s="191"/>
    </row>
    <row r="427" spans="1:130">
      <c r="A427" s="12"/>
      <c r="B427" s="210" t="s">
        <v>42</v>
      </c>
      <c r="C427" s="210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0"/>
      <c r="BN427" s="210"/>
      <c r="BO427" s="210"/>
      <c r="BP427" s="210"/>
      <c r="BQ427" s="210"/>
      <c r="BR427" s="210"/>
      <c r="BS427" s="210"/>
      <c r="BT427" s="210"/>
      <c r="BU427" s="210"/>
      <c r="BV427" s="210"/>
      <c r="BW427" s="210"/>
      <c r="BX427" s="210"/>
      <c r="BY427" s="210"/>
      <c r="BZ427" s="210"/>
      <c r="CA427" s="30"/>
      <c r="CB427" s="42" t="str">
        <f t="shared" si="47"/>
        <v>Riadok bude vidieť.</v>
      </c>
      <c r="CC427" s="36" t="s">
        <v>97</v>
      </c>
      <c r="CW427" s="22">
        <f t="shared" si="50"/>
        <v>1</v>
      </c>
      <c r="CZ427" s="22">
        <f t="shared" si="48"/>
        <v>1</v>
      </c>
      <c r="DA427" s="22">
        <f t="shared" si="49"/>
        <v>1</v>
      </c>
      <c r="DZ427" s="191"/>
    </row>
    <row r="428" spans="1:130">
      <c r="A428" s="12"/>
      <c r="B428" s="276"/>
      <c r="C428" s="276"/>
      <c r="D428" s="276"/>
      <c r="E428" s="276"/>
      <c r="F428" s="276"/>
      <c r="G428" s="276"/>
      <c r="H428" s="276"/>
      <c r="I428" s="276"/>
      <c r="J428" s="276"/>
      <c r="K428" s="276"/>
      <c r="L428" s="276"/>
      <c r="M428" s="276"/>
      <c r="N428" s="276"/>
      <c r="O428" s="276"/>
      <c r="P428" s="276"/>
      <c r="Q428" s="276"/>
      <c r="R428" s="276"/>
      <c r="S428" s="276"/>
      <c r="T428" s="276"/>
      <c r="U428" s="276"/>
      <c r="V428" s="276"/>
      <c r="W428" s="276"/>
      <c r="X428" s="276"/>
      <c r="Y428" s="276"/>
      <c r="Z428" s="276"/>
      <c r="AA428" s="276"/>
      <c r="AB428" s="276"/>
      <c r="AC428" s="276"/>
      <c r="AD428" s="276"/>
      <c r="AE428" s="276"/>
      <c r="AF428" s="276"/>
      <c r="AG428" s="276"/>
      <c r="AH428" s="276"/>
      <c r="AI428" s="276"/>
      <c r="AJ428" s="276"/>
      <c r="AK428" s="276"/>
      <c r="AL428" s="276"/>
      <c r="AM428" s="276"/>
      <c r="AN428" s="276"/>
      <c r="AO428" s="276"/>
      <c r="AP428" s="276"/>
      <c r="AQ428" s="276"/>
      <c r="AR428" s="276"/>
      <c r="AS428" s="276"/>
      <c r="AT428" s="276"/>
      <c r="AU428" s="276"/>
      <c r="AV428" s="276"/>
      <c r="AW428" s="276"/>
      <c r="AX428" s="276"/>
      <c r="AY428" s="276"/>
      <c r="AZ428" s="276"/>
      <c r="BA428" s="276"/>
      <c r="BB428" s="276"/>
      <c r="BC428" s="276"/>
      <c r="BD428" s="276"/>
      <c r="BE428" s="276"/>
      <c r="BF428" s="276"/>
      <c r="BG428" s="276"/>
      <c r="BH428" s="276"/>
      <c r="BI428" s="276"/>
      <c r="BJ428" s="276"/>
      <c r="BK428" s="276"/>
      <c r="BL428" s="276"/>
      <c r="BM428" s="276"/>
      <c r="BN428" s="276"/>
      <c r="BO428" s="276"/>
      <c r="BP428" s="276"/>
      <c r="BQ428" s="276"/>
      <c r="BR428" s="276"/>
      <c r="BS428" s="276"/>
      <c r="BT428" s="276"/>
      <c r="BU428" s="276"/>
      <c r="BV428" s="276"/>
      <c r="BW428" s="276"/>
      <c r="BX428" s="276"/>
      <c r="BY428" s="276"/>
      <c r="BZ428" s="276"/>
      <c r="CA428" s="30"/>
      <c r="CB428" s="42" t="str">
        <f t="shared" si="47"/>
        <v>Riadok bude skrytý.</v>
      </c>
      <c r="CC428" s="36" t="s">
        <v>97</v>
      </c>
      <c r="CW428" s="22">
        <f t="shared" si="50"/>
        <v>0</v>
      </c>
      <c r="CZ428" s="22">
        <f t="shared" si="48"/>
        <v>1</v>
      </c>
      <c r="DA428" s="22">
        <f t="shared" si="49"/>
        <v>0</v>
      </c>
      <c r="DZ428" s="191"/>
    </row>
    <row r="429" spans="1:130">
      <c r="A429" s="12"/>
      <c r="B429" s="276"/>
      <c r="C429" s="276"/>
      <c r="D429" s="276"/>
      <c r="E429" s="276"/>
      <c r="F429" s="276"/>
      <c r="G429" s="276"/>
      <c r="H429" s="276"/>
      <c r="I429" s="276"/>
      <c r="J429" s="276"/>
      <c r="K429" s="276"/>
      <c r="L429" s="276"/>
      <c r="M429" s="276"/>
      <c r="N429" s="276"/>
      <c r="O429" s="276"/>
      <c r="P429" s="276"/>
      <c r="Q429" s="276"/>
      <c r="R429" s="276"/>
      <c r="S429" s="276"/>
      <c r="T429" s="276"/>
      <c r="U429" s="276"/>
      <c r="V429" s="276"/>
      <c r="W429" s="276"/>
      <c r="X429" s="276"/>
      <c r="Y429" s="276"/>
      <c r="Z429" s="276"/>
      <c r="AA429" s="276"/>
      <c r="AB429" s="276"/>
      <c r="AC429" s="276"/>
      <c r="AD429" s="276"/>
      <c r="AE429" s="276"/>
      <c r="AF429" s="276"/>
      <c r="AG429" s="276"/>
      <c r="AH429" s="276"/>
      <c r="AI429" s="276"/>
      <c r="AJ429" s="276"/>
      <c r="AK429" s="276"/>
      <c r="AL429" s="276"/>
      <c r="AM429" s="276"/>
      <c r="AN429" s="276"/>
      <c r="AO429" s="276"/>
      <c r="AP429" s="276"/>
      <c r="AQ429" s="276"/>
      <c r="AR429" s="276"/>
      <c r="AS429" s="276"/>
      <c r="AT429" s="276"/>
      <c r="AU429" s="276"/>
      <c r="AV429" s="276"/>
      <c r="AW429" s="276"/>
      <c r="AX429" s="276"/>
      <c r="AY429" s="276"/>
      <c r="AZ429" s="276"/>
      <c r="BA429" s="276"/>
      <c r="BB429" s="276"/>
      <c r="BC429" s="276"/>
      <c r="BD429" s="276"/>
      <c r="BE429" s="276"/>
      <c r="BF429" s="276"/>
      <c r="BG429" s="276"/>
      <c r="BH429" s="276"/>
      <c r="BI429" s="276"/>
      <c r="BJ429" s="276"/>
      <c r="BK429" s="276"/>
      <c r="BL429" s="276"/>
      <c r="BM429" s="276"/>
      <c r="BN429" s="276"/>
      <c r="BO429" s="276"/>
      <c r="BP429" s="276"/>
      <c r="BQ429" s="276"/>
      <c r="BR429" s="276"/>
      <c r="BS429" s="276"/>
      <c r="BT429" s="276"/>
      <c r="BU429" s="276"/>
      <c r="BV429" s="276"/>
      <c r="BW429" s="276"/>
      <c r="BX429" s="276"/>
      <c r="BY429" s="276"/>
      <c r="BZ429" s="276"/>
      <c r="CA429" s="30"/>
      <c r="CB429" s="42" t="str">
        <f t="shared" si="47"/>
        <v>Riadok bude skrytý.</v>
      </c>
      <c r="CC429" s="36" t="s">
        <v>97</v>
      </c>
      <c r="CW429" s="22">
        <f t="shared" si="50"/>
        <v>0</v>
      </c>
      <c r="CZ429" s="22">
        <f t="shared" si="48"/>
        <v>1</v>
      </c>
      <c r="DA429" s="22">
        <f t="shared" si="49"/>
        <v>0</v>
      </c>
      <c r="DZ429" s="191"/>
    </row>
    <row r="430" spans="1:130">
      <c r="A430" s="12"/>
      <c r="B430" s="276" t="s">
        <v>301</v>
      </c>
      <c r="C430" s="276"/>
      <c r="D430" s="276"/>
      <c r="E430" s="276"/>
      <c r="F430" s="276"/>
      <c r="G430" s="276"/>
      <c r="H430" s="276"/>
      <c r="I430" s="276"/>
      <c r="J430" s="276"/>
      <c r="K430" s="276"/>
      <c r="L430" s="276"/>
      <c r="M430" s="276"/>
      <c r="N430" s="276"/>
      <c r="O430" s="276"/>
      <c r="P430" s="276"/>
      <c r="Q430" s="276"/>
      <c r="R430" s="276"/>
      <c r="S430" s="276"/>
      <c r="T430" s="276"/>
      <c r="U430" s="276"/>
      <c r="V430" s="276"/>
      <c r="W430" s="276"/>
      <c r="X430" s="276"/>
      <c r="Y430" s="276"/>
      <c r="Z430" s="276"/>
      <c r="AA430" s="276"/>
      <c r="AB430" s="276"/>
      <c r="AC430" s="276"/>
      <c r="AD430" s="276"/>
      <c r="AE430" s="276"/>
      <c r="AF430" s="276"/>
      <c r="AG430" s="276"/>
      <c r="AH430" s="276"/>
      <c r="AI430" s="276"/>
      <c r="AJ430" s="276"/>
      <c r="AK430" s="276"/>
      <c r="AL430" s="276"/>
      <c r="AM430" s="276"/>
      <c r="AN430" s="276"/>
      <c r="AO430" s="276"/>
      <c r="AP430" s="276"/>
      <c r="AQ430" s="276"/>
      <c r="AR430" s="276"/>
      <c r="AS430" s="276"/>
      <c r="AT430" s="276"/>
      <c r="AU430" s="276"/>
      <c r="AV430" s="276"/>
      <c r="AW430" s="276"/>
      <c r="AX430" s="276"/>
      <c r="AY430" s="276"/>
      <c r="AZ430" s="276"/>
      <c r="BA430" s="276"/>
      <c r="BB430" s="276"/>
      <c r="BC430" s="276"/>
      <c r="BD430" s="276"/>
      <c r="BE430" s="276"/>
      <c r="BF430" s="276"/>
      <c r="BG430" s="276"/>
      <c r="BH430" s="276"/>
      <c r="BI430" s="276"/>
      <c r="BJ430" s="276"/>
      <c r="BK430" s="276"/>
      <c r="BL430" s="276"/>
      <c r="BM430" s="276"/>
      <c r="BN430" s="276"/>
      <c r="BO430" s="276"/>
      <c r="BP430" s="276"/>
      <c r="BQ430" s="276"/>
      <c r="BR430" s="276"/>
      <c r="BS430" s="276"/>
      <c r="BT430" s="276"/>
      <c r="BU430" s="276"/>
      <c r="BV430" s="276"/>
      <c r="BW430" s="276"/>
      <c r="BX430" s="276"/>
      <c r="BY430" s="276"/>
      <c r="BZ430" s="276"/>
      <c r="CA430" s="30"/>
      <c r="CB430" s="42" t="str">
        <f t="shared" si="47"/>
        <v>Riadok bude vidieť.</v>
      </c>
      <c r="CC430" s="36" t="s">
        <v>97</v>
      </c>
      <c r="CW430" s="22">
        <f t="shared" si="50"/>
        <v>1</v>
      </c>
      <c r="CZ430" s="22">
        <f t="shared" si="48"/>
        <v>1</v>
      </c>
      <c r="DA430" s="22">
        <f t="shared" si="49"/>
        <v>1</v>
      </c>
      <c r="DZ430" s="191"/>
    </row>
    <row r="431" spans="1:130">
      <c r="A431" s="12"/>
      <c r="B431" s="276"/>
      <c r="C431" s="276"/>
      <c r="D431" s="276"/>
      <c r="E431" s="276"/>
      <c r="F431" s="276"/>
      <c r="G431" s="276"/>
      <c r="H431" s="276"/>
      <c r="I431" s="276"/>
      <c r="J431" s="276"/>
      <c r="K431" s="276"/>
      <c r="L431" s="276"/>
      <c r="M431" s="276"/>
      <c r="N431" s="276"/>
      <c r="O431" s="276"/>
      <c r="P431" s="276"/>
      <c r="Q431" s="276"/>
      <c r="R431" s="276"/>
      <c r="S431" s="276"/>
      <c r="T431" s="276"/>
      <c r="U431" s="276"/>
      <c r="V431" s="276"/>
      <c r="W431" s="276"/>
      <c r="X431" s="276"/>
      <c r="Y431" s="276"/>
      <c r="Z431" s="276"/>
      <c r="AA431" s="276"/>
      <c r="AB431" s="276"/>
      <c r="AC431" s="276"/>
      <c r="AD431" s="276"/>
      <c r="AE431" s="276"/>
      <c r="AF431" s="276"/>
      <c r="AG431" s="276"/>
      <c r="AH431" s="276"/>
      <c r="AI431" s="276"/>
      <c r="AJ431" s="276"/>
      <c r="AK431" s="276"/>
      <c r="AL431" s="276"/>
      <c r="AM431" s="276"/>
      <c r="AN431" s="276"/>
      <c r="AO431" s="276"/>
      <c r="AP431" s="276"/>
      <c r="AQ431" s="276"/>
      <c r="AR431" s="276"/>
      <c r="AS431" s="276"/>
      <c r="AT431" s="276"/>
      <c r="AU431" s="276"/>
      <c r="AV431" s="276"/>
      <c r="AW431" s="276"/>
      <c r="AX431" s="276"/>
      <c r="AY431" s="276"/>
      <c r="AZ431" s="276"/>
      <c r="BA431" s="276"/>
      <c r="BB431" s="276"/>
      <c r="BC431" s="276"/>
      <c r="BD431" s="276"/>
      <c r="BE431" s="276"/>
      <c r="BF431" s="276"/>
      <c r="BG431" s="276"/>
      <c r="BH431" s="276"/>
      <c r="BI431" s="276"/>
      <c r="BJ431" s="276"/>
      <c r="BK431" s="276"/>
      <c r="BL431" s="276"/>
      <c r="BM431" s="276"/>
      <c r="BN431" s="276"/>
      <c r="BO431" s="276"/>
      <c r="BP431" s="276"/>
      <c r="BQ431" s="276"/>
      <c r="BR431" s="276"/>
      <c r="BS431" s="276"/>
      <c r="BT431" s="276"/>
      <c r="BU431" s="276"/>
      <c r="BV431" s="276"/>
      <c r="BW431" s="276"/>
      <c r="BX431" s="276"/>
      <c r="BY431" s="276"/>
      <c r="BZ431" s="276"/>
      <c r="CA431" s="30"/>
      <c r="CB431" s="42" t="str">
        <f t="shared" si="47"/>
        <v>Riadok bude skrytý.</v>
      </c>
      <c r="CC431" s="36" t="s">
        <v>97</v>
      </c>
      <c r="CW431" s="22">
        <f t="shared" si="50"/>
        <v>0</v>
      </c>
      <c r="CZ431" s="22">
        <f t="shared" si="48"/>
        <v>1</v>
      </c>
      <c r="DA431" s="22">
        <f t="shared" si="49"/>
        <v>0</v>
      </c>
      <c r="DZ431" s="191"/>
    </row>
    <row r="432" spans="1:130">
      <c r="A432" s="12"/>
      <c r="B432" s="276"/>
      <c r="C432" s="276"/>
      <c r="D432" s="276"/>
      <c r="E432" s="276"/>
      <c r="F432" s="276"/>
      <c r="G432" s="276"/>
      <c r="H432" s="276"/>
      <c r="I432" s="276"/>
      <c r="J432" s="276"/>
      <c r="K432" s="276"/>
      <c r="L432" s="276"/>
      <c r="M432" s="276"/>
      <c r="N432" s="276"/>
      <c r="O432" s="276"/>
      <c r="P432" s="276"/>
      <c r="Q432" s="276"/>
      <c r="R432" s="276"/>
      <c r="S432" s="276"/>
      <c r="T432" s="276"/>
      <c r="U432" s="276"/>
      <c r="V432" s="276"/>
      <c r="W432" s="276"/>
      <c r="X432" s="276"/>
      <c r="Y432" s="276"/>
      <c r="Z432" s="276"/>
      <c r="AA432" s="276"/>
      <c r="AB432" s="276"/>
      <c r="AC432" s="276"/>
      <c r="AD432" s="276"/>
      <c r="AE432" s="276"/>
      <c r="AF432" s="276"/>
      <c r="AG432" s="276"/>
      <c r="AH432" s="276"/>
      <c r="AI432" s="276"/>
      <c r="AJ432" s="276"/>
      <c r="AK432" s="276"/>
      <c r="AL432" s="276"/>
      <c r="AM432" s="276"/>
      <c r="AN432" s="276"/>
      <c r="AO432" s="276"/>
      <c r="AP432" s="276"/>
      <c r="AQ432" s="276"/>
      <c r="AR432" s="276"/>
      <c r="AS432" s="276"/>
      <c r="AT432" s="276"/>
      <c r="AU432" s="276"/>
      <c r="AV432" s="276"/>
      <c r="AW432" s="276"/>
      <c r="AX432" s="276"/>
      <c r="AY432" s="276"/>
      <c r="AZ432" s="276"/>
      <c r="BA432" s="276"/>
      <c r="BB432" s="276"/>
      <c r="BC432" s="276"/>
      <c r="BD432" s="276"/>
      <c r="BE432" s="276"/>
      <c r="BF432" s="276"/>
      <c r="BG432" s="276"/>
      <c r="BH432" s="276"/>
      <c r="BI432" s="276"/>
      <c r="BJ432" s="276"/>
      <c r="BK432" s="276"/>
      <c r="BL432" s="276"/>
      <c r="BM432" s="276"/>
      <c r="BN432" s="276"/>
      <c r="BO432" s="276"/>
      <c r="BP432" s="276"/>
      <c r="BQ432" s="276"/>
      <c r="BR432" s="276"/>
      <c r="BS432" s="276"/>
      <c r="BT432" s="276"/>
      <c r="BU432" s="276"/>
      <c r="BV432" s="276"/>
      <c r="BW432" s="276"/>
      <c r="BX432" s="276"/>
      <c r="BY432" s="276"/>
      <c r="BZ432" s="276"/>
      <c r="CA432" s="30"/>
      <c r="CB432" s="42" t="str">
        <f t="shared" si="47"/>
        <v>Riadok bude skrytý.</v>
      </c>
      <c r="CC432" s="36" t="s">
        <v>97</v>
      </c>
      <c r="CW432" s="22">
        <f t="shared" si="50"/>
        <v>0</v>
      </c>
      <c r="CZ432" s="22">
        <f t="shared" si="48"/>
        <v>1</v>
      </c>
      <c r="DA432" s="22">
        <f t="shared" si="49"/>
        <v>0</v>
      </c>
      <c r="DZ432" s="191"/>
    </row>
    <row r="433" spans="1:130">
      <c r="A433" s="12"/>
      <c r="B433" s="276"/>
      <c r="C433" s="276"/>
      <c r="D433" s="276"/>
      <c r="E433" s="276"/>
      <c r="F433" s="276"/>
      <c r="G433" s="276"/>
      <c r="H433" s="276"/>
      <c r="I433" s="276"/>
      <c r="J433" s="276"/>
      <c r="K433" s="276"/>
      <c r="L433" s="276"/>
      <c r="M433" s="276"/>
      <c r="N433" s="276"/>
      <c r="O433" s="276"/>
      <c r="P433" s="276"/>
      <c r="Q433" s="276"/>
      <c r="R433" s="276"/>
      <c r="S433" s="276"/>
      <c r="T433" s="276"/>
      <c r="U433" s="276"/>
      <c r="V433" s="276"/>
      <c r="W433" s="276"/>
      <c r="X433" s="276"/>
      <c r="Y433" s="276"/>
      <c r="Z433" s="276"/>
      <c r="AA433" s="276"/>
      <c r="AB433" s="276"/>
      <c r="AC433" s="276"/>
      <c r="AD433" s="276"/>
      <c r="AE433" s="276"/>
      <c r="AF433" s="276"/>
      <c r="AG433" s="276"/>
      <c r="AH433" s="276"/>
      <c r="AI433" s="276"/>
      <c r="AJ433" s="276"/>
      <c r="AK433" s="276"/>
      <c r="AL433" s="276"/>
      <c r="AM433" s="276"/>
      <c r="AN433" s="276"/>
      <c r="AO433" s="276"/>
      <c r="AP433" s="276"/>
      <c r="AQ433" s="276"/>
      <c r="AR433" s="276"/>
      <c r="AS433" s="276"/>
      <c r="AT433" s="276"/>
      <c r="AU433" s="276"/>
      <c r="AV433" s="276"/>
      <c r="AW433" s="276"/>
      <c r="AX433" s="276"/>
      <c r="AY433" s="276"/>
      <c r="AZ433" s="276"/>
      <c r="BA433" s="276"/>
      <c r="BB433" s="276"/>
      <c r="BC433" s="276"/>
      <c r="BD433" s="276"/>
      <c r="BE433" s="276"/>
      <c r="BF433" s="276"/>
      <c r="BG433" s="276"/>
      <c r="BH433" s="276"/>
      <c r="BI433" s="276"/>
      <c r="BJ433" s="276"/>
      <c r="BK433" s="276"/>
      <c r="BL433" s="276"/>
      <c r="BM433" s="276"/>
      <c r="BN433" s="276"/>
      <c r="BO433" s="276"/>
      <c r="BP433" s="276"/>
      <c r="BQ433" s="276"/>
      <c r="BR433" s="276"/>
      <c r="BS433" s="276"/>
      <c r="BT433" s="276"/>
      <c r="BU433" s="276"/>
      <c r="BV433" s="276"/>
      <c r="BW433" s="276"/>
      <c r="BX433" s="276"/>
      <c r="BY433" s="276"/>
      <c r="BZ433" s="276"/>
      <c r="CA433" s="30"/>
      <c r="CB433" s="42" t="str">
        <f t="shared" si="47"/>
        <v>Riadok bude skrytý.</v>
      </c>
      <c r="CC433" s="36" t="s">
        <v>97</v>
      </c>
      <c r="CW433" s="22">
        <f t="shared" si="50"/>
        <v>0</v>
      </c>
      <c r="CZ433" s="22">
        <f t="shared" si="48"/>
        <v>1</v>
      </c>
      <c r="DA433" s="22">
        <f t="shared" si="49"/>
        <v>0</v>
      </c>
      <c r="DZ433" s="191"/>
    </row>
    <row r="434" spans="1:130">
      <c r="A434" s="12"/>
      <c r="B434" s="276"/>
      <c r="C434" s="276"/>
      <c r="D434" s="276"/>
      <c r="E434" s="276"/>
      <c r="F434" s="276"/>
      <c r="G434" s="276"/>
      <c r="H434" s="276"/>
      <c r="I434" s="276"/>
      <c r="J434" s="276"/>
      <c r="K434" s="276"/>
      <c r="L434" s="276"/>
      <c r="M434" s="276"/>
      <c r="N434" s="276"/>
      <c r="O434" s="276"/>
      <c r="P434" s="276"/>
      <c r="Q434" s="276"/>
      <c r="R434" s="276"/>
      <c r="S434" s="276"/>
      <c r="T434" s="276"/>
      <c r="U434" s="276"/>
      <c r="V434" s="276"/>
      <c r="W434" s="276"/>
      <c r="X434" s="276"/>
      <c r="Y434" s="276"/>
      <c r="Z434" s="276"/>
      <c r="AA434" s="276"/>
      <c r="AB434" s="276"/>
      <c r="AC434" s="276"/>
      <c r="AD434" s="276"/>
      <c r="AE434" s="276"/>
      <c r="AF434" s="276"/>
      <c r="AG434" s="276"/>
      <c r="AH434" s="276"/>
      <c r="AI434" s="276"/>
      <c r="AJ434" s="276"/>
      <c r="AK434" s="276"/>
      <c r="AL434" s="276"/>
      <c r="AM434" s="276"/>
      <c r="AN434" s="276"/>
      <c r="AO434" s="276"/>
      <c r="AP434" s="276"/>
      <c r="AQ434" s="276"/>
      <c r="AR434" s="276"/>
      <c r="AS434" s="276"/>
      <c r="AT434" s="276"/>
      <c r="AU434" s="276"/>
      <c r="AV434" s="276"/>
      <c r="AW434" s="276"/>
      <c r="AX434" s="276"/>
      <c r="AY434" s="276"/>
      <c r="AZ434" s="276"/>
      <c r="BA434" s="276"/>
      <c r="BB434" s="276"/>
      <c r="BC434" s="276"/>
      <c r="BD434" s="276"/>
      <c r="BE434" s="276"/>
      <c r="BF434" s="276"/>
      <c r="BG434" s="276"/>
      <c r="BH434" s="276"/>
      <c r="BI434" s="276"/>
      <c r="BJ434" s="276"/>
      <c r="BK434" s="276"/>
      <c r="BL434" s="276"/>
      <c r="BM434" s="276"/>
      <c r="BN434" s="276"/>
      <c r="BO434" s="276"/>
      <c r="BP434" s="276"/>
      <c r="BQ434" s="276"/>
      <c r="BR434" s="276"/>
      <c r="BS434" s="276"/>
      <c r="BT434" s="276"/>
      <c r="BU434" s="276"/>
      <c r="BV434" s="276"/>
      <c r="BW434" s="276"/>
      <c r="BX434" s="276"/>
      <c r="BY434" s="276"/>
      <c r="BZ434" s="276"/>
      <c r="CA434" s="30"/>
      <c r="CB434" s="42" t="str">
        <f t="shared" si="47"/>
        <v>Riadok bude skrytý.</v>
      </c>
      <c r="CC434" s="36" t="s">
        <v>97</v>
      </c>
      <c r="CW434" s="22">
        <f t="shared" si="50"/>
        <v>0</v>
      </c>
      <c r="CZ434" s="22">
        <f t="shared" si="48"/>
        <v>1</v>
      </c>
      <c r="DA434" s="22">
        <f t="shared" si="49"/>
        <v>0</v>
      </c>
      <c r="DZ434" s="191"/>
    </row>
    <row r="435" spans="1:130">
      <c r="A435" s="12"/>
      <c r="B435" s="276"/>
      <c r="C435" s="276"/>
      <c r="D435" s="276"/>
      <c r="E435" s="276"/>
      <c r="F435" s="276"/>
      <c r="G435" s="276"/>
      <c r="H435" s="276"/>
      <c r="I435" s="276"/>
      <c r="J435" s="276"/>
      <c r="K435" s="276"/>
      <c r="L435" s="276"/>
      <c r="M435" s="276"/>
      <c r="N435" s="276"/>
      <c r="O435" s="276"/>
      <c r="P435" s="276"/>
      <c r="Q435" s="276"/>
      <c r="R435" s="276"/>
      <c r="S435" s="276"/>
      <c r="T435" s="276"/>
      <c r="U435" s="276"/>
      <c r="V435" s="276"/>
      <c r="W435" s="276"/>
      <c r="X435" s="276"/>
      <c r="Y435" s="276"/>
      <c r="Z435" s="276"/>
      <c r="AA435" s="276"/>
      <c r="AB435" s="276"/>
      <c r="AC435" s="276"/>
      <c r="AD435" s="276"/>
      <c r="AE435" s="276"/>
      <c r="AF435" s="276"/>
      <c r="AG435" s="276"/>
      <c r="AH435" s="276"/>
      <c r="AI435" s="276"/>
      <c r="AJ435" s="276"/>
      <c r="AK435" s="276"/>
      <c r="AL435" s="276"/>
      <c r="AM435" s="276"/>
      <c r="AN435" s="276"/>
      <c r="AO435" s="276"/>
      <c r="AP435" s="276"/>
      <c r="AQ435" s="276"/>
      <c r="AR435" s="276"/>
      <c r="AS435" s="276"/>
      <c r="AT435" s="276"/>
      <c r="AU435" s="276"/>
      <c r="AV435" s="276"/>
      <c r="AW435" s="276"/>
      <c r="AX435" s="276"/>
      <c r="AY435" s="276"/>
      <c r="AZ435" s="276"/>
      <c r="BA435" s="276"/>
      <c r="BB435" s="276"/>
      <c r="BC435" s="276"/>
      <c r="BD435" s="276"/>
      <c r="BE435" s="276"/>
      <c r="BF435" s="276"/>
      <c r="BG435" s="276"/>
      <c r="BH435" s="276"/>
      <c r="BI435" s="276"/>
      <c r="BJ435" s="276"/>
      <c r="BK435" s="276"/>
      <c r="BL435" s="276"/>
      <c r="BM435" s="276"/>
      <c r="BN435" s="276"/>
      <c r="BO435" s="276"/>
      <c r="BP435" s="276"/>
      <c r="BQ435" s="276"/>
      <c r="BR435" s="276"/>
      <c r="BS435" s="276"/>
      <c r="BT435" s="276"/>
      <c r="BU435" s="276"/>
      <c r="BV435" s="276"/>
      <c r="BW435" s="276"/>
      <c r="BX435" s="276"/>
      <c r="BY435" s="276"/>
      <c r="BZ435" s="276"/>
      <c r="CA435" s="30"/>
      <c r="CB435" s="42" t="str">
        <f t="shared" si="47"/>
        <v>Riadok bude skrytý.</v>
      </c>
      <c r="CC435" s="36" t="s">
        <v>97</v>
      </c>
      <c r="CW435" s="22">
        <f t="shared" si="50"/>
        <v>0</v>
      </c>
      <c r="CZ435" s="22">
        <f t="shared" si="48"/>
        <v>1</v>
      </c>
      <c r="DA435" s="22">
        <f t="shared" si="49"/>
        <v>0</v>
      </c>
      <c r="DZ435" s="191"/>
    </row>
    <row r="436" spans="1:130">
      <c r="A436" s="12"/>
      <c r="B436" s="276"/>
      <c r="C436" s="276"/>
      <c r="D436" s="276"/>
      <c r="E436" s="276"/>
      <c r="F436" s="276"/>
      <c r="G436" s="276"/>
      <c r="H436" s="276"/>
      <c r="I436" s="276"/>
      <c r="J436" s="276"/>
      <c r="K436" s="276"/>
      <c r="L436" s="276"/>
      <c r="M436" s="276"/>
      <c r="N436" s="276"/>
      <c r="O436" s="276"/>
      <c r="P436" s="276"/>
      <c r="Q436" s="276"/>
      <c r="R436" s="276"/>
      <c r="S436" s="276"/>
      <c r="T436" s="276"/>
      <c r="U436" s="276"/>
      <c r="V436" s="276"/>
      <c r="W436" s="276"/>
      <c r="X436" s="276"/>
      <c r="Y436" s="276"/>
      <c r="Z436" s="276"/>
      <c r="AA436" s="276"/>
      <c r="AB436" s="276"/>
      <c r="AC436" s="276"/>
      <c r="AD436" s="276"/>
      <c r="AE436" s="276"/>
      <c r="AF436" s="276"/>
      <c r="AG436" s="276"/>
      <c r="AH436" s="276"/>
      <c r="AI436" s="276"/>
      <c r="AJ436" s="276"/>
      <c r="AK436" s="276"/>
      <c r="AL436" s="276"/>
      <c r="AM436" s="276"/>
      <c r="AN436" s="276"/>
      <c r="AO436" s="276"/>
      <c r="AP436" s="276"/>
      <c r="AQ436" s="276"/>
      <c r="AR436" s="276"/>
      <c r="AS436" s="276"/>
      <c r="AT436" s="276"/>
      <c r="AU436" s="276"/>
      <c r="AV436" s="276"/>
      <c r="AW436" s="276"/>
      <c r="AX436" s="276"/>
      <c r="AY436" s="276"/>
      <c r="AZ436" s="276"/>
      <c r="BA436" s="276"/>
      <c r="BB436" s="276"/>
      <c r="BC436" s="276"/>
      <c r="BD436" s="276"/>
      <c r="BE436" s="276"/>
      <c r="BF436" s="276"/>
      <c r="BG436" s="276"/>
      <c r="BH436" s="276"/>
      <c r="BI436" s="276"/>
      <c r="BJ436" s="276"/>
      <c r="BK436" s="276"/>
      <c r="BL436" s="276"/>
      <c r="BM436" s="276"/>
      <c r="BN436" s="276"/>
      <c r="BO436" s="276"/>
      <c r="BP436" s="276"/>
      <c r="BQ436" s="276"/>
      <c r="BR436" s="276"/>
      <c r="BS436" s="276"/>
      <c r="BT436" s="276"/>
      <c r="BU436" s="276"/>
      <c r="BV436" s="276"/>
      <c r="BW436" s="276"/>
      <c r="BX436" s="276"/>
      <c r="BY436" s="276"/>
      <c r="BZ436" s="276"/>
      <c r="CA436" s="30"/>
      <c r="CB436" s="42" t="str">
        <f t="shared" si="47"/>
        <v>Riadok bude skrytý.</v>
      </c>
      <c r="CC436" s="36" t="s">
        <v>97</v>
      </c>
      <c r="CW436" s="22">
        <f t="shared" si="50"/>
        <v>0</v>
      </c>
      <c r="CZ436" s="22">
        <f t="shared" si="48"/>
        <v>1</v>
      </c>
      <c r="DA436" s="22">
        <f t="shared" si="49"/>
        <v>0</v>
      </c>
      <c r="DZ436" s="191"/>
    </row>
    <row r="437" spans="1:130">
      <c r="A437" s="12"/>
      <c r="B437" s="276"/>
      <c r="C437" s="276"/>
      <c r="D437" s="276"/>
      <c r="E437" s="276"/>
      <c r="F437" s="276"/>
      <c r="G437" s="276"/>
      <c r="H437" s="276"/>
      <c r="I437" s="276"/>
      <c r="J437" s="276"/>
      <c r="K437" s="276"/>
      <c r="L437" s="276"/>
      <c r="M437" s="276"/>
      <c r="N437" s="276"/>
      <c r="O437" s="276"/>
      <c r="P437" s="276"/>
      <c r="Q437" s="276"/>
      <c r="R437" s="276"/>
      <c r="S437" s="276"/>
      <c r="T437" s="276"/>
      <c r="U437" s="276"/>
      <c r="V437" s="276"/>
      <c r="W437" s="276"/>
      <c r="X437" s="276"/>
      <c r="Y437" s="276"/>
      <c r="Z437" s="276"/>
      <c r="AA437" s="276"/>
      <c r="AB437" s="276"/>
      <c r="AC437" s="276"/>
      <c r="AD437" s="276"/>
      <c r="AE437" s="276"/>
      <c r="AF437" s="276"/>
      <c r="AG437" s="276"/>
      <c r="AH437" s="276"/>
      <c r="AI437" s="276"/>
      <c r="AJ437" s="276"/>
      <c r="AK437" s="276"/>
      <c r="AL437" s="276"/>
      <c r="AM437" s="276"/>
      <c r="AN437" s="276"/>
      <c r="AO437" s="276"/>
      <c r="AP437" s="276"/>
      <c r="AQ437" s="276"/>
      <c r="AR437" s="276"/>
      <c r="AS437" s="276"/>
      <c r="AT437" s="276"/>
      <c r="AU437" s="276"/>
      <c r="AV437" s="276"/>
      <c r="AW437" s="276"/>
      <c r="AX437" s="276"/>
      <c r="AY437" s="276"/>
      <c r="AZ437" s="276"/>
      <c r="BA437" s="276"/>
      <c r="BB437" s="276"/>
      <c r="BC437" s="276"/>
      <c r="BD437" s="276"/>
      <c r="BE437" s="276"/>
      <c r="BF437" s="276"/>
      <c r="BG437" s="276"/>
      <c r="BH437" s="276"/>
      <c r="BI437" s="276"/>
      <c r="BJ437" s="276"/>
      <c r="BK437" s="276"/>
      <c r="BL437" s="276"/>
      <c r="BM437" s="276"/>
      <c r="BN437" s="276"/>
      <c r="BO437" s="276"/>
      <c r="BP437" s="276"/>
      <c r="BQ437" s="276"/>
      <c r="BR437" s="276"/>
      <c r="BS437" s="276"/>
      <c r="BT437" s="276"/>
      <c r="BU437" s="276"/>
      <c r="BV437" s="276"/>
      <c r="BW437" s="276"/>
      <c r="BX437" s="276"/>
      <c r="BY437" s="276"/>
      <c r="BZ437" s="276"/>
      <c r="CA437" s="30"/>
      <c r="CB437" s="42" t="str">
        <f t="shared" si="47"/>
        <v>Riadok bude skrytý.</v>
      </c>
      <c r="CC437" s="36" t="s">
        <v>97</v>
      </c>
      <c r="CW437" s="22">
        <f t="shared" si="50"/>
        <v>0</v>
      </c>
      <c r="CZ437" s="22">
        <f t="shared" si="48"/>
        <v>1</v>
      </c>
      <c r="DA437" s="22">
        <f t="shared" si="49"/>
        <v>0</v>
      </c>
      <c r="DZ437" s="191"/>
    </row>
    <row r="438" spans="1:130">
      <c r="A438" s="12"/>
      <c r="B438" s="276"/>
      <c r="C438" s="276"/>
      <c r="D438" s="276"/>
      <c r="E438" s="276"/>
      <c r="F438" s="276"/>
      <c r="G438" s="276"/>
      <c r="H438" s="276"/>
      <c r="I438" s="276"/>
      <c r="J438" s="276"/>
      <c r="K438" s="276"/>
      <c r="L438" s="276"/>
      <c r="M438" s="276"/>
      <c r="N438" s="276"/>
      <c r="O438" s="276"/>
      <c r="P438" s="276"/>
      <c r="Q438" s="276"/>
      <c r="R438" s="276"/>
      <c r="S438" s="276"/>
      <c r="T438" s="276"/>
      <c r="U438" s="276"/>
      <c r="V438" s="276"/>
      <c r="W438" s="276"/>
      <c r="X438" s="276"/>
      <c r="Y438" s="276"/>
      <c r="Z438" s="276"/>
      <c r="AA438" s="276"/>
      <c r="AB438" s="276"/>
      <c r="AC438" s="276"/>
      <c r="AD438" s="276"/>
      <c r="AE438" s="276"/>
      <c r="AF438" s="276"/>
      <c r="AG438" s="276"/>
      <c r="AH438" s="276"/>
      <c r="AI438" s="276"/>
      <c r="AJ438" s="276"/>
      <c r="AK438" s="276"/>
      <c r="AL438" s="276"/>
      <c r="AM438" s="276"/>
      <c r="AN438" s="276"/>
      <c r="AO438" s="276"/>
      <c r="AP438" s="276"/>
      <c r="AQ438" s="276"/>
      <c r="AR438" s="276"/>
      <c r="AS438" s="276"/>
      <c r="AT438" s="276"/>
      <c r="AU438" s="276"/>
      <c r="AV438" s="276"/>
      <c r="AW438" s="276"/>
      <c r="AX438" s="276"/>
      <c r="AY438" s="276"/>
      <c r="AZ438" s="276"/>
      <c r="BA438" s="276"/>
      <c r="BB438" s="276"/>
      <c r="BC438" s="276"/>
      <c r="BD438" s="276"/>
      <c r="BE438" s="276"/>
      <c r="BF438" s="276"/>
      <c r="BG438" s="276"/>
      <c r="BH438" s="276"/>
      <c r="BI438" s="276"/>
      <c r="BJ438" s="276"/>
      <c r="BK438" s="276"/>
      <c r="BL438" s="276"/>
      <c r="BM438" s="276"/>
      <c r="BN438" s="276"/>
      <c r="BO438" s="276"/>
      <c r="BP438" s="276"/>
      <c r="BQ438" s="276"/>
      <c r="BR438" s="276"/>
      <c r="BS438" s="276"/>
      <c r="BT438" s="276"/>
      <c r="BU438" s="276"/>
      <c r="BV438" s="276"/>
      <c r="BW438" s="276"/>
      <c r="BX438" s="276"/>
      <c r="BY438" s="276"/>
      <c r="BZ438" s="276"/>
      <c r="CA438" s="30"/>
      <c r="CB438" s="42" t="str">
        <f t="shared" si="47"/>
        <v>Riadok bude skrytý.</v>
      </c>
      <c r="CC438" s="36" t="s">
        <v>97</v>
      </c>
      <c r="CW438" s="22">
        <f t="shared" si="50"/>
        <v>0</v>
      </c>
      <c r="CZ438" s="22">
        <f t="shared" si="48"/>
        <v>1</v>
      </c>
      <c r="DA438" s="22">
        <f t="shared" si="49"/>
        <v>0</v>
      </c>
      <c r="DZ438" s="191"/>
    </row>
    <row r="439" spans="1:130">
      <c r="A439" s="12"/>
      <c r="B439" s="276"/>
      <c r="C439" s="276"/>
      <c r="D439" s="276"/>
      <c r="E439" s="276"/>
      <c r="F439" s="276"/>
      <c r="G439" s="276"/>
      <c r="H439" s="276"/>
      <c r="I439" s="276"/>
      <c r="J439" s="276"/>
      <c r="K439" s="276"/>
      <c r="L439" s="276"/>
      <c r="M439" s="276"/>
      <c r="N439" s="276"/>
      <c r="O439" s="276"/>
      <c r="P439" s="276"/>
      <c r="Q439" s="276"/>
      <c r="R439" s="276"/>
      <c r="S439" s="276"/>
      <c r="T439" s="276"/>
      <c r="U439" s="276"/>
      <c r="V439" s="276"/>
      <c r="W439" s="276"/>
      <c r="X439" s="276"/>
      <c r="Y439" s="276"/>
      <c r="Z439" s="276"/>
      <c r="AA439" s="276"/>
      <c r="AB439" s="276"/>
      <c r="AC439" s="276"/>
      <c r="AD439" s="276"/>
      <c r="AE439" s="276"/>
      <c r="AF439" s="276"/>
      <c r="AG439" s="276"/>
      <c r="AH439" s="276"/>
      <c r="AI439" s="276"/>
      <c r="AJ439" s="276"/>
      <c r="AK439" s="276"/>
      <c r="AL439" s="276"/>
      <c r="AM439" s="276"/>
      <c r="AN439" s="276"/>
      <c r="AO439" s="276"/>
      <c r="AP439" s="276"/>
      <c r="AQ439" s="276"/>
      <c r="AR439" s="276"/>
      <c r="AS439" s="276"/>
      <c r="AT439" s="276"/>
      <c r="AU439" s="276"/>
      <c r="AV439" s="276"/>
      <c r="AW439" s="276"/>
      <c r="AX439" s="276"/>
      <c r="AY439" s="276"/>
      <c r="AZ439" s="276"/>
      <c r="BA439" s="276"/>
      <c r="BB439" s="276"/>
      <c r="BC439" s="276"/>
      <c r="BD439" s="276"/>
      <c r="BE439" s="276"/>
      <c r="BF439" s="276"/>
      <c r="BG439" s="276"/>
      <c r="BH439" s="276"/>
      <c r="BI439" s="276"/>
      <c r="BJ439" s="276"/>
      <c r="BK439" s="276"/>
      <c r="BL439" s="276"/>
      <c r="BM439" s="276"/>
      <c r="BN439" s="276"/>
      <c r="BO439" s="276"/>
      <c r="BP439" s="276"/>
      <c r="BQ439" s="276"/>
      <c r="BR439" s="276"/>
      <c r="BS439" s="276"/>
      <c r="BT439" s="276"/>
      <c r="BU439" s="276"/>
      <c r="BV439" s="276"/>
      <c r="BW439" s="276"/>
      <c r="BX439" s="276"/>
      <c r="BY439" s="276"/>
      <c r="BZ439" s="276"/>
      <c r="CA439" s="30"/>
      <c r="CB439" s="42" t="str">
        <f t="shared" si="47"/>
        <v>Riadok bude skrytý.</v>
      </c>
      <c r="CC439" s="36" t="s">
        <v>97</v>
      </c>
      <c r="CW439" s="22">
        <f t="shared" si="50"/>
        <v>0</v>
      </c>
      <c r="CZ439" s="22">
        <f t="shared" si="48"/>
        <v>1</v>
      </c>
      <c r="DA439" s="22">
        <f t="shared" si="49"/>
        <v>0</v>
      </c>
      <c r="DZ439" s="191"/>
    </row>
    <row r="440" spans="1:130">
      <c r="A440" s="12"/>
      <c r="B440" s="276"/>
      <c r="C440" s="276"/>
      <c r="D440" s="276"/>
      <c r="E440" s="276"/>
      <c r="F440" s="276"/>
      <c r="G440" s="276"/>
      <c r="H440" s="276"/>
      <c r="I440" s="276"/>
      <c r="J440" s="276"/>
      <c r="K440" s="276"/>
      <c r="L440" s="276"/>
      <c r="M440" s="276"/>
      <c r="N440" s="276"/>
      <c r="O440" s="276"/>
      <c r="P440" s="276"/>
      <c r="Q440" s="276"/>
      <c r="R440" s="276"/>
      <c r="S440" s="276"/>
      <c r="T440" s="276"/>
      <c r="U440" s="276"/>
      <c r="V440" s="276"/>
      <c r="W440" s="276"/>
      <c r="X440" s="276"/>
      <c r="Y440" s="276"/>
      <c r="Z440" s="276"/>
      <c r="AA440" s="276"/>
      <c r="AB440" s="276"/>
      <c r="AC440" s="276"/>
      <c r="AD440" s="276"/>
      <c r="AE440" s="276"/>
      <c r="AF440" s="276"/>
      <c r="AG440" s="276"/>
      <c r="AH440" s="276"/>
      <c r="AI440" s="276"/>
      <c r="AJ440" s="276"/>
      <c r="AK440" s="276"/>
      <c r="AL440" s="276"/>
      <c r="AM440" s="276"/>
      <c r="AN440" s="276"/>
      <c r="AO440" s="276"/>
      <c r="AP440" s="276"/>
      <c r="AQ440" s="276"/>
      <c r="AR440" s="276"/>
      <c r="AS440" s="276"/>
      <c r="AT440" s="276"/>
      <c r="AU440" s="276"/>
      <c r="AV440" s="276"/>
      <c r="AW440" s="276"/>
      <c r="AX440" s="276"/>
      <c r="AY440" s="276"/>
      <c r="AZ440" s="276"/>
      <c r="BA440" s="276"/>
      <c r="BB440" s="276"/>
      <c r="BC440" s="276"/>
      <c r="BD440" s="276"/>
      <c r="BE440" s="276"/>
      <c r="BF440" s="276"/>
      <c r="BG440" s="276"/>
      <c r="BH440" s="276"/>
      <c r="BI440" s="276"/>
      <c r="BJ440" s="276"/>
      <c r="BK440" s="276"/>
      <c r="BL440" s="276"/>
      <c r="BM440" s="276"/>
      <c r="BN440" s="276"/>
      <c r="BO440" s="276"/>
      <c r="BP440" s="276"/>
      <c r="BQ440" s="276"/>
      <c r="BR440" s="276"/>
      <c r="BS440" s="276"/>
      <c r="BT440" s="276"/>
      <c r="BU440" s="276"/>
      <c r="BV440" s="276"/>
      <c r="BW440" s="276"/>
      <c r="BX440" s="276"/>
      <c r="BY440" s="276"/>
      <c r="BZ440" s="276"/>
      <c r="CA440" s="30"/>
      <c r="CB440" s="42" t="str">
        <f t="shared" si="47"/>
        <v>Riadok bude skrytý.</v>
      </c>
      <c r="CC440" s="36" t="s">
        <v>97</v>
      </c>
      <c r="CW440" s="22">
        <f t="shared" si="50"/>
        <v>0</v>
      </c>
      <c r="CZ440" s="22">
        <f t="shared" si="48"/>
        <v>1</v>
      </c>
      <c r="DA440" s="22">
        <f t="shared" si="49"/>
        <v>0</v>
      </c>
      <c r="DZ440" s="191"/>
    </row>
    <row r="441" spans="1:130">
      <c r="A441" s="12"/>
      <c r="B441" s="276"/>
      <c r="C441" s="276"/>
      <c r="D441" s="276"/>
      <c r="E441" s="276"/>
      <c r="F441" s="276"/>
      <c r="G441" s="276"/>
      <c r="H441" s="276"/>
      <c r="I441" s="276"/>
      <c r="J441" s="276"/>
      <c r="K441" s="276"/>
      <c r="L441" s="276"/>
      <c r="M441" s="276"/>
      <c r="N441" s="276"/>
      <c r="O441" s="276"/>
      <c r="P441" s="276"/>
      <c r="Q441" s="276"/>
      <c r="R441" s="276"/>
      <c r="S441" s="276"/>
      <c r="T441" s="276"/>
      <c r="U441" s="276"/>
      <c r="V441" s="276"/>
      <c r="W441" s="276"/>
      <c r="X441" s="276"/>
      <c r="Y441" s="276"/>
      <c r="Z441" s="276"/>
      <c r="AA441" s="276"/>
      <c r="AB441" s="276"/>
      <c r="AC441" s="276"/>
      <c r="AD441" s="276"/>
      <c r="AE441" s="276"/>
      <c r="AF441" s="276"/>
      <c r="AG441" s="276"/>
      <c r="AH441" s="276"/>
      <c r="AI441" s="276"/>
      <c r="AJ441" s="276"/>
      <c r="AK441" s="276"/>
      <c r="AL441" s="276"/>
      <c r="AM441" s="276"/>
      <c r="AN441" s="276"/>
      <c r="AO441" s="276"/>
      <c r="AP441" s="276"/>
      <c r="AQ441" s="276"/>
      <c r="AR441" s="276"/>
      <c r="AS441" s="276"/>
      <c r="AT441" s="276"/>
      <c r="AU441" s="276"/>
      <c r="AV441" s="276"/>
      <c r="AW441" s="276"/>
      <c r="AX441" s="276"/>
      <c r="AY441" s="276"/>
      <c r="AZ441" s="276"/>
      <c r="BA441" s="276"/>
      <c r="BB441" s="276"/>
      <c r="BC441" s="276"/>
      <c r="BD441" s="276"/>
      <c r="BE441" s="276"/>
      <c r="BF441" s="276"/>
      <c r="BG441" s="276"/>
      <c r="BH441" s="276"/>
      <c r="BI441" s="276"/>
      <c r="BJ441" s="276"/>
      <c r="BK441" s="276"/>
      <c r="BL441" s="276"/>
      <c r="BM441" s="276"/>
      <c r="BN441" s="276"/>
      <c r="BO441" s="276"/>
      <c r="BP441" s="276"/>
      <c r="BQ441" s="276"/>
      <c r="BR441" s="276"/>
      <c r="BS441" s="276"/>
      <c r="BT441" s="276"/>
      <c r="BU441" s="276"/>
      <c r="BV441" s="276"/>
      <c r="BW441" s="276"/>
      <c r="BX441" s="276"/>
      <c r="BY441" s="276"/>
      <c r="BZ441" s="276"/>
      <c r="CA441" s="30"/>
      <c r="CB441" s="42" t="str">
        <f t="shared" si="47"/>
        <v>Riadok bude skrytý.</v>
      </c>
      <c r="CC441" s="36" t="s">
        <v>97</v>
      </c>
      <c r="CW441" s="22">
        <f t="shared" si="50"/>
        <v>0</v>
      </c>
      <c r="CZ441" s="22">
        <f t="shared" si="48"/>
        <v>1</v>
      </c>
      <c r="DA441" s="22">
        <f t="shared" si="49"/>
        <v>0</v>
      </c>
      <c r="DZ441" s="191"/>
    </row>
    <row r="442" spans="1:130">
      <c r="A442" s="12"/>
      <c r="B442" s="7"/>
      <c r="CA442" s="28"/>
      <c r="CB442" s="42" t="str">
        <f t="shared" si="47"/>
        <v>Riadok bude skrytý.</v>
      </c>
      <c r="CC442" s="36" t="s">
        <v>97</v>
      </c>
      <c r="CW442" s="22">
        <f>+IF($AE$445="nevykonala",0,1)</f>
        <v>0</v>
      </c>
      <c r="CZ442" s="22">
        <f t="shared" si="48"/>
        <v>1</v>
      </c>
      <c r="DA442" s="22">
        <f t="shared" si="49"/>
        <v>0</v>
      </c>
      <c r="DZ442" s="191"/>
    </row>
    <row r="443" spans="1:130">
      <c r="A443" s="12"/>
      <c r="B443" s="183" t="s">
        <v>102</v>
      </c>
      <c r="C443" s="357" t="s">
        <v>156</v>
      </c>
      <c r="D443" s="357"/>
      <c r="E443" s="357"/>
      <c r="F443" s="357"/>
      <c r="G443" s="357"/>
      <c r="H443" s="357"/>
      <c r="I443" s="357"/>
      <c r="J443" s="357"/>
      <c r="K443" s="357"/>
      <c r="L443" s="357"/>
      <c r="M443" s="357"/>
      <c r="N443" s="357"/>
      <c r="O443" s="357"/>
      <c r="P443" s="357"/>
      <c r="Q443" s="357"/>
      <c r="R443" s="357"/>
      <c r="S443" s="357"/>
      <c r="T443" s="357"/>
      <c r="U443" s="357"/>
      <c r="V443" s="357"/>
      <c r="W443" s="357"/>
      <c r="X443" s="357"/>
      <c r="Y443" s="357"/>
      <c r="Z443" s="357"/>
      <c r="AA443" s="357"/>
      <c r="AB443" s="357"/>
      <c r="AC443" s="357"/>
      <c r="AD443" s="357"/>
      <c r="AE443" s="357"/>
      <c r="AF443" s="357"/>
      <c r="AG443" s="357"/>
      <c r="AH443" s="357"/>
      <c r="AI443" s="357"/>
      <c r="AJ443" s="357"/>
      <c r="AK443" s="357"/>
      <c r="AL443" s="357"/>
      <c r="AM443" s="357"/>
      <c r="AN443" s="357"/>
      <c r="AO443" s="357"/>
      <c r="AP443" s="357"/>
      <c r="AQ443" s="357"/>
      <c r="AR443" s="357"/>
      <c r="AS443" s="357"/>
      <c r="AT443" s="357"/>
      <c r="AU443" s="357"/>
      <c r="AV443" s="357"/>
      <c r="AW443" s="357"/>
      <c r="AX443" s="357"/>
      <c r="AY443" s="357"/>
      <c r="AZ443" s="357"/>
      <c r="BA443" s="357"/>
      <c r="BB443" s="357"/>
      <c r="BC443" s="357"/>
      <c r="BD443" s="357"/>
      <c r="BE443" s="357"/>
      <c r="BF443" s="357"/>
      <c r="BG443" s="357"/>
      <c r="BH443" s="357"/>
      <c r="BI443" s="357"/>
      <c r="BJ443" s="357"/>
      <c r="BK443" s="357"/>
      <c r="BL443" s="357"/>
      <c r="BM443" s="357"/>
      <c r="BN443" s="357"/>
      <c r="BO443" s="357"/>
      <c r="BP443" s="357"/>
      <c r="BQ443" s="357"/>
      <c r="BR443" s="357"/>
      <c r="BS443" s="357"/>
      <c r="BT443" s="357"/>
      <c r="BU443" s="357"/>
      <c r="BV443" s="357"/>
      <c r="BW443" s="357"/>
      <c r="BX443" s="357"/>
      <c r="BY443" s="357"/>
      <c r="BZ443" s="357"/>
      <c r="CA443" s="29" t="s">
        <v>91</v>
      </c>
      <c r="CB443" s="42" t="str">
        <f>+IF(DA443=0,"Riadok bude skrytý.","Riadok bude vidieť.")</f>
        <v>Riadok bude skrytý.</v>
      </c>
      <c r="CC443" s="36" t="s">
        <v>97</v>
      </c>
      <c r="CW443" s="22">
        <f>+IF($AE$445="nevykonala",0,1)</f>
        <v>0</v>
      </c>
      <c r="CZ443" s="22">
        <f>IF(CC443="",1,IF(CC443="Chcem skryť riadok.",0,1))</f>
        <v>1</v>
      </c>
      <c r="DA443" s="22">
        <f t="shared" ref="DA443:DA461" si="51">+IF(CW443+CX443+CY443=0,0,IF(CZ443=0,0,1))</f>
        <v>0</v>
      </c>
      <c r="DZ443" s="191"/>
    </row>
    <row r="444" spans="1:130">
      <c r="A444" s="12"/>
      <c r="CA444" s="30"/>
      <c r="CB444" s="42" t="str">
        <f>+IF(DA444=0,"Riadok bude skrytý.","Riadok bude vidieť.")</f>
        <v>Riadok bude skrytý.</v>
      </c>
      <c r="CC444" s="36" t="s">
        <v>97</v>
      </c>
      <c r="CW444" s="22">
        <f>+IF($AE$445="nevykonala",0,1)</f>
        <v>0</v>
      </c>
      <c r="CZ444" s="22">
        <f>IF(CC444="",1,IF(CC444="Chcem skryť riadok.",0,1))</f>
        <v>1</v>
      </c>
      <c r="DA444" s="22">
        <f t="shared" si="51"/>
        <v>0</v>
      </c>
      <c r="DZ444" s="191"/>
    </row>
    <row r="445" spans="1:130">
      <c r="A445" s="12"/>
      <c r="B445" s="7" t="s">
        <v>157</v>
      </c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211" t="s">
        <v>265</v>
      </c>
      <c r="AF445" s="211"/>
      <c r="AG445" s="211"/>
      <c r="AH445" s="211"/>
      <c r="AI445" s="211"/>
      <c r="AJ445" s="211"/>
      <c r="AK445" s="211"/>
      <c r="AL445" s="211"/>
      <c r="AM445" s="211"/>
      <c r="AN445" s="7" t="s">
        <v>158</v>
      </c>
      <c r="AQ445" s="51"/>
      <c r="AR445" s="51"/>
      <c r="AS445" s="51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30"/>
      <c r="CB445" s="42" t="str">
        <f>+IF(DA445=0,"Riadok bude skrytý.","Riadok bude vidieť.")</f>
        <v>Riadok bude skrytý.</v>
      </c>
      <c r="CC445" s="36" t="s">
        <v>97</v>
      </c>
      <c r="CW445" s="22">
        <f>+IF($AE$445="nevykonala",0,1)</f>
        <v>0</v>
      </c>
      <c r="CZ445" s="22">
        <f>IF(CC445="",1,IF(CC445="Chcem skryť riadok.",0,1))</f>
        <v>1</v>
      </c>
      <c r="DA445" s="22">
        <f t="shared" si="51"/>
        <v>0</v>
      </c>
      <c r="DZ445" s="191"/>
    </row>
    <row r="446" spans="1:130">
      <c r="A446" s="12"/>
      <c r="B446" s="2" t="str">
        <f>+IF(AE445="vykonala","Údaje o významnej oprave chýb minulých účtovných období sú uvedené v tabuľke:","")</f>
        <v/>
      </c>
      <c r="CA446" s="30"/>
      <c r="CB446" s="42" t="str">
        <f>+IF(DA446=0,"Riadok bude skrytý.","Riadok bude vidieť.")</f>
        <v>Riadok bude skrytý.</v>
      </c>
      <c r="CC446" s="36" t="s">
        <v>97</v>
      </c>
      <c r="CW446" s="22">
        <f>+IF($AE$445="nevykonala",0,1)</f>
        <v>0</v>
      </c>
      <c r="CX446" s="2"/>
      <c r="CZ446" s="22">
        <f>IF(CC446="",1,IF(CC446="Chcem skryť riadok.",0,1))</f>
        <v>1</v>
      </c>
      <c r="DA446" s="22">
        <f t="shared" si="51"/>
        <v>0</v>
      </c>
      <c r="DZ446" s="191"/>
    </row>
    <row r="447" spans="1:130" ht="15" customHeight="1">
      <c r="A447" s="12"/>
      <c r="CA447" s="30"/>
      <c r="CB447" s="42" t="str">
        <f t="shared" ref="CB447:CB461" si="52">+IF(DA447=0,"Riadok bude skrytý.","Riadok bude vidieť.")</f>
        <v>Riadok bude skrytý.</v>
      </c>
      <c r="CC447" s="36" t="s">
        <v>97</v>
      </c>
      <c r="CW447" s="22">
        <f t="shared" ref="CW447:CW458" si="53">+IF($AE$445="nevykonala",0,1)</f>
        <v>0</v>
      </c>
      <c r="CX447" s="2"/>
      <c r="CZ447" s="22">
        <f t="shared" ref="CZ447:CZ461" si="54">IF(CC447="",1,IF(CC447="Chcem skryť riadok.",0,1))</f>
        <v>1</v>
      </c>
      <c r="DA447" s="22">
        <f t="shared" si="51"/>
        <v>0</v>
      </c>
      <c r="DZ447" s="191"/>
    </row>
    <row r="448" spans="1:130" ht="24.75" customHeight="1">
      <c r="A448" s="12"/>
      <c r="B448" s="312" t="s">
        <v>159</v>
      </c>
      <c r="C448" s="313"/>
      <c r="D448" s="313"/>
      <c r="E448" s="313"/>
      <c r="F448" s="313"/>
      <c r="G448" s="313"/>
      <c r="H448" s="313"/>
      <c r="I448" s="313"/>
      <c r="J448" s="313"/>
      <c r="K448" s="313"/>
      <c r="L448" s="313"/>
      <c r="M448" s="313"/>
      <c r="N448" s="313"/>
      <c r="O448" s="313"/>
      <c r="P448" s="313"/>
      <c r="Q448" s="313"/>
      <c r="R448" s="313"/>
      <c r="S448" s="313"/>
      <c r="T448" s="313"/>
      <c r="U448" s="313"/>
      <c r="V448" s="313"/>
      <c r="W448" s="313"/>
      <c r="X448" s="313"/>
      <c r="Y448" s="313"/>
      <c r="Z448" s="313"/>
      <c r="AA448" s="313"/>
      <c r="AB448" s="313"/>
      <c r="AC448" s="313"/>
      <c r="AD448" s="313"/>
      <c r="AE448" s="313"/>
      <c r="AF448" s="313"/>
      <c r="AG448" s="313"/>
      <c r="AH448" s="313"/>
      <c r="AI448" s="313"/>
      <c r="AJ448" s="313"/>
      <c r="AK448" s="313"/>
      <c r="AL448" s="313"/>
      <c r="AM448" s="313"/>
      <c r="AN448" s="313"/>
      <c r="AO448" s="313"/>
      <c r="AP448" s="313"/>
      <c r="AQ448" s="313"/>
      <c r="AR448" s="314"/>
      <c r="AS448" s="358" t="s">
        <v>160</v>
      </c>
      <c r="AT448" s="359"/>
      <c r="AU448" s="359"/>
      <c r="AV448" s="359"/>
      <c r="AW448" s="359"/>
      <c r="AX448" s="359"/>
      <c r="AY448" s="359"/>
      <c r="AZ448" s="359"/>
      <c r="BA448" s="359"/>
      <c r="BB448" s="359"/>
      <c r="BC448" s="359"/>
      <c r="BD448" s="359"/>
      <c r="BE448" s="359"/>
      <c r="BF448" s="359"/>
      <c r="BG448" s="359"/>
      <c r="BH448" s="359"/>
      <c r="BI448" s="359"/>
      <c r="BJ448" s="359"/>
      <c r="BK448" s="359"/>
      <c r="BL448" s="359"/>
      <c r="BM448" s="359"/>
      <c r="BN448" s="359"/>
      <c r="BO448" s="359"/>
      <c r="BP448" s="359"/>
      <c r="BQ448" s="359"/>
      <c r="BR448" s="359"/>
      <c r="BS448" s="359"/>
      <c r="BT448" s="359"/>
      <c r="BU448" s="359"/>
      <c r="BV448" s="359"/>
      <c r="BW448" s="359"/>
      <c r="BX448" s="359"/>
      <c r="BY448" s="359"/>
      <c r="BZ448" s="360"/>
      <c r="CA448" s="29" t="s">
        <v>91</v>
      </c>
      <c r="CB448" s="42" t="str">
        <f t="shared" si="52"/>
        <v>Riadok bude skrytý.</v>
      </c>
      <c r="CC448" s="36" t="s">
        <v>97</v>
      </c>
      <c r="CW448" s="22">
        <f t="shared" si="53"/>
        <v>0</v>
      </c>
      <c r="CX448" s="2"/>
      <c r="CZ448" s="22">
        <f t="shared" si="54"/>
        <v>1</v>
      </c>
      <c r="DA448" s="22">
        <f t="shared" si="51"/>
        <v>0</v>
      </c>
      <c r="DZ448" s="191"/>
    </row>
    <row r="449" spans="1:130">
      <c r="A449" s="12"/>
      <c r="B449" s="361"/>
      <c r="C449" s="362"/>
      <c r="D449" s="362"/>
      <c r="E449" s="362"/>
      <c r="F449" s="362"/>
      <c r="G449" s="362"/>
      <c r="H449" s="362"/>
      <c r="I449" s="362"/>
      <c r="J449" s="362"/>
      <c r="K449" s="362"/>
      <c r="L449" s="362"/>
      <c r="M449" s="362"/>
      <c r="N449" s="362"/>
      <c r="O449" s="362"/>
      <c r="P449" s="362"/>
      <c r="Q449" s="362"/>
      <c r="R449" s="362"/>
      <c r="S449" s="362"/>
      <c r="T449" s="362"/>
      <c r="U449" s="362"/>
      <c r="V449" s="362"/>
      <c r="W449" s="362"/>
      <c r="X449" s="362"/>
      <c r="Y449" s="362"/>
      <c r="Z449" s="362"/>
      <c r="AA449" s="362"/>
      <c r="AB449" s="362"/>
      <c r="AC449" s="362"/>
      <c r="AD449" s="362"/>
      <c r="AE449" s="362"/>
      <c r="AF449" s="362"/>
      <c r="AG449" s="362"/>
      <c r="AH449" s="362"/>
      <c r="AI449" s="362"/>
      <c r="AJ449" s="362"/>
      <c r="AK449" s="362"/>
      <c r="AL449" s="362"/>
      <c r="AM449" s="362"/>
      <c r="AN449" s="362"/>
      <c r="AO449" s="362"/>
      <c r="AP449" s="362"/>
      <c r="AQ449" s="362"/>
      <c r="AR449" s="363"/>
      <c r="AS449" s="361"/>
      <c r="AT449" s="362"/>
      <c r="AU449" s="362"/>
      <c r="AV449" s="362"/>
      <c r="AW449" s="362"/>
      <c r="AX449" s="362"/>
      <c r="AY449" s="362"/>
      <c r="AZ449" s="362"/>
      <c r="BA449" s="362"/>
      <c r="BB449" s="362"/>
      <c r="BC449" s="362"/>
      <c r="BD449" s="362"/>
      <c r="BE449" s="362"/>
      <c r="BF449" s="362"/>
      <c r="BG449" s="362"/>
      <c r="BH449" s="362"/>
      <c r="BI449" s="362"/>
      <c r="BJ449" s="362"/>
      <c r="BK449" s="362"/>
      <c r="BL449" s="362"/>
      <c r="BM449" s="362"/>
      <c r="BN449" s="362"/>
      <c r="BO449" s="362"/>
      <c r="BP449" s="362"/>
      <c r="BQ449" s="362"/>
      <c r="BR449" s="362"/>
      <c r="BS449" s="362"/>
      <c r="BT449" s="362"/>
      <c r="BU449" s="362"/>
      <c r="BV449" s="362"/>
      <c r="BW449" s="362"/>
      <c r="BX449" s="362"/>
      <c r="BY449" s="362"/>
      <c r="BZ449" s="364"/>
      <c r="CA449" s="30"/>
      <c r="CB449" s="42" t="str">
        <f t="shared" si="52"/>
        <v>Riadok bude skrytý.</v>
      </c>
      <c r="CC449" s="36" t="s">
        <v>97</v>
      </c>
      <c r="CW449" s="22">
        <f t="shared" si="53"/>
        <v>0</v>
      </c>
      <c r="CX449" s="22">
        <f>+IF(B449="",0,1)</f>
        <v>0</v>
      </c>
      <c r="CZ449" s="22">
        <f t="shared" si="54"/>
        <v>1</v>
      </c>
      <c r="DA449" s="40">
        <f t="shared" ref="DA449:DA457" si="55">+IF(CW449*CX449=0,0,IF(CZ449=0,0,1))</f>
        <v>0</v>
      </c>
      <c r="DZ449" s="191"/>
    </row>
    <row r="450" spans="1:130">
      <c r="A450" s="12"/>
      <c r="B450" s="222"/>
      <c r="C450" s="223"/>
      <c r="D450" s="223"/>
      <c r="E450" s="223"/>
      <c r="F450" s="223"/>
      <c r="G450" s="223"/>
      <c r="H450" s="223"/>
      <c r="I450" s="223"/>
      <c r="J450" s="223"/>
      <c r="K450" s="223"/>
      <c r="L450" s="223"/>
      <c r="M450" s="223"/>
      <c r="N450" s="223"/>
      <c r="O450" s="223"/>
      <c r="P450" s="223"/>
      <c r="Q450" s="223"/>
      <c r="R450" s="223"/>
      <c r="S450" s="223"/>
      <c r="T450" s="223"/>
      <c r="U450" s="223"/>
      <c r="V450" s="223"/>
      <c r="W450" s="223"/>
      <c r="X450" s="223"/>
      <c r="Y450" s="223"/>
      <c r="Z450" s="223"/>
      <c r="AA450" s="223"/>
      <c r="AB450" s="223"/>
      <c r="AC450" s="223"/>
      <c r="AD450" s="223"/>
      <c r="AE450" s="223"/>
      <c r="AF450" s="223"/>
      <c r="AG450" s="223"/>
      <c r="AH450" s="223"/>
      <c r="AI450" s="223"/>
      <c r="AJ450" s="223"/>
      <c r="AK450" s="223"/>
      <c r="AL450" s="223"/>
      <c r="AM450" s="223"/>
      <c r="AN450" s="223"/>
      <c r="AO450" s="223"/>
      <c r="AP450" s="223"/>
      <c r="AQ450" s="223"/>
      <c r="AR450" s="234"/>
      <c r="AS450" s="222"/>
      <c r="AT450" s="223"/>
      <c r="AU450" s="223"/>
      <c r="AV450" s="223"/>
      <c r="AW450" s="223"/>
      <c r="AX450" s="223"/>
      <c r="AY450" s="223"/>
      <c r="AZ450" s="223"/>
      <c r="BA450" s="223"/>
      <c r="BB450" s="223"/>
      <c r="BC450" s="223"/>
      <c r="BD450" s="223"/>
      <c r="BE450" s="223"/>
      <c r="BF450" s="223"/>
      <c r="BG450" s="223"/>
      <c r="BH450" s="223"/>
      <c r="BI450" s="223"/>
      <c r="BJ450" s="223"/>
      <c r="BK450" s="223"/>
      <c r="BL450" s="223"/>
      <c r="BM450" s="223"/>
      <c r="BN450" s="223"/>
      <c r="BO450" s="223"/>
      <c r="BP450" s="223"/>
      <c r="BQ450" s="223"/>
      <c r="BR450" s="223"/>
      <c r="BS450" s="223"/>
      <c r="BT450" s="223"/>
      <c r="BU450" s="223"/>
      <c r="BV450" s="223"/>
      <c r="BW450" s="223"/>
      <c r="BX450" s="223"/>
      <c r="BY450" s="223"/>
      <c r="BZ450" s="224"/>
      <c r="CA450" s="30"/>
      <c r="CB450" s="42" t="str">
        <f t="shared" si="52"/>
        <v>Riadok bude skrytý.</v>
      </c>
      <c r="CC450" s="36" t="s">
        <v>97</v>
      </c>
      <c r="CW450" s="22">
        <f t="shared" si="53"/>
        <v>0</v>
      </c>
      <c r="CX450" s="22">
        <f t="shared" ref="CX450:CX457" si="56">+IF(B450="",0,1)</f>
        <v>0</v>
      </c>
      <c r="CZ450" s="22">
        <f t="shared" si="54"/>
        <v>1</v>
      </c>
      <c r="DA450" s="40">
        <f t="shared" si="55"/>
        <v>0</v>
      </c>
      <c r="DZ450" s="191"/>
    </row>
    <row r="451" spans="1:130">
      <c r="A451" s="12"/>
      <c r="B451" s="222"/>
      <c r="C451" s="223"/>
      <c r="D451" s="223"/>
      <c r="E451" s="223"/>
      <c r="F451" s="223"/>
      <c r="G451" s="223"/>
      <c r="H451" s="223"/>
      <c r="I451" s="223"/>
      <c r="J451" s="223"/>
      <c r="K451" s="223"/>
      <c r="L451" s="223"/>
      <c r="M451" s="223"/>
      <c r="N451" s="223"/>
      <c r="O451" s="223"/>
      <c r="P451" s="223"/>
      <c r="Q451" s="223"/>
      <c r="R451" s="223"/>
      <c r="S451" s="223"/>
      <c r="T451" s="223"/>
      <c r="U451" s="223"/>
      <c r="V451" s="223"/>
      <c r="W451" s="223"/>
      <c r="X451" s="223"/>
      <c r="Y451" s="223"/>
      <c r="Z451" s="223"/>
      <c r="AA451" s="223"/>
      <c r="AB451" s="223"/>
      <c r="AC451" s="223"/>
      <c r="AD451" s="223"/>
      <c r="AE451" s="223"/>
      <c r="AF451" s="223"/>
      <c r="AG451" s="223"/>
      <c r="AH451" s="223"/>
      <c r="AI451" s="223"/>
      <c r="AJ451" s="223"/>
      <c r="AK451" s="223"/>
      <c r="AL451" s="223"/>
      <c r="AM451" s="223"/>
      <c r="AN451" s="223"/>
      <c r="AO451" s="223"/>
      <c r="AP451" s="223"/>
      <c r="AQ451" s="223"/>
      <c r="AR451" s="234"/>
      <c r="AS451" s="222"/>
      <c r="AT451" s="223"/>
      <c r="AU451" s="223"/>
      <c r="AV451" s="223"/>
      <c r="AW451" s="223"/>
      <c r="AX451" s="223"/>
      <c r="AY451" s="223"/>
      <c r="AZ451" s="223"/>
      <c r="BA451" s="223"/>
      <c r="BB451" s="223"/>
      <c r="BC451" s="223"/>
      <c r="BD451" s="223"/>
      <c r="BE451" s="223"/>
      <c r="BF451" s="223"/>
      <c r="BG451" s="223"/>
      <c r="BH451" s="223"/>
      <c r="BI451" s="223"/>
      <c r="BJ451" s="223"/>
      <c r="BK451" s="223"/>
      <c r="BL451" s="223"/>
      <c r="BM451" s="223"/>
      <c r="BN451" s="223"/>
      <c r="BO451" s="223"/>
      <c r="BP451" s="223"/>
      <c r="BQ451" s="223"/>
      <c r="BR451" s="223"/>
      <c r="BS451" s="223"/>
      <c r="BT451" s="223"/>
      <c r="BU451" s="223"/>
      <c r="BV451" s="223"/>
      <c r="BW451" s="223"/>
      <c r="BX451" s="223"/>
      <c r="BY451" s="223"/>
      <c r="BZ451" s="224"/>
      <c r="CA451" s="30"/>
      <c r="CB451" s="42" t="str">
        <f t="shared" si="52"/>
        <v>Riadok bude skrytý.</v>
      </c>
      <c r="CC451" s="36" t="s">
        <v>97</v>
      </c>
      <c r="CW451" s="22">
        <f t="shared" si="53"/>
        <v>0</v>
      </c>
      <c r="CX451" s="22">
        <f t="shared" si="56"/>
        <v>0</v>
      </c>
      <c r="CZ451" s="22">
        <f t="shared" si="54"/>
        <v>1</v>
      </c>
      <c r="DA451" s="40">
        <f t="shared" si="55"/>
        <v>0</v>
      </c>
      <c r="DZ451" s="191"/>
    </row>
    <row r="452" spans="1:130">
      <c r="A452" s="12"/>
      <c r="B452" s="222"/>
      <c r="C452" s="223"/>
      <c r="D452" s="223"/>
      <c r="E452" s="223"/>
      <c r="F452" s="223"/>
      <c r="G452" s="223"/>
      <c r="H452" s="223"/>
      <c r="I452" s="223"/>
      <c r="J452" s="223"/>
      <c r="K452" s="223"/>
      <c r="L452" s="223"/>
      <c r="M452" s="223"/>
      <c r="N452" s="223"/>
      <c r="O452" s="223"/>
      <c r="P452" s="223"/>
      <c r="Q452" s="223"/>
      <c r="R452" s="223"/>
      <c r="S452" s="223"/>
      <c r="T452" s="223"/>
      <c r="U452" s="223"/>
      <c r="V452" s="223"/>
      <c r="W452" s="223"/>
      <c r="X452" s="223"/>
      <c r="Y452" s="223"/>
      <c r="Z452" s="223"/>
      <c r="AA452" s="223"/>
      <c r="AB452" s="223"/>
      <c r="AC452" s="223"/>
      <c r="AD452" s="223"/>
      <c r="AE452" s="223"/>
      <c r="AF452" s="223"/>
      <c r="AG452" s="223"/>
      <c r="AH452" s="223"/>
      <c r="AI452" s="223"/>
      <c r="AJ452" s="223"/>
      <c r="AK452" s="223"/>
      <c r="AL452" s="223"/>
      <c r="AM452" s="223"/>
      <c r="AN452" s="223"/>
      <c r="AO452" s="223"/>
      <c r="AP452" s="223"/>
      <c r="AQ452" s="223"/>
      <c r="AR452" s="234"/>
      <c r="AS452" s="222"/>
      <c r="AT452" s="223"/>
      <c r="AU452" s="223"/>
      <c r="AV452" s="223"/>
      <c r="AW452" s="223"/>
      <c r="AX452" s="223"/>
      <c r="AY452" s="223"/>
      <c r="AZ452" s="223"/>
      <c r="BA452" s="223"/>
      <c r="BB452" s="223"/>
      <c r="BC452" s="223"/>
      <c r="BD452" s="223"/>
      <c r="BE452" s="223"/>
      <c r="BF452" s="223"/>
      <c r="BG452" s="223"/>
      <c r="BH452" s="223"/>
      <c r="BI452" s="223"/>
      <c r="BJ452" s="223"/>
      <c r="BK452" s="223"/>
      <c r="BL452" s="223"/>
      <c r="BM452" s="223"/>
      <c r="BN452" s="223"/>
      <c r="BO452" s="223"/>
      <c r="BP452" s="223"/>
      <c r="BQ452" s="223"/>
      <c r="BR452" s="223"/>
      <c r="BS452" s="223"/>
      <c r="BT452" s="223"/>
      <c r="BU452" s="223"/>
      <c r="BV452" s="223"/>
      <c r="BW452" s="223"/>
      <c r="BX452" s="223"/>
      <c r="BY452" s="223"/>
      <c r="BZ452" s="224"/>
      <c r="CA452" s="30"/>
      <c r="CB452" s="42" t="str">
        <f t="shared" si="52"/>
        <v>Riadok bude skrytý.</v>
      </c>
      <c r="CC452" s="36" t="s">
        <v>97</v>
      </c>
      <c r="CW452" s="22">
        <f t="shared" si="53"/>
        <v>0</v>
      </c>
      <c r="CX452" s="22">
        <f t="shared" si="56"/>
        <v>0</v>
      </c>
      <c r="CZ452" s="22">
        <f t="shared" si="54"/>
        <v>1</v>
      </c>
      <c r="DA452" s="40">
        <f t="shared" si="55"/>
        <v>0</v>
      </c>
      <c r="DZ452" s="191"/>
    </row>
    <row r="453" spans="1:130">
      <c r="A453" s="12"/>
      <c r="B453" s="222"/>
      <c r="C453" s="223"/>
      <c r="D453" s="223"/>
      <c r="E453" s="223"/>
      <c r="F453" s="223"/>
      <c r="G453" s="223"/>
      <c r="H453" s="223"/>
      <c r="I453" s="223"/>
      <c r="J453" s="223"/>
      <c r="K453" s="223"/>
      <c r="L453" s="223"/>
      <c r="M453" s="223"/>
      <c r="N453" s="223"/>
      <c r="O453" s="223"/>
      <c r="P453" s="223"/>
      <c r="Q453" s="223"/>
      <c r="R453" s="223"/>
      <c r="S453" s="223"/>
      <c r="T453" s="223"/>
      <c r="U453" s="223"/>
      <c r="V453" s="223"/>
      <c r="W453" s="223"/>
      <c r="X453" s="223"/>
      <c r="Y453" s="223"/>
      <c r="Z453" s="223"/>
      <c r="AA453" s="223"/>
      <c r="AB453" s="223"/>
      <c r="AC453" s="223"/>
      <c r="AD453" s="223"/>
      <c r="AE453" s="223"/>
      <c r="AF453" s="223"/>
      <c r="AG453" s="223"/>
      <c r="AH453" s="223"/>
      <c r="AI453" s="223"/>
      <c r="AJ453" s="223"/>
      <c r="AK453" s="223"/>
      <c r="AL453" s="223"/>
      <c r="AM453" s="223"/>
      <c r="AN453" s="223"/>
      <c r="AO453" s="223"/>
      <c r="AP453" s="223"/>
      <c r="AQ453" s="223"/>
      <c r="AR453" s="234"/>
      <c r="AS453" s="222"/>
      <c r="AT453" s="223"/>
      <c r="AU453" s="223"/>
      <c r="AV453" s="223"/>
      <c r="AW453" s="223"/>
      <c r="AX453" s="223"/>
      <c r="AY453" s="223"/>
      <c r="AZ453" s="223"/>
      <c r="BA453" s="223"/>
      <c r="BB453" s="223"/>
      <c r="BC453" s="223"/>
      <c r="BD453" s="223"/>
      <c r="BE453" s="223"/>
      <c r="BF453" s="223"/>
      <c r="BG453" s="223"/>
      <c r="BH453" s="223"/>
      <c r="BI453" s="223"/>
      <c r="BJ453" s="223"/>
      <c r="BK453" s="223"/>
      <c r="BL453" s="223"/>
      <c r="BM453" s="223"/>
      <c r="BN453" s="223"/>
      <c r="BO453" s="223"/>
      <c r="BP453" s="223"/>
      <c r="BQ453" s="223"/>
      <c r="BR453" s="223"/>
      <c r="BS453" s="223"/>
      <c r="BT453" s="223"/>
      <c r="BU453" s="223"/>
      <c r="BV453" s="223"/>
      <c r="BW453" s="223"/>
      <c r="BX453" s="223"/>
      <c r="BY453" s="223"/>
      <c r="BZ453" s="224"/>
      <c r="CA453" s="30"/>
      <c r="CB453" s="42" t="str">
        <f t="shared" si="52"/>
        <v>Riadok bude skrytý.</v>
      </c>
      <c r="CC453" s="36" t="s">
        <v>97</v>
      </c>
      <c r="CW453" s="22">
        <f t="shared" si="53"/>
        <v>0</v>
      </c>
      <c r="CX453" s="22">
        <f t="shared" si="56"/>
        <v>0</v>
      </c>
      <c r="CZ453" s="22">
        <f t="shared" si="54"/>
        <v>1</v>
      </c>
      <c r="DA453" s="40">
        <f t="shared" si="55"/>
        <v>0</v>
      </c>
      <c r="DZ453" s="191"/>
    </row>
    <row r="454" spans="1:130">
      <c r="A454" s="12"/>
      <c r="B454" s="222"/>
      <c r="C454" s="223"/>
      <c r="D454" s="223"/>
      <c r="E454" s="223"/>
      <c r="F454" s="223"/>
      <c r="G454" s="223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  <c r="S454" s="223"/>
      <c r="T454" s="223"/>
      <c r="U454" s="223"/>
      <c r="V454" s="223"/>
      <c r="W454" s="223"/>
      <c r="X454" s="223"/>
      <c r="Y454" s="223"/>
      <c r="Z454" s="223"/>
      <c r="AA454" s="223"/>
      <c r="AB454" s="223"/>
      <c r="AC454" s="223"/>
      <c r="AD454" s="223"/>
      <c r="AE454" s="223"/>
      <c r="AF454" s="223"/>
      <c r="AG454" s="223"/>
      <c r="AH454" s="223"/>
      <c r="AI454" s="223"/>
      <c r="AJ454" s="223"/>
      <c r="AK454" s="223"/>
      <c r="AL454" s="223"/>
      <c r="AM454" s="223"/>
      <c r="AN454" s="223"/>
      <c r="AO454" s="223"/>
      <c r="AP454" s="223"/>
      <c r="AQ454" s="223"/>
      <c r="AR454" s="234"/>
      <c r="AS454" s="222"/>
      <c r="AT454" s="223"/>
      <c r="AU454" s="223"/>
      <c r="AV454" s="223"/>
      <c r="AW454" s="223"/>
      <c r="AX454" s="223"/>
      <c r="AY454" s="223"/>
      <c r="AZ454" s="223"/>
      <c r="BA454" s="223"/>
      <c r="BB454" s="223"/>
      <c r="BC454" s="223"/>
      <c r="BD454" s="223"/>
      <c r="BE454" s="223"/>
      <c r="BF454" s="223"/>
      <c r="BG454" s="223"/>
      <c r="BH454" s="223"/>
      <c r="BI454" s="223"/>
      <c r="BJ454" s="223"/>
      <c r="BK454" s="223"/>
      <c r="BL454" s="223"/>
      <c r="BM454" s="223"/>
      <c r="BN454" s="223"/>
      <c r="BO454" s="223"/>
      <c r="BP454" s="223"/>
      <c r="BQ454" s="223"/>
      <c r="BR454" s="223"/>
      <c r="BS454" s="223"/>
      <c r="BT454" s="223"/>
      <c r="BU454" s="223"/>
      <c r="BV454" s="223"/>
      <c r="BW454" s="223"/>
      <c r="BX454" s="223"/>
      <c r="BY454" s="223"/>
      <c r="BZ454" s="224"/>
      <c r="CA454" s="30"/>
      <c r="CB454" s="42" t="str">
        <f t="shared" si="52"/>
        <v>Riadok bude skrytý.</v>
      </c>
      <c r="CC454" s="36" t="s">
        <v>97</v>
      </c>
      <c r="CW454" s="22">
        <f t="shared" si="53"/>
        <v>0</v>
      </c>
      <c r="CX454" s="22">
        <f t="shared" si="56"/>
        <v>0</v>
      </c>
      <c r="CZ454" s="22">
        <f t="shared" si="54"/>
        <v>1</v>
      </c>
      <c r="DA454" s="40">
        <f t="shared" si="55"/>
        <v>0</v>
      </c>
      <c r="DZ454" s="191"/>
    </row>
    <row r="455" spans="1:130">
      <c r="A455" s="12"/>
      <c r="B455" s="222"/>
      <c r="C455" s="223"/>
      <c r="D455" s="223"/>
      <c r="E455" s="223"/>
      <c r="F455" s="223"/>
      <c r="G455" s="223"/>
      <c r="H455" s="223"/>
      <c r="I455" s="223"/>
      <c r="J455" s="223"/>
      <c r="K455" s="223"/>
      <c r="L455" s="223"/>
      <c r="M455" s="223"/>
      <c r="N455" s="223"/>
      <c r="O455" s="223"/>
      <c r="P455" s="223"/>
      <c r="Q455" s="223"/>
      <c r="R455" s="223"/>
      <c r="S455" s="223"/>
      <c r="T455" s="223"/>
      <c r="U455" s="223"/>
      <c r="V455" s="223"/>
      <c r="W455" s="223"/>
      <c r="X455" s="223"/>
      <c r="Y455" s="223"/>
      <c r="Z455" s="223"/>
      <c r="AA455" s="223"/>
      <c r="AB455" s="223"/>
      <c r="AC455" s="223"/>
      <c r="AD455" s="223"/>
      <c r="AE455" s="223"/>
      <c r="AF455" s="223"/>
      <c r="AG455" s="223"/>
      <c r="AH455" s="223"/>
      <c r="AI455" s="223"/>
      <c r="AJ455" s="223"/>
      <c r="AK455" s="223"/>
      <c r="AL455" s="223"/>
      <c r="AM455" s="223"/>
      <c r="AN455" s="223"/>
      <c r="AO455" s="223"/>
      <c r="AP455" s="223"/>
      <c r="AQ455" s="223"/>
      <c r="AR455" s="234"/>
      <c r="AS455" s="222"/>
      <c r="AT455" s="223"/>
      <c r="AU455" s="223"/>
      <c r="AV455" s="223"/>
      <c r="AW455" s="223"/>
      <c r="AX455" s="223"/>
      <c r="AY455" s="223"/>
      <c r="AZ455" s="223"/>
      <c r="BA455" s="223"/>
      <c r="BB455" s="223"/>
      <c r="BC455" s="223"/>
      <c r="BD455" s="223"/>
      <c r="BE455" s="223"/>
      <c r="BF455" s="223"/>
      <c r="BG455" s="223"/>
      <c r="BH455" s="223"/>
      <c r="BI455" s="223"/>
      <c r="BJ455" s="223"/>
      <c r="BK455" s="223"/>
      <c r="BL455" s="223"/>
      <c r="BM455" s="223"/>
      <c r="BN455" s="223"/>
      <c r="BO455" s="223"/>
      <c r="BP455" s="223"/>
      <c r="BQ455" s="223"/>
      <c r="BR455" s="223"/>
      <c r="BS455" s="223"/>
      <c r="BT455" s="223"/>
      <c r="BU455" s="223"/>
      <c r="BV455" s="223"/>
      <c r="BW455" s="223"/>
      <c r="BX455" s="223"/>
      <c r="BY455" s="223"/>
      <c r="BZ455" s="224"/>
      <c r="CA455" s="30"/>
      <c r="CB455" s="42" t="str">
        <f t="shared" si="52"/>
        <v>Riadok bude skrytý.</v>
      </c>
      <c r="CC455" s="36" t="s">
        <v>97</v>
      </c>
      <c r="CW455" s="22">
        <f t="shared" si="53"/>
        <v>0</v>
      </c>
      <c r="CX455" s="22">
        <f t="shared" si="56"/>
        <v>0</v>
      </c>
      <c r="CZ455" s="22">
        <f t="shared" si="54"/>
        <v>1</v>
      </c>
      <c r="DA455" s="40">
        <f t="shared" si="55"/>
        <v>0</v>
      </c>
      <c r="DZ455" s="191"/>
    </row>
    <row r="456" spans="1:130">
      <c r="A456" s="12"/>
      <c r="B456" s="222"/>
      <c r="C456" s="223"/>
      <c r="D456" s="223"/>
      <c r="E456" s="223"/>
      <c r="F456" s="223"/>
      <c r="G456" s="223"/>
      <c r="H456" s="223"/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  <c r="S456" s="223"/>
      <c r="T456" s="223"/>
      <c r="U456" s="223"/>
      <c r="V456" s="223"/>
      <c r="W456" s="223"/>
      <c r="X456" s="223"/>
      <c r="Y456" s="223"/>
      <c r="Z456" s="223"/>
      <c r="AA456" s="223"/>
      <c r="AB456" s="223"/>
      <c r="AC456" s="223"/>
      <c r="AD456" s="223"/>
      <c r="AE456" s="223"/>
      <c r="AF456" s="223"/>
      <c r="AG456" s="223"/>
      <c r="AH456" s="223"/>
      <c r="AI456" s="223"/>
      <c r="AJ456" s="223"/>
      <c r="AK456" s="223"/>
      <c r="AL456" s="223"/>
      <c r="AM456" s="223"/>
      <c r="AN456" s="223"/>
      <c r="AO456" s="223"/>
      <c r="AP456" s="223"/>
      <c r="AQ456" s="223"/>
      <c r="AR456" s="234"/>
      <c r="AS456" s="222"/>
      <c r="AT456" s="223"/>
      <c r="AU456" s="223"/>
      <c r="AV456" s="223"/>
      <c r="AW456" s="223"/>
      <c r="AX456" s="223"/>
      <c r="AY456" s="223"/>
      <c r="AZ456" s="223"/>
      <c r="BA456" s="223"/>
      <c r="BB456" s="223"/>
      <c r="BC456" s="223"/>
      <c r="BD456" s="223"/>
      <c r="BE456" s="223"/>
      <c r="BF456" s="223"/>
      <c r="BG456" s="223"/>
      <c r="BH456" s="223"/>
      <c r="BI456" s="223"/>
      <c r="BJ456" s="223"/>
      <c r="BK456" s="223"/>
      <c r="BL456" s="223"/>
      <c r="BM456" s="223"/>
      <c r="BN456" s="223"/>
      <c r="BO456" s="223"/>
      <c r="BP456" s="223"/>
      <c r="BQ456" s="223"/>
      <c r="BR456" s="223"/>
      <c r="BS456" s="223"/>
      <c r="BT456" s="223"/>
      <c r="BU456" s="223"/>
      <c r="BV456" s="223"/>
      <c r="BW456" s="223"/>
      <c r="BX456" s="223"/>
      <c r="BY456" s="223"/>
      <c r="BZ456" s="224"/>
      <c r="CA456" s="30"/>
      <c r="CB456" s="42" t="str">
        <f t="shared" si="52"/>
        <v>Riadok bude skrytý.</v>
      </c>
      <c r="CC456" s="36" t="s">
        <v>97</v>
      </c>
      <c r="CW456" s="22">
        <f t="shared" si="53"/>
        <v>0</v>
      </c>
      <c r="CX456" s="22">
        <f t="shared" si="56"/>
        <v>0</v>
      </c>
      <c r="CZ456" s="22">
        <f t="shared" si="54"/>
        <v>1</v>
      </c>
      <c r="DA456" s="40">
        <f t="shared" si="55"/>
        <v>0</v>
      </c>
      <c r="DZ456" s="191"/>
    </row>
    <row r="457" spans="1:130">
      <c r="A457" s="12"/>
      <c r="B457" s="222"/>
      <c r="C457" s="223"/>
      <c r="D457" s="223"/>
      <c r="E457" s="223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  <c r="S457" s="223"/>
      <c r="T457" s="223"/>
      <c r="U457" s="223"/>
      <c r="V457" s="223"/>
      <c r="W457" s="223"/>
      <c r="X457" s="223"/>
      <c r="Y457" s="223"/>
      <c r="Z457" s="223"/>
      <c r="AA457" s="223"/>
      <c r="AB457" s="223"/>
      <c r="AC457" s="223"/>
      <c r="AD457" s="223"/>
      <c r="AE457" s="223"/>
      <c r="AF457" s="223"/>
      <c r="AG457" s="223"/>
      <c r="AH457" s="223"/>
      <c r="AI457" s="223"/>
      <c r="AJ457" s="223"/>
      <c r="AK457" s="223"/>
      <c r="AL457" s="223"/>
      <c r="AM457" s="223"/>
      <c r="AN457" s="223"/>
      <c r="AO457" s="223"/>
      <c r="AP457" s="223"/>
      <c r="AQ457" s="223"/>
      <c r="AR457" s="234"/>
      <c r="AS457" s="222"/>
      <c r="AT457" s="223"/>
      <c r="AU457" s="223"/>
      <c r="AV457" s="223"/>
      <c r="AW457" s="223"/>
      <c r="AX457" s="223"/>
      <c r="AY457" s="223"/>
      <c r="AZ457" s="223"/>
      <c r="BA457" s="223"/>
      <c r="BB457" s="223"/>
      <c r="BC457" s="223"/>
      <c r="BD457" s="223"/>
      <c r="BE457" s="223"/>
      <c r="BF457" s="223"/>
      <c r="BG457" s="223"/>
      <c r="BH457" s="223"/>
      <c r="BI457" s="223"/>
      <c r="BJ457" s="223"/>
      <c r="BK457" s="223"/>
      <c r="BL457" s="223"/>
      <c r="BM457" s="223"/>
      <c r="BN457" s="223"/>
      <c r="BO457" s="223"/>
      <c r="BP457" s="223"/>
      <c r="BQ457" s="223"/>
      <c r="BR457" s="223"/>
      <c r="BS457" s="223"/>
      <c r="BT457" s="223"/>
      <c r="BU457" s="223"/>
      <c r="BV457" s="223"/>
      <c r="BW457" s="223"/>
      <c r="BX457" s="223"/>
      <c r="BY457" s="223"/>
      <c r="BZ457" s="224"/>
      <c r="CA457" s="30"/>
      <c r="CB457" s="42" t="str">
        <f t="shared" si="52"/>
        <v>Riadok bude skrytý.</v>
      </c>
      <c r="CC457" s="36" t="s">
        <v>97</v>
      </c>
      <c r="CW457" s="22">
        <f t="shared" si="53"/>
        <v>0</v>
      </c>
      <c r="CX457" s="22">
        <f t="shared" si="56"/>
        <v>0</v>
      </c>
      <c r="CZ457" s="22">
        <f t="shared" si="54"/>
        <v>1</v>
      </c>
      <c r="DA457" s="40">
        <f t="shared" si="55"/>
        <v>0</v>
      </c>
      <c r="DZ457" s="191"/>
    </row>
    <row r="458" spans="1:130">
      <c r="A458" s="12"/>
      <c r="B458" s="283"/>
      <c r="C458" s="284"/>
      <c r="D458" s="284"/>
      <c r="E458" s="284"/>
      <c r="F458" s="284"/>
      <c r="G458" s="284"/>
      <c r="H458" s="284"/>
      <c r="I458" s="284"/>
      <c r="J458" s="284"/>
      <c r="K458" s="284"/>
      <c r="L458" s="284"/>
      <c r="M458" s="284"/>
      <c r="N458" s="284"/>
      <c r="O458" s="284"/>
      <c r="P458" s="284"/>
      <c r="Q458" s="284"/>
      <c r="R458" s="284"/>
      <c r="S458" s="284"/>
      <c r="T458" s="284"/>
      <c r="U458" s="284"/>
      <c r="V458" s="284"/>
      <c r="W458" s="284"/>
      <c r="X458" s="284"/>
      <c r="Y458" s="284"/>
      <c r="Z458" s="284"/>
      <c r="AA458" s="284"/>
      <c r="AB458" s="284"/>
      <c r="AC458" s="284"/>
      <c r="AD458" s="284"/>
      <c r="AE458" s="284"/>
      <c r="AF458" s="284"/>
      <c r="AG458" s="284"/>
      <c r="AH458" s="284"/>
      <c r="AI458" s="284"/>
      <c r="AJ458" s="284"/>
      <c r="AK458" s="284"/>
      <c r="AL458" s="284"/>
      <c r="AM458" s="284"/>
      <c r="AN458" s="284"/>
      <c r="AO458" s="284"/>
      <c r="AP458" s="284"/>
      <c r="AQ458" s="284"/>
      <c r="AR458" s="293"/>
      <c r="AS458" s="283"/>
      <c r="AT458" s="284"/>
      <c r="AU458" s="284"/>
      <c r="AV458" s="284"/>
      <c r="AW458" s="284"/>
      <c r="AX458" s="284"/>
      <c r="AY458" s="284"/>
      <c r="AZ458" s="284"/>
      <c r="BA458" s="284"/>
      <c r="BB458" s="284"/>
      <c r="BC458" s="284"/>
      <c r="BD458" s="284"/>
      <c r="BE458" s="284"/>
      <c r="BF458" s="284"/>
      <c r="BG458" s="284"/>
      <c r="BH458" s="284"/>
      <c r="BI458" s="284"/>
      <c r="BJ458" s="284"/>
      <c r="BK458" s="284"/>
      <c r="BL458" s="284"/>
      <c r="BM458" s="284"/>
      <c r="BN458" s="284"/>
      <c r="BO458" s="284"/>
      <c r="BP458" s="284"/>
      <c r="BQ458" s="284"/>
      <c r="BR458" s="284"/>
      <c r="BS458" s="284"/>
      <c r="BT458" s="284"/>
      <c r="BU458" s="284"/>
      <c r="BV458" s="284"/>
      <c r="BW458" s="284"/>
      <c r="BX458" s="284"/>
      <c r="BY458" s="284"/>
      <c r="BZ458" s="285"/>
      <c r="CA458" s="30"/>
      <c r="CB458" s="42" t="str">
        <f t="shared" si="52"/>
        <v>Riadok bude skrytý.</v>
      </c>
      <c r="CC458" s="36" t="s">
        <v>97</v>
      </c>
      <c r="CW458" s="22">
        <f t="shared" si="53"/>
        <v>0</v>
      </c>
      <c r="CX458" s="2"/>
      <c r="CZ458" s="22">
        <f t="shared" si="54"/>
        <v>1</v>
      </c>
      <c r="DA458" s="22">
        <f t="shared" si="51"/>
        <v>0</v>
      </c>
      <c r="DZ458" s="191"/>
    </row>
    <row r="459" spans="1:130" ht="15.75" thickBot="1">
      <c r="A459" s="12"/>
      <c r="CA459" s="30"/>
      <c r="CB459" s="42" t="str">
        <f t="shared" si="52"/>
        <v>Riadok bude vidieť.</v>
      </c>
      <c r="CC459" s="36" t="s">
        <v>97</v>
      </c>
      <c r="CW459" s="37">
        <v>1</v>
      </c>
      <c r="CX459" s="2"/>
      <c r="CZ459" s="22">
        <f t="shared" si="54"/>
        <v>1</v>
      </c>
      <c r="DA459" s="22">
        <f t="shared" si="51"/>
        <v>1</v>
      </c>
      <c r="DZ459" s="191"/>
    </row>
    <row r="460" spans="1:130" ht="16.5" thickBot="1">
      <c r="A460" s="12"/>
      <c r="B460" s="15" t="s">
        <v>55</v>
      </c>
      <c r="C460" s="16"/>
      <c r="D460" s="16"/>
      <c r="E460" s="17" t="s">
        <v>250</v>
      </c>
      <c r="F460" s="16"/>
      <c r="G460" s="185"/>
      <c r="H460" s="17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6"/>
      <c r="BN460" s="186"/>
      <c r="BO460" s="186"/>
      <c r="BP460" s="186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94"/>
      <c r="CA460" s="29" t="s">
        <v>91</v>
      </c>
      <c r="CB460" s="42" t="str">
        <f t="shared" si="52"/>
        <v>Riadok bude vidieť.</v>
      </c>
      <c r="CW460" s="37">
        <v>1</v>
      </c>
      <c r="CZ460" s="22">
        <f t="shared" si="54"/>
        <v>1</v>
      </c>
      <c r="DA460" s="22">
        <f t="shared" si="51"/>
        <v>1</v>
      </c>
      <c r="DZ460" s="191"/>
    </row>
    <row r="461" spans="1:130">
      <c r="A461" s="12"/>
      <c r="CA461" s="27"/>
      <c r="CB461" s="42" t="str">
        <f t="shared" si="52"/>
        <v>Riadok bude vidieť.</v>
      </c>
      <c r="CW461" s="37">
        <v>1</v>
      </c>
      <c r="CZ461" s="22">
        <f t="shared" si="54"/>
        <v>1</v>
      </c>
      <c r="DA461" s="22">
        <f t="shared" si="51"/>
        <v>1</v>
      </c>
      <c r="DZ461" s="191"/>
    </row>
    <row r="462" spans="1:130">
      <c r="A462" s="12"/>
      <c r="B462" s="193" t="s">
        <v>191</v>
      </c>
      <c r="C462" s="1"/>
      <c r="D462" s="1"/>
      <c r="E462" s="1"/>
      <c r="F462" s="1"/>
      <c r="CA462" s="29"/>
      <c r="CB462" s="42" t="str">
        <f t="shared" ref="CB462:CB494" si="57">+IF(DA462=0,"Riadok bude skrytý.","Riadok bude vidieť.")</f>
        <v>Riadok bude vidieť.</v>
      </c>
      <c r="CC462" s="36" t="s">
        <v>97</v>
      </c>
      <c r="CW462" s="22">
        <f>+IF($J$464="neeviduje",0,1)</f>
        <v>1</v>
      </c>
      <c r="CZ462" s="22">
        <f t="shared" ref="CZ462:CZ502" si="58">IF(CC462="",1,IF(CC462="Chcem skryť riadok.",0,1))</f>
        <v>1</v>
      </c>
      <c r="DA462" s="22">
        <f>+IF(CW462+CX462+CY462=0,0,IF(CZ462=0,0,1))</f>
        <v>1</v>
      </c>
      <c r="DZ462" s="191"/>
    </row>
    <row r="463" spans="1:130">
      <c r="A463" s="12"/>
      <c r="B463" s="6"/>
      <c r="G463" s="6"/>
      <c r="H463" s="6"/>
      <c r="CA463" s="27"/>
      <c r="CB463" s="42" t="str">
        <f t="shared" si="57"/>
        <v>Riadok bude vidieť.</v>
      </c>
      <c r="CC463" s="36" t="s">
        <v>97</v>
      </c>
      <c r="CW463" s="22">
        <f>+IF($J$464="neeviduje",0,1)</f>
        <v>1</v>
      </c>
      <c r="CZ463" s="22">
        <f t="shared" si="58"/>
        <v>1</v>
      </c>
      <c r="DA463" s="22">
        <f>+IF(CW463+CX463+CY463=0,0,IF(CZ463=0,0,1))</f>
        <v>1</v>
      </c>
      <c r="DZ463" s="191"/>
    </row>
    <row r="464" spans="1:130">
      <c r="A464" s="12"/>
      <c r="B464" s="9" t="s">
        <v>48</v>
      </c>
      <c r="C464" s="9"/>
      <c r="D464" s="9"/>
      <c r="E464" s="9"/>
      <c r="F464" s="9"/>
      <c r="G464" s="9"/>
      <c r="H464" s="9"/>
      <c r="I464" s="9"/>
      <c r="J464" s="249" t="s">
        <v>49</v>
      </c>
      <c r="K464" s="249"/>
      <c r="L464" s="249"/>
      <c r="M464" s="249"/>
      <c r="N464" s="249"/>
      <c r="O464" s="249"/>
      <c r="P464" s="249"/>
      <c r="Q464" s="249"/>
      <c r="R464" s="249"/>
      <c r="S464" s="2" t="s">
        <v>251</v>
      </c>
      <c r="T464" s="163"/>
      <c r="CA464" s="27"/>
      <c r="CB464" s="42" t="str">
        <f t="shared" si="57"/>
        <v>Riadok bude vidieť.</v>
      </c>
      <c r="CC464" s="36" t="s">
        <v>97</v>
      </c>
      <c r="CF464" s="8"/>
      <c r="CW464" s="22">
        <f>+IF($J$464="neeviduje",0,1)</f>
        <v>1</v>
      </c>
      <c r="CY464" s="35"/>
      <c r="CZ464" s="22">
        <f t="shared" si="58"/>
        <v>1</v>
      </c>
      <c r="DA464" s="22">
        <f>+IF(CW464+CX464+CY464=0,0,IF(CZ464=0,0,1))</f>
        <v>1</v>
      </c>
      <c r="DZ464" s="191"/>
    </row>
    <row r="465" spans="1:130">
      <c r="A465" s="12"/>
      <c r="B465" s="2" t="str">
        <f>+IF(J464="neeviduje","","K záväzkom Spoločnosť uvádza nasledujúce informácie:")</f>
        <v>K záväzkom Spoločnosť uvádza nasledujúce informácie:</v>
      </c>
      <c r="CA465" s="27"/>
      <c r="CB465" s="42" t="str">
        <f t="shared" si="57"/>
        <v>Riadok bude vidieť.</v>
      </c>
      <c r="CC465" s="36" t="s">
        <v>97</v>
      </c>
      <c r="CW465" s="22">
        <f>+IF($J$464="neeviduje",0,1)</f>
        <v>1</v>
      </c>
      <c r="CX465" s="22">
        <f>+IF(SUM(CX466:CX485)=0,0,1)</f>
        <v>1</v>
      </c>
      <c r="CZ465" s="22">
        <f t="shared" si="58"/>
        <v>1</v>
      </c>
      <c r="DA465" s="40">
        <f t="shared" ref="DA465:DA501" si="59">+IF(CW465*CX465=0,0,IF(CZ465=0,0,1))</f>
        <v>1</v>
      </c>
      <c r="DZ465" s="191"/>
    </row>
    <row r="466" spans="1:130">
      <c r="A466" s="12"/>
      <c r="B466" s="210" t="s">
        <v>307</v>
      </c>
      <c r="C466" s="210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0"/>
      <c r="BN466" s="210"/>
      <c r="BO466" s="210"/>
      <c r="BP466" s="210"/>
      <c r="BQ466" s="210"/>
      <c r="BR466" s="210"/>
      <c r="BS466" s="210"/>
      <c r="BT466" s="210"/>
      <c r="BU466" s="210"/>
      <c r="BV466" s="210"/>
      <c r="BW466" s="210"/>
      <c r="BX466" s="210"/>
      <c r="BY466" s="210"/>
      <c r="BZ466" s="210"/>
      <c r="CA466" s="30"/>
      <c r="CB466" s="42" t="str">
        <f t="shared" si="57"/>
        <v>Riadok bude vidieť.</v>
      </c>
      <c r="CC466" s="36" t="s">
        <v>97</v>
      </c>
      <c r="CW466" s="22">
        <f t="shared" ref="CW466:CW501" si="60">+IF($J$464="neeviduje",0,1)</f>
        <v>1</v>
      </c>
      <c r="CX466" s="22">
        <f t="shared" ref="CX466:CX485" si="61">+IF(B466="",0,1)</f>
        <v>1</v>
      </c>
      <c r="CZ466" s="22">
        <f t="shared" si="58"/>
        <v>1</v>
      </c>
      <c r="DA466" s="40">
        <f t="shared" si="59"/>
        <v>1</v>
      </c>
      <c r="DZ466" s="191"/>
    </row>
    <row r="467" spans="1:130">
      <c r="A467" s="12"/>
      <c r="B467" s="210" t="s">
        <v>308</v>
      </c>
      <c r="C467" s="210"/>
      <c r="D467" s="210"/>
      <c r="E467" s="210"/>
      <c r="F467" s="210"/>
      <c r="G467" s="210"/>
      <c r="H467" s="210"/>
      <c r="I467" s="210"/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0"/>
      <c r="BN467" s="210"/>
      <c r="BO467" s="210"/>
      <c r="BP467" s="210"/>
      <c r="BQ467" s="210"/>
      <c r="BR467" s="210"/>
      <c r="BS467" s="210"/>
      <c r="BT467" s="210"/>
      <c r="BU467" s="210"/>
      <c r="BV467" s="210"/>
      <c r="BW467" s="210"/>
      <c r="BX467" s="210"/>
      <c r="BY467" s="210"/>
      <c r="BZ467" s="210"/>
      <c r="CA467" s="30"/>
      <c r="CB467" s="42" t="str">
        <f t="shared" si="57"/>
        <v>Riadok bude vidieť.</v>
      </c>
      <c r="CC467" s="36" t="s">
        <v>97</v>
      </c>
      <c r="CW467" s="22">
        <f t="shared" si="60"/>
        <v>1</v>
      </c>
      <c r="CX467" s="22">
        <f t="shared" si="61"/>
        <v>1</v>
      </c>
      <c r="CZ467" s="22">
        <f t="shared" si="58"/>
        <v>1</v>
      </c>
      <c r="DA467" s="40">
        <f t="shared" si="59"/>
        <v>1</v>
      </c>
      <c r="DZ467" s="191"/>
    </row>
    <row r="468" spans="1:130">
      <c r="A468" s="12"/>
      <c r="B468" s="210" t="s">
        <v>309</v>
      </c>
      <c r="C468" s="210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0"/>
      <c r="BN468" s="210"/>
      <c r="BO468" s="210"/>
      <c r="BP468" s="210"/>
      <c r="BQ468" s="210"/>
      <c r="BR468" s="210"/>
      <c r="BS468" s="210"/>
      <c r="BT468" s="210"/>
      <c r="BU468" s="210"/>
      <c r="BV468" s="210"/>
      <c r="BW468" s="210"/>
      <c r="BX468" s="210"/>
      <c r="BY468" s="210"/>
      <c r="BZ468" s="210"/>
      <c r="CA468" s="30"/>
      <c r="CB468" s="42" t="str">
        <f t="shared" si="57"/>
        <v>Riadok bude vidieť.</v>
      </c>
      <c r="CC468" s="36" t="s">
        <v>97</v>
      </c>
      <c r="CW468" s="22">
        <f t="shared" si="60"/>
        <v>1</v>
      </c>
      <c r="CX468" s="22">
        <f t="shared" si="61"/>
        <v>1</v>
      </c>
      <c r="CZ468" s="22">
        <f t="shared" si="58"/>
        <v>1</v>
      </c>
      <c r="DA468" s="40">
        <f t="shared" si="59"/>
        <v>1</v>
      </c>
      <c r="DZ468" s="191"/>
    </row>
    <row r="469" spans="1:130">
      <c r="A469" s="12"/>
      <c r="B469" s="210"/>
      <c r="C469" s="210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210"/>
      <c r="BN469" s="210"/>
      <c r="BO469" s="210"/>
      <c r="BP469" s="210"/>
      <c r="BQ469" s="210"/>
      <c r="BR469" s="210"/>
      <c r="BS469" s="210"/>
      <c r="BT469" s="210"/>
      <c r="BU469" s="210"/>
      <c r="BV469" s="210"/>
      <c r="BW469" s="210"/>
      <c r="BX469" s="210"/>
      <c r="BY469" s="210"/>
      <c r="BZ469" s="210"/>
      <c r="CA469" s="30"/>
      <c r="CB469" s="42" t="str">
        <f t="shared" si="57"/>
        <v>Riadok bude skrytý.</v>
      </c>
      <c r="CC469" s="36" t="s">
        <v>97</v>
      </c>
      <c r="CW469" s="22">
        <f t="shared" si="60"/>
        <v>1</v>
      </c>
      <c r="CX469" s="22">
        <f t="shared" si="61"/>
        <v>0</v>
      </c>
      <c r="CZ469" s="22">
        <f t="shared" si="58"/>
        <v>1</v>
      </c>
      <c r="DA469" s="40">
        <f t="shared" si="59"/>
        <v>0</v>
      </c>
      <c r="DZ469" s="191"/>
    </row>
    <row r="470" spans="1:130">
      <c r="A470" s="12"/>
      <c r="B470" s="210"/>
      <c r="C470" s="210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210"/>
      <c r="BN470" s="210"/>
      <c r="BO470" s="210"/>
      <c r="BP470" s="210"/>
      <c r="BQ470" s="210"/>
      <c r="BR470" s="210"/>
      <c r="BS470" s="210"/>
      <c r="BT470" s="210"/>
      <c r="BU470" s="210"/>
      <c r="BV470" s="210"/>
      <c r="BW470" s="210"/>
      <c r="BX470" s="210"/>
      <c r="BY470" s="210"/>
      <c r="BZ470" s="210"/>
      <c r="CA470" s="30"/>
      <c r="CB470" s="42" t="str">
        <f t="shared" si="57"/>
        <v>Riadok bude skrytý.</v>
      </c>
      <c r="CC470" s="36" t="s">
        <v>97</v>
      </c>
      <c r="CW470" s="22">
        <f t="shared" si="60"/>
        <v>1</v>
      </c>
      <c r="CX470" s="22">
        <f t="shared" si="61"/>
        <v>0</v>
      </c>
      <c r="CZ470" s="22">
        <f t="shared" si="58"/>
        <v>1</v>
      </c>
      <c r="DA470" s="40">
        <f t="shared" si="59"/>
        <v>0</v>
      </c>
      <c r="DZ470" s="191"/>
    </row>
    <row r="471" spans="1:130">
      <c r="A471" s="12"/>
      <c r="B471" s="210"/>
      <c r="C471" s="210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210"/>
      <c r="BN471" s="210"/>
      <c r="BO471" s="210"/>
      <c r="BP471" s="210"/>
      <c r="BQ471" s="210"/>
      <c r="BR471" s="210"/>
      <c r="BS471" s="210"/>
      <c r="BT471" s="210"/>
      <c r="BU471" s="210"/>
      <c r="BV471" s="210"/>
      <c r="BW471" s="210"/>
      <c r="BX471" s="210"/>
      <c r="BY471" s="210"/>
      <c r="BZ471" s="210"/>
      <c r="CA471" s="30"/>
      <c r="CB471" s="42" t="str">
        <f t="shared" si="57"/>
        <v>Riadok bude skrytý.</v>
      </c>
      <c r="CC471" s="36" t="s">
        <v>97</v>
      </c>
      <c r="CW471" s="22">
        <f t="shared" si="60"/>
        <v>1</v>
      </c>
      <c r="CX471" s="22">
        <f t="shared" si="61"/>
        <v>0</v>
      </c>
      <c r="CZ471" s="22">
        <f t="shared" si="58"/>
        <v>1</v>
      </c>
      <c r="DA471" s="40">
        <f t="shared" si="59"/>
        <v>0</v>
      </c>
      <c r="DZ471" s="191"/>
    </row>
    <row r="472" spans="1:130">
      <c r="A472" s="12"/>
      <c r="B472" s="210"/>
      <c r="C472" s="210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210"/>
      <c r="BN472" s="210"/>
      <c r="BO472" s="210"/>
      <c r="BP472" s="210"/>
      <c r="BQ472" s="210"/>
      <c r="BR472" s="210"/>
      <c r="BS472" s="210"/>
      <c r="BT472" s="210"/>
      <c r="BU472" s="210"/>
      <c r="BV472" s="210"/>
      <c r="BW472" s="210"/>
      <c r="BX472" s="210"/>
      <c r="BY472" s="210"/>
      <c r="BZ472" s="210"/>
      <c r="CA472" s="30"/>
      <c r="CB472" s="42" t="str">
        <f t="shared" si="57"/>
        <v>Riadok bude skrytý.</v>
      </c>
      <c r="CC472" s="36" t="s">
        <v>97</v>
      </c>
      <c r="CW472" s="22">
        <f t="shared" si="60"/>
        <v>1</v>
      </c>
      <c r="CX472" s="22">
        <f t="shared" si="61"/>
        <v>0</v>
      </c>
      <c r="CZ472" s="22">
        <f t="shared" si="58"/>
        <v>1</v>
      </c>
      <c r="DA472" s="40">
        <f t="shared" si="59"/>
        <v>0</v>
      </c>
      <c r="DZ472" s="191"/>
    </row>
    <row r="473" spans="1:130">
      <c r="A473" s="12"/>
      <c r="B473" s="210"/>
      <c r="C473" s="210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  <c r="BI473" s="210"/>
      <c r="BJ473" s="210"/>
      <c r="BK473" s="210"/>
      <c r="BL473" s="210"/>
      <c r="BM473" s="210"/>
      <c r="BN473" s="210"/>
      <c r="BO473" s="210"/>
      <c r="BP473" s="210"/>
      <c r="BQ473" s="210"/>
      <c r="BR473" s="210"/>
      <c r="BS473" s="210"/>
      <c r="BT473" s="210"/>
      <c r="BU473" s="210"/>
      <c r="BV473" s="210"/>
      <c r="BW473" s="210"/>
      <c r="BX473" s="210"/>
      <c r="BY473" s="210"/>
      <c r="BZ473" s="210"/>
      <c r="CA473" s="30"/>
      <c r="CB473" s="42" t="str">
        <f t="shared" si="57"/>
        <v>Riadok bude skrytý.</v>
      </c>
      <c r="CC473" s="36" t="s">
        <v>97</v>
      </c>
      <c r="CW473" s="22">
        <f t="shared" si="60"/>
        <v>1</v>
      </c>
      <c r="CX473" s="22">
        <f t="shared" si="61"/>
        <v>0</v>
      </c>
      <c r="CZ473" s="22">
        <f t="shared" si="58"/>
        <v>1</v>
      </c>
      <c r="DA473" s="40">
        <f t="shared" si="59"/>
        <v>0</v>
      </c>
      <c r="DZ473" s="191"/>
    </row>
    <row r="474" spans="1:130">
      <c r="A474" s="12"/>
      <c r="B474" s="210"/>
      <c r="C474" s="210"/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  <c r="BH474" s="210"/>
      <c r="BI474" s="210"/>
      <c r="BJ474" s="210"/>
      <c r="BK474" s="210"/>
      <c r="BL474" s="210"/>
      <c r="BM474" s="210"/>
      <c r="BN474" s="210"/>
      <c r="BO474" s="210"/>
      <c r="BP474" s="210"/>
      <c r="BQ474" s="210"/>
      <c r="BR474" s="210"/>
      <c r="BS474" s="210"/>
      <c r="BT474" s="210"/>
      <c r="BU474" s="210"/>
      <c r="BV474" s="210"/>
      <c r="BW474" s="210"/>
      <c r="BX474" s="210"/>
      <c r="BY474" s="210"/>
      <c r="BZ474" s="210"/>
      <c r="CA474" s="30"/>
      <c r="CB474" s="42" t="str">
        <f t="shared" si="57"/>
        <v>Riadok bude skrytý.</v>
      </c>
      <c r="CC474" s="36" t="s">
        <v>97</v>
      </c>
      <c r="CW474" s="22">
        <f t="shared" si="60"/>
        <v>1</v>
      </c>
      <c r="CX474" s="22">
        <f t="shared" si="61"/>
        <v>0</v>
      </c>
      <c r="CZ474" s="22">
        <f t="shared" si="58"/>
        <v>1</v>
      </c>
      <c r="DA474" s="40">
        <f t="shared" si="59"/>
        <v>0</v>
      </c>
      <c r="DZ474" s="191"/>
    </row>
    <row r="475" spans="1:130">
      <c r="A475" s="12"/>
      <c r="B475" s="210"/>
      <c r="C475" s="210"/>
      <c r="D475" s="210"/>
      <c r="E475" s="210"/>
      <c r="F475" s="210"/>
      <c r="G475" s="210"/>
      <c r="H475" s="210"/>
      <c r="I475" s="210"/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  <c r="AH475" s="210"/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F475" s="210"/>
      <c r="BG475" s="210"/>
      <c r="BH475" s="210"/>
      <c r="BI475" s="210"/>
      <c r="BJ475" s="210"/>
      <c r="BK475" s="210"/>
      <c r="BL475" s="210"/>
      <c r="BM475" s="210"/>
      <c r="BN475" s="210"/>
      <c r="BO475" s="210"/>
      <c r="BP475" s="210"/>
      <c r="BQ475" s="210"/>
      <c r="BR475" s="210"/>
      <c r="BS475" s="210"/>
      <c r="BT475" s="210"/>
      <c r="BU475" s="210"/>
      <c r="BV475" s="210"/>
      <c r="BW475" s="210"/>
      <c r="BX475" s="210"/>
      <c r="BY475" s="210"/>
      <c r="BZ475" s="210"/>
      <c r="CA475" s="30"/>
      <c r="CB475" s="42" t="str">
        <f t="shared" si="57"/>
        <v>Riadok bude skrytý.</v>
      </c>
      <c r="CC475" s="36" t="s">
        <v>97</v>
      </c>
      <c r="CW475" s="22">
        <f t="shared" si="60"/>
        <v>1</v>
      </c>
      <c r="CX475" s="22">
        <f t="shared" si="61"/>
        <v>0</v>
      </c>
      <c r="CZ475" s="22">
        <f t="shared" si="58"/>
        <v>1</v>
      </c>
      <c r="DA475" s="40">
        <f t="shared" si="59"/>
        <v>0</v>
      </c>
      <c r="DZ475" s="191"/>
    </row>
    <row r="476" spans="1:130">
      <c r="A476" s="12"/>
      <c r="B476" s="210"/>
      <c r="C476" s="210"/>
      <c r="D476" s="210"/>
      <c r="E476" s="210"/>
      <c r="F476" s="210"/>
      <c r="G476" s="210"/>
      <c r="H476" s="210"/>
      <c r="I476" s="210"/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  <c r="AH476" s="210"/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F476" s="210"/>
      <c r="BG476" s="210"/>
      <c r="BH476" s="210"/>
      <c r="BI476" s="210"/>
      <c r="BJ476" s="210"/>
      <c r="BK476" s="210"/>
      <c r="BL476" s="210"/>
      <c r="BM476" s="210"/>
      <c r="BN476" s="210"/>
      <c r="BO476" s="210"/>
      <c r="BP476" s="210"/>
      <c r="BQ476" s="210"/>
      <c r="BR476" s="210"/>
      <c r="BS476" s="210"/>
      <c r="BT476" s="210"/>
      <c r="BU476" s="210"/>
      <c r="BV476" s="210"/>
      <c r="BW476" s="210"/>
      <c r="BX476" s="210"/>
      <c r="BY476" s="210"/>
      <c r="BZ476" s="210"/>
      <c r="CA476" s="30"/>
      <c r="CB476" s="42" t="str">
        <f t="shared" si="57"/>
        <v>Riadok bude skrytý.</v>
      </c>
      <c r="CC476" s="36" t="s">
        <v>97</v>
      </c>
      <c r="CW476" s="22">
        <f t="shared" si="60"/>
        <v>1</v>
      </c>
      <c r="CX476" s="22">
        <f t="shared" si="61"/>
        <v>0</v>
      </c>
      <c r="CZ476" s="22">
        <f t="shared" si="58"/>
        <v>1</v>
      </c>
      <c r="DA476" s="40">
        <f t="shared" si="59"/>
        <v>0</v>
      </c>
      <c r="DZ476" s="191"/>
    </row>
    <row r="477" spans="1:130">
      <c r="A477" s="12"/>
      <c r="B477" s="210"/>
      <c r="C477" s="210"/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  <c r="AH477" s="210"/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F477" s="210"/>
      <c r="BG477" s="210"/>
      <c r="BH477" s="210"/>
      <c r="BI477" s="210"/>
      <c r="BJ477" s="210"/>
      <c r="BK477" s="210"/>
      <c r="BL477" s="210"/>
      <c r="BM477" s="210"/>
      <c r="BN477" s="210"/>
      <c r="BO477" s="210"/>
      <c r="BP477" s="210"/>
      <c r="BQ477" s="210"/>
      <c r="BR477" s="210"/>
      <c r="BS477" s="210"/>
      <c r="BT477" s="210"/>
      <c r="BU477" s="210"/>
      <c r="BV477" s="210"/>
      <c r="BW477" s="210"/>
      <c r="BX477" s="210"/>
      <c r="BY477" s="210"/>
      <c r="BZ477" s="210"/>
      <c r="CA477" s="30"/>
      <c r="CB477" s="42" t="str">
        <f t="shared" si="57"/>
        <v>Riadok bude skrytý.</v>
      </c>
      <c r="CC477" s="36" t="s">
        <v>97</v>
      </c>
      <c r="CW477" s="22">
        <f t="shared" si="60"/>
        <v>1</v>
      </c>
      <c r="CX477" s="22">
        <f t="shared" si="61"/>
        <v>0</v>
      </c>
      <c r="CZ477" s="22">
        <f t="shared" si="58"/>
        <v>1</v>
      </c>
      <c r="DA477" s="40">
        <f t="shared" si="59"/>
        <v>0</v>
      </c>
      <c r="DZ477" s="191"/>
    </row>
    <row r="478" spans="1:130">
      <c r="A478" s="12"/>
      <c r="B478" s="210"/>
      <c r="C478" s="210"/>
      <c r="D478" s="210"/>
      <c r="E478" s="210"/>
      <c r="F478" s="210"/>
      <c r="G478" s="210"/>
      <c r="H478" s="210"/>
      <c r="I478" s="210"/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  <c r="AH478" s="210"/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  <c r="BH478" s="210"/>
      <c r="BI478" s="210"/>
      <c r="BJ478" s="210"/>
      <c r="BK478" s="210"/>
      <c r="BL478" s="210"/>
      <c r="BM478" s="210"/>
      <c r="BN478" s="210"/>
      <c r="BO478" s="210"/>
      <c r="BP478" s="210"/>
      <c r="BQ478" s="210"/>
      <c r="BR478" s="210"/>
      <c r="BS478" s="210"/>
      <c r="BT478" s="210"/>
      <c r="BU478" s="210"/>
      <c r="BV478" s="210"/>
      <c r="BW478" s="210"/>
      <c r="BX478" s="210"/>
      <c r="BY478" s="210"/>
      <c r="BZ478" s="210"/>
      <c r="CA478" s="30"/>
      <c r="CB478" s="42" t="str">
        <f t="shared" si="57"/>
        <v>Riadok bude skrytý.</v>
      </c>
      <c r="CC478" s="36" t="s">
        <v>97</v>
      </c>
      <c r="CW478" s="22">
        <f t="shared" si="60"/>
        <v>1</v>
      </c>
      <c r="CX478" s="22">
        <f t="shared" si="61"/>
        <v>0</v>
      </c>
      <c r="CZ478" s="22">
        <f t="shared" si="58"/>
        <v>1</v>
      </c>
      <c r="DA478" s="40">
        <f t="shared" si="59"/>
        <v>0</v>
      </c>
      <c r="DZ478" s="191"/>
    </row>
    <row r="479" spans="1:130">
      <c r="A479" s="12"/>
      <c r="B479" s="210"/>
      <c r="C479" s="210"/>
      <c r="D479" s="210"/>
      <c r="E479" s="210"/>
      <c r="F479" s="210"/>
      <c r="G479" s="210"/>
      <c r="H479" s="210"/>
      <c r="I479" s="210"/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  <c r="AH479" s="210"/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  <c r="BH479" s="210"/>
      <c r="BI479" s="210"/>
      <c r="BJ479" s="210"/>
      <c r="BK479" s="210"/>
      <c r="BL479" s="210"/>
      <c r="BM479" s="210"/>
      <c r="BN479" s="210"/>
      <c r="BO479" s="210"/>
      <c r="BP479" s="210"/>
      <c r="BQ479" s="210"/>
      <c r="BR479" s="210"/>
      <c r="BS479" s="210"/>
      <c r="BT479" s="210"/>
      <c r="BU479" s="210"/>
      <c r="BV479" s="210"/>
      <c r="BW479" s="210"/>
      <c r="BX479" s="210"/>
      <c r="BY479" s="210"/>
      <c r="BZ479" s="210"/>
      <c r="CA479" s="30"/>
      <c r="CB479" s="42" t="str">
        <f t="shared" si="57"/>
        <v>Riadok bude skrytý.</v>
      </c>
      <c r="CC479" s="36" t="s">
        <v>97</v>
      </c>
      <c r="CW479" s="22">
        <f t="shared" si="60"/>
        <v>1</v>
      </c>
      <c r="CX479" s="22">
        <f t="shared" si="61"/>
        <v>0</v>
      </c>
      <c r="CZ479" s="22">
        <f t="shared" si="58"/>
        <v>1</v>
      </c>
      <c r="DA479" s="40">
        <f t="shared" si="59"/>
        <v>0</v>
      </c>
      <c r="DZ479" s="191"/>
    </row>
    <row r="480" spans="1:130">
      <c r="A480" s="12"/>
      <c r="B480" s="210"/>
      <c r="C480" s="210"/>
      <c r="D480" s="210"/>
      <c r="E480" s="210"/>
      <c r="F480" s="210"/>
      <c r="G480" s="210"/>
      <c r="H480" s="210"/>
      <c r="I480" s="210"/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  <c r="AH480" s="210"/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  <c r="BH480" s="210"/>
      <c r="BI480" s="210"/>
      <c r="BJ480" s="210"/>
      <c r="BK480" s="210"/>
      <c r="BL480" s="210"/>
      <c r="BM480" s="210"/>
      <c r="BN480" s="210"/>
      <c r="BO480" s="210"/>
      <c r="BP480" s="210"/>
      <c r="BQ480" s="210"/>
      <c r="BR480" s="210"/>
      <c r="BS480" s="210"/>
      <c r="BT480" s="210"/>
      <c r="BU480" s="210"/>
      <c r="BV480" s="210"/>
      <c r="BW480" s="210"/>
      <c r="BX480" s="210"/>
      <c r="BY480" s="210"/>
      <c r="BZ480" s="210"/>
      <c r="CA480" s="30"/>
      <c r="CB480" s="42" t="str">
        <f t="shared" si="57"/>
        <v>Riadok bude skrytý.</v>
      </c>
      <c r="CC480" s="36" t="s">
        <v>97</v>
      </c>
      <c r="CW480" s="22">
        <f t="shared" si="60"/>
        <v>1</v>
      </c>
      <c r="CX480" s="22">
        <f t="shared" si="61"/>
        <v>0</v>
      </c>
      <c r="CZ480" s="22">
        <f t="shared" si="58"/>
        <v>1</v>
      </c>
      <c r="DA480" s="40">
        <f t="shared" si="59"/>
        <v>0</v>
      </c>
      <c r="DZ480" s="191"/>
    </row>
    <row r="481" spans="1:130">
      <c r="A481" s="12"/>
      <c r="B481" s="210"/>
      <c r="C481" s="210"/>
      <c r="D481" s="210"/>
      <c r="E481" s="210"/>
      <c r="F481" s="210"/>
      <c r="G481" s="210"/>
      <c r="H481" s="210"/>
      <c r="I481" s="210"/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  <c r="BI481" s="210"/>
      <c r="BJ481" s="210"/>
      <c r="BK481" s="210"/>
      <c r="BL481" s="210"/>
      <c r="BM481" s="210"/>
      <c r="BN481" s="210"/>
      <c r="BO481" s="210"/>
      <c r="BP481" s="210"/>
      <c r="BQ481" s="210"/>
      <c r="BR481" s="210"/>
      <c r="BS481" s="210"/>
      <c r="BT481" s="210"/>
      <c r="BU481" s="210"/>
      <c r="BV481" s="210"/>
      <c r="BW481" s="210"/>
      <c r="BX481" s="210"/>
      <c r="BY481" s="210"/>
      <c r="BZ481" s="210"/>
      <c r="CA481" s="30"/>
      <c r="CB481" s="42" t="str">
        <f t="shared" si="57"/>
        <v>Riadok bude skrytý.</v>
      </c>
      <c r="CC481" s="36" t="s">
        <v>97</v>
      </c>
      <c r="CW481" s="22">
        <f t="shared" si="60"/>
        <v>1</v>
      </c>
      <c r="CX481" s="22">
        <f t="shared" si="61"/>
        <v>0</v>
      </c>
      <c r="CZ481" s="22">
        <f t="shared" si="58"/>
        <v>1</v>
      </c>
      <c r="DA481" s="40">
        <f t="shared" si="59"/>
        <v>0</v>
      </c>
      <c r="DZ481" s="191"/>
    </row>
    <row r="482" spans="1:130">
      <c r="A482" s="12"/>
      <c r="B482" s="210"/>
      <c r="C482" s="210"/>
      <c r="D482" s="210"/>
      <c r="E482" s="210"/>
      <c r="F482" s="210"/>
      <c r="G482" s="210"/>
      <c r="H482" s="210"/>
      <c r="I482" s="210"/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0"/>
      <c r="BN482" s="210"/>
      <c r="BO482" s="210"/>
      <c r="BP482" s="210"/>
      <c r="BQ482" s="210"/>
      <c r="BR482" s="210"/>
      <c r="BS482" s="210"/>
      <c r="BT482" s="210"/>
      <c r="BU482" s="210"/>
      <c r="BV482" s="210"/>
      <c r="BW482" s="210"/>
      <c r="BX482" s="210"/>
      <c r="BY482" s="210"/>
      <c r="BZ482" s="210"/>
      <c r="CA482" s="30"/>
      <c r="CB482" s="42" t="str">
        <f t="shared" si="57"/>
        <v>Riadok bude skrytý.</v>
      </c>
      <c r="CC482" s="36" t="s">
        <v>97</v>
      </c>
      <c r="CW482" s="22">
        <f t="shared" si="60"/>
        <v>1</v>
      </c>
      <c r="CX482" s="22">
        <f t="shared" si="61"/>
        <v>0</v>
      </c>
      <c r="CZ482" s="22">
        <f t="shared" si="58"/>
        <v>1</v>
      </c>
      <c r="DA482" s="40">
        <f t="shared" si="59"/>
        <v>0</v>
      </c>
      <c r="DZ482" s="191"/>
    </row>
    <row r="483" spans="1:130">
      <c r="A483" s="12"/>
      <c r="B483" s="210"/>
      <c r="C483" s="210"/>
      <c r="D483" s="210"/>
      <c r="E483" s="210"/>
      <c r="F483" s="210"/>
      <c r="G483" s="210"/>
      <c r="H483" s="210"/>
      <c r="I483" s="210"/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0"/>
      <c r="BN483" s="210"/>
      <c r="BO483" s="210"/>
      <c r="BP483" s="210"/>
      <c r="BQ483" s="210"/>
      <c r="BR483" s="210"/>
      <c r="BS483" s="210"/>
      <c r="BT483" s="210"/>
      <c r="BU483" s="210"/>
      <c r="BV483" s="210"/>
      <c r="BW483" s="210"/>
      <c r="BX483" s="210"/>
      <c r="BY483" s="210"/>
      <c r="BZ483" s="210"/>
      <c r="CA483" s="30"/>
      <c r="CB483" s="42" t="str">
        <f t="shared" si="57"/>
        <v>Riadok bude skrytý.</v>
      </c>
      <c r="CC483" s="36" t="s">
        <v>97</v>
      </c>
      <c r="CW483" s="22">
        <f t="shared" si="60"/>
        <v>1</v>
      </c>
      <c r="CX483" s="22">
        <f t="shared" si="61"/>
        <v>0</v>
      </c>
      <c r="CZ483" s="22">
        <f t="shared" si="58"/>
        <v>1</v>
      </c>
      <c r="DA483" s="40">
        <f t="shared" si="59"/>
        <v>0</v>
      </c>
      <c r="DZ483" s="191"/>
    </row>
    <row r="484" spans="1:130">
      <c r="A484" s="12"/>
      <c r="B484" s="210"/>
      <c r="C484" s="210"/>
      <c r="D484" s="210"/>
      <c r="E484" s="210"/>
      <c r="F484" s="210"/>
      <c r="G484" s="210"/>
      <c r="H484" s="210"/>
      <c r="I484" s="210"/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0"/>
      <c r="BN484" s="210"/>
      <c r="BO484" s="210"/>
      <c r="BP484" s="210"/>
      <c r="BQ484" s="210"/>
      <c r="BR484" s="210"/>
      <c r="BS484" s="210"/>
      <c r="BT484" s="210"/>
      <c r="BU484" s="210"/>
      <c r="BV484" s="210"/>
      <c r="BW484" s="210"/>
      <c r="BX484" s="210"/>
      <c r="BY484" s="210"/>
      <c r="BZ484" s="210"/>
      <c r="CA484" s="30"/>
      <c r="CB484" s="42" t="str">
        <f t="shared" si="57"/>
        <v>Riadok bude skrytý.</v>
      </c>
      <c r="CC484" s="36" t="s">
        <v>97</v>
      </c>
      <c r="CW484" s="22">
        <f t="shared" si="60"/>
        <v>1</v>
      </c>
      <c r="CX484" s="22">
        <f t="shared" si="61"/>
        <v>0</v>
      </c>
      <c r="CZ484" s="22">
        <f t="shared" si="58"/>
        <v>1</v>
      </c>
      <c r="DA484" s="40">
        <f t="shared" si="59"/>
        <v>0</v>
      </c>
      <c r="DZ484" s="191"/>
    </row>
    <row r="485" spans="1:130">
      <c r="A485" s="12"/>
      <c r="B485" s="210"/>
      <c r="C485" s="210"/>
      <c r="D485" s="210"/>
      <c r="E485" s="210"/>
      <c r="F485" s="210"/>
      <c r="G485" s="210"/>
      <c r="H485" s="210"/>
      <c r="I485" s="210"/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0"/>
      <c r="BN485" s="210"/>
      <c r="BO485" s="210"/>
      <c r="BP485" s="210"/>
      <c r="BQ485" s="210"/>
      <c r="BR485" s="210"/>
      <c r="BS485" s="210"/>
      <c r="BT485" s="210"/>
      <c r="BU485" s="210"/>
      <c r="BV485" s="210"/>
      <c r="BW485" s="210"/>
      <c r="BX485" s="210"/>
      <c r="BY485" s="210"/>
      <c r="BZ485" s="210"/>
      <c r="CA485" s="30"/>
      <c r="CB485" s="42" t="str">
        <f t="shared" si="57"/>
        <v>Riadok bude skrytý.</v>
      </c>
      <c r="CC485" s="36" t="s">
        <v>97</v>
      </c>
      <c r="CW485" s="22">
        <f t="shared" si="60"/>
        <v>1</v>
      </c>
      <c r="CX485" s="22">
        <f t="shared" si="61"/>
        <v>0</v>
      </c>
      <c r="CZ485" s="22">
        <f t="shared" si="58"/>
        <v>1</v>
      </c>
      <c r="DA485" s="40">
        <f t="shared" si="59"/>
        <v>0</v>
      </c>
      <c r="DZ485" s="191"/>
    </row>
    <row r="486" spans="1:130">
      <c r="A486" s="12"/>
      <c r="CA486" s="28"/>
      <c r="CB486" s="42" t="str">
        <f t="shared" si="57"/>
        <v>Riadok bude vidieť.</v>
      </c>
      <c r="CC486" s="36" t="s">
        <v>97</v>
      </c>
      <c r="CW486" s="22">
        <f t="shared" si="60"/>
        <v>1</v>
      </c>
      <c r="CX486" s="22">
        <f>+IF(SUM(CX492:CX493)=0,0,1)</f>
        <v>1</v>
      </c>
      <c r="CZ486" s="22">
        <f t="shared" si="58"/>
        <v>1</v>
      </c>
      <c r="DA486" s="40">
        <f t="shared" si="59"/>
        <v>1</v>
      </c>
      <c r="DZ486" s="191"/>
    </row>
    <row r="487" spans="1:130">
      <c r="A487" s="12"/>
      <c r="B487" s="2" t="s">
        <v>252</v>
      </c>
      <c r="CA487" s="29" t="s">
        <v>91</v>
      </c>
      <c r="CB487" s="42" t="str">
        <f t="shared" si="57"/>
        <v>Riadok bude vidieť.</v>
      </c>
      <c r="CC487" s="36" t="s">
        <v>97</v>
      </c>
      <c r="CW487" s="22">
        <f t="shared" si="60"/>
        <v>1</v>
      </c>
      <c r="CX487" s="22">
        <f>+IF(SUM(CX492:CX493)=0,0,1)</f>
        <v>1</v>
      </c>
      <c r="CZ487" s="22">
        <f t="shared" si="58"/>
        <v>1</v>
      </c>
      <c r="DA487" s="40">
        <f t="shared" si="59"/>
        <v>1</v>
      </c>
      <c r="DZ487" s="191"/>
    </row>
    <row r="488" spans="1:130">
      <c r="A488" s="12"/>
      <c r="CA488" s="27"/>
      <c r="CB488" s="42" t="str">
        <f t="shared" si="57"/>
        <v>Riadok bude vidieť.</v>
      </c>
      <c r="CC488" s="36" t="s">
        <v>97</v>
      </c>
      <c r="CW488" s="22">
        <f t="shared" si="60"/>
        <v>1</v>
      </c>
      <c r="CX488" s="22">
        <f>+IF(SUM(CX492:CX493)=0,0,1)</f>
        <v>1</v>
      </c>
      <c r="CZ488" s="22">
        <f t="shared" si="58"/>
        <v>1</v>
      </c>
      <c r="DA488" s="40">
        <f t="shared" si="59"/>
        <v>1</v>
      </c>
      <c r="DZ488" s="191"/>
    </row>
    <row r="489" spans="1:130">
      <c r="A489" s="12"/>
      <c r="B489" s="607" t="s">
        <v>50</v>
      </c>
      <c r="C489" s="607"/>
      <c r="D489" s="607"/>
      <c r="E489" s="607"/>
      <c r="F489" s="607"/>
      <c r="G489" s="607"/>
      <c r="H489" s="607"/>
      <c r="I489" s="607"/>
      <c r="J489" s="607"/>
      <c r="K489" s="607"/>
      <c r="L489" s="607"/>
      <c r="M489" s="607"/>
      <c r="N489" s="607"/>
      <c r="O489" s="607"/>
      <c r="P489" s="607"/>
      <c r="Q489" s="607"/>
      <c r="R489" s="607"/>
      <c r="S489" s="607"/>
      <c r="T489" s="607"/>
      <c r="U489" s="607"/>
      <c r="V489" s="607"/>
      <c r="W489" s="607"/>
      <c r="X489" s="607"/>
      <c r="Y489" s="607"/>
      <c r="Z489" s="607"/>
      <c r="AA489" s="607"/>
      <c r="AB489" s="257" t="s">
        <v>161</v>
      </c>
      <c r="AC489" s="258"/>
      <c r="AD489" s="258"/>
      <c r="AE489" s="258"/>
      <c r="AF489" s="258"/>
      <c r="AG489" s="258"/>
      <c r="AH489" s="258"/>
      <c r="AI489" s="258"/>
      <c r="AJ489" s="258"/>
      <c r="AK489" s="258"/>
      <c r="AL489" s="258"/>
      <c r="AM489" s="258"/>
      <c r="AN489" s="258"/>
      <c r="AO489" s="258"/>
      <c r="AP489" s="258"/>
      <c r="AQ489" s="258"/>
      <c r="AR489" s="258"/>
      <c r="AS489" s="258"/>
      <c r="AT489" s="258"/>
      <c r="AU489" s="258"/>
      <c r="AV489" s="258"/>
      <c r="AW489" s="258"/>
      <c r="AX489" s="258"/>
      <c r="AY489" s="258"/>
      <c r="AZ489" s="258"/>
      <c r="BA489" s="258"/>
      <c r="BB489" s="258"/>
      <c r="BC489" s="258"/>
      <c r="BD489" s="258"/>
      <c r="BE489" s="258"/>
      <c r="BF489" s="258"/>
      <c r="BG489" s="258"/>
      <c r="BH489" s="258"/>
      <c r="BI489" s="258"/>
      <c r="BJ489" s="258"/>
      <c r="BK489" s="258"/>
      <c r="BL489" s="258"/>
      <c r="BM489" s="258"/>
      <c r="BN489" s="258"/>
      <c r="BO489" s="258"/>
      <c r="BP489" s="258"/>
      <c r="BQ489" s="258"/>
      <c r="BR489" s="258"/>
      <c r="BS489" s="258"/>
      <c r="BT489" s="258"/>
      <c r="BU489" s="258"/>
      <c r="BV489" s="258"/>
      <c r="BW489" s="258"/>
      <c r="BX489" s="258"/>
      <c r="BY489" s="258"/>
      <c r="BZ489" s="259"/>
      <c r="CA489" s="29" t="s">
        <v>91</v>
      </c>
      <c r="CB489" s="42" t="str">
        <f t="shared" si="57"/>
        <v>Riadok bude vidieť.</v>
      </c>
      <c r="CC489" s="36" t="s">
        <v>97</v>
      </c>
      <c r="CW489" s="22">
        <f t="shared" si="60"/>
        <v>1</v>
      </c>
      <c r="CX489" s="22">
        <f>+IF(SUM(CX492:CX493)=0,0,1)</f>
        <v>1</v>
      </c>
      <c r="CZ489" s="22">
        <f t="shared" si="58"/>
        <v>1</v>
      </c>
      <c r="DA489" s="40">
        <f t="shared" si="59"/>
        <v>1</v>
      </c>
      <c r="DZ489" s="191"/>
    </row>
    <row r="490" spans="1:130">
      <c r="A490" s="12"/>
      <c r="B490" s="607"/>
      <c r="C490" s="607"/>
      <c r="D490" s="607"/>
      <c r="E490" s="607"/>
      <c r="F490" s="607"/>
      <c r="G490" s="607"/>
      <c r="H490" s="607"/>
      <c r="I490" s="607"/>
      <c r="J490" s="607"/>
      <c r="K490" s="607"/>
      <c r="L490" s="607"/>
      <c r="M490" s="607"/>
      <c r="N490" s="607"/>
      <c r="O490" s="607"/>
      <c r="P490" s="607"/>
      <c r="Q490" s="607"/>
      <c r="R490" s="607"/>
      <c r="S490" s="607"/>
      <c r="T490" s="607"/>
      <c r="U490" s="607"/>
      <c r="V490" s="607"/>
      <c r="W490" s="607"/>
      <c r="X490" s="607"/>
      <c r="Y490" s="607"/>
      <c r="Z490" s="607"/>
      <c r="AA490" s="607"/>
      <c r="AB490" s="260">
        <v>2018</v>
      </c>
      <c r="AC490" s="261"/>
      <c r="AD490" s="261"/>
      <c r="AE490" s="261"/>
      <c r="AF490" s="261"/>
      <c r="AG490" s="261"/>
      <c r="AH490" s="261"/>
      <c r="AI490" s="261"/>
      <c r="AJ490" s="261"/>
      <c r="AK490" s="261"/>
      <c r="AL490" s="261"/>
      <c r="AM490" s="261"/>
      <c r="AN490" s="261"/>
      <c r="AO490" s="261"/>
      <c r="AP490" s="261"/>
      <c r="AQ490" s="261"/>
      <c r="AR490" s="261"/>
      <c r="AS490" s="261"/>
      <c r="AT490" s="261"/>
      <c r="AU490" s="261"/>
      <c r="AV490" s="261"/>
      <c r="AW490" s="261"/>
      <c r="AX490" s="261"/>
      <c r="AY490" s="261"/>
      <c r="AZ490" s="261"/>
      <c r="BA490" s="261"/>
      <c r="BB490" s="261"/>
      <c r="BC490" s="261"/>
      <c r="BD490" s="261"/>
      <c r="BE490" s="261"/>
      <c r="BF490" s="261"/>
      <c r="BG490" s="261"/>
      <c r="BH490" s="261"/>
      <c r="BI490" s="261"/>
      <c r="BJ490" s="261"/>
      <c r="BK490" s="261"/>
      <c r="BL490" s="261"/>
      <c r="BM490" s="261"/>
      <c r="BN490" s="261"/>
      <c r="BO490" s="261"/>
      <c r="BP490" s="261"/>
      <c r="BQ490" s="261"/>
      <c r="BR490" s="261"/>
      <c r="BS490" s="261"/>
      <c r="BT490" s="261"/>
      <c r="BU490" s="261"/>
      <c r="BV490" s="261"/>
      <c r="BW490" s="261"/>
      <c r="BX490" s="261"/>
      <c r="BY490" s="261"/>
      <c r="BZ490" s="262"/>
      <c r="CA490" s="27"/>
      <c r="CB490" s="42" t="str">
        <f t="shared" si="57"/>
        <v>Riadok bude vidieť.</v>
      </c>
      <c r="CC490" s="36" t="s">
        <v>97</v>
      </c>
      <c r="CW490" s="22">
        <f t="shared" si="60"/>
        <v>1</v>
      </c>
      <c r="CX490" s="22">
        <f>+IF(SUM(CX492:CX493)=0,0,1)</f>
        <v>1</v>
      </c>
      <c r="CZ490" s="22">
        <f t="shared" si="58"/>
        <v>1</v>
      </c>
      <c r="DA490" s="40">
        <f t="shared" si="59"/>
        <v>1</v>
      </c>
      <c r="DZ490" s="191"/>
    </row>
    <row r="491" spans="1:130">
      <c r="A491" s="12"/>
      <c r="B491" s="605" t="s">
        <v>54</v>
      </c>
      <c r="C491" s="605"/>
      <c r="D491" s="605"/>
      <c r="E491" s="605"/>
      <c r="F491" s="605"/>
      <c r="G491" s="605"/>
      <c r="H491" s="605"/>
      <c r="I491" s="605"/>
      <c r="J491" s="605"/>
      <c r="K491" s="605"/>
      <c r="L491" s="605"/>
      <c r="M491" s="605"/>
      <c r="N491" s="605"/>
      <c r="O491" s="605"/>
      <c r="P491" s="605"/>
      <c r="Q491" s="605"/>
      <c r="R491" s="605"/>
      <c r="S491" s="605"/>
      <c r="T491" s="605"/>
      <c r="U491" s="605"/>
      <c r="V491" s="605"/>
      <c r="W491" s="605"/>
      <c r="X491" s="605"/>
      <c r="Y491" s="605"/>
      <c r="Z491" s="605"/>
      <c r="AA491" s="606"/>
      <c r="AB491" s="280">
        <f>+SUM(AB492:BA493)</f>
        <v>0</v>
      </c>
      <c r="AC491" s="281"/>
      <c r="AD491" s="281"/>
      <c r="AE491" s="281"/>
      <c r="AF491" s="281"/>
      <c r="AG491" s="281"/>
      <c r="AH491" s="281"/>
      <c r="AI491" s="281"/>
      <c r="AJ491" s="281"/>
      <c r="AK491" s="281"/>
      <c r="AL491" s="281"/>
      <c r="AM491" s="281"/>
      <c r="AN491" s="281"/>
      <c r="AO491" s="281"/>
      <c r="AP491" s="281"/>
      <c r="AQ491" s="281"/>
      <c r="AR491" s="281"/>
      <c r="AS491" s="281"/>
      <c r="AT491" s="281"/>
      <c r="AU491" s="281"/>
      <c r="AV491" s="281"/>
      <c r="AW491" s="281"/>
      <c r="AX491" s="281"/>
      <c r="AY491" s="281"/>
      <c r="AZ491" s="281"/>
      <c r="BA491" s="281"/>
      <c r="BB491" s="281"/>
      <c r="BC491" s="281"/>
      <c r="BD491" s="281"/>
      <c r="BE491" s="281"/>
      <c r="BF491" s="281"/>
      <c r="BG491" s="281"/>
      <c r="BH491" s="281"/>
      <c r="BI491" s="281"/>
      <c r="BJ491" s="281"/>
      <c r="BK491" s="281"/>
      <c r="BL491" s="281"/>
      <c r="BM491" s="281"/>
      <c r="BN491" s="281"/>
      <c r="BO491" s="281"/>
      <c r="BP491" s="281"/>
      <c r="BQ491" s="281"/>
      <c r="BR491" s="281"/>
      <c r="BS491" s="281"/>
      <c r="BT491" s="281"/>
      <c r="BU491" s="281"/>
      <c r="BV491" s="281"/>
      <c r="BW491" s="281"/>
      <c r="BX491" s="281"/>
      <c r="BY491" s="281"/>
      <c r="BZ491" s="282"/>
      <c r="CA491" s="27"/>
      <c r="CB491" s="42" t="str">
        <f t="shared" si="57"/>
        <v>Riadok bude vidieť.</v>
      </c>
      <c r="CC491" s="36" t="s">
        <v>97</v>
      </c>
      <c r="CW491" s="22">
        <f t="shared" si="60"/>
        <v>1</v>
      </c>
      <c r="CX491" s="22">
        <f>+IF(SUM(CX492:CX493)=0,0,1)</f>
        <v>1</v>
      </c>
      <c r="CZ491" s="22">
        <f t="shared" si="58"/>
        <v>1</v>
      </c>
      <c r="DA491" s="40">
        <f t="shared" si="59"/>
        <v>1</v>
      </c>
      <c r="DZ491" s="191"/>
    </row>
    <row r="492" spans="1:130" ht="26.25" customHeight="1">
      <c r="A492" s="12"/>
      <c r="B492" s="273" t="s">
        <v>154</v>
      </c>
      <c r="C492" s="274"/>
      <c r="D492" s="274"/>
      <c r="E492" s="274"/>
      <c r="F492" s="274"/>
      <c r="G492" s="274"/>
      <c r="H492" s="274"/>
      <c r="I492" s="274"/>
      <c r="J492" s="274"/>
      <c r="K492" s="274"/>
      <c r="L492" s="274"/>
      <c r="M492" s="274"/>
      <c r="N492" s="274"/>
      <c r="O492" s="274"/>
      <c r="P492" s="274"/>
      <c r="Q492" s="274"/>
      <c r="R492" s="274"/>
      <c r="S492" s="274"/>
      <c r="T492" s="274"/>
      <c r="U492" s="274"/>
      <c r="V492" s="274"/>
      <c r="W492" s="274"/>
      <c r="X492" s="274"/>
      <c r="Y492" s="274"/>
      <c r="Z492" s="274"/>
      <c r="AA492" s="275"/>
      <c r="AB492" s="277"/>
      <c r="AC492" s="278"/>
      <c r="AD492" s="278"/>
      <c r="AE492" s="278"/>
      <c r="AF492" s="278"/>
      <c r="AG492" s="278"/>
      <c r="AH492" s="278"/>
      <c r="AI492" s="278"/>
      <c r="AJ492" s="278"/>
      <c r="AK492" s="278"/>
      <c r="AL492" s="278"/>
      <c r="AM492" s="278"/>
      <c r="AN492" s="278"/>
      <c r="AO492" s="278"/>
      <c r="AP492" s="278"/>
      <c r="AQ492" s="278"/>
      <c r="AR492" s="278"/>
      <c r="AS492" s="278"/>
      <c r="AT492" s="278"/>
      <c r="AU492" s="278"/>
      <c r="AV492" s="278"/>
      <c r="AW492" s="278"/>
      <c r="AX492" s="278"/>
      <c r="AY492" s="278"/>
      <c r="AZ492" s="278"/>
      <c r="BA492" s="278"/>
      <c r="BB492" s="278"/>
      <c r="BC492" s="278"/>
      <c r="BD492" s="278"/>
      <c r="BE492" s="278"/>
      <c r="BF492" s="278"/>
      <c r="BG492" s="278"/>
      <c r="BH492" s="278"/>
      <c r="BI492" s="278"/>
      <c r="BJ492" s="278"/>
      <c r="BK492" s="278"/>
      <c r="BL492" s="278"/>
      <c r="BM492" s="278"/>
      <c r="BN492" s="278"/>
      <c r="BO492" s="278"/>
      <c r="BP492" s="278"/>
      <c r="BQ492" s="278"/>
      <c r="BR492" s="278"/>
      <c r="BS492" s="278"/>
      <c r="BT492" s="278"/>
      <c r="BU492" s="278"/>
      <c r="BV492" s="278"/>
      <c r="BW492" s="278"/>
      <c r="BX492" s="278"/>
      <c r="BY492" s="278"/>
      <c r="BZ492" s="279"/>
      <c r="CA492" s="27"/>
      <c r="CB492" s="42" t="str">
        <f t="shared" si="57"/>
        <v>Riadok bude vidieť.</v>
      </c>
      <c r="CC492" s="36" t="s">
        <v>97</v>
      </c>
      <c r="CW492" s="22">
        <f t="shared" si="60"/>
        <v>1</v>
      </c>
      <c r="CX492" s="22">
        <f>+IF(AB492="",IF(BB492="",IF(AB493="",IF(BB493="",0,1),1),1),1)</f>
        <v>1</v>
      </c>
      <c r="CZ492" s="22">
        <f t="shared" si="58"/>
        <v>1</v>
      </c>
      <c r="DA492" s="40">
        <f t="shared" si="59"/>
        <v>1</v>
      </c>
      <c r="DZ492" s="191"/>
    </row>
    <row r="493" spans="1:130" ht="29.25" customHeight="1">
      <c r="A493" s="12"/>
      <c r="B493" s="253" t="s">
        <v>53</v>
      </c>
      <c r="C493" s="254"/>
      <c r="D493" s="254"/>
      <c r="E493" s="254"/>
      <c r="F493" s="254"/>
      <c r="G493" s="254"/>
      <c r="H493" s="254"/>
      <c r="I493" s="254"/>
      <c r="J493" s="254"/>
      <c r="K493" s="254"/>
      <c r="L493" s="254"/>
      <c r="M493" s="254"/>
      <c r="N493" s="254"/>
      <c r="O493" s="254"/>
      <c r="P493" s="254"/>
      <c r="Q493" s="254"/>
      <c r="R493" s="254"/>
      <c r="S493" s="254"/>
      <c r="T493" s="254"/>
      <c r="U493" s="254"/>
      <c r="V493" s="254"/>
      <c r="W493" s="254"/>
      <c r="X493" s="254"/>
      <c r="Y493" s="254"/>
      <c r="Z493" s="254"/>
      <c r="AA493" s="255"/>
      <c r="AB493" s="225">
        <v>0</v>
      </c>
      <c r="AC493" s="226"/>
      <c r="AD493" s="226"/>
      <c r="AE493" s="226"/>
      <c r="AF493" s="226"/>
      <c r="AG493" s="226"/>
      <c r="AH493" s="226"/>
      <c r="AI493" s="226"/>
      <c r="AJ493" s="226"/>
      <c r="AK493" s="226"/>
      <c r="AL493" s="226"/>
      <c r="AM493" s="226"/>
      <c r="AN493" s="226"/>
      <c r="AO493" s="226"/>
      <c r="AP493" s="226"/>
      <c r="AQ493" s="226"/>
      <c r="AR493" s="226"/>
      <c r="AS493" s="226"/>
      <c r="AT493" s="226"/>
      <c r="AU493" s="226"/>
      <c r="AV493" s="226"/>
      <c r="AW493" s="226"/>
      <c r="AX493" s="226"/>
      <c r="AY493" s="226"/>
      <c r="AZ493" s="226"/>
      <c r="BA493" s="226"/>
      <c r="BB493" s="226"/>
      <c r="BC493" s="226"/>
      <c r="BD493" s="226"/>
      <c r="BE493" s="226"/>
      <c r="BF493" s="226"/>
      <c r="BG493" s="226"/>
      <c r="BH493" s="226"/>
      <c r="BI493" s="226"/>
      <c r="BJ493" s="226"/>
      <c r="BK493" s="226"/>
      <c r="BL493" s="226"/>
      <c r="BM493" s="226"/>
      <c r="BN493" s="226"/>
      <c r="BO493" s="226"/>
      <c r="BP493" s="226"/>
      <c r="BQ493" s="226"/>
      <c r="BR493" s="226"/>
      <c r="BS493" s="226"/>
      <c r="BT493" s="226"/>
      <c r="BU493" s="226"/>
      <c r="BV493" s="226"/>
      <c r="BW493" s="226"/>
      <c r="BX493" s="226"/>
      <c r="BY493" s="226"/>
      <c r="BZ493" s="227"/>
      <c r="CA493" s="27"/>
      <c r="CB493" s="42" t="str">
        <f t="shared" si="57"/>
        <v>Riadok bude vidieť.</v>
      </c>
      <c r="CC493" s="36" t="s">
        <v>97</v>
      </c>
      <c r="CW493" s="22">
        <f t="shared" si="60"/>
        <v>1</v>
      </c>
      <c r="CX493" s="22">
        <f>+IF(AB492="",IF(BB492="",IF(AB493="",IF(BB493="",0,1),1),1),1)</f>
        <v>1</v>
      </c>
      <c r="CZ493" s="22">
        <f t="shared" si="58"/>
        <v>1</v>
      </c>
      <c r="DA493" s="40">
        <f t="shared" si="59"/>
        <v>1</v>
      </c>
      <c r="DZ493" s="191"/>
    </row>
    <row r="494" spans="1:130">
      <c r="A494" s="12"/>
      <c r="CA494" s="27"/>
      <c r="CB494" s="42" t="str">
        <f t="shared" si="57"/>
        <v>Riadok bude skrytý.</v>
      </c>
      <c r="CC494" s="36" t="s">
        <v>97</v>
      </c>
      <c r="CW494" s="22">
        <f t="shared" si="60"/>
        <v>1</v>
      </c>
      <c r="CX494" s="22">
        <f>+IF($J$495="nemá",0,1)</f>
        <v>0</v>
      </c>
      <c r="CZ494" s="22">
        <f t="shared" si="58"/>
        <v>1</v>
      </c>
      <c r="DA494" s="40">
        <f t="shared" si="59"/>
        <v>0</v>
      </c>
      <c r="DZ494" s="191"/>
    </row>
    <row r="495" spans="1:130">
      <c r="A495" s="12"/>
      <c r="B495" s="2" t="s">
        <v>51</v>
      </c>
      <c r="J495" s="249" t="s">
        <v>228</v>
      </c>
      <c r="K495" s="249"/>
      <c r="L495" s="249"/>
      <c r="M495" s="249"/>
      <c r="N495" s="249"/>
      <c r="O495" s="2" t="s">
        <v>162</v>
      </c>
      <c r="CA495" s="29" t="s">
        <v>91</v>
      </c>
      <c r="CB495" s="42" t="str">
        <f t="shared" ref="CB495:CB502" si="62">+IF(DA495=0,"Riadok bude skrytý.","Riadok bude vidieť.")</f>
        <v>Riadok bude skrytý.</v>
      </c>
      <c r="CC495" s="36" t="s">
        <v>97</v>
      </c>
      <c r="CW495" s="22">
        <f t="shared" si="60"/>
        <v>1</v>
      </c>
      <c r="CX495" s="22">
        <f>+IF($J$495="nemá",0,1)</f>
        <v>0</v>
      </c>
      <c r="CZ495" s="22">
        <f t="shared" si="58"/>
        <v>1</v>
      </c>
      <c r="DA495" s="40">
        <f t="shared" si="59"/>
        <v>0</v>
      </c>
      <c r="DZ495" s="191"/>
    </row>
    <row r="496" spans="1:130">
      <c r="A496" s="12"/>
      <c r="B496" s="2" t="str">
        <f>+IF(J495="má","Údaje o hodnote predmetu, ktorým sú záväzky zabezpečené sú uvedené v tabuľke:","")</f>
        <v/>
      </c>
      <c r="CA496" s="27"/>
      <c r="CB496" s="42" t="str">
        <f t="shared" si="62"/>
        <v>Riadok bude skrytý.</v>
      </c>
      <c r="CC496" s="36" t="s">
        <v>97</v>
      </c>
      <c r="CW496" s="22">
        <f t="shared" si="60"/>
        <v>1</v>
      </c>
      <c r="CX496" s="22">
        <f t="shared" ref="CX496:CX501" si="63">+IF($J$495="nemá",0,1)</f>
        <v>0</v>
      </c>
      <c r="CZ496" s="22">
        <f t="shared" si="58"/>
        <v>1</v>
      </c>
      <c r="DA496" s="40">
        <f t="shared" si="59"/>
        <v>0</v>
      </c>
      <c r="DZ496" s="191"/>
    </row>
    <row r="497" spans="1:130">
      <c r="A497" s="12"/>
      <c r="CA497" s="27"/>
      <c r="CB497" s="42" t="str">
        <f t="shared" si="62"/>
        <v>Riadok bude skrytý.</v>
      </c>
      <c r="CC497" s="36" t="s">
        <v>97</v>
      </c>
      <c r="CW497" s="22">
        <f t="shared" si="60"/>
        <v>1</v>
      </c>
      <c r="CX497" s="22">
        <f t="shared" si="63"/>
        <v>0</v>
      </c>
      <c r="CZ497" s="22">
        <f t="shared" si="58"/>
        <v>1</v>
      </c>
      <c r="DA497" s="40">
        <f t="shared" si="59"/>
        <v>0</v>
      </c>
      <c r="DZ497" s="191"/>
    </row>
    <row r="498" spans="1:130">
      <c r="A498" s="12"/>
      <c r="B498" s="587" t="s">
        <v>52</v>
      </c>
      <c r="C498" s="588"/>
      <c r="D498" s="588"/>
      <c r="E498" s="588"/>
      <c r="F498" s="588"/>
      <c r="G498" s="588"/>
      <c r="H498" s="588"/>
      <c r="I498" s="588"/>
      <c r="J498" s="588"/>
      <c r="K498" s="588"/>
      <c r="L498" s="588"/>
      <c r="M498" s="588"/>
      <c r="N498" s="588"/>
      <c r="O498" s="588"/>
      <c r="P498" s="588"/>
      <c r="Q498" s="588"/>
      <c r="R498" s="588"/>
      <c r="S498" s="588"/>
      <c r="T498" s="588"/>
      <c r="U498" s="588"/>
      <c r="V498" s="588"/>
      <c r="W498" s="588"/>
      <c r="X498" s="588"/>
      <c r="Y498" s="588"/>
      <c r="Z498" s="588"/>
      <c r="AA498" s="588"/>
      <c r="AB498" s="589"/>
      <c r="AC498" s="593">
        <v>2018</v>
      </c>
      <c r="AD498" s="594"/>
      <c r="AE498" s="594"/>
      <c r="AF498" s="594"/>
      <c r="AG498" s="594"/>
      <c r="AH498" s="594"/>
      <c r="AI498" s="594"/>
      <c r="AJ498" s="594"/>
      <c r="AK498" s="594"/>
      <c r="AL498" s="594"/>
      <c r="AM498" s="594"/>
      <c r="AN498" s="594"/>
      <c r="AO498" s="594"/>
      <c r="AP498" s="594"/>
      <c r="AQ498" s="594"/>
      <c r="AR498" s="594"/>
      <c r="AS498" s="594"/>
      <c r="AT498" s="594"/>
      <c r="AU498" s="594"/>
      <c r="AV498" s="594"/>
      <c r="AW498" s="594"/>
      <c r="AX498" s="594"/>
      <c r="AY498" s="594"/>
      <c r="AZ498" s="594"/>
      <c r="BA498" s="594"/>
      <c r="BB498" s="594"/>
      <c r="BC498" s="594"/>
      <c r="BD498" s="594"/>
      <c r="BE498" s="594"/>
      <c r="BF498" s="594"/>
      <c r="BG498" s="594"/>
      <c r="BH498" s="594"/>
      <c r="BI498" s="594"/>
      <c r="BJ498" s="594"/>
      <c r="BK498" s="594"/>
      <c r="BL498" s="594"/>
      <c r="BM498" s="594"/>
      <c r="BN498" s="594"/>
      <c r="BO498" s="594"/>
      <c r="BP498" s="594"/>
      <c r="BQ498" s="594"/>
      <c r="BR498" s="594"/>
      <c r="BS498" s="594"/>
      <c r="BT498" s="594"/>
      <c r="BU498" s="594"/>
      <c r="BV498" s="594"/>
      <c r="BW498" s="594"/>
      <c r="BX498" s="594"/>
      <c r="BY498" s="594"/>
      <c r="BZ498" s="595"/>
      <c r="CA498" s="29" t="s">
        <v>91</v>
      </c>
      <c r="CB498" s="42" t="str">
        <f t="shared" si="62"/>
        <v>Riadok bude skrytý.</v>
      </c>
      <c r="CC498" s="36" t="s">
        <v>97</v>
      </c>
      <c r="CW498" s="22">
        <f t="shared" si="60"/>
        <v>1</v>
      </c>
      <c r="CX498" s="22">
        <f t="shared" si="63"/>
        <v>0</v>
      </c>
      <c r="CZ498" s="22">
        <f t="shared" si="58"/>
        <v>1</v>
      </c>
      <c r="DA498" s="40">
        <f t="shared" si="59"/>
        <v>0</v>
      </c>
      <c r="DZ498" s="191"/>
    </row>
    <row r="499" spans="1:130">
      <c r="A499" s="12"/>
      <c r="B499" s="590"/>
      <c r="C499" s="591"/>
      <c r="D499" s="591"/>
      <c r="E499" s="591"/>
      <c r="F499" s="591"/>
      <c r="G499" s="591"/>
      <c r="H499" s="591"/>
      <c r="I499" s="591"/>
      <c r="J499" s="591"/>
      <c r="K499" s="591"/>
      <c r="L499" s="591"/>
      <c r="M499" s="591"/>
      <c r="N499" s="591"/>
      <c r="O499" s="591"/>
      <c r="P499" s="591"/>
      <c r="Q499" s="591"/>
      <c r="R499" s="591"/>
      <c r="S499" s="591"/>
      <c r="T499" s="591"/>
      <c r="U499" s="591"/>
      <c r="V499" s="591"/>
      <c r="W499" s="591"/>
      <c r="X499" s="591"/>
      <c r="Y499" s="591"/>
      <c r="Z499" s="591"/>
      <c r="AA499" s="591"/>
      <c r="AB499" s="592"/>
      <c r="AC499" s="596" t="s">
        <v>153</v>
      </c>
      <c r="AD499" s="597"/>
      <c r="AE499" s="597"/>
      <c r="AF499" s="597"/>
      <c r="AG499" s="597"/>
      <c r="AH499" s="597"/>
      <c r="AI499" s="597"/>
      <c r="AJ499" s="597"/>
      <c r="AK499" s="597"/>
      <c r="AL499" s="597"/>
      <c r="AM499" s="597"/>
      <c r="AN499" s="597"/>
      <c r="AO499" s="597"/>
      <c r="AP499" s="597"/>
      <c r="AQ499" s="597"/>
      <c r="AR499" s="597"/>
      <c r="AS499" s="597"/>
      <c r="AT499" s="597"/>
      <c r="AU499" s="597"/>
      <c r="AV499" s="597"/>
      <c r="AW499" s="597"/>
      <c r="AX499" s="597"/>
      <c r="AY499" s="597"/>
      <c r="AZ499" s="597"/>
      <c r="BA499" s="597"/>
      <c r="BB499" s="598"/>
      <c r="BC499" s="566" t="s">
        <v>165</v>
      </c>
      <c r="BD499" s="567"/>
      <c r="BE499" s="567"/>
      <c r="BF499" s="567"/>
      <c r="BG499" s="567"/>
      <c r="BH499" s="567"/>
      <c r="BI499" s="567"/>
      <c r="BJ499" s="567"/>
      <c r="BK499" s="567"/>
      <c r="BL499" s="567"/>
      <c r="BM499" s="567"/>
      <c r="BN499" s="567"/>
      <c r="BO499" s="567"/>
      <c r="BP499" s="567"/>
      <c r="BQ499" s="567"/>
      <c r="BR499" s="567"/>
      <c r="BS499" s="567"/>
      <c r="BT499" s="567"/>
      <c r="BU499" s="567"/>
      <c r="BV499" s="567"/>
      <c r="BW499" s="567"/>
      <c r="BX499" s="567"/>
      <c r="BY499" s="567"/>
      <c r="BZ499" s="568"/>
      <c r="CA499" s="27"/>
      <c r="CB499" s="42" t="str">
        <f t="shared" si="62"/>
        <v>Riadok bude skrytý.</v>
      </c>
      <c r="CC499" s="36" t="s">
        <v>97</v>
      </c>
      <c r="CW499" s="22">
        <f t="shared" si="60"/>
        <v>1</v>
      </c>
      <c r="CX499" s="22">
        <f t="shared" si="63"/>
        <v>0</v>
      </c>
      <c r="CZ499" s="22">
        <f t="shared" si="58"/>
        <v>1</v>
      </c>
      <c r="DA499" s="40">
        <f t="shared" si="59"/>
        <v>0</v>
      </c>
      <c r="DZ499" s="191"/>
    </row>
    <row r="500" spans="1:130" ht="27" customHeight="1">
      <c r="A500" s="12"/>
      <c r="B500" s="581" t="s">
        <v>163</v>
      </c>
      <c r="C500" s="582"/>
      <c r="D500" s="582"/>
      <c r="E500" s="582"/>
      <c r="F500" s="582"/>
      <c r="G500" s="582"/>
      <c r="H500" s="582"/>
      <c r="I500" s="582"/>
      <c r="J500" s="582"/>
      <c r="K500" s="582"/>
      <c r="L500" s="582"/>
      <c r="M500" s="582"/>
      <c r="N500" s="582"/>
      <c r="O500" s="582"/>
      <c r="P500" s="582"/>
      <c r="Q500" s="582"/>
      <c r="R500" s="582"/>
      <c r="S500" s="582"/>
      <c r="T500" s="582"/>
      <c r="U500" s="582"/>
      <c r="V500" s="582"/>
      <c r="W500" s="582"/>
      <c r="X500" s="582"/>
      <c r="Y500" s="582"/>
      <c r="Z500" s="582"/>
      <c r="AA500" s="582"/>
      <c r="AB500" s="583"/>
      <c r="AC500" s="277"/>
      <c r="AD500" s="278"/>
      <c r="AE500" s="278"/>
      <c r="AF500" s="278"/>
      <c r="AG500" s="278"/>
      <c r="AH500" s="278"/>
      <c r="AI500" s="278"/>
      <c r="AJ500" s="278"/>
      <c r="AK500" s="278"/>
      <c r="AL500" s="278"/>
      <c r="AM500" s="278"/>
      <c r="AN500" s="278"/>
      <c r="AO500" s="278"/>
      <c r="AP500" s="278"/>
      <c r="AQ500" s="278"/>
      <c r="AR500" s="278"/>
      <c r="AS500" s="278"/>
      <c r="AT500" s="278"/>
      <c r="AU500" s="278"/>
      <c r="AV500" s="278"/>
      <c r="AW500" s="278"/>
      <c r="AX500" s="278"/>
      <c r="AY500" s="278"/>
      <c r="AZ500" s="278"/>
      <c r="BA500" s="278"/>
      <c r="BB500" s="279"/>
      <c r="BC500" s="277"/>
      <c r="BD500" s="278"/>
      <c r="BE500" s="278"/>
      <c r="BF500" s="278"/>
      <c r="BG500" s="278"/>
      <c r="BH500" s="278"/>
      <c r="BI500" s="278"/>
      <c r="BJ500" s="278"/>
      <c r="BK500" s="278"/>
      <c r="BL500" s="278"/>
      <c r="BM500" s="278"/>
      <c r="BN500" s="278"/>
      <c r="BO500" s="278"/>
      <c r="BP500" s="278"/>
      <c r="BQ500" s="278"/>
      <c r="BR500" s="278"/>
      <c r="BS500" s="278"/>
      <c r="BT500" s="278"/>
      <c r="BU500" s="278"/>
      <c r="BV500" s="278"/>
      <c r="BW500" s="278"/>
      <c r="BX500" s="278"/>
      <c r="BY500" s="278"/>
      <c r="BZ500" s="279"/>
      <c r="CA500" s="27"/>
      <c r="CB500" s="42" t="str">
        <f t="shared" si="62"/>
        <v>Riadok bude skrytý.</v>
      </c>
      <c r="CC500" s="36" t="s">
        <v>97</v>
      </c>
      <c r="CW500" s="22">
        <f t="shared" si="60"/>
        <v>1</v>
      </c>
      <c r="CX500" s="22">
        <f t="shared" si="63"/>
        <v>0</v>
      </c>
      <c r="CZ500" s="22">
        <f t="shared" si="58"/>
        <v>1</v>
      </c>
      <c r="DA500" s="40">
        <f t="shared" si="59"/>
        <v>0</v>
      </c>
      <c r="DZ500" s="191"/>
    </row>
    <row r="501" spans="1:130" ht="27.75" customHeight="1">
      <c r="A501" s="12"/>
      <c r="B501" s="569" t="s">
        <v>164</v>
      </c>
      <c r="C501" s="570"/>
      <c r="D501" s="570"/>
      <c r="E501" s="570"/>
      <c r="F501" s="570"/>
      <c r="G501" s="570"/>
      <c r="H501" s="570"/>
      <c r="I501" s="570"/>
      <c r="J501" s="570"/>
      <c r="K501" s="570"/>
      <c r="L501" s="570"/>
      <c r="M501" s="570"/>
      <c r="N501" s="570"/>
      <c r="O501" s="570"/>
      <c r="P501" s="570"/>
      <c r="Q501" s="570"/>
      <c r="R501" s="570"/>
      <c r="S501" s="570"/>
      <c r="T501" s="570"/>
      <c r="U501" s="570"/>
      <c r="V501" s="570"/>
      <c r="W501" s="570"/>
      <c r="X501" s="570"/>
      <c r="Y501" s="570"/>
      <c r="Z501" s="570"/>
      <c r="AA501" s="570"/>
      <c r="AB501" s="571"/>
      <c r="AC501" s="611" t="s">
        <v>17</v>
      </c>
      <c r="AD501" s="612"/>
      <c r="AE501" s="612"/>
      <c r="AF501" s="612"/>
      <c r="AG501" s="612"/>
      <c r="AH501" s="612"/>
      <c r="AI501" s="612"/>
      <c r="AJ501" s="612"/>
      <c r="AK501" s="612"/>
      <c r="AL501" s="612"/>
      <c r="AM501" s="612"/>
      <c r="AN501" s="612"/>
      <c r="AO501" s="612"/>
      <c r="AP501" s="612"/>
      <c r="AQ501" s="612"/>
      <c r="AR501" s="612"/>
      <c r="AS501" s="612"/>
      <c r="AT501" s="612"/>
      <c r="AU501" s="612"/>
      <c r="AV501" s="612"/>
      <c r="AW501" s="612"/>
      <c r="AX501" s="612"/>
      <c r="AY501" s="612"/>
      <c r="AZ501" s="612"/>
      <c r="BA501" s="612"/>
      <c r="BB501" s="613"/>
      <c r="BC501" s="225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6"/>
      <c r="BN501" s="226"/>
      <c r="BO501" s="226"/>
      <c r="BP501" s="226"/>
      <c r="BQ501" s="226"/>
      <c r="BR501" s="226"/>
      <c r="BS501" s="226"/>
      <c r="BT501" s="226"/>
      <c r="BU501" s="226"/>
      <c r="BV501" s="226"/>
      <c r="BW501" s="226"/>
      <c r="BX501" s="226"/>
      <c r="BY501" s="226"/>
      <c r="BZ501" s="227"/>
      <c r="CA501" s="27"/>
      <c r="CB501" s="42" t="str">
        <f t="shared" si="62"/>
        <v>Riadok bude skrytý.</v>
      </c>
      <c r="CC501" s="36" t="s">
        <v>97</v>
      </c>
      <c r="CW501" s="22">
        <f t="shared" si="60"/>
        <v>1</v>
      </c>
      <c r="CX501" s="22">
        <f t="shared" si="63"/>
        <v>0</v>
      </c>
      <c r="CZ501" s="22">
        <f t="shared" si="58"/>
        <v>1</v>
      </c>
      <c r="DA501" s="40">
        <f t="shared" si="59"/>
        <v>0</v>
      </c>
      <c r="DZ501" s="191"/>
    </row>
    <row r="502" spans="1:130">
      <c r="A502" s="12"/>
      <c r="CA502" s="27"/>
      <c r="CB502" s="42" t="str">
        <f t="shared" si="62"/>
        <v>Riadok bude vidieť.</v>
      </c>
      <c r="CC502" s="36" t="s">
        <v>97</v>
      </c>
      <c r="CW502" s="24">
        <f t="shared" ref="CW502:CW508" si="64">+IF($J$505="neúčtovala",0,1)</f>
        <v>1</v>
      </c>
      <c r="CZ502" s="22">
        <f t="shared" si="58"/>
        <v>1</v>
      </c>
      <c r="DA502" s="22">
        <f>+IF(CW502+CX502+CY502=0,0,IF(CZ502=0,0,1))</f>
        <v>1</v>
      </c>
      <c r="DZ502" s="191"/>
    </row>
    <row r="503" spans="1:130">
      <c r="A503" s="12"/>
      <c r="B503" s="193" t="s">
        <v>192</v>
      </c>
      <c r="C503" s="1"/>
      <c r="D503" s="1"/>
      <c r="E503" s="1"/>
      <c r="F503" s="1"/>
      <c r="CA503" s="29" t="s">
        <v>91</v>
      </c>
      <c r="CB503" s="42" t="str">
        <f t="shared" ref="CB503:CB539" si="65">+IF(DA503=0,"Riadok bude skrytý.","Riadok bude vidieť.")</f>
        <v>Riadok bude vidieť.</v>
      </c>
      <c r="CW503" s="24">
        <f t="shared" si="64"/>
        <v>1</v>
      </c>
      <c r="CZ503" s="22">
        <f t="shared" ref="CZ503:CZ539" si="66">IF(CC503="",1,IF(CC503="Chcem skryť riadok.",0,1))</f>
        <v>1</v>
      </c>
      <c r="DA503" s="22">
        <f>+IF(CW503+CX503+CY503=0,0,IF(CZ503=0,0,1))</f>
        <v>1</v>
      </c>
      <c r="DZ503" s="191"/>
    </row>
    <row r="504" spans="1:130">
      <c r="A504" s="12"/>
      <c r="B504" s="6"/>
      <c r="G504" s="6"/>
      <c r="H504" s="6"/>
      <c r="CA504" s="27"/>
      <c r="CB504" s="42" t="str">
        <f t="shared" si="65"/>
        <v>Riadok bude vidieť.</v>
      </c>
      <c r="CW504" s="24">
        <f t="shared" si="64"/>
        <v>1</v>
      </c>
      <c r="CZ504" s="22">
        <f t="shared" si="66"/>
        <v>1</v>
      </c>
      <c r="DA504" s="22">
        <f>+IF(CW504+CX504+CY504=0,0,IF(CZ504=0,0,1))</f>
        <v>1</v>
      </c>
      <c r="DZ504" s="191"/>
    </row>
    <row r="505" spans="1:130">
      <c r="A505" s="12"/>
      <c r="B505" s="2" t="s">
        <v>51</v>
      </c>
      <c r="J505" s="249" t="s">
        <v>101</v>
      </c>
      <c r="K505" s="249"/>
      <c r="L505" s="249"/>
      <c r="M505" s="249"/>
      <c r="N505" s="249"/>
      <c r="O505" s="249"/>
      <c r="P505" s="249"/>
      <c r="Q505" s="249"/>
      <c r="R505" s="249"/>
      <c r="S505" s="2" t="s">
        <v>253</v>
      </c>
      <c r="T505" s="195"/>
      <c r="V505" s="163"/>
      <c r="W505" s="163"/>
      <c r="X505" s="163"/>
      <c r="CA505" s="27"/>
      <c r="CB505" s="42" t="str">
        <f t="shared" si="65"/>
        <v>Riadok bude vidieť.</v>
      </c>
      <c r="CC505" s="36" t="s">
        <v>97</v>
      </c>
      <c r="CF505" s="8"/>
      <c r="CW505" s="24">
        <f t="shared" si="64"/>
        <v>1</v>
      </c>
      <c r="CZ505" s="22">
        <f t="shared" si="66"/>
        <v>1</v>
      </c>
      <c r="DA505" s="22">
        <f>+IF(CW505+CX505+CY505=0,0,IF(CZ505=0,0,1))</f>
        <v>1</v>
      </c>
      <c r="DZ505" s="191"/>
    </row>
    <row r="506" spans="1:130">
      <c r="A506" s="12"/>
      <c r="B506" s="2" t="s">
        <v>254</v>
      </c>
      <c r="CA506" s="28"/>
      <c r="CB506" s="42" t="str">
        <f t="shared" si="65"/>
        <v>Riadok bude skrytý.</v>
      </c>
      <c r="CC506" s="36" t="s">
        <v>97</v>
      </c>
      <c r="CW506" s="24">
        <f t="shared" si="64"/>
        <v>1</v>
      </c>
      <c r="CX506" s="22">
        <f>+IF(SUM(CX507:CX526)=0,0,1)</f>
        <v>0</v>
      </c>
      <c r="CZ506" s="22">
        <f t="shared" si="66"/>
        <v>1</v>
      </c>
      <c r="DA506" s="40">
        <f t="shared" ref="DA506:DA531" si="67">+IF(CW506*CX506=0,0,IF(CZ506=0,0,1))</f>
        <v>0</v>
      </c>
      <c r="DZ506" s="191"/>
    </row>
    <row r="507" spans="1:130">
      <c r="A507" s="12"/>
      <c r="B507" s="210"/>
      <c r="C507" s="210"/>
      <c r="D507" s="210"/>
      <c r="E507" s="210"/>
      <c r="F507" s="210"/>
      <c r="G507" s="210"/>
      <c r="H507" s="210"/>
      <c r="I507" s="210"/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210"/>
      <c r="BN507" s="210"/>
      <c r="BO507" s="210"/>
      <c r="BP507" s="210"/>
      <c r="BQ507" s="210"/>
      <c r="BR507" s="210"/>
      <c r="BS507" s="210"/>
      <c r="BT507" s="210"/>
      <c r="BU507" s="210"/>
      <c r="BV507" s="210"/>
      <c r="BW507" s="210"/>
      <c r="BX507" s="210"/>
      <c r="BY507" s="210"/>
      <c r="BZ507" s="210"/>
      <c r="CA507" s="30"/>
      <c r="CB507" s="42" t="str">
        <f t="shared" si="65"/>
        <v>Riadok bude skrytý.</v>
      </c>
      <c r="CC507" s="36" t="s">
        <v>97</v>
      </c>
      <c r="CW507" s="24">
        <f t="shared" si="64"/>
        <v>1</v>
      </c>
      <c r="CX507" s="22">
        <f t="shared" ref="CX507:CX526" si="68">+IF(B507="",0,1)</f>
        <v>0</v>
      </c>
      <c r="CZ507" s="22">
        <f t="shared" si="66"/>
        <v>1</v>
      </c>
      <c r="DA507" s="40">
        <f t="shared" si="67"/>
        <v>0</v>
      </c>
      <c r="DZ507" s="191"/>
    </row>
    <row r="508" spans="1:130">
      <c r="A508" s="12"/>
      <c r="B508" s="210"/>
      <c r="C508" s="210"/>
      <c r="D508" s="210"/>
      <c r="E508" s="210"/>
      <c r="F508" s="210"/>
      <c r="G508" s="210"/>
      <c r="H508" s="210"/>
      <c r="I508" s="210"/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  <c r="BI508" s="210"/>
      <c r="BJ508" s="210"/>
      <c r="BK508" s="210"/>
      <c r="BL508" s="210"/>
      <c r="BM508" s="210"/>
      <c r="BN508" s="210"/>
      <c r="BO508" s="210"/>
      <c r="BP508" s="210"/>
      <c r="BQ508" s="210"/>
      <c r="BR508" s="210"/>
      <c r="BS508" s="210"/>
      <c r="BT508" s="210"/>
      <c r="BU508" s="210"/>
      <c r="BV508" s="210"/>
      <c r="BW508" s="210"/>
      <c r="BX508" s="210"/>
      <c r="BY508" s="210"/>
      <c r="BZ508" s="210"/>
      <c r="CA508" s="30"/>
      <c r="CB508" s="42" t="str">
        <f t="shared" si="65"/>
        <v>Riadok bude skrytý.</v>
      </c>
      <c r="CC508" s="36" t="s">
        <v>97</v>
      </c>
      <c r="CW508" s="24">
        <f t="shared" si="64"/>
        <v>1</v>
      </c>
      <c r="CX508" s="22">
        <f t="shared" si="68"/>
        <v>0</v>
      </c>
      <c r="CZ508" s="22">
        <f t="shared" si="66"/>
        <v>1</v>
      </c>
      <c r="DA508" s="40">
        <f t="shared" si="67"/>
        <v>0</v>
      </c>
      <c r="DZ508" s="191"/>
    </row>
    <row r="509" spans="1:130">
      <c r="A509" s="12"/>
      <c r="B509" s="210"/>
      <c r="C509" s="210"/>
      <c r="D509" s="210"/>
      <c r="E509" s="210"/>
      <c r="F509" s="210"/>
      <c r="G509" s="210"/>
      <c r="H509" s="210"/>
      <c r="I509" s="210"/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  <c r="BI509" s="210"/>
      <c r="BJ509" s="210"/>
      <c r="BK509" s="210"/>
      <c r="BL509" s="210"/>
      <c r="BM509" s="210"/>
      <c r="BN509" s="210"/>
      <c r="BO509" s="210"/>
      <c r="BP509" s="210"/>
      <c r="BQ509" s="210"/>
      <c r="BR509" s="210"/>
      <c r="BS509" s="210"/>
      <c r="BT509" s="210"/>
      <c r="BU509" s="210"/>
      <c r="BV509" s="210"/>
      <c r="BW509" s="210"/>
      <c r="BX509" s="210"/>
      <c r="BY509" s="210"/>
      <c r="BZ509" s="210"/>
      <c r="CA509" s="30"/>
      <c r="CB509" s="42" t="str">
        <f t="shared" si="65"/>
        <v>Riadok bude skrytý.</v>
      </c>
      <c r="CC509" s="36" t="s">
        <v>97</v>
      </c>
      <c r="CW509" s="24">
        <f t="shared" ref="CW509:CW540" si="69">+IF($J$505="neúčtovala",0,1)</f>
        <v>1</v>
      </c>
      <c r="CX509" s="22">
        <f t="shared" si="68"/>
        <v>0</v>
      </c>
      <c r="CZ509" s="22">
        <f t="shared" si="66"/>
        <v>1</v>
      </c>
      <c r="DA509" s="40">
        <f t="shared" si="67"/>
        <v>0</v>
      </c>
      <c r="DZ509" s="191"/>
    </row>
    <row r="510" spans="1:130">
      <c r="A510" s="12"/>
      <c r="B510" s="210"/>
      <c r="C510" s="210"/>
      <c r="D510" s="210"/>
      <c r="E510" s="210"/>
      <c r="F510" s="210"/>
      <c r="G510" s="210"/>
      <c r="H510" s="210"/>
      <c r="I510" s="210"/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  <c r="BI510" s="210"/>
      <c r="BJ510" s="210"/>
      <c r="BK510" s="210"/>
      <c r="BL510" s="210"/>
      <c r="BM510" s="210"/>
      <c r="BN510" s="210"/>
      <c r="BO510" s="210"/>
      <c r="BP510" s="210"/>
      <c r="BQ510" s="210"/>
      <c r="BR510" s="210"/>
      <c r="BS510" s="210"/>
      <c r="BT510" s="210"/>
      <c r="BU510" s="210"/>
      <c r="BV510" s="210"/>
      <c r="BW510" s="210"/>
      <c r="BX510" s="210"/>
      <c r="BY510" s="210"/>
      <c r="BZ510" s="210"/>
      <c r="CA510" s="30"/>
      <c r="CB510" s="42" t="str">
        <f t="shared" si="65"/>
        <v>Riadok bude skrytý.</v>
      </c>
      <c r="CC510" s="36" t="s">
        <v>97</v>
      </c>
      <c r="CW510" s="24">
        <f t="shared" si="69"/>
        <v>1</v>
      </c>
      <c r="CX510" s="22">
        <f t="shared" si="68"/>
        <v>0</v>
      </c>
      <c r="CZ510" s="22">
        <f t="shared" si="66"/>
        <v>1</v>
      </c>
      <c r="DA510" s="40">
        <f t="shared" si="67"/>
        <v>0</v>
      </c>
      <c r="DZ510" s="191"/>
    </row>
    <row r="511" spans="1:130">
      <c r="A511" s="12"/>
      <c r="B511" s="210"/>
      <c r="C511" s="210"/>
      <c r="D511" s="210"/>
      <c r="E511" s="210"/>
      <c r="F511" s="210"/>
      <c r="G511" s="210"/>
      <c r="H511" s="210"/>
      <c r="I511" s="210"/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  <c r="AH511" s="210"/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F511" s="210"/>
      <c r="BG511" s="210"/>
      <c r="BH511" s="210"/>
      <c r="BI511" s="210"/>
      <c r="BJ511" s="210"/>
      <c r="BK511" s="210"/>
      <c r="BL511" s="210"/>
      <c r="BM511" s="210"/>
      <c r="BN511" s="210"/>
      <c r="BO511" s="210"/>
      <c r="BP511" s="210"/>
      <c r="BQ511" s="210"/>
      <c r="BR511" s="210"/>
      <c r="BS511" s="210"/>
      <c r="BT511" s="210"/>
      <c r="BU511" s="210"/>
      <c r="BV511" s="210"/>
      <c r="BW511" s="210"/>
      <c r="BX511" s="210"/>
      <c r="BY511" s="210"/>
      <c r="BZ511" s="210"/>
      <c r="CA511" s="30"/>
      <c r="CB511" s="42" t="str">
        <f t="shared" si="65"/>
        <v>Riadok bude skrytý.</v>
      </c>
      <c r="CC511" s="36" t="s">
        <v>97</v>
      </c>
      <c r="CW511" s="24">
        <f t="shared" si="69"/>
        <v>1</v>
      </c>
      <c r="CX511" s="22">
        <f t="shared" si="68"/>
        <v>0</v>
      </c>
      <c r="CZ511" s="22">
        <f t="shared" si="66"/>
        <v>1</v>
      </c>
      <c r="DA511" s="40">
        <f t="shared" si="67"/>
        <v>0</v>
      </c>
      <c r="DZ511" s="191"/>
    </row>
    <row r="512" spans="1:130">
      <c r="A512" s="12"/>
      <c r="B512" s="210"/>
      <c r="C512" s="210"/>
      <c r="D512" s="210"/>
      <c r="E512" s="210"/>
      <c r="F512" s="210"/>
      <c r="G512" s="210"/>
      <c r="H512" s="210"/>
      <c r="I512" s="210"/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  <c r="AH512" s="210"/>
      <c r="AI512" s="210"/>
      <c r="AJ512" s="210"/>
      <c r="AK512" s="210"/>
      <c r="AL512" s="210"/>
      <c r="AM512" s="210"/>
      <c r="AN512" s="210"/>
      <c r="AO512" s="210"/>
      <c r="AP512" s="210"/>
      <c r="AQ512" s="210"/>
      <c r="AR512" s="210"/>
      <c r="AS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F512" s="210"/>
      <c r="BG512" s="210"/>
      <c r="BH512" s="210"/>
      <c r="BI512" s="210"/>
      <c r="BJ512" s="210"/>
      <c r="BK512" s="210"/>
      <c r="BL512" s="210"/>
      <c r="BM512" s="210"/>
      <c r="BN512" s="210"/>
      <c r="BO512" s="210"/>
      <c r="BP512" s="210"/>
      <c r="BQ512" s="210"/>
      <c r="BR512" s="210"/>
      <c r="BS512" s="210"/>
      <c r="BT512" s="210"/>
      <c r="BU512" s="210"/>
      <c r="BV512" s="210"/>
      <c r="BW512" s="210"/>
      <c r="BX512" s="210"/>
      <c r="BY512" s="210"/>
      <c r="BZ512" s="210"/>
      <c r="CA512" s="30"/>
      <c r="CB512" s="42" t="str">
        <f t="shared" si="65"/>
        <v>Riadok bude skrytý.</v>
      </c>
      <c r="CC512" s="36" t="s">
        <v>97</v>
      </c>
      <c r="CW512" s="24">
        <f t="shared" si="69"/>
        <v>1</v>
      </c>
      <c r="CX512" s="22">
        <f t="shared" si="68"/>
        <v>0</v>
      </c>
      <c r="CZ512" s="22">
        <f t="shared" si="66"/>
        <v>1</v>
      </c>
      <c r="DA512" s="40">
        <f t="shared" si="67"/>
        <v>0</v>
      </c>
      <c r="DZ512" s="191"/>
    </row>
    <row r="513" spans="1:130">
      <c r="A513" s="12"/>
      <c r="B513" s="210"/>
      <c r="C513" s="210"/>
      <c r="D513" s="210"/>
      <c r="E513" s="210"/>
      <c r="F513" s="210"/>
      <c r="G513" s="210"/>
      <c r="H513" s="210"/>
      <c r="I513" s="210"/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  <c r="AH513" s="210"/>
      <c r="AI513" s="210"/>
      <c r="AJ513" s="210"/>
      <c r="AK513" s="210"/>
      <c r="AL513" s="210"/>
      <c r="AM513" s="210"/>
      <c r="AN513" s="210"/>
      <c r="AO513" s="210"/>
      <c r="AP513" s="210"/>
      <c r="AQ513" s="210"/>
      <c r="AR513" s="210"/>
      <c r="AS513" s="210"/>
      <c r="AT513" s="210"/>
      <c r="AU513" s="210"/>
      <c r="AV513" s="210"/>
      <c r="AW513" s="210"/>
      <c r="AX513" s="210"/>
      <c r="AY513" s="210"/>
      <c r="AZ513" s="210"/>
      <c r="BA513" s="210"/>
      <c r="BB513" s="210"/>
      <c r="BC513" s="210"/>
      <c r="BD513" s="210"/>
      <c r="BE513" s="210"/>
      <c r="BF513" s="210"/>
      <c r="BG513" s="210"/>
      <c r="BH513" s="210"/>
      <c r="BI513" s="210"/>
      <c r="BJ513" s="210"/>
      <c r="BK513" s="210"/>
      <c r="BL513" s="210"/>
      <c r="BM513" s="210"/>
      <c r="BN513" s="210"/>
      <c r="BO513" s="210"/>
      <c r="BP513" s="210"/>
      <c r="BQ513" s="210"/>
      <c r="BR513" s="210"/>
      <c r="BS513" s="210"/>
      <c r="BT513" s="210"/>
      <c r="BU513" s="210"/>
      <c r="BV513" s="210"/>
      <c r="BW513" s="210"/>
      <c r="BX513" s="210"/>
      <c r="BY513" s="210"/>
      <c r="BZ513" s="210"/>
      <c r="CA513" s="30"/>
      <c r="CB513" s="42" t="str">
        <f t="shared" si="65"/>
        <v>Riadok bude skrytý.</v>
      </c>
      <c r="CC513" s="36" t="s">
        <v>97</v>
      </c>
      <c r="CW513" s="24">
        <f t="shared" si="69"/>
        <v>1</v>
      </c>
      <c r="CX513" s="22">
        <f t="shared" si="68"/>
        <v>0</v>
      </c>
      <c r="CZ513" s="22">
        <f t="shared" si="66"/>
        <v>1</v>
      </c>
      <c r="DA513" s="40">
        <f t="shared" si="67"/>
        <v>0</v>
      </c>
      <c r="DZ513" s="191"/>
    </row>
    <row r="514" spans="1:130">
      <c r="A514" s="12"/>
      <c r="B514" s="210"/>
      <c r="C514" s="210"/>
      <c r="D514" s="210"/>
      <c r="E514" s="210"/>
      <c r="F514" s="210"/>
      <c r="G514" s="210"/>
      <c r="H514" s="210"/>
      <c r="I514" s="210"/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  <c r="AH514" s="210"/>
      <c r="AI514" s="210"/>
      <c r="AJ514" s="210"/>
      <c r="AK514" s="210"/>
      <c r="AL514" s="210"/>
      <c r="AM514" s="210"/>
      <c r="AN514" s="210"/>
      <c r="AO514" s="210"/>
      <c r="AP514" s="210"/>
      <c r="AQ514" s="210"/>
      <c r="AR514" s="210"/>
      <c r="AS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F514" s="210"/>
      <c r="BG514" s="210"/>
      <c r="BH514" s="210"/>
      <c r="BI514" s="210"/>
      <c r="BJ514" s="210"/>
      <c r="BK514" s="210"/>
      <c r="BL514" s="210"/>
      <c r="BM514" s="210"/>
      <c r="BN514" s="210"/>
      <c r="BO514" s="210"/>
      <c r="BP514" s="210"/>
      <c r="BQ514" s="210"/>
      <c r="BR514" s="210"/>
      <c r="BS514" s="210"/>
      <c r="BT514" s="210"/>
      <c r="BU514" s="210"/>
      <c r="BV514" s="210"/>
      <c r="BW514" s="210"/>
      <c r="BX514" s="210"/>
      <c r="BY514" s="210"/>
      <c r="BZ514" s="210"/>
      <c r="CA514" s="30"/>
      <c r="CB514" s="42" t="str">
        <f t="shared" si="65"/>
        <v>Riadok bude skrytý.</v>
      </c>
      <c r="CC514" s="36" t="s">
        <v>97</v>
      </c>
      <c r="CW514" s="24">
        <f t="shared" si="69"/>
        <v>1</v>
      </c>
      <c r="CX514" s="22">
        <f t="shared" si="68"/>
        <v>0</v>
      </c>
      <c r="CZ514" s="22">
        <f t="shared" si="66"/>
        <v>1</v>
      </c>
      <c r="DA514" s="40">
        <f t="shared" si="67"/>
        <v>0</v>
      </c>
      <c r="DZ514" s="191"/>
    </row>
    <row r="515" spans="1:130">
      <c r="A515" s="12"/>
      <c r="B515" s="210"/>
      <c r="C515" s="210"/>
      <c r="D515" s="210"/>
      <c r="E515" s="210"/>
      <c r="F515" s="210"/>
      <c r="G515" s="210"/>
      <c r="H515" s="210"/>
      <c r="I515" s="210"/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  <c r="AH515" s="210"/>
      <c r="AI515" s="210"/>
      <c r="AJ515" s="210"/>
      <c r="AK515" s="210"/>
      <c r="AL515" s="210"/>
      <c r="AM515" s="210"/>
      <c r="AN515" s="210"/>
      <c r="AO515" s="210"/>
      <c r="AP515" s="210"/>
      <c r="AQ515" s="210"/>
      <c r="AR515" s="210"/>
      <c r="AS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F515" s="210"/>
      <c r="BG515" s="210"/>
      <c r="BH515" s="210"/>
      <c r="BI515" s="210"/>
      <c r="BJ515" s="210"/>
      <c r="BK515" s="210"/>
      <c r="BL515" s="210"/>
      <c r="BM515" s="210"/>
      <c r="BN515" s="210"/>
      <c r="BO515" s="210"/>
      <c r="BP515" s="210"/>
      <c r="BQ515" s="210"/>
      <c r="BR515" s="210"/>
      <c r="BS515" s="210"/>
      <c r="BT515" s="210"/>
      <c r="BU515" s="210"/>
      <c r="BV515" s="210"/>
      <c r="BW515" s="210"/>
      <c r="BX515" s="210"/>
      <c r="BY515" s="210"/>
      <c r="BZ515" s="210"/>
      <c r="CA515" s="30"/>
      <c r="CB515" s="42" t="str">
        <f t="shared" si="65"/>
        <v>Riadok bude skrytý.</v>
      </c>
      <c r="CC515" s="36" t="s">
        <v>97</v>
      </c>
      <c r="CW515" s="24">
        <f t="shared" si="69"/>
        <v>1</v>
      </c>
      <c r="CX515" s="22">
        <f t="shared" si="68"/>
        <v>0</v>
      </c>
      <c r="CZ515" s="22">
        <f t="shared" si="66"/>
        <v>1</v>
      </c>
      <c r="DA515" s="40">
        <f t="shared" si="67"/>
        <v>0</v>
      </c>
      <c r="DZ515" s="191"/>
    </row>
    <row r="516" spans="1:130">
      <c r="A516" s="12"/>
      <c r="B516" s="210"/>
      <c r="C516" s="210"/>
      <c r="D516" s="210"/>
      <c r="E516" s="210"/>
      <c r="F516" s="210"/>
      <c r="G516" s="210"/>
      <c r="H516" s="210"/>
      <c r="I516" s="210"/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  <c r="BI516" s="210"/>
      <c r="BJ516" s="210"/>
      <c r="BK516" s="210"/>
      <c r="BL516" s="210"/>
      <c r="BM516" s="210"/>
      <c r="BN516" s="210"/>
      <c r="BO516" s="210"/>
      <c r="BP516" s="210"/>
      <c r="BQ516" s="210"/>
      <c r="BR516" s="210"/>
      <c r="BS516" s="210"/>
      <c r="BT516" s="210"/>
      <c r="BU516" s="210"/>
      <c r="BV516" s="210"/>
      <c r="BW516" s="210"/>
      <c r="BX516" s="210"/>
      <c r="BY516" s="210"/>
      <c r="BZ516" s="210"/>
      <c r="CA516" s="30"/>
      <c r="CB516" s="42" t="str">
        <f t="shared" si="65"/>
        <v>Riadok bude skrytý.</v>
      </c>
      <c r="CC516" s="36" t="s">
        <v>97</v>
      </c>
      <c r="CW516" s="24">
        <f t="shared" si="69"/>
        <v>1</v>
      </c>
      <c r="CX516" s="22">
        <f t="shared" si="68"/>
        <v>0</v>
      </c>
      <c r="CZ516" s="22">
        <f t="shared" si="66"/>
        <v>1</v>
      </c>
      <c r="DA516" s="40">
        <f t="shared" si="67"/>
        <v>0</v>
      </c>
      <c r="DZ516" s="191"/>
    </row>
    <row r="517" spans="1:130">
      <c r="A517" s="12"/>
      <c r="B517" s="210"/>
      <c r="C517" s="210"/>
      <c r="D517" s="210"/>
      <c r="E517" s="210"/>
      <c r="F517" s="210"/>
      <c r="G517" s="210"/>
      <c r="H517" s="210"/>
      <c r="I517" s="210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  <c r="BI517" s="210"/>
      <c r="BJ517" s="210"/>
      <c r="BK517" s="210"/>
      <c r="BL517" s="210"/>
      <c r="BM517" s="210"/>
      <c r="BN517" s="210"/>
      <c r="BO517" s="210"/>
      <c r="BP517" s="210"/>
      <c r="BQ517" s="210"/>
      <c r="BR517" s="210"/>
      <c r="BS517" s="210"/>
      <c r="BT517" s="210"/>
      <c r="BU517" s="210"/>
      <c r="BV517" s="210"/>
      <c r="BW517" s="210"/>
      <c r="BX517" s="210"/>
      <c r="BY517" s="210"/>
      <c r="BZ517" s="210"/>
      <c r="CA517" s="30"/>
      <c r="CB517" s="42" t="str">
        <f t="shared" si="65"/>
        <v>Riadok bude skrytý.</v>
      </c>
      <c r="CC517" s="36" t="s">
        <v>97</v>
      </c>
      <c r="CW517" s="24">
        <f t="shared" si="69"/>
        <v>1</v>
      </c>
      <c r="CX517" s="22">
        <f t="shared" si="68"/>
        <v>0</v>
      </c>
      <c r="CZ517" s="22">
        <f t="shared" si="66"/>
        <v>1</v>
      </c>
      <c r="DA517" s="40">
        <f t="shared" si="67"/>
        <v>0</v>
      </c>
      <c r="DZ517" s="191"/>
    </row>
    <row r="518" spans="1:130">
      <c r="A518" s="12"/>
      <c r="B518" s="210"/>
      <c r="C518" s="210"/>
      <c r="D518" s="210"/>
      <c r="E518" s="210"/>
      <c r="F518" s="210"/>
      <c r="G518" s="210"/>
      <c r="H518" s="210"/>
      <c r="I518" s="210"/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0"/>
      <c r="BN518" s="210"/>
      <c r="BO518" s="210"/>
      <c r="BP518" s="210"/>
      <c r="BQ518" s="210"/>
      <c r="BR518" s="210"/>
      <c r="BS518" s="210"/>
      <c r="BT518" s="210"/>
      <c r="BU518" s="210"/>
      <c r="BV518" s="210"/>
      <c r="BW518" s="210"/>
      <c r="BX518" s="210"/>
      <c r="BY518" s="210"/>
      <c r="BZ518" s="210"/>
      <c r="CA518" s="30"/>
      <c r="CB518" s="42" t="str">
        <f t="shared" si="65"/>
        <v>Riadok bude skrytý.</v>
      </c>
      <c r="CC518" s="36" t="s">
        <v>97</v>
      </c>
      <c r="CW518" s="24">
        <f t="shared" si="69"/>
        <v>1</v>
      </c>
      <c r="CX518" s="22">
        <f t="shared" si="68"/>
        <v>0</v>
      </c>
      <c r="CZ518" s="22">
        <f t="shared" si="66"/>
        <v>1</v>
      </c>
      <c r="DA518" s="40">
        <f t="shared" si="67"/>
        <v>0</v>
      </c>
      <c r="DZ518" s="191"/>
    </row>
    <row r="519" spans="1:130">
      <c r="A519" s="12"/>
      <c r="B519" s="210"/>
      <c r="C519" s="210"/>
      <c r="D519" s="210"/>
      <c r="E519" s="210"/>
      <c r="F519" s="210"/>
      <c r="G519" s="210"/>
      <c r="H519" s="210"/>
      <c r="I519" s="210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0"/>
      <c r="BN519" s="210"/>
      <c r="BO519" s="210"/>
      <c r="BP519" s="210"/>
      <c r="BQ519" s="210"/>
      <c r="BR519" s="210"/>
      <c r="BS519" s="210"/>
      <c r="BT519" s="210"/>
      <c r="BU519" s="210"/>
      <c r="BV519" s="210"/>
      <c r="BW519" s="210"/>
      <c r="BX519" s="210"/>
      <c r="BY519" s="210"/>
      <c r="BZ519" s="210"/>
      <c r="CA519" s="30"/>
      <c r="CB519" s="42" t="str">
        <f t="shared" si="65"/>
        <v>Riadok bude skrytý.</v>
      </c>
      <c r="CC519" s="36" t="s">
        <v>97</v>
      </c>
      <c r="CW519" s="24">
        <f t="shared" si="69"/>
        <v>1</v>
      </c>
      <c r="CX519" s="22">
        <f t="shared" si="68"/>
        <v>0</v>
      </c>
      <c r="CZ519" s="22">
        <f t="shared" si="66"/>
        <v>1</v>
      </c>
      <c r="DA519" s="40">
        <f t="shared" si="67"/>
        <v>0</v>
      </c>
      <c r="DZ519" s="191"/>
    </row>
    <row r="520" spans="1:130">
      <c r="A520" s="12"/>
      <c r="B520" s="210"/>
      <c r="C520" s="210"/>
      <c r="D520" s="210"/>
      <c r="E520" s="210"/>
      <c r="F520" s="210"/>
      <c r="G520" s="210"/>
      <c r="H520" s="210"/>
      <c r="I520" s="210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0"/>
      <c r="BN520" s="210"/>
      <c r="BO520" s="210"/>
      <c r="BP520" s="210"/>
      <c r="BQ520" s="210"/>
      <c r="BR520" s="210"/>
      <c r="BS520" s="210"/>
      <c r="BT520" s="210"/>
      <c r="BU520" s="210"/>
      <c r="BV520" s="210"/>
      <c r="BW520" s="210"/>
      <c r="BX520" s="210"/>
      <c r="BY520" s="210"/>
      <c r="BZ520" s="210"/>
      <c r="CA520" s="30"/>
      <c r="CB520" s="42" t="str">
        <f t="shared" si="65"/>
        <v>Riadok bude skrytý.</v>
      </c>
      <c r="CC520" s="36" t="s">
        <v>97</v>
      </c>
      <c r="CW520" s="24">
        <f t="shared" si="69"/>
        <v>1</v>
      </c>
      <c r="CX520" s="22">
        <f t="shared" si="68"/>
        <v>0</v>
      </c>
      <c r="CZ520" s="22">
        <f t="shared" si="66"/>
        <v>1</v>
      </c>
      <c r="DA520" s="40">
        <f t="shared" si="67"/>
        <v>0</v>
      </c>
      <c r="DZ520" s="191"/>
    </row>
    <row r="521" spans="1:130">
      <c r="A521" s="12"/>
      <c r="B521" s="210"/>
      <c r="C521" s="210"/>
      <c r="D521" s="210"/>
      <c r="E521" s="210"/>
      <c r="F521" s="210"/>
      <c r="G521" s="210"/>
      <c r="H521" s="210"/>
      <c r="I521" s="210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10"/>
      <c r="BN521" s="210"/>
      <c r="BO521" s="210"/>
      <c r="BP521" s="210"/>
      <c r="BQ521" s="210"/>
      <c r="BR521" s="210"/>
      <c r="BS521" s="210"/>
      <c r="BT521" s="210"/>
      <c r="BU521" s="210"/>
      <c r="BV521" s="210"/>
      <c r="BW521" s="210"/>
      <c r="BX521" s="210"/>
      <c r="BY521" s="210"/>
      <c r="BZ521" s="210"/>
      <c r="CA521" s="30"/>
      <c r="CB521" s="42" t="str">
        <f t="shared" si="65"/>
        <v>Riadok bude skrytý.</v>
      </c>
      <c r="CC521" s="36" t="s">
        <v>97</v>
      </c>
      <c r="CW521" s="24">
        <f t="shared" si="69"/>
        <v>1</v>
      </c>
      <c r="CX521" s="22">
        <f t="shared" si="68"/>
        <v>0</v>
      </c>
      <c r="CZ521" s="22">
        <f t="shared" si="66"/>
        <v>1</v>
      </c>
      <c r="DA521" s="40">
        <f t="shared" si="67"/>
        <v>0</v>
      </c>
      <c r="DZ521" s="191"/>
    </row>
    <row r="522" spans="1:130">
      <c r="A522" s="12"/>
      <c r="B522" s="210"/>
      <c r="C522" s="210"/>
      <c r="D522" s="210"/>
      <c r="E522" s="210"/>
      <c r="F522" s="210"/>
      <c r="G522" s="210"/>
      <c r="H522" s="210"/>
      <c r="I522" s="210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210"/>
      <c r="BN522" s="210"/>
      <c r="BO522" s="210"/>
      <c r="BP522" s="210"/>
      <c r="BQ522" s="210"/>
      <c r="BR522" s="210"/>
      <c r="BS522" s="210"/>
      <c r="BT522" s="210"/>
      <c r="BU522" s="210"/>
      <c r="BV522" s="210"/>
      <c r="BW522" s="210"/>
      <c r="BX522" s="210"/>
      <c r="BY522" s="210"/>
      <c r="BZ522" s="210"/>
      <c r="CA522" s="30"/>
      <c r="CB522" s="42" t="str">
        <f t="shared" si="65"/>
        <v>Riadok bude skrytý.</v>
      </c>
      <c r="CC522" s="36" t="s">
        <v>97</v>
      </c>
      <c r="CW522" s="24">
        <f t="shared" si="69"/>
        <v>1</v>
      </c>
      <c r="CX522" s="22">
        <f t="shared" si="68"/>
        <v>0</v>
      </c>
      <c r="CZ522" s="22">
        <f t="shared" si="66"/>
        <v>1</v>
      </c>
      <c r="DA522" s="40">
        <f t="shared" si="67"/>
        <v>0</v>
      </c>
      <c r="DZ522" s="191"/>
    </row>
    <row r="523" spans="1:130">
      <c r="A523" s="12"/>
      <c r="B523" s="210"/>
      <c r="C523" s="210"/>
      <c r="D523" s="210"/>
      <c r="E523" s="210"/>
      <c r="F523" s="210"/>
      <c r="G523" s="210"/>
      <c r="H523" s="210"/>
      <c r="I523" s="210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210"/>
      <c r="BN523" s="210"/>
      <c r="BO523" s="210"/>
      <c r="BP523" s="210"/>
      <c r="BQ523" s="210"/>
      <c r="BR523" s="210"/>
      <c r="BS523" s="210"/>
      <c r="BT523" s="210"/>
      <c r="BU523" s="210"/>
      <c r="BV523" s="210"/>
      <c r="BW523" s="210"/>
      <c r="BX523" s="210"/>
      <c r="BY523" s="210"/>
      <c r="BZ523" s="210"/>
      <c r="CA523" s="30"/>
      <c r="CB523" s="42" t="str">
        <f t="shared" si="65"/>
        <v>Riadok bude skrytý.</v>
      </c>
      <c r="CC523" s="36" t="s">
        <v>97</v>
      </c>
      <c r="CW523" s="24">
        <f t="shared" si="69"/>
        <v>1</v>
      </c>
      <c r="CX523" s="22">
        <f t="shared" si="68"/>
        <v>0</v>
      </c>
      <c r="CZ523" s="22">
        <f t="shared" si="66"/>
        <v>1</v>
      </c>
      <c r="DA523" s="40">
        <f t="shared" si="67"/>
        <v>0</v>
      </c>
      <c r="DZ523" s="191"/>
    </row>
    <row r="524" spans="1:130">
      <c r="A524" s="12"/>
      <c r="B524" s="210"/>
      <c r="C524" s="210"/>
      <c r="D524" s="210"/>
      <c r="E524" s="210"/>
      <c r="F524" s="210"/>
      <c r="G524" s="210"/>
      <c r="H524" s="210"/>
      <c r="I524" s="210"/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210"/>
      <c r="BN524" s="210"/>
      <c r="BO524" s="210"/>
      <c r="BP524" s="210"/>
      <c r="BQ524" s="210"/>
      <c r="BR524" s="210"/>
      <c r="BS524" s="210"/>
      <c r="BT524" s="210"/>
      <c r="BU524" s="210"/>
      <c r="BV524" s="210"/>
      <c r="BW524" s="210"/>
      <c r="BX524" s="210"/>
      <c r="BY524" s="210"/>
      <c r="BZ524" s="210"/>
      <c r="CA524" s="30"/>
      <c r="CB524" s="42" t="str">
        <f t="shared" si="65"/>
        <v>Riadok bude skrytý.</v>
      </c>
      <c r="CC524" s="36" t="s">
        <v>97</v>
      </c>
      <c r="CW524" s="24">
        <f t="shared" si="69"/>
        <v>1</v>
      </c>
      <c r="CX524" s="22">
        <f t="shared" si="68"/>
        <v>0</v>
      </c>
      <c r="CZ524" s="22">
        <f t="shared" si="66"/>
        <v>1</v>
      </c>
      <c r="DA524" s="40">
        <f t="shared" si="67"/>
        <v>0</v>
      </c>
      <c r="DZ524" s="191"/>
    </row>
    <row r="525" spans="1:130">
      <c r="A525" s="12"/>
      <c r="B525" s="210"/>
      <c r="C525" s="210"/>
      <c r="D525" s="210"/>
      <c r="E525" s="210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210"/>
      <c r="BN525" s="210"/>
      <c r="BO525" s="210"/>
      <c r="BP525" s="210"/>
      <c r="BQ525" s="210"/>
      <c r="BR525" s="210"/>
      <c r="BS525" s="210"/>
      <c r="BT525" s="210"/>
      <c r="BU525" s="210"/>
      <c r="BV525" s="210"/>
      <c r="BW525" s="210"/>
      <c r="BX525" s="210"/>
      <c r="BY525" s="210"/>
      <c r="BZ525" s="210"/>
      <c r="CA525" s="30"/>
      <c r="CB525" s="42" t="str">
        <f t="shared" si="65"/>
        <v>Riadok bude skrytý.</v>
      </c>
      <c r="CC525" s="36" t="s">
        <v>97</v>
      </c>
      <c r="CW525" s="24">
        <f t="shared" si="69"/>
        <v>1</v>
      </c>
      <c r="CX525" s="22">
        <f t="shared" si="68"/>
        <v>0</v>
      </c>
      <c r="CZ525" s="22">
        <f t="shared" si="66"/>
        <v>1</v>
      </c>
      <c r="DA525" s="40">
        <f t="shared" si="67"/>
        <v>0</v>
      </c>
      <c r="DZ525" s="191"/>
    </row>
    <row r="526" spans="1:130">
      <c r="A526" s="12"/>
      <c r="B526" s="210"/>
      <c r="C526" s="210"/>
      <c r="D526" s="210"/>
      <c r="E526" s="210"/>
      <c r="F526" s="210"/>
      <c r="G526" s="210"/>
      <c r="H526" s="210"/>
      <c r="I526" s="210"/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210"/>
      <c r="BN526" s="210"/>
      <c r="BO526" s="210"/>
      <c r="BP526" s="210"/>
      <c r="BQ526" s="210"/>
      <c r="BR526" s="210"/>
      <c r="BS526" s="210"/>
      <c r="BT526" s="210"/>
      <c r="BU526" s="210"/>
      <c r="BV526" s="210"/>
      <c r="BW526" s="210"/>
      <c r="BX526" s="210"/>
      <c r="BY526" s="210"/>
      <c r="BZ526" s="210"/>
      <c r="CA526" s="30"/>
      <c r="CB526" s="42" t="str">
        <f t="shared" si="65"/>
        <v>Riadok bude skrytý.</v>
      </c>
      <c r="CC526" s="36" t="s">
        <v>97</v>
      </c>
      <c r="CW526" s="24">
        <f t="shared" si="69"/>
        <v>1</v>
      </c>
      <c r="CX526" s="22">
        <f t="shared" si="68"/>
        <v>0</v>
      </c>
      <c r="CZ526" s="22">
        <f t="shared" si="66"/>
        <v>1</v>
      </c>
      <c r="DA526" s="40">
        <f t="shared" si="67"/>
        <v>0</v>
      </c>
      <c r="DZ526" s="191"/>
    </row>
    <row r="527" spans="1:130">
      <c r="A527" s="12"/>
      <c r="CA527" s="28"/>
      <c r="CB527" s="42" t="str">
        <f t="shared" si="65"/>
        <v>Riadok bude vidieť.</v>
      </c>
      <c r="CC527" s="36" t="s">
        <v>97</v>
      </c>
      <c r="CW527" s="24">
        <f t="shared" si="69"/>
        <v>1</v>
      </c>
      <c r="CX527" s="22">
        <f>+IF(SUM(CX531:CX540)=0,0,1)</f>
        <v>1</v>
      </c>
      <c r="CZ527" s="22">
        <f t="shared" si="66"/>
        <v>1</v>
      </c>
      <c r="DA527" s="40">
        <f t="shared" si="67"/>
        <v>1</v>
      </c>
      <c r="DZ527" s="191"/>
    </row>
    <row r="528" spans="1:130">
      <c r="A528" s="12"/>
      <c r="B528" s="2" t="s">
        <v>255</v>
      </c>
      <c r="CA528" s="29" t="s">
        <v>91</v>
      </c>
      <c r="CB528" s="42" t="str">
        <f t="shared" si="65"/>
        <v>Riadok bude vidieť.</v>
      </c>
      <c r="CC528" s="36" t="s">
        <v>97</v>
      </c>
      <c r="CW528" s="24">
        <f t="shared" si="69"/>
        <v>1</v>
      </c>
      <c r="CX528" s="22">
        <f>+IF(SUM(CX531:CX540)=0,0,1)</f>
        <v>1</v>
      </c>
      <c r="CZ528" s="22">
        <f t="shared" si="66"/>
        <v>1</v>
      </c>
      <c r="DA528" s="40">
        <f t="shared" si="67"/>
        <v>1</v>
      </c>
      <c r="DZ528" s="191"/>
    </row>
    <row r="529" spans="1:130">
      <c r="A529" s="12"/>
      <c r="CA529" s="27"/>
      <c r="CB529" s="42" t="str">
        <f t="shared" si="65"/>
        <v>Riadok bude vidieť.</v>
      </c>
      <c r="CC529" s="36" t="s">
        <v>97</v>
      </c>
      <c r="CD529" s="25"/>
      <c r="CW529" s="24">
        <f t="shared" si="69"/>
        <v>1</v>
      </c>
      <c r="CX529" s="22">
        <f>+IF(SUM(CX531:CX540)=0,0,1)</f>
        <v>1</v>
      </c>
      <c r="CZ529" s="22">
        <f t="shared" si="66"/>
        <v>1</v>
      </c>
      <c r="DA529" s="40">
        <f t="shared" si="67"/>
        <v>1</v>
      </c>
      <c r="DZ529" s="191"/>
    </row>
    <row r="530" spans="1:130">
      <c r="A530" s="12"/>
      <c r="B530" s="599" t="s">
        <v>193</v>
      </c>
      <c r="C530" s="600"/>
      <c r="D530" s="600"/>
      <c r="E530" s="600"/>
      <c r="F530" s="600"/>
      <c r="G530" s="600"/>
      <c r="H530" s="600"/>
      <c r="I530" s="600"/>
      <c r="J530" s="600"/>
      <c r="K530" s="600"/>
      <c r="L530" s="600"/>
      <c r="M530" s="600"/>
      <c r="N530" s="600"/>
      <c r="O530" s="600"/>
      <c r="P530" s="600"/>
      <c r="Q530" s="600"/>
      <c r="R530" s="600"/>
      <c r="S530" s="600"/>
      <c r="T530" s="600"/>
      <c r="U530" s="600"/>
      <c r="V530" s="600"/>
      <c r="W530" s="600"/>
      <c r="X530" s="600"/>
      <c r="Y530" s="600"/>
      <c r="Z530" s="600"/>
      <c r="AA530" s="600"/>
      <c r="AB530" s="600"/>
      <c r="AC530" s="600"/>
      <c r="AD530" s="600"/>
      <c r="AE530" s="600"/>
      <c r="AF530" s="600"/>
      <c r="AG530" s="600"/>
      <c r="AH530" s="600"/>
      <c r="AI530" s="600"/>
      <c r="AJ530" s="600"/>
      <c r="AK530" s="600"/>
      <c r="AL530" s="601"/>
      <c r="AM530" s="250" t="s">
        <v>194</v>
      </c>
      <c r="AN530" s="251"/>
      <c r="AO530" s="251"/>
      <c r="AP530" s="251"/>
      <c r="AQ530" s="251"/>
      <c r="AR530" s="251"/>
      <c r="AS530" s="251"/>
      <c r="AT530" s="251"/>
      <c r="AU530" s="251"/>
      <c r="AV530" s="251"/>
      <c r="AW530" s="251"/>
      <c r="AX530" s="251"/>
      <c r="AY530" s="251"/>
      <c r="AZ530" s="251"/>
      <c r="BA530" s="251"/>
      <c r="BB530" s="251"/>
      <c r="BC530" s="251"/>
      <c r="BD530" s="251"/>
      <c r="BE530" s="251"/>
      <c r="BF530" s="252"/>
      <c r="BG530" s="256" t="s">
        <v>195</v>
      </c>
      <c r="BH530" s="251"/>
      <c r="BI530" s="251"/>
      <c r="BJ530" s="251"/>
      <c r="BK530" s="251"/>
      <c r="BL530" s="251"/>
      <c r="BM530" s="251"/>
      <c r="BN530" s="251"/>
      <c r="BO530" s="251"/>
      <c r="BP530" s="251"/>
      <c r="BQ530" s="251"/>
      <c r="BR530" s="251"/>
      <c r="BS530" s="251"/>
      <c r="BT530" s="251"/>
      <c r="BU530" s="251"/>
      <c r="BV530" s="251"/>
      <c r="BW530" s="251"/>
      <c r="BX530" s="251"/>
      <c r="BY530" s="251"/>
      <c r="BZ530" s="252"/>
      <c r="CA530" s="29" t="s">
        <v>91</v>
      </c>
      <c r="CB530" s="42" t="str">
        <f t="shared" si="65"/>
        <v>Riadok bude vidieť.</v>
      </c>
      <c r="CC530" s="36" t="s">
        <v>97</v>
      </c>
      <c r="CD530" s="25"/>
      <c r="CW530" s="24">
        <f t="shared" si="69"/>
        <v>1</v>
      </c>
      <c r="CX530" s="22">
        <f>+IF(SUM(CX531:CX540)=0,0,1)</f>
        <v>1</v>
      </c>
      <c r="CZ530" s="22">
        <f t="shared" si="66"/>
        <v>1</v>
      </c>
      <c r="DA530" s="40">
        <f t="shared" si="67"/>
        <v>1</v>
      </c>
      <c r="DZ530" s="191"/>
    </row>
    <row r="531" spans="1:130">
      <c r="A531" s="12"/>
      <c r="B531" s="602" t="s">
        <v>297</v>
      </c>
      <c r="C531" s="603"/>
      <c r="D531" s="603"/>
      <c r="E531" s="603"/>
      <c r="F531" s="603"/>
      <c r="G531" s="603"/>
      <c r="H531" s="603"/>
      <c r="I531" s="603"/>
      <c r="J531" s="603"/>
      <c r="K531" s="603"/>
      <c r="L531" s="603"/>
      <c r="M531" s="603"/>
      <c r="N531" s="603"/>
      <c r="O531" s="603"/>
      <c r="P531" s="603"/>
      <c r="Q531" s="603"/>
      <c r="R531" s="603"/>
      <c r="S531" s="603"/>
      <c r="T531" s="603"/>
      <c r="U531" s="603"/>
      <c r="V531" s="603"/>
      <c r="W531" s="603"/>
      <c r="X531" s="603"/>
      <c r="Y531" s="603"/>
      <c r="Z531" s="603"/>
      <c r="AA531" s="603"/>
      <c r="AB531" s="603"/>
      <c r="AC531" s="603"/>
      <c r="AD531" s="603"/>
      <c r="AE531" s="603"/>
      <c r="AF531" s="603"/>
      <c r="AG531" s="603"/>
      <c r="AH531" s="603"/>
      <c r="AI531" s="603"/>
      <c r="AJ531" s="603"/>
      <c r="AK531" s="603"/>
      <c r="AL531" s="604"/>
      <c r="AM531" s="608" t="s">
        <v>286</v>
      </c>
      <c r="AN531" s="609"/>
      <c r="AO531" s="609"/>
      <c r="AP531" s="609"/>
      <c r="AQ531" s="609"/>
      <c r="AR531" s="609"/>
      <c r="AS531" s="609"/>
      <c r="AT531" s="609"/>
      <c r="AU531" s="609"/>
      <c r="AV531" s="609"/>
      <c r="AW531" s="609"/>
      <c r="AX531" s="609"/>
      <c r="AY531" s="609"/>
      <c r="AZ531" s="609"/>
      <c r="BA531" s="609"/>
      <c r="BB531" s="609"/>
      <c r="BC531" s="609"/>
      <c r="BD531" s="609"/>
      <c r="BE531" s="609"/>
      <c r="BF531" s="610"/>
      <c r="BG531" s="305">
        <v>5610</v>
      </c>
      <c r="BH531" s="297"/>
      <c r="BI531" s="297"/>
      <c r="BJ531" s="297"/>
      <c r="BK531" s="297"/>
      <c r="BL531" s="297"/>
      <c r="BM531" s="297"/>
      <c r="BN531" s="297"/>
      <c r="BO531" s="297"/>
      <c r="BP531" s="297"/>
      <c r="BQ531" s="297"/>
      <c r="BR531" s="297"/>
      <c r="BS531" s="297"/>
      <c r="BT531" s="297"/>
      <c r="BU531" s="297"/>
      <c r="BV531" s="297"/>
      <c r="BW531" s="297"/>
      <c r="BX531" s="297"/>
      <c r="BY531" s="297"/>
      <c r="BZ531" s="304"/>
      <c r="CA531" s="27"/>
      <c r="CB531" s="42" t="str">
        <f t="shared" si="65"/>
        <v>Riadok bude vidieť.</v>
      </c>
      <c r="CC531" s="36" t="s">
        <v>97</v>
      </c>
      <c r="CD531" s="25"/>
      <c r="CE531" s="4"/>
      <c r="CW531" s="24">
        <f t="shared" si="69"/>
        <v>1</v>
      </c>
      <c r="CX531" s="22">
        <f t="shared" ref="CX531:CX539" si="70">+IF(B531="",0,1)</f>
        <v>1</v>
      </c>
      <c r="CZ531" s="22">
        <f t="shared" si="66"/>
        <v>1</v>
      </c>
      <c r="DA531" s="40">
        <f t="shared" si="67"/>
        <v>1</v>
      </c>
      <c r="DZ531" s="191"/>
    </row>
    <row r="532" spans="1:130">
      <c r="A532" s="12"/>
      <c r="B532" s="578" t="s">
        <v>289</v>
      </c>
      <c r="C532" s="579"/>
      <c r="D532" s="579"/>
      <c r="E532" s="579"/>
      <c r="F532" s="579"/>
      <c r="G532" s="579"/>
      <c r="H532" s="579"/>
      <c r="I532" s="579"/>
      <c r="J532" s="579"/>
      <c r="K532" s="579"/>
      <c r="L532" s="579"/>
      <c r="M532" s="579"/>
      <c r="N532" s="579"/>
      <c r="O532" s="579"/>
      <c r="P532" s="579"/>
      <c r="Q532" s="579"/>
      <c r="R532" s="579"/>
      <c r="S532" s="579"/>
      <c r="T532" s="579"/>
      <c r="U532" s="579"/>
      <c r="V532" s="579"/>
      <c r="W532" s="579"/>
      <c r="X532" s="579"/>
      <c r="Y532" s="579"/>
      <c r="Z532" s="579"/>
      <c r="AA532" s="579"/>
      <c r="AB532" s="579"/>
      <c r="AC532" s="579"/>
      <c r="AD532" s="579"/>
      <c r="AE532" s="579"/>
      <c r="AF532" s="579"/>
      <c r="AG532" s="579"/>
      <c r="AH532" s="579"/>
      <c r="AI532" s="579"/>
      <c r="AJ532" s="579"/>
      <c r="AK532" s="579"/>
      <c r="AL532" s="580"/>
      <c r="AM532" s="572" t="s">
        <v>290</v>
      </c>
      <c r="AN532" s="573"/>
      <c r="AO532" s="573"/>
      <c r="AP532" s="573"/>
      <c r="AQ532" s="573"/>
      <c r="AR532" s="573"/>
      <c r="AS532" s="573"/>
      <c r="AT532" s="573"/>
      <c r="AU532" s="573"/>
      <c r="AV532" s="573"/>
      <c r="AW532" s="573"/>
      <c r="AX532" s="573"/>
      <c r="AY532" s="573"/>
      <c r="AZ532" s="573"/>
      <c r="BA532" s="573"/>
      <c r="BB532" s="573"/>
      <c r="BC532" s="573"/>
      <c r="BD532" s="573"/>
      <c r="BE532" s="573"/>
      <c r="BF532" s="574"/>
      <c r="BG532" s="228">
        <v>20130</v>
      </c>
      <c r="BH532" s="229"/>
      <c r="BI532" s="229"/>
      <c r="BJ532" s="229"/>
      <c r="BK532" s="229"/>
      <c r="BL532" s="229"/>
      <c r="BM532" s="229"/>
      <c r="BN532" s="229"/>
      <c r="BO532" s="229"/>
      <c r="BP532" s="229"/>
      <c r="BQ532" s="229"/>
      <c r="BR532" s="229"/>
      <c r="BS532" s="229"/>
      <c r="BT532" s="229"/>
      <c r="BU532" s="229"/>
      <c r="BV532" s="229"/>
      <c r="BW532" s="229"/>
      <c r="BX532" s="229"/>
      <c r="BY532" s="229"/>
      <c r="BZ532" s="230"/>
      <c r="CA532" s="27"/>
      <c r="CB532" s="42" t="str">
        <f t="shared" si="65"/>
        <v>Riadok bude vidieť.</v>
      </c>
      <c r="CC532" s="36" t="s">
        <v>97</v>
      </c>
      <c r="CD532" s="25"/>
      <c r="CE532" s="4"/>
      <c r="CW532" s="24">
        <f t="shared" si="69"/>
        <v>1</v>
      </c>
      <c r="CX532" s="22">
        <f t="shared" si="70"/>
        <v>1</v>
      </c>
      <c r="CZ532" s="22">
        <f t="shared" si="66"/>
        <v>1</v>
      </c>
      <c r="DA532" s="40">
        <f t="shared" ref="DA532:DA540" si="71">+IF(CW532*CX532=0,0,IF(CZ532=0,0,1))</f>
        <v>1</v>
      </c>
      <c r="DZ532" s="191"/>
    </row>
    <row r="533" spans="1:130">
      <c r="A533" s="12"/>
      <c r="B533" s="578" t="s">
        <v>298</v>
      </c>
      <c r="C533" s="579"/>
      <c r="D533" s="579"/>
      <c r="E533" s="579"/>
      <c r="F533" s="579"/>
      <c r="G533" s="579"/>
      <c r="H533" s="579"/>
      <c r="I533" s="579"/>
      <c r="J533" s="579"/>
      <c r="K533" s="579"/>
      <c r="L533" s="579"/>
      <c r="M533" s="579"/>
      <c r="N533" s="579"/>
      <c r="O533" s="579"/>
      <c r="P533" s="579"/>
      <c r="Q533" s="579"/>
      <c r="R533" s="579"/>
      <c r="S533" s="579"/>
      <c r="T533" s="579"/>
      <c r="U533" s="579"/>
      <c r="V533" s="579"/>
      <c r="W533" s="579"/>
      <c r="X533" s="579"/>
      <c r="Y533" s="579"/>
      <c r="Z533" s="579"/>
      <c r="AA533" s="579"/>
      <c r="AB533" s="579"/>
      <c r="AC533" s="579"/>
      <c r="AD533" s="579"/>
      <c r="AE533" s="579"/>
      <c r="AF533" s="579"/>
      <c r="AG533" s="579"/>
      <c r="AH533" s="579"/>
      <c r="AI533" s="579"/>
      <c r="AJ533" s="579"/>
      <c r="AK533" s="579"/>
      <c r="AL533" s="580"/>
      <c r="AM533" s="572" t="s">
        <v>286</v>
      </c>
      <c r="AN533" s="573"/>
      <c r="AO533" s="573"/>
      <c r="AP533" s="573"/>
      <c r="AQ533" s="573"/>
      <c r="AR533" s="573"/>
      <c r="AS533" s="573"/>
      <c r="AT533" s="573"/>
      <c r="AU533" s="573"/>
      <c r="AV533" s="573"/>
      <c r="AW533" s="573"/>
      <c r="AX533" s="573"/>
      <c r="AY533" s="573"/>
      <c r="AZ533" s="573"/>
      <c r="BA533" s="573"/>
      <c r="BB533" s="573"/>
      <c r="BC533" s="573"/>
      <c r="BD533" s="573"/>
      <c r="BE533" s="573"/>
      <c r="BF533" s="574"/>
      <c r="BG533" s="228">
        <v>4225</v>
      </c>
      <c r="BH533" s="229"/>
      <c r="BI533" s="229"/>
      <c r="BJ533" s="229"/>
      <c r="BK533" s="229"/>
      <c r="BL533" s="229"/>
      <c r="BM533" s="229"/>
      <c r="BN533" s="229"/>
      <c r="BO533" s="229"/>
      <c r="BP533" s="229"/>
      <c r="BQ533" s="229"/>
      <c r="BR533" s="229"/>
      <c r="BS533" s="229"/>
      <c r="BT533" s="229"/>
      <c r="BU533" s="229"/>
      <c r="BV533" s="229"/>
      <c r="BW533" s="229"/>
      <c r="BX533" s="229"/>
      <c r="BY533" s="229"/>
      <c r="BZ533" s="230"/>
      <c r="CA533" s="27"/>
      <c r="CB533" s="42" t="str">
        <f t="shared" si="65"/>
        <v>Riadok bude vidieť.</v>
      </c>
      <c r="CC533" s="36" t="s">
        <v>97</v>
      </c>
      <c r="CD533" s="25"/>
      <c r="CE533" s="4"/>
      <c r="CW533" s="24">
        <f t="shared" si="69"/>
        <v>1</v>
      </c>
      <c r="CX533" s="22">
        <f t="shared" si="70"/>
        <v>1</v>
      </c>
      <c r="CZ533" s="22">
        <f t="shared" si="66"/>
        <v>1</v>
      </c>
      <c r="DA533" s="40">
        <f t="shared" si="71"/>
        <v>1</v>
      </c>
      <c r="DZ533" s="191"/>
    </row>
    <row r="534" spans="1:130">
      <c r="A534" s="12"/>
      <c r="B534" s="578" t="s">
        <v>310</v>
      </c>
      <c r="C534" s="579"/>
      <c r="D534" s="579"/>
      <c r="E534" s="579"/>
      <c r="F534" s="579"/>
      <c r="G534" s="579"/>
      <c r="H534" s="579"/>
      <c r="I534" s="579"/>
      <c r="J534" s="579"/>
      <c r="K534" s="579"/>
      <c r="L534" s="579"/>
      <c r="M534" s="579"/>
      <c r="N534" s="579"/>
      <c r="O534" s="579"/>
      <c r="P534" s="579"/>
      <c r="Q534" s="579"/>
      <c r="R534" s="579"/>
      <c r="S534" s="579"/>
      <c r="T534" s="579"/>
      <c r="U534" s="579"/>
      <c r="V534" s="579"/>
      <c r="W534" s="579"/>
      <c r="X534" s="579"/>
      <c r="Y534" s="579"/>
      <c r="Z534" s="579"/>
      <c r="AA534" s="579"/>
      <c r="AB534" s="579"/>
      <c r="AC534" s="579"/>
      <c r="AD534" s="579"/>
      <c r="AE534" s="579"/>
      <c r="AF534" s="579"/>
      <c r="AG534" s="579"/>
      <c r="AH534" s="579"/>
      <c r="AI534" s="579"/>
      <c r="AJ534" s="579"/>
      <c r="AK534" s="579"/>
      <c r="AL534" s="580"/>
      <c r="AM534" s="572" t="s">
        <v>290</v>
      </c>
      <c r="AN534" s="573"/>
      <c r="AO534" s="573"/>
      <c r="AP534" s="573"/>
      <c r="AQ534" s="573"/>
      <c r="AR534" s="573"/>
      <c r="AS534" s="573"/>
      <c r="AT534" s="573"/>
      <c r="AU534" s="573"/>
      <c r="AV534" s="573"/>
      <c r="AW534" s="573"/>
      <c r="AX534" s="573"/>
      <c r="AY534" s="573"/>
      <c r="AZ534" s="573"/>
      <c r="BA534" s="573"/>
      <c r="BB534" s="573"/>
      <c r="BC534" s="573"/>
      <c r="BD534" s="573"/>
      <c r="BE534" s="573"/>
      <c r="BF534" s="574"/>
      <c r="BG534" s="228">
        <v>15557</v>
      </c>
      <c r="BH534" s="229"/>
      <c r="BI534" s="229"/>
      <c r="BJ534" s="229"/>
      <c r="BK534" s="229"/>
      <c r="BL534" s="229"/>
      <c r="BM534" s="229"/>
      <c r="BN534" s="229"/>
      <c r="BO534" s="229"/>
      <c r="BP534" s="229"/>
      <c r="BQ534" s="229"/>
      <c r="BR534" s="229"/>
      <c r="BS534" s="229"/>
      <c r="BT534" s="229"/>
      <c r="BU534" s="229"/>
      <c r="BV534" s="229"/>
      <c r="BW534" s="229"/>
      <c r="BX534" s="229"/>
      <c r="BY534" s="229"/>
      <c r="BZ534" s="230"/>
      <c r="CA534" s="27"/>
      <c r="CB534" s="42" t="str">
        <f t="shared" si="65"/>
        <v>Riadok bude vidieť.</v>
      </c>
      <c r="CC534" s="36" t="s">
        <v>97</v>
      </c>
      <c r="CD534" s="25"/>
      <c r="CE534" s="4"/>
      <c r="CW534" s="24">
        <f t="shared" si="69"/>
        <v>1</v>
      </c>
      <c r="CX534" s="22">
        <f t="shared" si="70"/>
        <v>1</v>
      </c>
      <c r="CZ534" s="22">
        <f t="shared" si="66"/>
        <v>1</v>
      </c>
      <c r="DA534" s="40">
        <f t="shared" si="71"/>
        <v>1</v>
      </c>
      <c r="DZ534" s="191"/>
    </row>
    <row r="535" spans="1:130">
      <c r="A535" s="12"/>
      <c r="B535" s="578" t="s">
        <v>311</v>
      </c>
      <c r="C535" s="579"/>
      <c r="D535" s="579"/>
      <c r="E535" s="579"/>
      <c r="F535" s="579"/>
      <c r="G535" s="579"/>
      <c r="H535" s="579"/>
      <c r="I535" s="579"/>
      <c r="J535" s="579"/>
      <c r="K535" s="579"/>
      <c r="L535" s="579"/>
      <c r="M535" s="579"/>
      <c r="N535" s="579"/>
      <c r="O535" s="579"/>
      <c r="P535" s="579"/>
      <c r="Q535" s="579"/>
      <c r="R535" s="579"/>
      <c r="S535" s="579"/>
      <c r="T535" s="579"/>
      <c r="U535" s="579"/>
      <c r="V535" s="579"/>
      <c r="W535" s="579"/>
      <c r="X535" s="579"/>
      <c r="Y535" s="579"/>
      <c r="Z535" s="579"/>
      <c r="AA535" s="579"/>
      <c r="AB535" s="579"/>
      <c r="AC535" s="579"/>
      <c r="AD535" s="579"/>
      <c r="AE535" s="579"/>
      <c r="AF535" s="579"/>
      <c r="AG535" s="579"/>
      <c r="AH535" s="579"/>
      <c r="AI535" s="579"/>
      <c r="AJ535" s="579"/>
      <c r="AK535" s="579"/>
      <c r="AL535" s="580"/>
      <c r="AM535" s="572" t="s">
        <v>286</v>
      </c>
      <c r="AN535" s="573"/>
      <c r="AO535" s="573"/>
      <c r="AP535" s="573"/>
      <c r="AQ535" s="573"/>
      <c r="AR535" s="573"/>
      <c r="AS535" s="573"/>
      <c r="AT535" s="573"/>
      <c r="AU535" s="573"/>
      <c r="AV535" s="573"/>
      <c r="AW535" s="573"/>
      <c r="AX535" s="573"/>
      <c r="AY535" s="573"/>
      <c r="AZ535" s="573"/>
      <c r="BA535" s="573"/>
      <c r="BB535" s="573"/>
      <c r="BC535" s="573"/>
      <c r="BD535" s="573"/>
      <c r="BE535" s="573"/>
      <c r="BF535" s="574"/>
      <c r="BG535" s="228">
        <v>20358</v>
      </c>
      <c r="BH535" s="229"/>
      <c r="BI535" s="229"/>
      <c r="BJ535" s="229"/>
      <c r="BK535" s="229"/>
      <c r="BL535" s="229"/>
      <c r="BM535" s="229"/>
      <c r="BN535" s="229"/>
      <c r="BO535" s="229"/>
      <c r="BP535" s="229"/>
      <c r="BQ535" s="229"/>
      <c r="BR535" s="229"/>
      <c r="BS535" s="229"/>
      <c r="BT535" s="229"/>
      <c r="BU535" s="229"/>
      <c r="BV535" s="229"/>
      <c r="BW535" s="229"/>
      <c r="BX535" s="229"/>
      <c r="BY535" s="229"/>
      <c r="BZ535" s="230"/>
      <c r="CA535" s="27"/>
      <c r="CB535" s="42" t="str">
        <f t="shared" si="65"/>
        <v>Riadok bude vidieť.</v>
      </c>
      <c r="CC535" s="36" t="s">
        <v>97</v>
      </c>
      <c r="CD535" s="25"/>
      <c r="CE535" s="4"/>
      <c r="CW535" s="24">
        <f t="shared" si="69"/>
        <v>1</v>
      </c>
      <c r="CX535" s="22">
        <f t="shared" si="70"/>
        <v>1</v>
      </c>
      <c r="CZ535" s="22">
        <f t="shared" si="66"/>
        <v>1</v>
      </c>
      <c r="DA535" s="40">
        <f t="shared" si="71"/>
        <v>1</v>
      </c>
      <c r="DZ535" s="191"/>
    </row>
    <row r="536" spans="1:130">
      <c r="A536" s="12"/>
      <c r="B536" s="578"/>
      <c r="C536" s="579"/>
      <c r="D536" s="579"/>
      <c r="E536" s="579"/>
      <c r="F536" s="579"/>
      <c r="G536" s="579"/>
      <c r="H536" s="579"/>
      <c r="I536" s="579"/>
      <c r="J536" s="579"/>
      <c r="K536" s="579"/>
      <c r="L536" s="579"/>
      <c r="M536" s="579"/>
      <c r="N536" s="579"/>
      <c r="O536" s="579"/>
      <c r="P536" s="579"/>
      <c r="Q536" s="579"/>
      <c r="R536" s="579"/>
      <c r="S536" s="579"/>
      <c r="T536" s="579"/>
      <c r="U536" s="579"/>
      <c r="V536" s="579"/>
      <c r="W536" s="579"/>
      <c r="X536" s="579"/>
      <c r="Y536" s="579"/>
      <c r="Z536" s="579"/>
      <c r="AA536" s="579"/>
      <c r="AB536" s="579"/>
      <c r="AC536" s="579"/>
      <c r="AD536" s="579"/>
      <c r="AE536" s="579"/>
      <c r="AF536" s="579"/>
      <c r="AG536" s="579"/>
      <c r="AH536" s="579"/>
      <c r="AI536" s="579"/>
      <c r="AJ536" s="579"/>
      <c r="AK536" s="579"/>
      <c r="AL536" s="580"/>
      <c r="AM536" s="572"/>
      <c r="AN536" s="573"/>
      <c r="AO536" s="573"/>
      <c r="AP536" s="573"/>
      <c r="AQ536" s="573"/>
      <c r="AR536" s="573"/>
      <c r="AS536" s="573"/>
      <c r="AT536" s="573"/>
      <c r="AU536" s="573"/>
      <c r="AV536" s="573"/>
      <c r="AW536" s="573"/>
      <c r="AX536" s="573"/>
      <c r="AY536" s="573"/>
      <c r="AZ536" s="573"/>
      <c r="BA536" s="573"/>
      <c r="BB536" s="573"/>
      <c r="BC536" s="573"/>
      <c r="BD536" s="573"/>
      <c r="BE536" s="573"/>
      <c r="BF536" s="574"/>
      <c r="BG536" s="228"/>
      <c r="BH536" s="229"/>
      <c r="BI536" s="229"/>
      <c r="BJ536" s="229"/>
      <c r="BK536" s="229"/>
      <c r="BL536" s="229"/>
      <c r="BM536" s="229"/>
      <c r="BN536" s="229"/>
      <c r="BO536" s="229"/>
      <c r="BP536" s="229"/>
      <c r="BQ536" s="229"/>
      <c r="BR536" s="229"/>
      <c r="BS536" s="229"/>
      <c r="BT536" s="229"/>
      <c r="BU536" s="229"/>
      <c r="BV536" s="229"/>
      <c r="BW536" s="229"/>
      <c r="BX536" s="229"/>
      <c r="BY536" s="229"/>
      <c r="BZ536" s="230"/>
      <c r="CA536" s="27"/>
      <c r="CB536" s="42" t="str">
        <f t="shared" si="65"/>
        <v>Riadok bude skrytý.</v>
      </c>
      <c r="CC536" s="36" t="s">
        <v>97</v>
      </c>
      <c r="CD536" s="25"/>
      <c r="CE536" s="4"/>
      <c r="CW536" s="24">
        <f t="shared" si="69"/>
        <v>1</v>
      </c>
      <c r="CX536" s="22">
        <f t="shared" si="70"/>
        <v>0</v>
      </c>
      <c r="CZ536" s="22">
        <f t="shared" si="66"/>
        <v>1</v>
      </c>
      <c r="DA536" s="40">
        <f t="shared" si="71"/>
        <v>0</v>
      </c>
      <c r="DZ536" s="191"/>
    </row>
    <row r="537" spans="1:130">
      <c r="A537" s="12"/>
      <c r="B537" s="578"/>
      <c r="C537" s="579"/>
      <c r="D537" s="579"/>
      <c r="E537" s="579"/>
      <c r="F537" s="579"/>
      <c r="G537" s="579"/>
      <c r="H537" s="579"/>
      <c r="I537" s="579"/>
      <c r="J537" s="579"/>
      <c r="K537" s="579"/>
      <c r="L537" s="579"/>
      <c r="M537" s="579"/>
      <c r="N537" s="579"/>
      <c r="O537" s="579"/>
      <c r="P537" s="579"/>
      <c r="Q537" s="579"/>
      <c r="R537" s="579"/>
      <c r="S537" s="579"/>
      <c r="T537" s="579"/>
      <c r="U537" s="579"/>
      <c r="V537" s="579"/>
      <c r="W537" s="579"/>
      <c r="X537" s="579"/>
      <c r="Y537" s="579"/>
      <c r="Z537" s="579"/>
      <c r="AA537" s="579"/>
      <c r="AB537" s="579"/>
      <c r="AC537" s="579"/>
      <c r="AD537" s="579"/>
      <c r="AE537" s="579"/>
      <c r="AF537" s="579"/>
      <c r="AG537" s="579"/>
      <c r="AH537" s="579"/>
      <c r="AI537" s="579"/>
      <c r="AJ537" s="579"/>
      <c r="AK537" s="579"/>
      <c r="AL537" s="580"/>
      <c r="AM537" s="572"/>
      <c r="AN537" s="573"/>
      <c r="AO537" s="573"/>
      <c r="AP537" s="573"/>
      <c r="AQ537" s="573"/>
      <c r="AR537" s="573"/>
      <c r="AS537" s="573"/>
      <c r="AT537" s="573"/>
      <c r="AU537" s="573"/>
      <c r="AV537" s="573"/>
      <c r="AW537" s="573"/>
      <c r="AX537" s="573"/>
      <c r="AY537" s="573"/>
      <c r="AZ537" s="573"/>
      <c r="BA537" s="573"/>
      <c r="BB537" s="573"/>
      <c r="BC537" s="573"/>
      <c r="BD537" s="573"/>
      <c r="BE537" s="573"/>
      <c r="BF537" s="574"/>
      <c r="BG537" s="228"/>
      <c r="BH537" s="229"/>
      <c r="BI537" s="229"/>
      <c r="BJ537" s="229"/>
      <c r="BK537" s="229"/>
      <c r="BL537" s="229"/>
      <c r="BM537" s="229"/>
      <c r="BN537" s="229"/>
      <c r="BO537" s="229"/>
      <c r="BP537" s="229"/>
      <c r="BQ537" s="229"/>
      <c r="BR537" s="229"/>
      <c r="BS537" s="229"/>
      <c r="BT537" s="229"/>
      <c r="BU537" s="229"/>
      <c r="BV537" s="229"/>
      <c r="BW537" s="229"/>
      <c r="BX537" s="229"/>
      <c r="BY537" s="229"/>
      <c r="BZ537" s="230"/>
      <c r="CA537" s="27"/>
      <c r="CB537" s="42" t="str">
        <f t="shared" si="65"/>
        <v>Riadok bude skrytý.</v>
      </c>
      <c r="CC537" s="36" t="s">
        <v>97</v>
      </c>
      <c r="CD537" s="25"/>
      <c r="CE537" s="4"/>
      <c r="CW537" s="24">
        <f t="shared" si="69"/>
        <v>1</v>
      </c>
      <c r="CX537" s="22">
        <f t="shared" si="70"/>
        <v>0</v>
      </c>
      <c r="CZ537" s="22">
        <f t="shared" si="66"/>
        <v>1</v>
      </c>
      <c r="DA537" s="40">
        <f t="shared" si="71"/>
        <v>0</v>
      </c>
      <c r="DZ537" s="191"/>
    </row>
    <row r="538" spans="1:130">
      <c r="A538" s="12"/>
      <c r="B538" s="578"/>
      <c r="C538" s="579"/>
      <c r="D538" s="579"/>
      <c r="E538" s="579"/>
      <c r="F538" s="579"/>
      <c r="G538" s="579"/>
      <c r="H538" s="579"/>
      <c r="I538" s="579"/>
      <c r="J538" s="579"/>
      <c r="K538" s="579"/>
      <c r="L538" s="579"/>
      <c r="M538" s="579"/>
      <c r="N538" s="579"/>
      <c r="O538" s="579"/>
      <c r="P538" s="579"/>
      <c r="Q538" s="579"/>
      <c r="R538" s="579"/>
      <c r="S538" s="579"/>
      <c r="T538" s="579"/>
      <c r="U538" s="579"/>
      <c r="V538" s="579"/>
      <c r="W538" s="579"/>
      <c r="X538" s="579"/>
      <c r="Y538" s="579"/>
      <c r="Z538" s="579"/>
      <c r="AA538" s="579"/>
      <c r="AB538" s="579"/>
      <c r="AC538" s="579"/>
      <c r="AD538" s="579"/>
      <c r="AE538" s="579"/>
      <c r="AF538" s="579"/>
      <c r="AG538" s="579"/>
      <c r="AH538" s="579"/>
      <c r="AI538" s="579"/>
      <c r="AJ538" s="579"/>
      <c r="AK538" s="579"/>
      <c r="AL538" s="580"/>
      <c r="AM538" s="572"/>
      <c r="AN538" s="573"/>
      <c r="AO538" s="573"/>
      <c r="AP538" s="573"/>
      <c r="AQ538" s="573"/>
      <c r="AR538" s="573"/>
      <c r="AS538" s="573"/>
      <c r="AT538" s="573"/>
      <c r="AU538" s="573"/>
      <c r="AV538" s="573"/>
      <c r="AW538" s="573"/>
      <c r="AX538" s="573"/>
      <c r="AY538" s="573"/>
      <c r="AZ538" s="573"/>
      <c r="BA538" s="573"/>
      <c r="BB538" s="573"/>
      <c r="BC538" s="573"/>
      <c r="BD538" s="573"/>
      <c r="BE538" s="573"/>
      <c r="BF538" s="574"/>
      <c r="BG538" s="228"/>
      <c r="BH538" s="229"/>
      <c r="BI538" s="229"/>
      <c r="BJ538" s="229"/>
      <c r="BK538" s="229"/>
      <c r="BL538" s="229"/>
      <c r="BM538" s="229"/>
      <c r="BN538" s="229"/>
      <c r="BO538" s="229"/>
      <c r="BP538" s="229"/>
      <c r="BQ538" s="229"/>
      <c r="BR538" s="229"/>
      <c r="BS538" s="229"/>
      <c r="BT538" s="229"/>
      <c r="BU538" s="229"/>
      <c r="BV538" s="229"/>
      <c r="BW538" s="229"/>
      <c r="BX538" s="229"/>
      <c r="BY538" s="229"/>
      <c r="BZ538" s="230"/>
      <c r="CA538" s="27"/>
      <c r="CB538" s="42" t="str">
        <f t="shared" si="65"/>
        <v>Riadok bude skrytý.</v>
      </c>
      <c r="CC538" s="36" t="s">
        <v>97</v>
      </c>
      <c r="CE538" s="4"/>
      <c r="CW538" s="24">
        <f t="shared" si="69"/>
        <v>1</v>
      </c>
      <c r="CX538" s="22">
        <f t="shared" si="70"/>
        <v>0</v>
      </c>
      <c r="CZ538" s="22">
        <f t="shared" si="66"/>
        <v>1</v>
      </c>
      <c r="DA538" s="40">
        <f t="shared" si="71"/>
        <v>0</v>
      </c>
      <c r="DZ538" s="191"/>
    </row>
    <row r="539" spans="1:130">
      <c r="A539" s="12"/>
      <c r="B539" s="578"/>
      <c r="C539" s="579"/>
      <c r="D539" s="579"/>
      <c r="E539" s="579"/>
      <c r="F539" s="579"/>
      <c r="G539" s="579"/>
      <c r="H539" s="579"/>
      <c r="I539" s="579"/>
      <c r="J539" s="579"/>
      <c r="K539" s="579"/>
      <c r="L539" s="579"/>
      <c r="M539" s="579"/>
      <c r="N539" s="579"/>
      <c r="O539" s="579"/>
      <c r="P539" s="579"/>
      <c r="Q539" s="579"/>
      <c r="R539" s="579"/>
      <c r="S539" s="579"/>
      <c r="T539" s="579"/>
      <c r="U539" s="579"/>
      <c r="V539" s="579"/>
      <c r="W539" s="579"/>
      <c r="X539" s="579"/>
      <c r="Y539" s="579"/>
      <c r="Z539" s="579"/>
      <c r="AA539" s="579"/>
      <c r="AB539" s="579"/>
      <c r="AC539" s="579"/>
      <c r="AD539" s="579"/>
      <c r="AE539" s="579"/>
      <c r="AF539" s="579"/>
      <c r="AG539" s="579"/>
      <c r="AH539" s="579"/>
      <c r="AI539" s="579"/>
      <c r="AJ539" s="579"/>
      <c r="AK539" s="579"/>
      <c r="AL539" s="580"/>
      <c r="AM539" s="572"/>
      <c r="AN539" s="573"/>
      <c r="AO539" s="573"/>
      <c r="AP539" s="573"/>
      <c r="AQ539" s="573"/>
      <c r="AR539" s="573"/>
      <c r="AS539" s="573"/>
      <c r="AT539" s="573"/>
      <c r="AU539" s="573"/>
      <c r="AV539" s="573"/>
      <c r="AW539" s="573"/>
      <c r="AX539" s="573"/>
      <c r="AY539" s="573"/>
      <c r="AZ539" s="573"/>
      <c r="BA539" s="573"/>
      <c r="BB539" s="573"/>
      <c r="BC539" s="573"/>
      <c r="BD539" s="573"/>
      <c r="BE539" s="573"/>
      <c r="BF539" s="574"/>
      <c r="BG539" s="228"/>
      <c r="BH539" s="229"/>
      <c r="BI539" s="229"/>
      <c r="BJ539" s="229"/>
      <c r="BK539" s="229"/>
      <c r="BL539" s="229"/>
      <c r="BM539" s="229"/>
      <c r="BN539" s="229"/>
      <c r="BO539" s="229"/>
      <c r="BP539" s="229"/>
      <c r="BQ539" s="229"/>
      <c r="BR539" s="229"/>
      <c r="BS539" s="229"/>
      <c r="BT539" s="229"/>
      <c r="BU539" s="229"/>
      <c r="BV539" s="229"/>
      <c r="BW539" s="229"/>
      <c r="BX539" s="229"/>
      <c r="BY539" s="229"/>
      <c r="BZ539" s="230"/>
      <c r="CA539" s="27"/>
      <c r="CB539" s="42" t="str">
        <f t="shared" si="65"/>
        <v>Riadok bude skrytý.</v>
      </c>
      <c r="CC539" s="36" t="s">
        <v>97</v>
      </c>
      <c r="CE539" s="4"/>
      <c r="CW539" s="24">
        <f t="shared" si="69"/>
        <v>1</v>
      </c>
      <c r="CX539" s="22">
        <f t="shared" si="70"/>
        <v>0</v>
      </c>
      <c r="CZ539" s="22">
        <f t="shared" si="66"/>
        <v>1</v>
      </c>
      <c r="DA539" s="40">
        <f t="shared" si="71"/>
        <v>0</v>
      </c>
      <c r="DZ539" s="191"/>
    </row>
    <row r="540" spans="1:130">
      <c r="A540" s="12"/>
      <c r="B540" s="584"/>
      <c r="C540" s="585"/>
      <c r="D540" s="585"/>
      <c r="E540" s="585"/>
      <c r="F540" s="585"/>
      <c r="G540" s="585"/>
      <c r="H540" s="585"/>
      <c r="I540" s="585"/>
      <c r="J540" s="585"/>
      <c r="K540" s="585"/>
      <c r="L540" s="585"/>
      <c r="M540" s="585"/>
      <c r="N540" s="585"/>
      <c r="O540" s="585"/>
      <c r="P540" s="585"/>
      <c r="Q540" s="585"/>
      <c r="R540" s="585"/>
      <c r="S540" s="585"/>
      <c r="T540" s="585"/>
      <c r="U540" s="585"/>
      <c r="V540" s="585"/>
      <c r="W540" s="585"/>
      <c r="X540" s="585"/>
      <c r="Y540" s="585"/>
      <c r="Z540" s="585"/>
      <c r="AA540" s="585"/>
      <c r="AB540" s="585"/>
      <c r="AC540" s="585"/>
      <c r="AD540" s="585"/>
      <c r="AE540" s="585"/>
      <c r="AF540" s="585"/>
      <c r="AG540" s="585"/>
      <c r="AH540" s="585"/>
      <c r="AI540" s="585"/>
      <c r="AJ540" s="585"/>
      <c r="AK540" s="585"/>
      <c r="AL540" s="586"/>
      <c r="AM540" s="575"/>
      <c r="AN540" s="576"/>
      <c r="AO540" s="576"/>
      <c r="AP540" s="576"/>
      <c r="AQ540" s="576"/>
      <c r="AR540" s="576"/>
      <c r="AS540" s="576"/>
      <c r="AT540" s="576"/>
      <c r="AU540" s="576"/>
      <c r="AV540" s="576"/>
      <c r="AW540" s="576"/>
      <c r="AX540" s="576"/>
      <c r="AY540" s="576"/>
      <c r="AZ540" s="576"/>
      <c r="BA540" s="576"/>
      <c r="BB540" s="576"/>
      <c r="BC540" s="576"/>
      <c r="BD540" s="576"/>
      <c r="BE540" s="576"/>
      <c r="BF540" s="577"/>
      <c r="BG540" s="235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7"/>
      <c r="CA540" s="27"/>
      <c r="CB540" s="42" t="str">
        <f>+IF(DA540=0,"Riadok bude skrytý.","Riadok bude vidieť.")</f>
        <v>Riadok bude vidieť.</v>
      </c>
      <c r="CC540" s="36" t="s">
        <v>97</v>
      </c>
      <c r="CE540" s="4"/>
      <c r="CW540" s="24">
        <f t="shared" si="69"/>
        <v>1</v>
      </c>
      <c r="CX540" s="22">
        <f>+IF(SUM(CX531:CX539)=0,0,1)</f>
        <v>1</v>
      </c>
      <c r="CZ540" s="22">
        <f>IF(CC540="",1,IF(CC540="Chcem skryť riadok.",0,1))</f>
        <v>1</v>
      </c>
      <c r="DA540" s="40">
        <f t="shared" si="71"/>
        <v>1</v>
      </c>
      <c r="DZ540" s="191"/>
    </row>
    <row r="541" spans="1:130">
      <c r="A541" s="12"/>
      <c r="CA541" s="27"/>
      <c r="CB541" s="42" t="str">
        <f>+IF(DA541=0,"Riadok bude skrytý.","Riadok bude vidieť.")</f>
        <v>Riadok bude skrytý.</v>
      </c>
      <c r="CW541" s="22">
        <f t="shared" ref="CW541:CW546" si="72">+IF($J$544="neeviduje",0,1)</f>
        <v>0</v>
      </c>
      <c r="CZ541" s="22">
        <f>IF(CC541="",1,IF(CC541="Chcem skryť riadok.",0,1))</f>
        <v>1</v>
      </c>
      <c r="DA541" s="22">
        <f>+IF(CW541+CX541+CY541=0,0,IF(CZ541=0,0,1))</f>
        <v>0</v>
      </c>
      <c r="DZ541" s="191"/>
    </row>
    <row r="542" spans="1:130">
      <c r="A542" s="12"/>
      <c r="B542" s="193" t="s">
        <v>196</v>
      </c>
      <c r="C542" s="1"/>
      <c r="D542" s="1"/>
      <c r="E542" s="1"/>
      <c r="F542" s="1"/>
      <c r="CA542" s="28" t="s">
        <v>91</v>
      </c>
      <c r="CB542" s="42" t="str">
        <f t="shared" ref="CB542:CB588" si="73">+IF(DA542=0,"Riadok bude skrytý.","Riadok bude vidieť.")</f>
        <v>Riadok bude skrytý.</v>
      </c>
      <c r="CW542" s="22">
        <f t="shared" si="72"/>
        <v>0</v>
      </c>
      <c r="CZ542" s="22">
        <f t="shared" ref="CZ542:CZ588" si="74">IF(CC542="",1,IF(CC542="Chcem skryť riadok.",0,1))</f>
        <v>1</v>
      </c>
      <c r="DA542" s="22">
        <f>+IF(CW542+CX542+CY542=0,0,IF(CZ542=0,0,1))</f>
        <v>0</v>
      </c>
      <c r="DZ542" s="191"/>
    </row>
    <row r="543" spans="1:130" ht="15" customHeight="1">
      <c r="A543" s="12"/>
      <c r="CA543" s="27"/>
      <c r="CB543" s="42" t="str">
        <f t="shared" si="73"/>
        <v>Riadok bude skrytý.</v>
      </c>
      <c r="CW543" s="22">
        <f t="shared" si="72"/>
        <v>0</v>
      </c>
      <c r="CZ543" s="22">
        <f t="shared" si="74"/>
        <v>1</v>
      </c>
      <c r="DA543" s="22">
        <f>+IF(CW543+CX543+CY543=0,0,IF(CZ543=0,0,1))</f>
        <v>0</v>
      </c>
      <c r="DZ543" s="191"/>
    </row>
    <row r="544" spans="1:130">
      <c r="A544" s="12"/>
      <c r="B544" s="2" t="s">
        <v>51</v>
      </c>
      <c r="J544" s="249" t="s">
        <v>287</v>
      </c>
      <c r="K544" s="249"/>
      <c r="L544" s="249"/>
      <c r="M544" s="249"/>
      <c r="N544" s="249"/>
      <c r="O544" s="249"/>
      <c r="P544" s="249"/>
      <c r="Q544" s="249"/>
      <c r="R544" s="249"/>
      <c r="S544" s="2" t="str">
        <f>+IF(J544="eviduje","vlastné akcie.","vlastné akcie.")</f>
        <v>vlastné akcie.</v>
      </c>
      <c r="T544" s="163"/>
      <c r="CA544" s="27"/>
      <c r="CB544" s="42" t="str">
        <f t="shared" si="73"/>
        <v>Riadok bude skrytý.</v>
      </c>
      <c r="CC544" s="36" t="s">
        <v>97</v>
      </c>
      <c r="CF544" s="8"/>
      <c r="CW544" s="22">
        <f t="shared" si="72"/>
        <v>0</v>
      </c>
      <c r="CZ544" s="22">
        <f t="shared" si="74"/>
        <v>1</v>
      </c>
      <c r="DA544" s="22">
        <f>+IF(CW544+CX544+CY544=0,0,IF(CZ544=0,0,1))</f>
        <v>0</v>
      </c>
      <c r="DZ544" s="191"/>
    </row>
    <row r="545" spans="1:130">
      <c r="A545" s="12"/>
      <c r="B545" s="2" t="str">
        <f>+IF(J544="eviduje","K dôvodu nadobudnutia vlastných akcií Spoločnosť uvádza:","")</f>
        <v/>
      </c>
      <c r="CA545" s="27"/>
      <c r="CB545" s="42" t="str">
        <f t="shared" si="73"/>
        <v>Riadok bude skrytý.</v>
      </c>
      <c r="CC545" s="36" t="s">
        <v>97</v>
      </c>
      <c r="CW545" s="22">
        <f t="shared" si="72"/>
        <v>0</v>
      </c>
      <c r="CX545" s="22">
        <f>+IF(SUM(CX546:CX565)=0,0,1)</f>
        <v>0</v>
      </c>
      <c r="CZ545" s="22">
        <f t="shared" si="74"/>
        <v>1</v>
      </c>
      <c r="DA545" s="40">
        <f t="shared" ref="DA545:DA571" si="75">+IF(CW545*CX545=0,0,IF(CZ545=0,0,1))</f>
        <v>0</v>
      </c>
      <c r="DZ545" s="191"/>
    </row>
    <row r="546" spans="1:130">
      <c r="A546" s="12"/>
      <c r="B546" s="210"/>
      <c r="C546" s="210"/>
      <c r="D546" s="210"/>
      <c r="E546" s="210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  <c r="BI546" s="210"/>
      <c r="BJ546" s="210"/>
      <c r="BK546" s="210"/>
      <c r="BL546" s="210"/>
      <c r="BM546" s="210"/>
      <c r="BN546" s="210"/>
      <c r="BO546" s="210"/>
      <c r="BP546" s="210"/>
      <c r="BQ546" s="210"/>
      <c r="BR546" s="210"/>
      <c r="BS546" s="210"/>
      <c r="BT546" s="210"/>
      <c r="BU546" s="210"/>
      <c r="BV546" s="210"/>
      <c r="BW546" s="210"/>
      <c r="BX546" s="210"/>
      <c r="BY546" s="210"/>
      <c r="BZ546" s="210"/>
      <c r="CA546" s="30"/>
      <c r="CB546" s="42" t="str">
        <f t="shared" si="73"/>
        <v>Riadok bude skrytý.</v>
      </c>
      <c r="CC546" s="36" t="s">
        <v>97</v>
      </c>
      <c r="CW546" s="22">
        <f t="shared" si="72"/>
        <v>0</v>
      </c>
      <c r="CX546" s="22">
        <f t="shared" ref="CX546:CX565" si="76">+IF(B546="",0,1)</f>
        <v>0</v>
      </c>
      <c r="CZ546" s="22">
        <f t="shared" si="74"/>
        <v>1</v>
      </c>
      <c r="DA546" s="40">
        <f t="shared" si="75"/>
        <v>0</v>
      </c>
      <c r="DZ546" s="191"/>
    </row>
    <row r="547" spans="1:130">
      <c r="A547" s="12"/>
      <c r="B547" s="210"/>
      <c r="C547" s="210"/>
      <c r="D547" s="210"/>
      <c r="E547" s="210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  <c r="BI547" s="210"/>
      <c r="BJ547" s="210"/>
      <c r="BK547" s="210"/>
      <c r="BL547" s="210"/>
      <c r="BM547" s="210"/>
      <c r="BN547" s="210"/>
      <c r="BO547" s="210"/>
      <c r="BP547" s="210"/>
      <c r="BQ547" s="210"/>
      <c r="BR547" s="210"/>
      <c r="BS547" s="210"/>
      <c r="BT547" s="210"/>
      <c r="BU547" s="210"/>
      <c r="BV547" s="210"/>
      <c r="BW547" s="210"/>
      <c r="BX547" s="210"/>
      <c r="BY547" s="210"/>
      <c r="BZ547" s="210"/>
      <c r="CA547" s="30"/>
      <c r="CB547" s="42" t="str">
        <f t="shared" si="73"/>
        <v>Riadok bude skrytý.</v>
      </c>
      <c r="CC547" s="36" t="s">
        <v>97</v>
      </c>
      <c r="CW547" s="22">
        <f t="shared" ref="CW547:CW609" si="77">+IF($J$544="neeviduje",0,1)</f>
        <v>0</v>
      </c>
      <c r="CX547" s="22">
        <f t="shared" si="76"/>
        <v>0</v>
      </c>
      <c r="CZ547" s="22">
        <f t="shared" si="74"/>
        <v>1</v>
      </c>
      <c r="DA547" s="40">
        <f t="shared" si="75"/>
        <v>0</v>
      </c>
      <c r="DZ547" s="191"/>
    </row>
    <row r="548" spans="1:130">
      <c r="A548" s="12"/>
      <c r="B548" s="210"/>
      <c r="C548" s="210"/>
      <c r="D548" s="210"/>
      <c r="E548" s="210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  <c r="BI548" s="210"/>
      <c r="BJ548" s="210"/>
      <c r="BK548" s="210"/>
      <c r="BL548" s="210"/>
      <c r="BM548" s="210"/>
      <c r="BN548" s="210"/>
      <c r="BO548" s="210"/>
      <c r="BP548" s="210"/>
      <c r="BQ548" s="210"/>
      <c r="BR548" s="210"/>
      <c r="BS548" s="210"/>
      <c r="BT548" s="210"/>
      <c r="BU548" s="210"/>
      <c r="BV548" s="210"/>
      <c r="BW548" s="210"/>
      <c r="BX548" s="210"/>
      <c r="BY548" s="210"/>
      <c r="BZ548" s="210"/>
      <c r="CA548" s="30"/>
      <c r="CB548" s="42" t="str">
        <f t="shared" si="73"/>
        <v>Riadok bude skrytý.</v>
      </c>
      <c r="CC548" s="36" t="s">
        <v>97</v>
      </c>
      <c r="CW548" s="22">
        <f t="shared" si="77"/>
        <v>0</v>
      </c>
      <c r="CX548" s="22">
        <f t="shared" si="76"/>
        <v>0</v>
      </c>
      <c r="CZ548" s="22">
        <f t="shared" si="74"/>
        <v>1</v>
      </c>
      <c r="DA548" s="40">
        <f t="shared" si="75"/>
        <v>0</v>
      </c>
      <c r="DZ548" s="191"/>
    </row>
    <row r="549" spans="1:130">
      <c r="A549" s="12"/>
      <c r="B549" s="210"/>
      <c r="C549" s="210"/>
      <c r="D549" s="210"/>
      <c r="E549" s="210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  <c r="BI549" s="210"/>
      <c r="BJ549" s="210"/>
      <c r="BK549" s="210"/>
      <c r="BL549" s="210"/>
      <c r="BM549" s="210"/>
      <c r="BN549" s="210"/>
      <c r="BO549" s="210"/>
      <c r="BP549" s="210"/>
      <c r="BQ549" s="210"/>
      <c r="BR549" s="210"/>
      <c r="BS549" s="210"/>
      <c r="BT549" s="210"/>
      <c r="BU549" s="210"/>
      <c r="BV549" s="210"/>
      <c r="BW549" s="210"/>
      <c r="BX549" s="210"/>
      <c r="BY549" s="210"/>
      <c r="BZ549" s="210"/>
      <c r="CA549" s="30"/>
      <c r="CB549" s="42" t="str">
        <f t="shared" si="73"/>
        <v>Riadok bude skrytý.</v>
      </c>
      <c r="CC549" s="36" t="s">
        <v>97</v>
      </c>
      <c r="CW549" s="22">
        <f t="shared" si="77"/>
        <v>0</v>
      </c>
      <c r="CX549" s="22">
        <f t="shared" si="76"/>
        <v>0</v>
      </c>
      <c r="CZ549" s="22">
        <f t="shared" si="74"/>
        <v>1</v>
      </c>
      <c r="DA549" s="40">
        <f t="shared" si="75"/>
        <v>0</v>
      </c>
      <c r="DZ549" s="191"/>
    </row>
    <row r="550" spans="1:130">
      <c r="A550" s="12"/>
      <c r="B550" s="210"/>
      <c r="C550" s="210"/>
      <c r="D550" s="210"/>
      <c r="E550" s="210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10"/>
      <c r="BN550" s="210"/>
      <c r="BO550" s="210"/>
      <c r="BP550" s="210"/>
      <c r="BQ550" s="210"/>
      <c r="BR550" s="210"/>
      <c r="BS550" s="210"/>
      <c r="BT550" s="210"/>
      <c r="BU550" s="210"/>
      <c r="BV550" s="210"/>
      <c r="BW550" s="210"/>
      <c r="BX550" s="210"/>
      <c r="BY550" s="210"/>
      <c r="BZ550" s="210"/>
      <c r="CA550" s="30"/>
      <c r="CB550" s="42" t="str">
        <f t="shared" si="73"/>
        <v>Riadok bude skrytý.</v>
      </c>
      <c r="CC550" s="36" t="s">
        <v>97</v>
      </c>
      <c r="CW550" s="22">
        <f t="shared" si="77"/>
        <v>0</v>
      </c>
      <c r="CX550" s="22">
        <f t="shared" si="76"/>
        <v>0</v>
      </c>
      <c r="CZ550" s="22">
        <f t="shared" si="74"/>
        <v>1</v>
      </c>
      <c r="DA550" s="40">
        <f t="shared" si="75"/>
        <v>0</v>
      </c>
      <c r="DZ550" s="191"/>
    </row>
    <row r="551" spans="1:130">
      <c r="A551" s="12"/>
      <c r="B551" s="210"/>
      <c r="C551" s="210"/>
      <c r="D551" s="210"/>
      <c r="E551" s="210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210"/>
      <c r="BN551" s="210"/>
      <c r="BO551" s="210"/>
      <c r="BP551" s="210"/>
      <c r="BQ551" s="210"/>
      <c r="BR551" s="210"/>
      <c r="BS551" s="210"/>
      <c r="BT551" s="210"/>
      <c r="BU551" s="210"/>
      <c r="BV551" s="210"/>
      <c r="BW551" s="210"/>
      <c r="BX551" s="210"/>
      <c r="BY551" s="210"/>
      <c r="BZ551" s="210"/>
      <c r="CA551" s="30"/>
      <c r="CB551" s="42" t="str">
        <f t="shared" si="73"/>
        <v>Riadok bude skrytý.</v>
      </c>
      <c r="CC551" s="36" t="s">
        <v>97</v>
      </c>
      <c r="CW551" s="22">
        <f t="shared" si="77"/>
        <v>0</v>
      </c>
      <c r="CX551" s="22">
        <f t="shared" si="76"/>
        <v>0</v>
      </c>
      <c r="CZ551" s="22">
        <f t="shared" si="74"/>
        <v>1</v>
      </c>
      <c r="DA551" s="40">
        <f t="shared" si="75"/>
        <v>0</v>
      </c>
      <c r="DZ551" s="191"/>
    </row>
    <row r="552" spans="1:130">
      <c r="A552" s="12"/>
      <c r="B552" s="210"/>
      <c r="C552" s="210"/>
      <c r="D552" s="210"/>
      <c r="E552" s="210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0"/>
      <c r="BN552" s="210"/>
      <c r="BO552" s="210"/>
      <c r="BP552" s="210"/>
      <c r="BQ552" s="210"/>
      <c r="BR552" s="210"/>
      <c r="BS552" s="210"/>
      <c r="BT552" s="210"/>
      <c r="BU552" s="210"/>
      <c r="BV552" s="210"/>
      <c r="BW552" s="210"/>
      <c r="BX552" s="210"/>
      <c r="BY552" s="210"/>
      <c r="BZ552" s="210"/>
      <c r="CA552" s="30"/>
      <c r="CB552" s="42" t="str">
        <f t="shared" si="73"/>
        <v>Riadok bude skrytý.</v>
      </c>
      <c r="CC552" s="36" t="s">
        <v>97</v>
      </c>
      <c r="CW552" s="22">
        <f t="shared" si="77"/>
        <v>0</v>
      </c>
      <c r="CX552" s="22">
        <f t="shared" si="76"/>
        <v>0</v>
      </c>
      <c r="CZ552" s="22">
        <f t="shared" si="74"/>
        <v>1</v>
      </c>
      <c r="DA552" s="40">
        <f t="shared" si="75"/>
        <v>0</v>
      </c>
      <c r="DZ552" s="191"/>
    </row>
    <row r="553" spans="1:130">
      <c r="A553" s="12"/>
      <c r="B553" s="210"/>
      <c r="C553" s="210"/>
      <c r="D553" s="210"/>
      <c r="E553" s="210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10"/>
      <c r="BN553" s="210"/>
      <c r="BO553" s="210"/>
      <c r="BP553" s="210"/>
      <c r="BQ553" s="210"/>
      <c r="BR553" s="210"/>
      <c r="BS553" s="210"/>
      <c r="BT553" s="210"/>
      <c r="BU553" s="210"/>
      <c r="BV553" s="210"/>
      <c r="BW553" s="210"/>
      <c r="BX553" s="210"/>
      <c r="BY553" s="210"/>
      <c r="BZ553" s="210"/>
      <c r="CA553" s="30"/>
      <c r="CB553" s="42" t="str">
        <f t="shared" si="73"/>
        <v>Riadok bude skrytý.</v>
      </c>
      <c r="CC553" s="36" t="s">
        <v>97</v>
      </c>
      <c r="CW553" s="22">
        <f t="shared" si="77"/>
        <v>0</v>
      </c>
      <c r="CX553" s="22">
        <f t="shared" si="76"/>
        <v>0</v>
      </c>
      <c r="CZ553" s="22">
        <f t="shared" si="74"/>
        <v>1</v>
      </c>
      <c r="DA553" s="40">
        <f t="shared" si="75"/>
        <v>0</v>
      </c>
      <c r="DZ553" s="191"/>
    </row>
    <row r="554" spans="1:130">
      <c r="A554" s="12"/>
      <c r="B554" s="210"/>
      <c r="C554" s="210"/>
      <c r="D554" s="210"/>
      <c r="E554" s="210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0"/>
      <c r="BN554" s="210"/>
      <c r="BO554" s="210"/>
      <c r="BP554" s="210"/>
      <c r="BQ554" s="210"/>
      <c r="BR554" s="210"/>
      <c r="BS554" s="210"/>
      <c r="BT554" s="210"/>
      <c r="BU554" s="210"/>
      <c r="BV554" s="210"/>
      <c r="BW554" s="210"/>
      <c r="BX554" s="210"/>
      <c r="BY554" s="210"/>
      <c r="BZ554" s="210"/>
      <c r="CA554" s="30"/>
      <c r="CB554" s="42" t="str">
        <f t="shared" si="73"/>
        <v>Riadok bude skrytý.</v>
      </c>
      <c r="CC554" s="36" t="s">
        <v>97</v>
      </c>
      <c r="CW554" s="22">
        <f t="shared" si="77"/>
        <v>0</v>
      </c>
      <c r="CX554" s="22">
        <f t="shared" si="76"/>
        <v>0</v>
      </c>
      <c r="CZ554" s="22">
        <f t="shared" si="74"/>
        <v>1</v>
      </c>
      <c r="DA554" s="40">
        <f t="shared" si="75"/>
        <v>0</v>
      </c>
      <c r="DZ554" s="191"/>
    </row>
    <row r="555" spans="1:130">
      <c r="A555" s="12"/>
      <c r="B555" s="210"/>
      <c r="C555" s="210"/>
      <c r="D555" s="210"/>
      <c r="E555" s="210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0"/>
      <c r="BN555" s="210"/>
      <c r="BO555" s="210"/>
      <c r="BP555" s="210"/>
      <c r="BQ555" s="210"/>
      <c r="BR555" s="210"/>
      <c r="BS555" s="210"/>
      <c r="BT555" s="210"/>
      <c r="BU555" s="210"/>
      <c r="BV555" s="210"/>
      <c r="BW555" s="210"/>
      <c r="BX555" s="210"/>
      <c r="BY555" s="210"/>
      <c r="BZ555" s="210"/>
      <c r="CA555" s="30"/>
      <c r="CB555" s="42" t="str">
        <f t="shared" si="73"/>
        <v>Riadok bude skrytý.</v>
      </c>
      <c r="CC555" s="36" t="s">
        <v>97</v>
      </c>
      <c r="CW555" s="22">
        <f t="shared" si="77"/>
        <v>0</v>
      </c>
      <c r="CX555" s="22">
        <f t="shared" si="76"/>
        <v>0</v>
      </c>
      <c r="CZ555" s="22">
        <f t="shared" si="74"/>
        <v>1</v>
      </c>
      <c r="DA555" s="40">
        <f t="shared" si="75"/>
        <v>0</v>
      </c>
      <c r="DZ555" s="191"/>
    </row>
    <row r="556" spans="1:130">
      <c r="A556" s="12"/>
      <c r="B556" s="210"/>
      <c r="C556" s="210"/>
      <c r="D556" s="210"/>
      <c r="E556" s="210"/>
      <c r="F556" s="210"/>
      <c r="G556" s="210"/>
      <c r="H556" s="210"/>
      <c r="I556" s="210"/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0"/>
      <c r="BN556" s="210"/>
      <c r="BO556" s="210"/>
      <c r="BP556" s="210"/>
      <c r="BQ556" s="210"/>
      <c r="BR556" s="210"/>
      <c r="BS556" s="210"/>
      <c r="BT556" s="210"/>
      <c r="BU556" s="210"/>
      <c r="BV556" s="210"/>
      <c r="BW556" s="210"/>
      <c r="BX556" s="210"/>
      <c r="BY556" s="210"/>
      <c r="BZ556" s="210"/>
      <c r="CA556" s="30"/>
      <c r="CB556" s="42" t="str">
        <f t="shared" si="73"/>
        <v>Riadok bude skrytý.</v>
      </c>
      <c r="CC556" s="36" t="s">
        <v>97</v>
      </c>
      <c r="CW556" s="22">
        <f t="shared" si="77"/>
        <v>0</v>
      </c>
      <c r="CX556" s="22">
        <f t="shared" si="76"/>
        <v>0</v>
      </c>
      <c r="CZ556" s="22">
        <f t="shared" si="74"/>
        <v>1</v>
      </c>
      <c r="DA556" s="40">
        <f t="shared" si="75"/>
        <v>0</v>
      </c>
      <c r="DZ556" s="191"/>
    </row>
    <row r="557" spans="1:130">
      <c r="A557" s="12"/>
      <c r="B557" s="210"/>
      <c r="C557" s="210"/>
      <c r="D557" s="210"/>
      <c r="E557" s="210"/>
      <c r="F557" s="210"/>
      <c r="G557" s="210"/>
      <c r="H557" s="210"/>
      <c r="I557" s="210"/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0"/>
      <c r="BN557" s="210"/>
      <c r="BO557" s="210"/>
      <c r="BP557" s="210"/>
      <c r="BQ557" s="210"/>
      <c r="BR557" s="210"/>
      <c r="BS557" s="210"/>
      <c r="BT557" s="210"/>
      <c r="BU557" s="210"/>
      <c r="BV557" s="210"/>
      <c r="BW557" s="210"/>
      <c r="BX557" s="210"/>
      <c r="BY557" s="210"/>
      <c r="BZ557" s="210"/>
      <c r="CA557" s="30"/>
      <c r="CB557" s="42" t="str">
        <f t="shared" si="73"/>
        <v>Riadok bude skrytý.</v>
      </c>
      <c r="CC557" s="36" t="s">
        <v>97</v>
      </c>
      <c r="CW557" s="22">
        <f t="shared" si="77"/>
        <v>0</v>
      </c>
      <c r="CX557" s="22">
        <f t="shared" si="76"/>
        <v>0</v>
      </c>
      <c r="CZ557" s="22">
        <f t="shared" si="74"/>
        <v>1</v>
      </c>
      <c r="DA557" s="40">
        <f t="shared" si="75"/>
        <v>0</v>
      </c>
      <c r="DZ557" s="191"/>
    </row>
    <row r="558" spans="1:130">
      <c r="A558" s="12"/>
      <c r="B558" s="210"/>
      <c r="C558" s="210"/>
      <c r="D558" s="210"/>
      <c r="E558" s="210"/>
      <c r="F558" s="210"/>
      <c r="G558" s="210"/>
      <c r="H558" s="210"/>
      <c r="I558" s="210"/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0"/>
      <c r="BN558" s="210"/>
      <c r="BO558" s="210"/>
      <c r="BP558" s="210"/>
      <c r="BQ558" s="210"/>
      <c r="BR558" s="210"/>
      <c r="BS558" s="210"/>
      <c r="BT558" s="210"/>
      <c r="BU558" s="210"/>
      <c r="BV558" s="210"/>
      <c r="BW558" s="210"/>
      <c r="BX558" s="210"/>
      <c r="BY558" s="210"/>
      <c r="BZ558" s="210"/>
      <c r="CA558" s="30"/>
      <c r="CB558" s="42" t="str">
        <f t="shared" si="73"/>
        <v>Riadok bude skrytý.</v>
      </c>
      <c r="CC558" s="36" t="s">
        <v>97</v>
      </c>
      <c r="CW558" s="22">
        <f t="shared" si="77"/>
        <v>0</v>
      </c>
      <c r="CX558" s="22">
        <f t="shared" si="76"/>
        <v>0</v>
      </c>
      <c r="CZ558" s="22">
        <f t="shared" si="74"/>
        <v>1</v>
      </c>
      <c r="DA558" s="40">
        <f t="shared" si="75"/>
        <v>0</v>
      </c>
      <c r="DZ558" s="191"/>
    </row>
    <row r="559" spans="1:130">
      <c r="A559" s="12"/>
      <c r="B559" s="210"/>
      <c r="C559" s="210"/>
      <c r="D559" s="210"/>
      <c r="E559" s="210"/>
      <c r="F559" s="210"/>
      <c r="G559" s="210"/>
      <c r="H559" s="210"/>
      <c r="I559" s="210"/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10"/>
      <c r="BN559" s="210"/>
      <c r="BO559" s="210"/>
      <c r="BP559" s="210"/>
      <c r="BQ559" s="210"/>
      <c r="BR559" s="210"/>
      <c r="BS559" s="210"/>
      <c r="BT559" s="210"/>
      <c r="BU559" s="210"/>
      <c r="BV559" s="210"/>
      <c r="BW559" s="210"/>
      <c r="BX559" s="210"/>
      <c r="BY559" s="210"/>
      <c r="BZ559" s="210"/>
      <c r="CA559" s="30"/>
      <c r="CB559" s="42" t="str">
        <f t="shared" si="73"/>
        <v>Riadok bude skrytý.</v>
      </c>
      <c r="CC559" s="36" t="s">
        <v>97</v>
      </c>
      <c r="CW559" s="22">
        <f t="shared" si="77"/>
        <v>0</v>
      </c>
      <c r="CX559" s="22">
        <f t="shared" si="76"/>
        <v>0</v>
      </c>
      <c r="CZ559" s="22">
        <f t="shared" si="74"/>
        <v>1</v>
      </c>
      <c r="DA559" s="40">
        <f t="shared" si="75"/>
        <v>0</v>
      </c>
      <c r="DZ559" s="191"/>
    </row>
    <row r="560" spans="1:130">
      <c r="A560" s="12"/>
      <c r="B560" s="210"/>
      <c r="C560" s="210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210"/>
      <c r="BN560" s="210"/>
      <c r="BO560" s="210"/>
      <c r="BP560" s="210"/>
      <c r="BQ560" s="210"/>
      <c r="BR560" s="210"/>
      <c r="BS560" s="210"/>
      <c r="BT560" s="210"/>
      <c r="BU560" s="210"/>
      <c r="BV560" s="210"/>
      <c r="BW560" s="210"/>
      <c r="BX560" s="210"/>
      <c r="BY560" s="210"/>
      <c r="BZ560" s="210"/>
      <c r="CA560" s="30"/>
      <c r="CB560" s="42" t="str">
        <f t="shared" si="73"/>
        <v>Riadok bude skrytý.</v>
      </c>
      <c r="CC560" s="36" t="s">
        <v>97</v>
      </c>
      <c r="CW560" s="22">
        <f t="shared" si="77"/>
        <v>0</v>
      </c>
      <c r="CX560" s="22">
        <f t="shared" si="76"/>
        <v>0</v>
      </c>
      <c r="CZ560" s="22">
        <f t="shared" si="74"/>
        <v>1</v>
      </c>
      <c r="DA560" s="40">
        <f t="shared" si="75"/>
        <v>0</v>
      </c>
      <c r="DZ560" s="191"/>
    </row>
    <row r="561" spans="1:130">
      <c r="A561" s="12"/>
      <c r="B561" s="210"/>
      <c r="C561" s="210"/>
      <c r="D561" s="210"/>
      <c r="E561" s="210"/>
      <c r="F561" s="210"/>
      <c r="G561" s="210"/>
      <c r="H561" s="210"/>
      <c r="I561" s="210"/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210"/>
      <c r="BN561" s="210"/>
      <c r="BO561" s="210"/>
      <c r="BP561" s="210"/>
      <c r="BQ561" s="210"/>
      <c r="BR561" s="210"/>
      <c r="BS561" s="210"/>
      <c r="BT561" s="210"/>
      <c r="BU561" s="210"/>
      <c r="BV561" s="210"/>
      <c r="BW561" s="210"/>
      <c r="BX561" s="210"/>
      <c r="BY561" s="210"/>
      <c r="BZ561" s="210"/>
      <c r="CA561" s="30"/>
      <c r="CB561" s="42" t="str">
        <f t="shared" si="73"/>
        <v>Riadok bude skrytý.</v>
      </c>
      <c r="CC561" s="36" t="s">
        <v>97</v>
      </c>
      <c r="CW561" s="22">
        <f t="shared" si="77"/>
        <v>0</v>
      </c>
      <c r="CX561" s="22">
        <f t="shared" si="76"/>
        <v>0</v>
      </c>
      <c r="CZ561" s="22">
        <f t="shared" si="74"/>
        <v>1</v>
      </c>
      <c r="DA561" s="40">
        <f t="shared" si="75"/>
        <v>0</v>
      </c>
      <c r="DZ561" s="191"/>
    </row>
    <row r="562" spans="1:130">
      <c r="A562" s="12"/>
      <c r="B562" s="210"/>
      <c r="C562" s="210"/>
      <c r="D562" s="210"/>
      <c r="E562" s="210"/>
      <c r="F562" s="210"/>
      <c r="G562" s="210"/>
      <c r="H562" s="210"/>
      <c r="I562" s="210"/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210"/>
      <c r="BN562" s="210"/>
      <c r="BO562" s="210"/>
      <c r="BP562" s="210"/>
      <c r="BQ562" s="210"/>
      <c r="BR562" s="210"/>
      <c r="BS562" s="210"/>
      <c r="BT562" s="210"/>
      <c r="BU562" s="210"/>
      <c r="BV562" s="210"/>
      <c r="BW562" s="210"/>
      <c r="BX562" s="210"/>
      <c r="BY562" s="210"/>
      <c r="BZ562" s="210"/>
      <c r="CA562" s="30"/>
      <c r="CB562" s="42" t="str">
        <f t="shared" si="73"/>
        <v>Riadok bude skrytý.</v>
      </c>
      <c r="CC562" s="36" t="s">
        <v>97</v>
      </c>
      <c r="CW562" s="22">
        <f t="shared" si="77"/>
        <v>0</v>
      </c>
      <c r="CX562" s="22">
        <f t="shared" si="76"/>
        <v>0</v>
      </c>
      <c r="CZ562" s="22">
        <f t="shared" si="74"/>
        <v>1</v>
      </c>
      <c r="DA562" s="40">
        <f t="shared" si="75"/>
        <v>0</v>
      </c>
      <c r="DZ562" s="191"/>
    </row>
    <row r="563" spans="1:130">
      <c r="A563" s="12"/>
      <c r="B563" s="210"/>
      <c r="C563" s="210"/>
      <c r="D563" s="210"/>
      <c r="E563" s="210"/>
      <c r="F563" s="210"/>
      <c r="G563" s="210"/>
      <c r="H563" s="210"/>
      <c r="I563" s="210"/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210"/>
      <c r="BN563" s="210"/>
      <c r="BO563" s="210"/>
      <c r="BP563" s="210"/>
      <c r="BQ563" s="210"/>
      <c r="BR563" s="210"/>
      <c r="BS563" s="210"/>
      <c r="BT563" s="210"/>
      <c r="BU563" s="210"/>
      <c r="BV563" s="210"/>
      <c r="BW563" s="210"/>
      <c r="BX563" s="210"/>
      <c r="BY563" s="210"/>
      <c r="BZ563" s="210"/>
      <c r="CA563" s="30"/>
      <c r="CB563" s="42" t="str">
        <f t="shared" si="73"/>
        <v>Riadok bude skrytý.</v>
      </c>
      <c r="CC563" s="36" t="s">
        <v>97</v>
      </c>
      <c r="CW563" s="22">
        <f t="shared" si="77"/>
        <v>0</v>
      </c>
      <c r="CX563" s="22">
        <f t="shared" si="76"/>
        <v>0</v>
      </c>
      <c r="CZ563" s="22">
        <f t="shared" si="74"/>
        <v>1</v>
      </c>
      <c r="DA563" s="40">
        <f t="shared" si="75"/>
        <v>0</v>
      </c>
      <c r="DZ563" s="191"/>
    </row>
    <row r="564" spans="1:130">
      <c r="A564" s="12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  <c r="AH564" s="210"/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  <c r="BI564" s="210"/>
      <c r="BJ564" s="210"/>
      <c r="BK564" s="210"/>
      <c r="BL564" s="210"/>
      <c r="BM564" s="210"/>
      <c r="BN564" s="210"/>
      <c r="BO564" s="210"/>
      <c r="BP564" s="210"/>
      <c r="BQ564" s="210"/>
      <c r="BR564" s="210"/>
      <c r="BS564" s="210"/>
      <c r="BT564" s="210"/>
      <c r="BU564" s="210"/>
      <c r="BV564" s="210"/>
      <c r="BW564" s="210"/>
      <c r="BX564" s="210"/>
      <c r="BY564" s="210"/>
      <c r="BZ564" s="210"/>
      <c r="CA564" s="30"/>
      <c r="CB564" s="42" t="str">
        <f t="shared" si="73"/>
        <v>Riadok bude skrytý.</v>
      </c>
      <c r="CC564" s="36" t="s">
        <v>97</v>
      </c>
      <c r="CW564" s="22">
        <f t="shared" si="77"/>
        <v>0</v>
      </c>
      <c r="CX564" s="22">
        <f t="shared" si="76"/>
        <v>0</v>
      </c>
      <c r="CZ564" s="22">
        <f t="shared" si="74"/>
        <v>1</v>
      </c>
      <c r="DA564" s="40">
        <f t="shared" si="75"/>
        <v>0</v>
      </c>
      <c r="DZ564" s="191"/>
    </row>
    <row r="565" spans="1:130">
      <c r="A565" s="12"/>
      <c r="B565" s="210"/>
      <c r="C565" s="210"/>
      <c r="D565" s="210"/>
      <c r="E565" s="210"/>
      <c r="F565" s="210"/>
      <c r="G565" s="210"/>
      <c r="H565" s="210"/>
      <c r="I565" s="210"/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  <c r="AH565" s="210"/>
      <c r="AI565" s="210"/>
      <c r="AJ565" s="210"/>
      <c r="AK565" s="210"/>
      <c r="AL565" s="210"/>
      <c r="AM565" s="210"/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  <c r="BH565" s="210"/>
      <c r="BI565" s="210"/>
      <c r="BJ565" s="210"/>
      <c r="BK565" s="210"/>
      <c r="BL565" s="210"/>
      <c r="BM565" s="210"/>
      <c r="BN565" s="210"/>
      <c r="BO565" s="210"/>
      <c r="BP565" s="210"/>
      <c r="BQ565" s="210"/>
      <c r="BR565" s="210"/>
      <c r="BS565" s="210"/>
      <c r="BT565" s="210"/>
      <c r="BU565" s="210"/>
      <c r="BV565" s="210"/>
      <c r="BW565" s="210"/>
      <c r="BX565" s="210"/>
      <c r="BY565" s="210"/>
      <c r="BZ565" s="210"/>
      <c r="CA565" s="30"/>
      <c r="CB565" s="42" t="str">
        <f t="shared" si="73"/>
        <v>Riadok bude skrytý.</v>
      </c>
      <c r="CC565" s="36" t="s">
        <v>97</v>
      </c>
      <c r="CW565" s="22">
        <f t="shared" si="77"/>
        <v>0</v>
      </c>
      <c r="CX565" s="22">
        <f t="shared" si="76"/>
        <v>0</v>
      </c>
      <c r="CZ565" s="22">
        <f t="shared" si="74"/>
        <v>1</v>
      </c>
      <c r="DA565" s="40">
        <f t="shared" si="75"/>
        <v>0</v>
      </c>
      <c r="DZ565" s="191"/>
    </row>
    <row r="566" spans="1:130">
      <c r="A566" s="12"/>
      <c r="CA566" s="28"/>
      <c r="CB566" s="42" t="str">
        <f t="shared" si="73"/>
        <v>Riadok bude skrytý.</v>
      </c>
      <c r="CC566" s="36" t="s">
        <v>97</v>
      </c>
      <c r="CW566" s="22">
        <f t="shared" si="77"/>
        <v>0</v>
      </c>
      <c r="CX566" s="22">
        <f>+IF(CX569+CX581+CX593+CX605=0,0,1)</f>
        <v>0</v>
      </c>
      <c r="CZ566" s="22">
        <f t="shared" si="74"/>
        <v>1</v>
      </c>
      <c r="DA566" s="40">
        <f t="shared" si="75"/>
        <v>0</v>
      </c>
      <c r="DZ566" s="191"/>
    </row>
    <row r="567" spans="1:130" ht="15.75">
      <c r="A567" s="12"/>
      <c r="B567" s="2" t="s">
        <v>256</v>
      </c>
      <c r="G567" s="11"/>
      <c r="H567" s="11"/>
      <c r="CA567" s="29" t="s">
        <v>91</v>
      </c>
      <c r="CB567" s="42" t="str">
        <f t="shared" si="73"/>
        <v>Riadok bude skrytý.</v>
      </c>
      <c r="CC567" s="36" t="s">
        <v>97</v>
      </c>
      <c r="CW567" s="22">
        <f t="shared" si="77"/>
        <v>0</v>
      </c>
      <c r="CX567" s="22">
        <f>+IF(CX569+CX581+CX593+CX605=0,0,1)</f>
        <v>0</v>
      </c>
      <c r="CZ567" s="22">
        <f t="shared" si="74"/>
        <v>1</v>
      </c>
      <c r="DA567" s="40">
        <f t="shared" si="75"/>
        <v>0</v>
      </c>
      <c r="DZ567" s="191"/>
    </row>
    <row r="568" spans="1:130">
      <c r="A568" s="12"/>
      <c r="CA568" s="30"/>
      <c r="CB568" s="42" t="str">
        <f t="shared" si="73"/>
        <v>Riadok bude skrytý.</v>
      </c>
      <c r="CC568" s="36" t="s">
        <v>97</v>
      </c>
      <c r="CW568" s="22">
        <f t="shared" si="77"/>
        <v>0</v>
      </c>
      <c r="CX568" s="22">
        <f>+IF(CX569+CX581+CX593+CX605=0,0,1)</f>
        <v>0</v>
      </c>
      <c r="CZ568" s="22">
        <f t="shared" si="74"/>
        <v>1</v>
      </c>
      <c r="DA568" s="40">
        <f t="shared" si="75"/>
        <v>0</v>
      </c>
      <c r="DZ568" s="191"/>
    </row>
    <row r="569" spans="1:130">
      <c r="A569" s="12"/>
      <c r="B569" s="465" t="s">
        <v>202</v>
      </c>
      <c r="C569" s="466"/>
      <c r="D569" s="466"/>
      <c r="E569" s="466"/>
      <c r="F569" s="466"/>
      <c r="G569" s="466"/>
      <c r="H569" s="466"/>
      <c r="I569" s="466"/>
      <c r="J569" s="466"/>
      <c r="K569" s="466"/>
      <c r="L569" s="466"/>
      <c r="M569" s="466"/>
      <c r="N569" s="466"/>
      <c r="O569" s="466"/>
      <c r="P569" s="466"/>
      <c r="Q569" s="466"/>
      <c r="R569" s="466"/>
      <c r="S569" s="466"/>
      <c r="T569" s="466"/>
      <c r="U569" s="466"/>
      <c r="V569" s="466"/>
      <c r="W569" s="466"/>
      <c r="X569" s="466"/>
      <c r="Y569" s="466"/>
      <c r="Z569" s="466"/>
      <c r="AA569" s="466"/>
      <c r="AB569" s="466"/>
      <c r="AC569" s="466"/>
      <c r="AD569" s="466"/>
      <c r="AE569" s="466"/>
      <c r="AF569" s="466"/>
      <c r="AG569" s="466"/>
      <c r="AH569" s="466"/>
      <c r="AI569" s="466"/>
      <c r="AJ569" s="466"/>
      <c r="AK569" s="466"/>
      <c r="AL569" s="466"/>
      <c r="AM569" s="466"/>
      <c r="AN569" s="466"/>
      <c r="AO569" s="466"/>
      <c r="AP569" s="466"/>
      <c r="AQ569" s="466"/>
      <c r="AR569" s="466"/>
      <c r="AS569" s="466"/>
      <c r="AT569" s="466"/>
      <c r="AU569" s="466"/>
      <c r="AV569" s="466"/>
      <c r="AW569" s="466"/>
      <c r="AX569" s="466"/>
      <c r="AY569" s="466"/>
      <c r="AZ569" s="466"/>
      <c r="BA569" s="466"/>
      <c r="BB569" s="466"/>
      <c r="BC569" s="466"/>
      <c r="BD569" s="466"/>
      <c r="BE569" s="466"/>
      <c r="BF569" s="466"/>
      <c r="BG569" s="466"/>
      <c r="BH569" s="466"/>
      <c r="BI569" s="466"/>
      <c r="BJ569" s="466"/>
      <c r="BK569" s="466"/>
      <c r="BL569" s="466"/>
      <c r="BM569" s="466"/>
      <c r="BN569" s="466"/>
      <c r="BO569" s="466"/>
      <c r="BP569" s="466"/>
      <c r="BQ569" s="466"/>
      <c r="BR569" s="466"/>
      <c r="BS569" s="466"/>
      <c r="BT569" s="466"/>
      <c r="BU569" s="466"/>
      <c r="BV569" s="466"/>
      <c r="BW569" s="466"/>
      <c r="BX569" s="466"/>
      <c r="BY569" s="466"/>
      <c r="BZ569" s="467"/>
      <c r="CA569" s="29" t="s">
        <v>91</v>
      </c>
      <c r="CB569" s="42" t="str">
        <f t="shared" si="73"/>
        <v>Riadok bude skrytý.</v>
      </c>
      <c r="CC569" s="36" t="s">
        <v>97</v>
      </c>
      <c r="CD569" s="4"/>
      <c r="CW569" s="22">
        <f t="shared" si="77"/>
        <v>0</v>
      </c>
      <c r="CX569" s="22">
        <f>+IF(SUM(CX571:CX580)=0,0,1)</f>
        <v>0</v>
      </c>
      <c r="CZ569" s="22">
        <f t="shared" si="74"/>
        <v>1</v>
      </c>
      <c r="DA569" s="40">
        <f t="shared" si="75"/>
        <v>0</v>
      </c>
      <c r="DZ569" s="191"/>
    </row>
    <row r="570" spans="1:130">
      <c r="A570" s="12"/>
      <c r="B570" s="565" t="s">
        <v>198</v>
      </c>
      <c r="C570" s="263"/>
      <c r="D570" s="263"/>
      <c r="E570" s="263"/>
      <c r="F570" s="263"/>
      <c r="G570" s="263"/>
      <c r="H570" s="263"/>
      <c r="I570" s="263"/>
      <c r="J570" s="263"/>
      <c r="K570" s="263"/>
      <c r="L570" s="263"/>
      <c r="M570" s="263"/>
      <c r="N570" s="263"/>
      <c r="O570" s="263"/>
      <c r="P570" s="263"/>
      <c r="Q570" s="263" t="s">
        <v>197</v>
      </c>
      <c r="R570" s="263"/>
      <c r="S570" s="263"/>
      <c r="T570" s="263"/>
      <c r="U570" s="263"/>
      <c r="V570" s="263"/>
      <c r="W570" s="263"/>
      <c r="X570" s="263"/>
      <c r="Y570" s="263"/>
      <c r="Z570" s="263"/>
      <c r="AA570" s="263"/>
      <c r="AB570" s="263"/>
      <c r="AC570" s="263"/>
      <c r="AD570" s="263"/>
      <c r="AE570" s="263"/>
      <c r="AF570" s="539" t="s">
        <v>199</v>
      </c>
      <c r="AG570" s="539"/>
      <c r="AH570" s="539"/>
      <c r="AI570" s="539"/>
      <c r="AJ570" s="539"/>
      <c r="AK570" s="539"/>
      <c r="AL570" s="539"/>
      <c r="AM570" s="539"/>
      <c r="AN570" s="539"/>
      <c r="AO570" s="539"/>
      <c r="AP570" s="539"/>
      <c r="AQ570" s="539"/>
      <c r="AR570" s="539"/>
      <c r="AS570" s="539"/>
      <c r="AT570" s="539"/>
      <c r="AU570" s="539"/>
      <c r="AV570" s="539"/>
      <c r="AW570" s="539" t="s">
        <v>200</v>
      </c>
      <c r="AX570" s="539"/>
      <c r="AY570" s="539"/>
      <c r="AZ570" s="539"/>
      <c r="BA570" s="539"/>
      <c r="BB570" s="539"/>
      <c r="BC570" s="539"/>
      <c r="BD570" s="539"/>
      <c r="BE570" s="539"/>
      <c r="BF570" s="539"/>
      <c r="BG570" s="539"/>
      <c r="BH570" s="539"/>
      <c r="BI570" s="539"/>
      <c r="BJ570" s="539"/>
      <c r="BK570" s="539"/>
      <c r="BL570" s="539"/>
      <c r="BM570" s="539"/>
      <c r="BN570" s="539"/>
      <c r="BO570" s="549" t="s">
        <v>201</v>
      </c>
      <c r="BP570" s="549"/>
      <c r="BQ570" s="549"/>
      <c r="BR570" s="549"/>
      <c r="BS570" s="549"/>
      <c r="BT570" s="549"/>
      <c r="BU570" s="549"/>
      <c r="BV570" s="549"/>
      <c r="BW570" s="549"/>
      <c r="BX570" s="549"/>
      <c r="BY570" s="549"/>
      <c r="BZ570" s="550"/>
      <c r="CA570" s="27"/>
      <c r="CB570" s="42" t="str">
        <f t="shared" si="73"/>
        <v>Riadok bude skrytý.</v>
      </c>
      <c r="CC570" s="36" t="s">
        <v>97</v>
      </c>
      <c r="CW570" s="22">
        <f t="shared" si="77"/>
        <v>0</v>
      </c>
      <c r="CX570" s="22">
        <f>+IF(SUM(CX571:CX580)=0,0,1)</f>
        <v>0</v>
      </c>
      <c r="CZ570" s="22">
        <f t="shared" si="74"/>
        <v>1</v>
      </c>
      <c r="DA570" s="40">
        <f t="shared" si="75"/>
        <v>0</v>
      </c>
      <c r="DZ570" s="191"/>
    </row>
    <row r="571" spans="1:130">
      <c r="A571" s="12"/>
      <c r="B571" s="559"/>
      <c r="C571" s="229"/>
      <c r="D571" s="229"/>
      <c r="E571" s="229"/>
      <c r="F571" s="229"/>
      <c r="G571" s="229"/>
      <c r="H571" s="229"/>
      <c r="I571" s="229"/>
      <c r="J571" s="229"/>
      <c r="K571" s="229"/>
      <c r="L571" s="229"/>
      <c r="M571" s="229"/>
      <c r="N571" s="229"/>
      <c r="O571" s="229"/>
      <c r="P571" s="229"/>
      <c r="Q571" s="560"/>
      <c r="R571" s="560"/>
      <c r="S571" s="560"/>
      <c r="T571" s="560"/>
      <c r="U571" s="560"/>
      <c r="V571" s="560"/>
      <c r="W571" s="560"/>
      <c r="X571" s="560"/>
      <c r="Y571" s="560"/>
      <c r="Z571" s="560"/>
      <c r="AA571" s="560"/>
      <c r="AB571" s="560"/>
      <c r="AC571" s="560"/>
      <c r="AD571" s="560"/>
      <c r="AE571" s="560"/>
      <c r="AF571" s="561" t="str">
        <f t="shared" ref="AF571:AF580" si="78">+IF(B571="","",ROUND(B571*Q571,2))</f>
        <v/>
      </c>
      <c r="AG571" s="561"/>
      <c r="AH571" s="561"/>
      <c r="AI571" s="561"/>
      <c r="AJ571" s="561"/>
      <c r="AK571" s="561"/>
      <c r="AL571" s="561"/>
      <c r="AM571" s="561"/>
      <c r="AN571" s="561"/>
      <c r="AO571" s="561"/>
      <c r="AP571" s="561"/>
      <c r="AQ571" s="561"/>
      <c r="AR571" s="561"/>
      <c r="AS571" s="561"/>
      <c r="AT571" s="561"/>
      <c r="AU571" s="561"/>
      <c r="AV571" s="561"/>
      <c r="AW571" s="448"/>
      <c r="AX571" s="448"/>
      <c r="AY571" s="448"/>
      <c r="AZ571" s="448"/>
      <c r="BA571" s="448"/>
      <c r="BB571" s="448"/>
      <c r="BC571" s="448"/>
      <c r="BD571" s="448"/>
      <c r="BE571" s="448"/>
      <c r="BF571" s="448"/>
      <c r="BG571" s="448"/>
      <c r="BH571" s="448"/>
      <c r="BI571" s="448"/>
      <c r="BJ571" s="448"/>
      <c r="BK571" s="448"/>
      <c r="BL571" s="448"/>
      <c r="BM571" s="448"/>
      <c r="BN571" s="448"/>
      <c r="BO571" s="449" t="str">
        <f t="shared" ref="BO571:BO580" si="79">+IF(AF571="","",IF(AW571="","",IF(ROUND(AF571/AW571,4)&gt;100%,"chyba",ROUND(AF571/AW571,4))))</f>
        <v/>
      </c>
      <c r="BP571" s="449"/>
      <c r="BQ571" s="449"/>
      <c r="BR571" s="449"/>
      <c r="BS571" s="449"/>
      <c r="BT571" s="449"/>
      <c r="BU571" s="449"/>
      <c r="BV571" s="449"/>
      <c r="BW571" s="449"/>
      <c r="BX571" s="449"/>
      <c r="BY571" s="449"/>
      <c r="BZ571" s="450"/>
      <c r="CA571" s="27"/>
      <c r="CB571" s="42" t="str">
        <f t="shared" si="73"/>
        <v>Riadok bude skrytý.</v>
      </c>
      <c r="CC571" s="36" t="s">
        <v>97</v>
      </c>
      <c r="CW571" s="22">
        <f t="shared" si="77"/>
        <v>0</v>
      </c>
      <c r="CX571" s="22">
        <f>+IF(B571="",IF(Q571="",IF(AW571="",0,1),1),1)</f>
        <v>0</v>
      </c>
      <c r="CZ571" s="22">
        <f t="shared" si="74"/>
        <v>1</v>
      </c>
      <c r="DA571" s="40">
        <f t="shared" si="75"/>
        <v>0</v>
      </c>
      <c r="DZ571" s="191"/>
    </row>
    <row r="572" spans="1:130">
      <c r="A572" s="12"/>
      <c r="B572" s="559"/>
      <c r="C572" s="229"/>
      <c r="D572" s="229"/>
      <c r="E572" s="229"/>
      <c r="F572" s="229"/>
      <c r="G572" s="229"/>
      <c r="H572" s="229"/>
      <c r="I572" s="229"/>
      <c r="J572" s="229"/>
      <c r="K572" s="229"/>
      <c r="L572" s="229"/>
      <c r="M572" s="229"/>
      <c r="N572" s="229"/>
      <c r="O572" s="229"/>
      <c r="P572" s="229"/>
      <c r="Q572" s="560"/>
      <c r="R572" s="560"/>
      <c r="S572" s="560"/>
      <c r="T572" s="560"/>
      <c r="U572" s="560"/>
      <c r="V572" s="560"/>
      <c r="W572" s="560"/>
      <c r="X572" s="560"/>
      <c r="Y572" s="560"/>
      <c r="Z572" s="560"/>
      <c r="AA572" s="560"/>
      <c r="AB572" s="560"/>
      <c r="AC572" s="560"/>
      <c r="AD572" s="560"/>
      <c r="AE572" s="560"/>
      <c r="AF572" s="561" t="str">
        <f t="shared" si="78"/>
        <v/>
      </c>
      <c r="AG572" s="561"/>
      <c r="AH572" s="561"/>
      <c r="AI572" s="561"/>
      <c r="AJ572" s="561"/>
      <c r="AK572" s="561"/>
      <c r="AL572" s="561"/>
      <c r="AM572" s="561"/>
      <c r="AN572" s="561"/>
      <c r="AO572" s="561"/>
      <c r="AP572" s="561"/>
      <c r="AQ572" s="561"/>
      <c r="AR572" s="561"/>
      <c r="AS572" s="561"/>
      <c r="AT572" s="561"/>
      <c r="AU572" s="561"/>
      <c r="AV572" s="561"/>
      <c r="AW572" s="448"/>
      <c r="AX572" s="448"/>
      <c r="AY572" s="448"/>
      <c r="AZ572" s="448"/>
      <c r="BA572" s="448"/>
      <c r="BB572" s="448"/>
      <c r="BC572" s="448"/>
      <c r="BD572" s="448"/>
      <c r="BE572" s="448"/>
      <c r="BF572" s="448"/>
      <c r="BG572" s="448"/>
      <c r="BH572" s="448"/>
      <c r="BI572" s="448"/>
      <c r="BJ572" s="448"/>
      <c r="BK572" s="448"/>
      <c r="BL572" s="448"/>
      <c r="BM572" s="448"/>
      <c r="BN572" s="448"/>
      <c r="BO572" s="449" t="str">
        <f t="shared" si="79"/>
        <v/>
      </c>
      <c r="BP572" s="449"/>
      <c r="BQ572" s="449"/>
      <c r="BR572" s="449"/>
      <c r="BS572" s="449"/>
      <c r="BT572" s="449"/>
      <c r="BU572" s="449"/>
      <c r="BV572" s="449"/>
      <c r="BW572" s="449"/>
      <c r="BX572" s="449"/>
      <c r="BY572" s="449"/>
      <c r="BZ572" s="450"/>
      <c r="CA572" s="27"/>
      <c r="CB572" s="42" t="str">
        <f t="shared" si="73"/>
        <v>Riadok bude skrytý.</v>
      </c>
      <c r="CC572" s="36" t="s">
        <v>97</v>
      </c>
      <c r="CW572" s="22">
        <f t="shared" si="77"/>
        <v>0</v>
      </c>
      <c r="CX572" s="22">
        <f t="shared" ref="CX572:CX579" si="80">+IF(B572="",IF(Q572="",IF(AW572="",0,1),1),1)</f>
        <v>0</v>
      </c>
      <c r="CZ572" s="22">
        <f t="shared" si="74"/>
        <v>1</v>
      </c>
      <c r="DA572" s="40">
        <f t="shared" ref="DA572:DA580" si="81">+IF(CW572*CX572=0,0,IF(CZ572=0,0,1))</f>
        <v>0</v>
      </c>
      <c r="DZ572" s="191"/>
    </row>
    <row r="573" spans="1:130">
      <c r="A573" s="12"/>
      <c r="B573" s="559"/>
      <c r="C573" s="229"/>
      <c r="D573" s="229"/>
      <c r="E573" s="229"/>
      <c r="F573" s="229"/>
      <c r="G573" s="229"/>
      <c r="H573" s="229"/>
      <c r="I573" s="229"/>
      <c r="J573" s="229"/>
      <c r="K573" s="229"/>
      <c r="L573" s="229"/>
      <c r="M573" s="229"/>
      <c r="N573" s="229"/>
      <c r="O573" s="229"/>
      <c r="P573" s="229"/>
      <c r="Q573" s="560"/>
      <c r="R573" s="560"/>
      <c r="S573" s="560"/>
      <c r="T573" s="560"/>
      <c r="U573" s="560"/>
      <c r="V573" s="560"/>
      <c r="W573" s="560"/>
      <c r="X573" s="560"/>
      <c r="Y573" s="560"/>
      <c r="Z573" s="560"/>
      <c r="AA573" s="560"/>
      <c r="AB573" s="560"/>
      <c r="AC573" s="560"/>
      <c r="AD573" s="560"/>
      <c r="AE573" s="560"/>
      <c r="AF573" s="561" t="str">
        <f t="shared" si="78"/>
        <v/>
      </c>
      <c r="AG573" s="561"/>
      <c r="AH573" s="561"/>
      <c r="AI573" s="561"/>
      <c r="AJ573" s="561"/>
      <c r="AK573" s="561"/>
      <c r="AL573" s="561"/>
      <c r="AM573" s="561"/>
      <c r="AN573" s="561"/>
      <c r="AO573" s="561"/>
      <c r="AP573" s="561"/>
      <c r="AQ573" s="561"/>
      <c r="AR573" s="561"/>
      <c r="AS573" s="561"/>
      <c r="AT573" s="561"/>
      <c r="AU573" s="561"/>
      <c r="AV573" s="561"/>
      <c r="AW573" s="448"/>
      <c r="AX573" s="448"/>
      <c r="AY573" s="448"/>
      <c r="AZ573" s="448"/>
      <c r="BA573" s="448"/>
      <c r="BB573" s="448"/>
      <c r="BC573" s="448"/>
      <c r="BD573" s="448"/>
      <c r="BE573" s="448"/>
      <c r="BF573" s="448"/>
      <c r="BG573" s="448"/>
      <c r="BH573" s="448"/>
      <c r="BI573" s="448"/>
      <c r="BJ573" s="448"/>
      <c r="BK573" s="448"/>
      <c r="BL573" s="448"/>
      <c r="BM573" s="448"/>
      <c r="BN573" s="448"/>
      <c r="BO573" s="449" t="str">
        <f t="shared" si="79"/>
        <v/>
      </c>
      <c r="BP573" s="449"/>
      <c r="BQ573" s="449"/>
      <c r="BR573" s="449"/>
      <c r="BS573" s="449"/>
      <c r="BT573" s="449"/>
      <c r="BU573" s="449"/>
      <c r="BV573" s="449"/>
      <c r="BW573" s="449"/>
      <c r="BX573" s="449"/>
      <c r="BY573" s="449"/>
      <c r="BZ573" s="450"/>
      <c r="CA573" s="27"/>
      <c r="CB573" s="42" t="str">
        <f t="shared" si="73"/>
        <v>Riadok bude skrytý.</v>
      </c>
      <c r="CC573" s="36" t="s">
        <v>97</v>
      </c>
      <c r="CW573" s="22">
        <f t="shared" si="77"/>
        <v>0</v>
      </c>
      <c r="CX573" s="22">
        <f t="shared" si="80"/>
        <v>0</v>
      </c>
      <c r="CZ573" s="22">
        <f t="shared" si="74"/>
        <v>1</v>
      </c>
      <c r="DA573" s="40">
        <f t="shared" si="81"/>
        <v>0</v>
      </c>
      <c r="DZ573" s="191"/>
    </row>
    <row r="574" spans="1:130">
      <c r="A574" s="12"/>
      <c r="B574" s="559"/>
      <c r="C574" s="229"/>
      <c r="D574" s="229"/>
      <c r="E574" s="229"/>
      <c r="F574" s="229"/>
      <c r="G574" s="229"/>
      <c r="H574" s="229"/>
      <c r="I574" s="229"/>
      <c r="J574" s="229"/>
      <c r="K574" s="229"/>
      <c r="L574" s="229"/>
      <c r="M574" s="229"/>
      <c r="N574" s="229"/>
      <c r="O574" s="229"/>
      <c r="P574" s="229"/>
      <c r="Q574" s="560"/>
      <c r="R574" s="560"/>
      <c r="S574" s="560"/>
      <c r="T574" s="560"/>
      <c r="U574" s="560"/>
      <c r="V574" s="560"/>
      <c r="W574" s="560"/>
      <c r="X574" s="560"/>
      <c r="Y574" s="560"/>
      <c r="Z574" s="560"/>
      <c r="AA574" s="560"/>
      <c r="AB574" s="560"/>
      <c r="AC574" s="560"/>
      <c r="AD574" s="560"/>
      <c r="AE574" s="560"/>
      <c r="AF574" s="561" t="str">
        <f t="shared" si="78"/>
        <v/>
      </c>
      <c r="AG574" s="561"/>
      <c r="AH574" s="561"/>
      <c r="AI574" s="561"/>
      <c r="AJ574" s="561"/>
      <c r="AK574" s="561"/>
      <c r="AL574" s="561"/>
      <c r="AM574" s="561"/>
      <c r="AN574" s="561"/>
      <c r="AO574" s="561"/>
      <c r="AP574" s="561"/>
      <c r="AQ574" s="561"/>
      <c r="AR574" s="561"/>
      <c r="AS574" s="561"/>
      <c r="AT574" s="561"/>
      <c r="AU574" s="561"/>
      <c r="AV574" s="561"/>
      <c r="AW574" s="448"/>
      <c r="AX574" s="448"/>
      <c r="AY574" s="448"/>
      <c r="AZ574" s="448"/>
      <c r="BA574" s="448"/>
      <c r="BB574" s="448"/>
      <c r="BC574" s="448"/>
      <c r="BD574" s="448"/>
      <c r="BE574" s="448"/>
      <c r="BF574" s="448"/>
      <c r="BG574" s="448"/>
      <c r="BH574" s="448"/>
      <c r="BI574" s="448"/>
      <c r="BJ574" s="448"/>
      <c r="BK574" s="448"/>
      <c r="BL574" s="448"/>
      <c r="BM574" s="448"/>
      <c r="BN574" s="448"/>
      <c r="BO574" s="449" t="str">
        <f t="shared" si="79"/>
        <v/>
      </c>
      <c r="BP574" s="449"/>
      <c r="BQ574" s="449"/>
      <c r="BR574" s="449"/>
      <c r="BS574" s="449"/>
      <c r="BT574" s="449"/>
      <c r="BU574" s="449"/>
      <c r="BV574" s="449"/>
      <c r="BW574" s="449"/>
      <c r="BX574" s="449"/>
      <c r="BY574" s="449"/>
      <c r="BZ574" s="450"/>
      <c r="CA574" s="27"/>
      <c r="CB574" s="42" t="str">
        <f t="shared" si="73"/>
        <v>Riadok bude skrytý.</v>
      </c>
      <c r="CC574" s="36" t="s">
        <v>97</v>
      </c>
      <c r="CW574" s="22">
        <f t="shared" si="77"/>
        <v>0</v>
      </c>
      <c r="CX574" s="22">
        <f t="shared" si="80"/>
        <v>0</v>
      </c>
      <c r="CZ574" s="22">
        <f t="shared" si="74"/>
        <v>1</v>
      </c>
      <c r="DA574" s="40">
        <f t="shared" si="81"/>
        <v>0</v>
      </c>
      <c r="DZ574" s="191"/>
    </row>
    <row r="575" spans="1:130" ht="15" customHeight="1">
      <c r="A575" s="12"/>
      <c r="B575" s="559"/>
      <c r="C575" s="229"/>
      <c r="D575" s="229"/>
      <c r="E575" s="229"/>
      <c r="F575" s="229"/>
      <c r="G575" s="229"/>
      <c r="H575" s="229"/>
      <c r="I575" s="229"/>
      <c r="J575" s="229"/>
      <c r="K575" s="229"/>
      <c r="L575" s="229"/>
      <c r="M575" s="229"/>
      <c r="N575" s="229"/>
      <c r="O575" s="229"/>
      <c r="P575" s="229"/>
      <c r="Q575" s="560"/>
      <c r="R575" s="560"/>
      <c r="S575" s="560"/>
      <c r="T575" s="560"/>
      <c r="U575" s="560"/>
      <c r="V575" s="560"/>
      <c r="W575" s="560"/>
      <c r="X575" s="560"/>
      <c r="Y575" s="560"/>
      <c r="Z575" s="560"/>
      <c r="AA575" s="560"/>
      <c r="AB575" s="560"/>
      <c r="AC575" s="560"/>
      <c r="AD575" s="560"/>
      <c r="AE575" s="560"/>
      <c r="AF575" s="561" t="str">
        <f t="shared" si="78"/>
        <v/>
      </c>
      <c r="AG575" s="561"/>
      <c r="AH575" s="561"/>
      <c r="AI575" s="561"/>
      <c r="AJ575" s="561"/>
      <c r="AK575" s="561"/>
      <c r="AL575" s="561"/>
      <c r="AM575" s="561"/>
      <c r="AN575" s="561"/>
      <c r="AO575" s="561"/>
      <c r="AP575" s="561"/>
      <c r="AQ575" s="561"/>
      <c r="AR575" s="561"/>
      <c r="AS575" s="561"/>
      <c r="AT575" s="561"/>
      <c r="AU575" s="561"/>
      <c r="AV575" s="561"/>
      <c r="AW575" s="448"/>
      <c r="AX575" s="448"/>
      <c r="AY575" s="448"/>
      <c r="AZ575" s="448"/>
      <c r="BA575" s="448"/>
      <c r="BB575" s="448"/>
      <c r="BC575" s="448"/>
      <c r="BD575" s="448"/>
      <c r="BE575" s="448"/>
      <c r="BF575" s="448"/>
      <c r="BG575" s="448"/>
      <c r="BH575" s="448"/>
      <c r="BI575" s="448"/>
      <c r="BJ575" s="448"/>
      <c r="BK575" s="448"/>
      <c r="BL575" s="448"/>
      <c r="BM575" s="448"/>
      <c r="BN575" s="448"/>
      <c r="BO575" s="449" t="str">
        <f t="shared" si="79"/>
        <v/>
      </c>
      <c r="BP575" s="449"/>
      <c r="BQ575" s="449"/>
      <c r="BR575" s="449"/>
      <c r="BS575" s="449"/>
      <c r="BT575" s="449"/>
      <c r="BU575" s="449"/>
      <c r="BV575" s="449"/>
      <c r="BW575" s="449"/>
      <c r="BX575" s="449"/>
      <c r="BY575" s="449"/>
      <c r="BZ575" s="450"/>
      <c r="CA575" s="27"/>
      <c r="CB575" s="42" t="str">
        <f>+IF(DA575=0,"Riadok bude skrytý.","Riadok bude vidieť.")</f>
        <v>Riadok bude skrytý.</v>
      </c>
      <c r="CC575" s="36" t="s">
        <v>97</v>
      </c>
      <c r="CW575" s="22">
        <f t="shared" si="77"/>
        <v>0</v>
      </c>
      <c r="CX575" s="22">
        <f t="shared" si="80"/>
        <v>0</v>
      </c>
      <c r="CZ575" s="22">
        <f>IF(CC575="",1,IF(CC575="Chcem skryť riadok.",0,1))</f>
        <v>1</v>
      </c>
      <c r="DA575" s="40">
        <f t="shared" si="81"/>
        <v>0</v>
      </c>
      <c r="DZ575" s="191"/>
    </row>
    <row r="576" spans="1:130">
      <c r="A576" s="12"/>
      <c r="B576" s="559"/>
      <c r="C576" s="229"/>
      <c r="D576" s="229"/>
      <c r="E576" s="229"/>
      <c r="F576" s="229"/>
      <c r="G576" s="229"/>
      <c r="H576" s="229"/>
      <c r="I576" s="229"/>
      <c r="J576" s="229"/>
      <c r="K576" s="229"/>
      <c r="L576" s="229"/>
      <c r="M576" s="229"/>
      <c r="N576" s="229"/>
      <c r="O576" s="229"/>
      <c r="P576" s="229"/>
      <c r="Q576" s="560"/>
      <c r="R576" s="560"/>
      <c r="S576" s="560"/>
      <c r="T576" s="560"/>
      <c r="U576" s="560"/>
      <c r="V576" s="560"/>
      <c r="W576" s="560"/>
      <c r="X576" s="560"/>
      <c r="Y576" s="560"/>
      <c r="Z576" s="560"/>
      <c r="AA576" s="560"/>
      <c r="AB576" s="560"/>
      <c r="AC576" s="560"/>
      <c r="AD576" s="560"/>
      <c r="AE576" s="560"/>
      <c r="AF576" s="561" t="str">
        <f t="shared" si="78"/>
        <v/>
      </c>
      <c r="AG576" s="561"/>
      <c r="AH576" s="561"/>
      <c r="AI576" s="561"/>
      <c r="AJ576" s="561"/>
      <c r="AK576" s="561"/>
      <c r="AL576" s="561"/>
      <c r="AM576" s="561"/>
      <c r="AN576" s="561"/>
      <c r="AO576" s="561"/>
      <c r="AP576" s="561"/>
      <c r="AQ576" s="561"/>
      <c r="AR576" s="561"/>
      <c r="AS576" s="561"/>
      <c r="AT576" s="561"/>
      <c r="AU576" s="561"/>
      <c r="AV576" s="561"/>
      <c r="AW576" s="448"/>
      <c r="AX576" s="448"/>
      <c r="AY576" s="448"/>
      <c r="AZ576" s="448"/>
      <c r="BA576" s="448"/>
      <c r="BB576" s="448"/>
      <c r="BC576" s="448"/>
      <c r="BD576" s="448"/>
      <c r="BE576" s="448"/>
      <c r="BF576" s="448"/>
      <c r="BG576" s="448"/>
      <c r="BH576" s="448"/>
      <c r="BI576" s="448"/>
      <c r="BJ576" s="448"/>
      <c r="BK576" s="448"/>
      <c r="BL576" s="448"/>
      <c r="BM576" s="448"/>
      <c r="BN576" s="448"/>
      <c r="BO576" s="449" t="str">
        <f t="shared" si="79"/>
        <v/>
      </c>
      <c r="BP576" s="449"/>
      <c r="BQ576" s="449"/>
      <c r="BR576" s="449"/>
      <c r="BS576" s="449"/>
      <c r="BT576" s="449"/>
      <c r="BU576" s="449"/>
      <c r="BV576" s="449"/>
      <c r="BW576" s="449"/>
      <c r="BX576" s="449"/>
      <c r="BY576" s="449"/>
      <c r="BZ576" s="450"/>
      <c r="CA576" s="27"/>
      <c r="CB576" s="42" t="str">
        <f t="shared" si="73"/>
        <v>Riadok bude skrytý.</v>
      </c>
      <c r="CC576" s="36" t="s">
        <v>97</v>
      </c>
      <c r="CW576" s="22">
        <f t="shared" si="77"/>
        <v>0</v>
      </c>
      <c r="CX576" s="22">
        <f t="shared" si="80"/>
        <v>0</v>
      </c>
      <c r="CZ576" s="22">
        <f t="shared" si="74"/>
        <v>1</v>
      </c>
      <c r="DA576" s="40">
        <f t="shared" si="81"/>
        <v>0</v>
      </c>
      <c r="DZ576" s="191"/>
    </row>
    <row r="577" spans="1:130">
      <c r="A577" s="12"/>
      <c r="B577" s="559"/>
      <c r="C577" s="229"/>
      <c r="D577" s="229"/>
      <c r="E577" s="229"/>
      <c r="F577" s="229"/>
      <c r="G577" s="229"/>
      <c r="H577" s="229"/>
      <c r="I577" s="229"/>
      <c r="J577" s="229"/>
      <c r="K577" s="229"/>
      <c r="L577" s="229"/>
      <c r="M577" s="229"/>
      <c r="N577" s="229"/>
      <c r="O577" s="229"/>
      <c r="P577" s="229"/>
      <c r="Q577" s="560"/>
      <c r="R577" s="560"/>
      <c r="S577" s="560"/>
      <c r="T577" s="560"/>
      <c r="U577" s="560"/>
      <c r="V577" s="560"/>
      <c r="W577" s="560"/>
      <c r="X577" s="560"/>
      <c r="Y577" s="560"/>
      <c r="Z577" s="560"/>
      <c r="AA577" s="560"/>
      <c r="AB577" s="560"/>
      <c r="AC577" s="560"/>
      <c r="AD577" s="560"/>
      <c r="AE577" s="560"/>
      <c r="AF577" s="561" t="str">
        <f t="shared" si="78"/>
        <v/>
      </c>
      <c r="AG577" s="561"/>
      <c r="AH577" s="561"/>
      <c r="AI577" s="561"/>
      <c r="AJ577" s="561"/>
      <c r="AK577" s="561"/>
      <c r="AL577" s="561"/>
      <c r="AM577" s="561"/>
      <c r="AN577" s="561"/>
      <c r="AO577" s="561"/>
      <c r="AP577" s="561"/>
      <c r="AQ577" s="561"/>
      <c r="AR577" s="561"/>
      <c r="AS577" s="561"/>
      <c r="AT577" s="561"/>
      <c r="AU577" s="561"/>
      <c r="AV577" s="561"/>
      <c r="AW577" s="448"/>
      <c r="AX577" s="448"/>
      <c r="AY577" s="448"/>
      <c r="AZ577" s="448"/>
      <c r="BA577" s="448"/>
      <c r="BB577" s="448"/>
      <c r="BC577" s="448"/>
      <c r="BD577" s="448"/>
      <c r="BE577" s="448"/>
      <c r="BF577" s="448"/>
      <c r="BG577" s="448"/>
      <c r="BH577" s="448"/>
      <c r="BI577" s="448"/>
      <c r="BJ577" s="448"/>
      <c r="BK577" s="448"/>
      <c r="BL577" s="448"/>
      <c r="BM577" s="448"/>
      <c r="BN577" s="448"/>
      <c r="BO577" s="449" t="str">
        <f t="shared" si="79"/>
        <v/>
      </c>
      <c r="BP577" s="449"/>
      <c r="BQ577" s="449"/>
      <c r="BR577" s="449"/>
      <c r="BS577" s="449"/>
      <c r="BT577" s="449"/>
      <c r="BU577" s="449"/>
      <c r="BV577" s="449"/>
      <c r="BW577" s="449"/>
      <c r="BX577" s="449"/>
      <c r="BY577" s="449"/>
      <c r="BZ577" s="450"/>
      <c r="CA577" s="27"/>
      <c r="CB577" s="42" t="str">
        <f>+IF(DA577=0,"Riadok bude skrytý.","Riadok bude vidieť.")</f>
        <v>Riadok bude skrytý.</v>
      </c>
      <c r="CC577" s="36" t="s">
        <v>97</v>
      </c>
      <c r="CW577" s="22">
        <f t="shared" si="77"/>
        <v>0</v>
      </c>
      <c r="CX577" s="22">
        <f t="shared" si="80"/>
        <v>0</v>
      </c>
      <c r="CZ577" s="22">
        <f>IF(CC577="",1,IF(CC577="Chcem skryť riadok.",0,1))</f>
        <v>1</v>
      </c>
      <c r="DA577" s="40">
        <f t="shared" si="81"/>
        <v>0</v>
      </c>
      <c r="DZ577" s="191"/>
    </row>
    <row r="578" spans="1:130">
      <c r="A578" s="12"/>
      <c r="B578" s="559"/>
      <c r="C578" s="229"/>
      <c r="D578" s="229"/>
      <c r="E578" s="229"/>
      <c r="F578" s="229"/>
      <c r="G578" s="229"/>
      <c r="H578" s="229"/>
      <c r="I578" s="229"/>
      <c r="J578" s="229"/>
      <c r="K578" s="229"/>
      <c r="L578" s="229"/>
      <c r="M578" s="229"/>
      <c r="N578" s="229"/>
      <c r="O578" s="229"/>
      <c r="P578" s="229"/>
      <c r="Q578" s="560"/>
      <c r="R578" s="560"/>
      <c r="S578" s="560"/>
      <c r="T578" s="560"/>
      <c r="U578" s="560"/>
      <c r="V578" s="560"/>
      <c r="W578" s="560"/>
      <c r="X578" s="560"/>
      <c r="Y578" s="560"/>
      <c r="Z578" s="560"/>
      <c r="AA578" s="560"/>
      <c r="AB578" s="560"/>
      <c r="AC578" s="560"/>
      <c r="AD578" s="560"/>
      <c r="AE578" s="560"/>
      <c r="AF578" s="561" t="str">
        <f t="shared" si="78"/>
        <v/>
      </c>
      <c r="AG578" s="561"/>
      <c r="AH578" s="561"/>
      <c r="AI578" s="561"/>
      <c r="AJ578" s="561"/>
      <c r="AK578" s="561"/>
      <c r="AL578" s="561"/>
      <c r="AM578" s="561"/>
      <c r="AN578" s="561"/>
      <c r="AO578" s="561"/>
      <c r="AP578" s="561"/>
      <c r="AQ578" s="561"/>
      <c r="AR578" s="561"/>
      <c r="AS578" s="561"/>
      <c r="AT578" s="561"/>
      <c r="AU578" s="561"/>
      <c r="AV578" s="561"/>
      <c r="AW578" s="448"/>
      <c r="AX578" s="448"/>
      <c r="AY578" s="448"/>
      <c r="AZ578" s="448"/>
      <c r="BA578" s="448"/>
      <c r="BB578" s="448"/>
      <c r="BC578" s="448"/>
      <c r="BD578" s="448"/>
      <c r="BE578" s="448"/>
      <c r="BF578" s="448"/>
      <c r="BG578" s="448"/>
      <c r="BH578" s="448"/>
      <c r="BI578" s="448"/>
      <c r="BJ578" s="448"/>
      <c r="BK578" s="448"/>
      <c r="BL578" s="448"/>
      <c r="BM578" s="448"/>
      <c r="BN578" s="448"/>
      <c r="BO578" s="449" t="str">
        <f t="shared" si="79"/>
        <v/>
      </c>
      <c r="BP578" s="449"/>
      <c r="BQ578" s="449"/>
      <c r="BR578" s="449"/>
      <c r="BS578" s="449"/>
      <c r="BT578" s="449"/>
      <c r="BU578" s="449"/>
      <c r="BV578" s="449"/>
      <c r="BW578" s="449"/>
      <c r="BX578" s="449"/>
      <c r="BY578" s="449"/>
      <c r="BZ578" s="450"/>
      <c r="CA578" s="27"/>
      <c r="CB578" s="42" t="str">
        <f>+IF(DA578=0,"Riadok bude skrytý.","Riadok bude vidieť.")</f>
        <v>Riadok bude skrytý.</v>
      </c>
      <c r="CC578" s="36" t="s">
        <v>97</v>
      </c>
      <c r="CW578" s="22">
        <f t="shared" si="77"/>
        <v>0</v>
      </c>
      <c r="CX578" s="22">
        <f t="shared" si="80"/>
        <v>0</v>
      </c>
      <c r="CZ578" s="22">
        <f>IF(CC578="",1,IF(CC578="Chcem skryť riadok.",0,1))</f>
        <v>1</v>
      </c>
      <c r="DA578" s="40">
        <f t="shared" si="81"/>
        <v>0</v>
      </c>
      <c r="DZ578" s="191"/>
    </row>
    <row r="579" spans="1:130">
      <c r="A579" s="12"/>
      <c r="B579" s="559"/>
      <c r="C579" s="229"/>
      <c r="D579" s="229"/>
      <c r="E579" s="229"/>
      <c r="F579" s="229"/>
      <c r="G579" s="229"/>
      <c r="H579" s="229"/>
      <c r="I579" s="229"/>
      <c r="J579" s="229"/>
      <c r="K579" s="229"/>
      <c r="L579" s="229"/>
      <c r="M579" s="229"/>
      <c r="N579" s="229"/>
      <c r="O579" s="229"/>
      <c r="P579" s="229"/>
      <c r="Q579" s="560"/>
      <c r="R579" s="560"/>
      <c r="S579" s="560"/>
      <c r="T579" s="560"/>
      <c r="U579" s="560"/>
      <c r="V579" s="560"/>
      <c r="W579" s="560"/>
      <c r="X579" s="560"/>
      <c r="Y579" s="560"/>
      <c r="Z579" s="560"/>
      <c r="AA579" s="560"/>
      <c r="AB579" s="560"/>
      <c r="AC579" s="560"/>
      <c r="AD579" s="560"/>
      <c r="AE579" s="560"/>
      <c r="AF579" s="561" t="str">
        <f t="shared" si="78"/>
        <v/>
      </c>
      <c r="AG579" s="561"/>
      <c r="AH579" s="561"/>
      <c r="AI579" s="561"/>
      <c r="AJ579" s="561"/>
      <c r="AK579" s="561"/>
      <c r="AL579" s="561"/>
      <c r="AM579" s="561"/>
      <c r="AN579" s="561"/>
      <c r="AO579" s="561"/>
      <c r="AP579" s="561"/>
      <c r="AQ579" s="561"/>
      <c r="AR579" s="561"/>
      <c r="AS579" s="561"/>
      <c r="AT579" s="561"/>
      <c r="AU579" s="561"/>
      <c r="AV579" s="561"/>
      <c r="AW579" s="448"/>
      <c r="AX579" s="448"/>
      <c r="AY579" s="448"/>
      <c r="AZ579" s="448"/>
      <c r="BA579" s="448"/>
      <c r="BB579" s="448"/>
      <c r="BC579" s="448"/>
      <c r="BD579" s="448"/>
      <c r="BE579" s="448"/>
      <c r="BF579" s="448"/>
      <c r="BG579" s="448"/>
      <c r="BH579" s="448"/>
      <c r="BI579" s="448"/>
      <c r="BJ579" s="448"/>
      <c r="BK579" s="448"/>
      <c r="BL579" s="448"/>
      <c r="BM579" s="448"/>
      <c r="BN579" s="448"/>
      <c r="BO579" s="449" t="str">
        <f t="shared" si="79"/>
        <v/>
      </c>
      <c r="BP579" s="449"/>
      <c r="BQ579" s="449"/>
      <c r="BR579" s="449"/>
      <c r="BS579" s="449"/>
      <c r="BT579" s="449"/>
      <c r="BU579" s="449"/>
      <c r="BV579" s="449"/>
      <c r="BW579" s="449"/>
      <c r="BX579" s="449"/>
      <c r="BY579" s="449"/>
      <c r="BZ579" s="450"/>
      <c r="CA579" s="27"/>
      <c r="CB579" s="42" t="str">
        <f t="shared" si="73"/>
        <v>Riadok bude skrytý.</v>
      </c>
      <c r="CC579" s="36" t="s">
        <v>97</v>
      </c>
      <c r="CW579" s="22">
        <f t="shared" si="77"/>
        <v>0</v>
      </c>
      <c r="CX579" s="22">
        <f t="shared" si="80"/>
        <v>0</v>
      </c>
      <c r="CZ579" s="22">
        <f t="shared" si="74"/>
        <v>1</v>
      </c>
      <c r="DA579" s="40">
        <f t="shared" si="81"/>
        <v>0</v>
      </c>
      <c r="DZ579" s="191"/>
    </row>
    <row r="580" spans="1:130">
      <c r="A580" s="12"/>
      <c r="B580" s="562"/>
      <c r="C580" s="236"/>
      <c r="D580" s="236"/>
      <c r="E580" s="236"/>
      <c r="F580" s="236"/>
      <c r="G580" s="236"/>
      <c r="H580" s="236"/>
      <c r="I580" s="236"/>
      <c r="J580" s="236"/>
      <c r="K580" s="236"/>
      <c r="L580" s="236"/>
      <c r="M580" s="236"/>
      <c r="N580" s="236"/>
      <c r="O580" s="236"/>
      <c r="P580" s="236"/>
      <c r="Q580" s="563"/>
      <c r="R580" s="563"/>
      <c r="S580" s="563"/>
      <c r="T580" s="563"/>
      <c r="U580" s="563"/>
      <c r="V580" s="563"/>
      <c r="W580" s="563"/>
      <c r="X580" s="563"/>
      <c r="Y580" s="563"/>
      <c r="Z580" s="563"/>
      <c r="AA580" s="563"/>
      <c r="AB580" s="563"/>
      <c r="AC580" s="563"/>
      <c r="AD580" s="563"/>
      <c r="AE580" s="563"/>
      <c r="AF580" s="564" t="str">
        <f t="shared" si="78"/>
        <v/>
      </c>
      <c r="AG580" s="564"/>
      <c r="AH580" s="564"/>
      <c r="AI580" s="564"/>
      <c r="AJ580" s="564"/>
      <c r="AK580" s="564"/>
      <c r="AL580" s="564"/>
      <c r="AM580" s="564"/>
      <c r="AN580" s="564"/>
      <c r="AO580" s="564"/>
      <c r="AP580" s="564"/>
      <c r="AQ580" s="564"/>
      <c r="AR580" s="564"/>
      <c r="AS580" s="564"/>
      <c r="AT580" s="564"/>
      <c r="AU580" s="564"/>
      <c r="AV580" s="564"/>
      <c r="AW580" s="481"/>
      <c r="AX580" s="481"/>
      <c r="AY580" s="481"/>
      <c r="AZ580" s="481"/>
      <c r="BA580" s="481"/>
      <c r="BB580" s="481"/>
      <c r="BC580" s="481"/>
      <c r="BD580" s="481"/>
      <c r="BE580" s="481"/>
      <c r="BF580" s="481"/>
      <c r="BG580" s="481"/>
      <c r="BH580" s="481"/>
      <c r="BI580" s="481"/>
      <c r="BJ580" s="481"/>
      <c r="BK580" s="481"/>
      <c r="BL580" s="481"/>
      <c r="BM580" s="481"/>
      <c r="BN580" s="481"/>
      <c r="BO580" s="486" t="str">
        <f t="shared" si="79"/>
        <v/>
      </c>
      <c r="BP580" s="486"/>
      <c r="BQ580" s="486"/>
      <c r="BR580" s="486"/>
      <c r="BS580" s="486"/>
      <c r="BT580" s="486"/>
      <c r="BU580" s="486"/>
      <c r="BV580" s="486"/>
      <c r="BW580" s="486"/>
      <c r="BX580" s="486"/>
      <c r="BY580" s="486"/>
      <c r="BZ580" s="487"/>
      <c r="CA580" s="27"/>
      <c r="CB580" s="42" t="str">
        <f t="shared" si="73"/>
        <v>Riadok bude skrytý.</v>
      </c>
      <c r="CC580" s="36" t="s">
        <v>97</v>
      </c>
      <c r="CW580" s="22">
        <f t="shared" si="77"/>
        <v>0</v>
      </c>
      <c r="CX580" s="22">
        <f>+IF(SUM(CX571:CX579)=0,0,1)</f>
        <v>0</v>
      </c>
      <c r="CZ580" s="22">
        <f t="shared" si="74"/>
        <v>1</v>
      </c>
      <c r="DA580" s="40">
        <f t="shared" si="81"/>
        <v>0</v>
      </c>
      <c r="DZ580" s="191"/>
    </row>
    <row r="581" spans="1:130">
      <c r="A581" s="12"/>
      <c r="B581" s="465" t="s">
        <v>203</v>
      </c>
      <c r="C581" s="466"/>
      <c r="D581" s="466"/>
      <c r="E581" s="466"/>
      <c r="F581" s="466"/>
      <c r="G581" s="466"/>
      <c r="H581" s="466"/>
      <c r="I581" s="466"/>
      <c r="J581" s="466"/>
      <c r="K581" s="466"/>
      <c r="L581" s="466"/>
      <c r="M581" s="466"/>
      <c r="N581" s="466"/>
      <c r="O581" s="466"/>
      <c r="P581" s="466"/>
      <c r="Q581" s="466"/>
      <c r="R581" s="466"/>
      <c r="S581" s="466"/>
      <c r="T581" s="466"/>
      <c r="U581" s="466"/>
      <c r="V581" s="466"/>
      <c r="W581" s="466"/>
      <c r="X581" s="466"/>
      <c r="Y581" s="466"/>
      <c r="Z581" s="466"/>
      <c r="AA581" s="466"/>
      <c r="AB581" s="466"/>
      <c r="AC581" s="466"/>
      <c r="AD581" s="466"/>
      <c r="AE581" s="466"/>
      <c r="AF581" s="466"/>
      <c r="AG581" s="466"/>
      <c r="AH581" s="466"/>
      <c r="AI581" s="466"/>
      <c r="AJ581" s="466"/>
      <c r="AK581" s="466"/>
      <c r="AL581" s="466"/>
      <c r="AM581" s="466"/>
      <c r="AN581" s="466"/>
      <c r="AO581" s="466"/>
      <c r="AP581" s="466"/>
      <c r="AQ581" s="466"/>
      <c r="AR581" s="466"/>
      <c r="AS581" s="466"/>
      <c r="AT581" s="466"/>
      <c r="AU581" s="466"/>
      <c r="AV581" s="466"/>
      <c r="AW581" s="466"/>
      <c r="AX581" s="466"/>
      <c r="AY581" s="466"/>
      <c r="AZ581" s="466"/>
      <c r="BA581" s="466"/>
      <c r="BB581" s="466"/>
      <c r="BC581" s="466"/>
      <c r="BD581" s="466"/>
      <c r="BE581" s="466"/>
      <c r="BF581" s="466"/>
      <c r="BG581" s="466"/>
      <c r="BH581" s="466"/>
      <c r="BI581" s="466"/>
      <c r="BJ581" s="466"/>
      <c r="BK581" s="466"/>
      <c r="BL581" s="466"/>
      <c r="BM581" s="466"/>
      <c r="BN581" s="466"/>
      <c r="BO581" s="466"/>
      <c r="BP581" s="466"/>
      <c r="BQ581" s="466"/>
      <c r="BR581" s="466"/>
      <c r="BS581" s="466"/>
      <c r="BT581" s="466"/>
      <c r="BU581" s="466"/>
      <c r="BV581" s="466"/>
      <c r="BW581" s="466"/>
      <c r="BX581" s="466"/>
      <c r="BY581" s="466"/>
      <c r="BZ581" s="467"/>
      <c r="CA581" s="29" t="s">
        <v>91</v>
      </c>
      <c r="CB581" s="42" t="str">
        <f t="shared" si="73"/>
        <v>Riadok bude skrytý.</v>
      </c>
      <c r="CC581" s="36" t="s">
        <v>97</v>
      </c>
      <c r="CW581" s="22">
        <f t="shared" si="77"/>
        <v>0</v>
      </c>
      <c r="CX581" s="22">
        <f>+IF(SUM(CX583:CX592)=0,0,1)</f>
        <v>0</v>
      </c>
      <c r="CZ581" s="22">
        <f t="shared" si="74"/>
        <v>1</v>
      </c>
      <c r="DA581" s="40">
        <f t="shared" ref="DA581:DA606" si="82">+IF(CW581*CX581=0,0,IF(CZ581=0,0,1))</f>
        <v>0</v>
      </c>
      <c r="DZ581" s="191"/>
    </row>
    <row r="582" spans="1:130" ht="15" customHeight="1">
      <c r="A582" s="12"/>
      <c r="B582" s="565" t="s">
        <v>198</v>
      </c>
      <c r="C582" s="263"/>
      <c r="D582" s="263"/>
      <c r="E582" s="263"/>
      <c r="F582" s="263"/>
      <c r="G582" s="263"/>
      <c r="H582" s="263"/>
      <c r="I582" s="263"/>
      <c r="J582" s="263"/>
      <c r="K582" s="263"/>
      <c r="L582" s="263"/>
      <c r="M582" s="263"/>
      <c r="N582" s="263"/>
      <c r="O582" s="263"/>
      <c r="P582" s="263"/>
      <c r="Q582" s="263" t="s">
        <v>197</v>
      </c>
      <c r="R582" s="263"/>
      <c r="S582" s="263"/>
      <c r="T582" s="263"/>
      <c r="U582" s="263"/>
      <c r="V582" s="263"/>
      <c r="W582" s="263"/>
      <c r="X582" s="263"/>
      <c r="Y582" s="263"/>
      <c r="Z582" s="263"/>
      <c r="AA582" s="263"/>
      <c r="AB582" s="263"/>
      <c r="AC582" s="263"/>
      <c r="AD582" s="263"/>
      <c r="AE582" s="263"/>
      <c r="AF582" s="539" t="s">
        <v>199</v>
      </c>
      <c r="AG582" s="539"/>
      <c r="AH582" s="539"/>
      <c r="AI582" s="539"/>
      <c r="AJ582" s="539"/>
      <c r="AK582" s="539"/>
      <c r="AL582" s="539"/>
      <c r="AM582" s="539"/>
      <c r="AN582" s="539"/>
      <c r="AO582" s="539"/>
      <c r="AP582" s="539"/>
      <c r="AQ582" s="539"/>
      <c r="AR582" s="539"/>
      <c r="AS582" s="539"/>
      <c r="AT582" s="539"/>
      <c r="AU582" s="539"/>
      <c r="AV582" s="539"/>
      <c r="AW582" s="539" t="s">
        <v>200</v>
      </c>
      <c r="AX582" s="539"/>
      <c r="AY582" s="539"/>
      <c r="AZ582" s="539"/>
      <c r="BA582" s="539"/>
      <c r="BB582" s="539"/>
      <c r="BC582" s="539"/>
      <c r="BD582" s="539"/>
      <c r="BE582" s="539"/>
      <c r="BF582" s="539"/>
      <c r="BG582" s="539"/>
      <c r="BH582" s="539"/>
      <c r="BI582" s="539"/>
      <c r="BJ582" s="539"/>
      <c r="BK582" s="539"/>
      <c r="BL582" s="539"/>
      <c r="BM582" s="539"/>
      <c r="BN582" s="539"/>
      <c r="BO582" s="549" t="s">
        <v>201</v>
      </c>
      <c r="BP582" s="549"/>
      <c r="BQ582" s="549"/>
      <c r="BR582" s="549"/>
      <c r="BS582" s="549"/>
      <c r="BT582" s="549"/>
      <c r="BU582" s="549"/>
      <c r="BV582" s="549"/>
      <c r="BW582" s="549"/>
      <c r="BX582" s="549"/>
      <c r="BY582" s="549"/>
      <c r="BZ582" s="550"/>
      <c r="CA582" s="27"/>
      <c r="CB582" s="42" t="str">
        <f t="shared" si="73"/>
        <v>Riadok bude skrytý.</v>
      </c>
      <c r="CC582" s="36" t="s">
        <v>97</v>
      </c>
      <c r="CW582" s="22">
        <f t="shared" si="77"/>
        <v>0</v>
      </c>
      <c r="CX582" s="22">
        <f>+IF(SUM(CX583:CX592)=0,0,1)</f>
        <v>0</v>
      </c>
      <c r="CZ582" s="22">
        <f t="shared" si="74"/>
        <v>1</v>
      </c>
      <c r="DA582" s="40">
        <f t="shared" si="82"/>
        <v>0</v>
      </c>
      <c r="DZ582" s="191"/>
    </row>
    <row r="583" spans="1:130" ht="15" customHeight="1">
      <c r="A583" s="12"/>
      <c r="B583" s="559"/>
      <c r="C583" s="229"/>
      <c r="D583" s="229"/>
      <c r="E583" s="229"/>
      <c r="F583" s="229"/>
      <c r="G583" s="229"/>
      <c r="H583" s="229"/>
      <c r="I583" s="229"/>
      <c r="J583" s="229"/>
      <c r="K583" s="229"/>
      <c r="L583" s="229"/>
      <c r="M583" s="229"/>
      <c r="N583" s="229"/>
      <c r="O583" s="229"/>
      <c r="P583" s="229"/>
      <c r="Q583" s="560"/>
      <c r="R583" s="560"/>
      <c r="S583" s="560"/>
      <c r="T583" s="560"/>
      <c r="U583" s="560"/>
      <c r="V583" s="560"/>
      <c r="W583" s="560"/>
      <c r="X583" s="560"/>
      <c r="Y583" s="560"/>
      <c r="Z583" s="560"/>
      <c r="AA583" s="560"/>
      <c r="AB583" s="560"/>
      <c r="AC583" s="560"/>
      <c r="AD583" s="560"/>
      <c r="AE583" s="560"/>
      <c r="AF583" s="561" t="str">
        <f t="shared" ref="AF583:AF592" si="83">+IF(B583="","",ROUND(B583*Q583,2))</f>
        <v/>
      </c>
      <c r="AG583" s="561"/>
      <c r="AH583" s="561"/>
      <c r="AI583" s="561"/>
      <c r="AJ583" s="561"/>
      <c r="AK583" s="561"/>
      <c r="AL583" s="561"/>
      <c r="AM583" s="561"/>
      <c r="AN583" s="561"/>
      <c r="AO583" s="561"/>
      <c r="AP583" s="561"/>
      <c r="AQ583" s="561"/>
      <c r="AR583" s="561"/>
      <c r="AS583" s="561"/>
      <c r="AT583" s="561"/>
      <c r="AU583" s="561"/>
      <c r="AV583" s="561"/>
      <c r="AW583" s="448"/>
      <c r="AX583" s="448"/>
      <c r="AY583" s="448"/>
      <c r="AZ583" s="448"/>
      <c r="BA583" s="448"/>
      <c r="BB583" s="448"/>
      <c r="BC583" s="448"/>
      <c r="BD583" s="448"/>
      <c r="BE583" s="448"/>
      <c r="BF583" s="448"/>
      <c r="BG583" s="448"/>
      <c r="BH583" s="448"/>
      <c r="BI583" s="448"/>
      <c r="BJ583" s="448"/>
      <c r="BK583" s="448"/>
      <c r="BL583" s="448"/>
      <c r="BM583" s="448"/>
      <c r="BN583" s="448"/>
      <c r="BO583" s="449" t="str">
        <f t="shared" ref="BO583:BO592" si="84">+IF(AF583="","",IF(AW583="","",IF(ROUND(AF583/AW583,4)&gt;100%,"chyba",ROUND(AF583/AW583,4))))</f>
        <v/>
      </c>
      <c r="BP583" s="449"/>
      <c r="BQ583" s="449"/>
      <c r="BR583" s="449"/>
      <c r="BS583" s="449"/>
      <c r="BT583" s="449"/>
      <c r="BU583" s="449"/>
      <c r="BV583" s="449"/>
      <c r="BW583" s="449"/>
      <c r="BX583" s="449"/>
      <c r="BY583" s="449"/>
      <c r="BZ583" s="450"/>
      <c r="CA583" s="28"/>
      <c r="CB583" s="42" t="str">
        <f t="shared" si="73"/>
        <v>Riadok bude skrytý.</v>
      </c>
      <c r="CC583" s="36" t="s">
        <v>97</v>
      </c>
      <c r="CW583" s="22">
        <f t="shared" si="77"/>
        <v>0</v>
      </c>
      <c r="CX583" s="22">
        <f t="shared" ref="CX583:CX591" si="85">+IF(B583="",IF(Q583="",IF(AW583="",0,1),1),1)</f>
        <v>0</v>
      </c>
      <c r="CZ583" s="22">
        <f t="shared" si="74"/>
        <v>1</v>
      </c>
      <c r="DA583" s="40">
        <f t="shared" si="82"/>
        <v>0</v>
      </c>
      <c r="DZ583" s="191"/>
    </row>
    <row r="584" spans="1:130" ht="15" customHeight="1">
      <c r="A584" s="12"/>
      <c r="B584" s="559"/>
      <c r="C584" s="229"/>
      <c r="D584" s="229"/>
      <c r="E584" s="229"/>
      <c r="F584" s="229"/>
      <c r="G584" s="229"/>
      <c r="H584" s="229"/>
      <c r="I584" s="229"/>
      <c r="J584" s="229"/>
      <c r="K584" s="229"/>
      <c r="L584" s="229"/>
      <c r="M584" s="229"/>
      <c r="N584" s="229"/>
      <c r="O584" s="229"/>
      <c r="P584" s="229"/>
      <c r="Q584" s="560"/>
      <c r="R584" s="560"/>
      <c r="S584" s="560"/>
      <c r="T584" s="560"/>
      <c r="U584" s="560"/>
      <c r="V584" s="560"/>
      <c r="W584" s="560"/>
      <c r="X584" s="560"/>
      <c r="Y584" s="560"/>
      <c r="Z584" s="560"/>
      <c r="AA584" s="560"/>
      <c r="AB584" s="560"/>
      <c r="AC584" s="560"/>
      <c r="AD584" s="560"/>
      <c r="AE584" s="560"/>
      <c r="AF584" s="561" t="str">
        <f t="shared" si="83"/>
        <v/>
      </c>
      <c r="AG584" s="561"/>
      <c r="AH584" s="561"/>
      <c r="AI584" s="561"/>
      <c r="AJ584" s="561"/>
      <c r="AK584" s="561"/>
      <c r="AL584" s="561"/>
      <c r="AM584" s="561"/>
      <c r="AN584" s="561"/>
      <c r="AO584" s="561"/>
      <c r="AP584" s="561"/>
      <c r="AQ584" s="561"/>
      <c r="AR584" s="561"/>
      <c r="AS584" s="561"/>
      <c r="AT584" s="561"/>
      <c r="AU584" s="561"/>
      <c r="AV584" s="561"/>
      <c r="AW584" s="448"/>
      <c r="AX584" s="448"/>
      <c r="AY584" s="448"/>
      <c r="AZ584" s="448"/>
      <c r="BA584" s="448"/>
      <c r="BB584" s="448"/>
      <c r="BC584" s="448"/>
      <c r="BD584" s="448"/>
      <c r="BE584" s="448"/>
      <c r="BF584" s="448"/>
      <c r="BG584" s="448"/>
      <c r="BH584" s="448"/>
      <c r="BI584" s="448"/>
      <c r="BJ584" s="448"/>
      <c r="BK584" s="448"/>
      <c r="BL584" s="448"/>
      <c r="BM584" s="448"/>
      <c r="BN584" s="448"/>
      <c r="BO584" s="449" t="str">
        <f t="shared" si="84"/>
        <v/>
      </c>
      <c r="BP584" s="449"/>
      <c r="BQ584" s="449"/>
      <c r="BR584" s="449"/>
      <c r="BS584" s="449"/>
      <c r="BT584" s="449"/>
      <c r="BU584" s="449"/>
      <c r="BV584" s="449"/>
      <c r="BW584" s="449"/>
      <c r="BX584" s="449"/>
      <c r="BY584" s="449"/>
      <c r="BZ584" s="450"/>
      <c r="CA584" s="28"/>
      <c r="CB584" s="42" t="str">
        <f t="shared" si="73"/>
        <v>Riadok bude skrytý.</v>
      </c>
      <c r="CC584" s="36" t="s">
        <v>97</v>
      </c>
      <c r="CW584" s="22">
        <f t="shared" si="77"/>
        <v>0</v>
      </c>
      <c r="CX584" s="22">
        <f t="shared" si="85"/>
        <v>0</v>
      </c>
      <c r="CZ584" s="22">
        <f t="shared" si="74"/>
        <v>1</v>
      </c>
      <c r="DA584" s="40">
        <f t="shared" si="82"/>
        <v>0</v>
      </c>
      <c r="DZ584" s="191"/>
    </row>
    <row r="585" spans="1:130" ht="15" customHeight="1">
      <c r="A585" s="12"/>
      <c r="B585" s="559"/>
      <c r="C585" s="229"/>
      <c r="D585" s="229"/>
      <c r="E585" s="229"/>
      <c r="F585" s="229"/>
      <c r="G585" s="229"/>
      <c r="H585" s="229"/>
      <c r="I585" s="229"/>
      <c r="J585" s="229"/>
      <c r="K585" s="229"/>
      <c r="L585" s="229"/>
      <c r="M585" s="229"/>
      <c r="N585" s="229"/>
      <c r="O585" s="229"/>
      <c r="P585" s="229"/>
      <c r="Q585" s="560"/>
      <c r="R585" s="560"/>
      <c r="S585" s="560"/>
      <c r="T585" s="560"/>
      <c r="U585" s="560"/>
      <c r="V585" s="560"/>
      <c r="W585" s="560"/>
      <c r="X585" s="560"/>
      <c r="Y585" s="560"/>
      <c r="Z585" s="560"/>
      <c r="AA585" s="560"/>
      <c r="AB585" s="560"/>
      <c r="AC585" s="560"/>
      <c r="AD585" s="560"/>
      <c r="AE585" s="560"/>
      <c r="AF585" s="561" t="str">
        <f t="shared" si="83"/>
        <v/>
      </c>
      <c r="AG585" s="561"/>
      <c r="AH585" s="561"/>
      <c r="AI585" s="561"/>
      <c r="AJ585" s="561"/>
      <c r="AK585" s="561"/>
      <c r="AL585" s="561"/>
      <c r="AM585" s="561"/>
      <c r="AN585" s="561"/>
      <c r="AO585" s="561"/>
      <c r="AP585" s="561"/>
      <c r="AQ585" s="561"/>
      <c r="AR585" s="561"/>
      <c r="AS585" s="561"/>
      <c r="AT585" s="561"/>
      <c r="AU585" s="561"/>
      <c r="AV585" s="561"/>
      <c r="AW585" s="448"/>
      <c r="AX585" s="448"/>
      <c r="AY585" s="448"/>
      <c r="AZ585" s="448"/>
      <c r="BA585" s="448"/>
      <c r="BB585" s="448"/>
      <c r="BC585" s="448"/>
      <c r="BD585" s="448"/>
      <c r="BE585" s="448"/>
      <c r="BF585" s="448"/>
      <c r="BG585" s="448"/>
      <c r="BH585" s="448"/>
      <c r="BI585" s="448"/>
      <c r="BJ585" s="448"/>
      <c r="BK585" s="448"/>
      <c r="BL585" s="448"/>
      <c r="BM585" s="448"/>
      <c r="BN585" s="448"/>
      <c r="BO585" s="449" t="str">
        <f t="shared" si="84"/>
        <v/>
      </c>
      <c r="BP585" s="449"/>
      <c r="BQ585" s="449"/>
      <c r="BR585" s="449"/>
      <c r="BS585" s="449"/>
      <c r="BT585" s="449"/>
      <c r="BU585" s="449"/>
      <c r="BV585" s="449"/>
      <c r="BW585" s="449"/>
      <c r="BX585" s="449"/>
      <c r="BY585" s="449"/>
      <c r="BZ585" s="450"/>
      <c r="CA585" s="28"/>
      <c r="CB585" s="42" t="str">
        <f t="shared" si="73"/>
        <v>Riadok bude skrytý.</v>
      </c>
      <c r="CC585" s="36" t="s">
        <v>97</v>
      </c>
      <c r="CW585" s="22">
        <f t="shared" si="77"/>
        <v>0</v>
      </c>
      <c r="CX585" s="22">
        <f t="shared" si="85"/>
        <v>0</v>
      </c>
      <c r="CZ585" s="22">
        <f t="shared" si="74"/>
        <v>1</v>
      </c>
      <c r="DA585" s="40">
        <f t="shared" si="82"/>
        <v>0</v>
      </c>
      <c r="DZ585" s="191"/>
    </row>
    <row r="586" spans="1:130" ht="15" customHeight="1">
      <c r="A586" s="12"/>
      <c r="B586" s="559"/>
      <c r="C586" s="229"/>
      <c r="D586" s="229"/>
      <c r="E586" s="229"/>
      <c r="F586" s="229"/>
      <c r="G586" s="229"/>
      <c r="H586" s="229"/>
      <c r="I586" s="229"/>
      <c r="J586" s="229"/>
      <c r="K586" s="229"/>
      <c r="L586" s="229"/>
      <c r="M586" s="229"/>
      <c r="N586" s="229"/>
      <c r="O586" s="229"/>
      <c r="P586" s="229"/>
      <c r="Q586" s="560"/>
      <c r="R586" s="560"/>
      <c r="S586" s="560"/>
      <c r="T586" s="560"/>
      <c r="U586" s="560"/>
      <c r="V586" s="560"/>
      <c r="W586" s="560"/>
      <c r="X586" s="560"/>
      <c r="Y586" s="560"/>
      <c r="Z586" s="560"/>
      <c r="AA586" s="560"/>
      <c r="AB586" s="560"/>
      <c r="AC586" s="560"/>
      <c r="AD586" s="560"/>
      <c r="AE586" s="560"/>
      <c r="AF586" s="561" t="str">
        <f t="shared" si="83"/>
        <v/>
      </c>
      <c r="AG586" s="561"/>
      <c r="AH586" s="561"/>
      <c r="AI586" s="561"/>
      <c r="AJ586" s="561"/>
      <c r="AK586" s="561"/>
      <c r="AL586" s="561"/>
      <c r="AM586" s="561"/>
      <c r="AN586" s="561"/>
      <c r="AO586" s="561"/>
      <c r="AP586" s="561"/>
      <c r="AQ586" s="561"/>
      <c r="AR586" s="561"/>
      <c r="AS586" s="561"/>
      <c r="AT586" s="561"/>
      <c r="AU586" s="561"/>
      <c r="AV586" s="561"/>
      <c r="AW586" s="448"/>
      <c r="AX586" s="448"/>
      <c r="AY586" s="448"/>
      <c r="AZ586" s="448"/>
      <c r="BA586" s="448"/>
      <c r="BB586" s="448"/>
      <c r="BC586" s="448"/>
      <c r="BD586" s="448"/>
      <c r="BE586" s="448"/>
      <c r="BF586" s="448"/>
      <c r="BG586" s="448"/>
      <c r="BH586" s="448"/>
      <c r="BI586" s="448"/>
      <c r="BJ586" s="448"/>
      <c r="BK586" s="448"/>
      <c r="BL586" s="448"/>
      <c r="BM586" s="448"/>
      <c r="BN586" s="448"/>
      <c r="BO586" s="449" t="str">
        <f t="shared" si="84"/>
        <v/>
      </c>
      <c r="BP586" s="449"/>
      <c r="BQ586" s="449"/>
      <c r="BR586" s="449"/>
      <c r="BS586" s="449"/>
      <c r="BT586" s="449"/>
      <c r="BU586" s="449"/>
      <c r="BV586" s="449"/>
      <c r="BW586" s="449"/>
      <c r="BX586" s="449"/>
      <c r="BY586" s="449"/>
      <c r="BZ586" s="450"/>
      <c r="CA586" s="28"/>
      <c r="CB586" s="42" t="str">
        <f t="shared" si="73"/>
        <v>Riadok bude skrytý.</v>
      </c>
      <c r="CC586" s="36" t="s">
        <v>97</v>
      </c>
      <c r="CW586" s="22">
        <f t="shared" si="77"/>
        <v>0</v>
      </c>
      <c r="CX586" s="22">
        <f t="shared" si="85"/>
        <v>0</v>
      </c>
      <c r="CZ586" s="22">
        <f t="shared" si="74"/>
        <v>1</v>
      </c>
      <c r="DA586" s="40">
        <f t="shared" si="82"/>
        <v>0</v>
      </c>
      <c r="DZ586" s="191"/>
    </row>
    <row r="587" spans="1:130" ht="15" customHeight="1">
      <c r="A587" s="12"/>
      <c r="B587" s="559"/>
      <c r="C587" s="229"/>
      <c r="D587" s="229"/>
      <c r="E587" s="229"/>
      <c r="F587" s="229"/>
      <c r="G587" s="229"/>
      <c r="H587" s="229"/>
      <c r="I587" s="229"/>
      <c r="J587" s="229"/>
      <c r="K587" s="229"/>
      <c r="L587" s="229"/>
      <c r="M587" s="229"/>
      <c r="N587" s="229"/>
      <c r="O587" s="229"/>
      <c r="P587" s="229"/>
      <c r="Q587" s="560"/>
      <c r="R587" s="560"/>
      <c r="S587" s="560"/>
      <c r="T587" s="560"/>
      <c r="U587" s="560"/>
      <c r="V587" s="560"/>
      <c r="W587" s="560"/>
      <c r="X587" s="560"/>
      <c r="Y587" s="560"/>
      <c r="Z587" s="560"/>
      <c r="AA587" s="560"/>
      <c r="AB587" s="560"/>
      <c r="AC587" s="560"/>
      <c r="AD587" s="560"/>
      <c r="AE587" s="560"/>
      <c r="AF587" s="561" t="str">
        <f t="shared" si="83"/>
        <v/>
      </c>
      <c r="AG587" s="561"/>
      <c r="AH587" s="561"/>
      <c r="AI587" s="561"/>
      <c r="AJ587" s="561"/>
      <c r="AK587" s="561"/>
      <c r="AL587" s="561"/>
      <c r="AM587" s="561"/>
      <c r="AN587" s="561"/>
      <c r="AO587" s="561"/>
      <c r="AP587" s="561"/>
      <c r="AQ587" s="561"/>
      <c r="AR587" s="561"/>
      <c r="AS587" s="561"/>
      <c r="AT587" s="561"/>
      <c r="AU587" s="561"/>
      <c r="AV587" s="561"/>
      <c r="AW587" s="448"/>
      <c r="AX587" s="448"/>
      <c r="AY587" s="448"/>
      <c r="AZ587" s="448"/>
      <c r="BA587" s="448"/>
      <c r="BB587" s="448"/>
      <c r="BC587" s="448"/>
      <c r="BD587" s="448"/>
      <c r="BE587" s="448"/>
      <c r="BF587" s="448"/>
      <c r="BG587" s="448"/>
      <c r="BH587" s="448"/>
      <c r="BI587" s="448"/>
      <c r="BJ587" s="448"/>
      <c r="BK587" s="448"/>
      <c r="BL587" s="448"/>
      <c r="BM587" s="448"/>
      <c r="BN587" s="448"/>
      <c r="BO587" s="449" t="str">
        <f t="shared" si="84"/>
        <v/>
      </c>
      <c r="BP587" s="449"/>
      <c r="BQ587" s="449"/>
      <c r="BR587" s="449"/>
      <c r="BS587" s="449"/>
      <c r="BT587" s="449"/>
      <c r="BU587" s="449"/>
      <c r="BV587" s="449"/>
      <c r="BW587" s="449"/>
      <c r="BX587" s="449"/>
      <c r="BY587" s="449"/>
      <c r="BZ587" s="450"/>
      <c r="CA587" s="28"/>
      <c r="CB587" s="42" t="str">
        <f t="shared" si="73"/>
        <v>Riadok bude skrytý.</v>
      </c>
      <c r="CC587" s="36" t="s">
        <v>97</v>
      </c>
      <c r="CW587" s="22">
        <f t="shared" si="77"/>
        <v>0</v>
      </c>
      <c r="CX587" s="22">
        <f t="shared" si="85"/>
        <v>0</v>
      </c>
      <c r="CZ587" s="22">
        <f t="shared" si="74"/>
        <v>1</v>
      </c>
      <c r="DA587" s="40">
        <f t="shared" si="82"/>
        <v>0</v>
      </c>
      <c r="DZ587" s="191"/>
    </row>
    <row r="588" spans="1:130" ht="15" customHeight="1">
      <c r="A588" s="12"/>
      <c r="B588" s="559"/>
      <c r="C588" s="229"/>
      <c r="D588" s="229"/>
      <c r="E588" s="229"/>
      <c r="F588" s="229"/>
      <c r="G588" s="229"/>
      <c r="H588" s="229"/>
      <c r="I588" s="229"/>
      <c r="J588" s="229"/>
      <c r="K588" s="229"/>
      <c r="L588" s="229"/>
      <c r="M588" s="229"/>
      <c r="N588" s="229"/>
      <c r="O588" s="229"/>
      <c r="P588" s="229"/>
      <c r="Q588" s="560"/>
      <c r="R588" s="560"/>
      <c r="S588" s="560"/>
      <c r="T588" s="560"/>
      <c r="U588" s="560"/>
      <c r="V588" s="560"/>
      <c r="W588" s="560"/>
      <c r="X588" s="560"/>
      <c r="Y588" s="560"/>
      <c r="Z588" s="560"/>
      <c r="AA588" s="560"/>
      <c r="AB588" s="560"/>
      <c r="AC588" s="560"/>
      <c r="AD588" s="560"/>
      <c r="AE588" s="560"/>
      <c r="AF588" s="561" t="str">
        <f t="shared" si="83"/>
        <v/>
      </c>
      <c r="AG588" s="561"/>
      <c r="AH588" s="561"/>
      <c r="AI588" s="561"/>
      <c r="AJ588" s="561"/>
      <c r="AK588" s="561"/>
      <c r="AL588" s="561"/>
      <c r="AM588" s="561"/>
      <c r="AN588" s="561"/>
      <c r="AO588" s="561"/>
      <c r="AP588" s="561"/>
      <c r="AQ588" s="561"/>
      <c r="AR588" s="561"/>
      <c r="AS588" s="561"/>
      <c r="AT588" s="561"/>
      <c r="AU588" s="561"/>
      <c r="AV588" s="561"/>
      <c r="AW588" s="448"/>
      <c r="AX588" s="448"/>
      <c r="AY588" s="448"/>
      <c r="AZ588" s="448"/>
      <c r="BA588" s="448"/>
      <c r="BB588" s="448"/>
      <c r="BC588" s="448"/>
      <c r="BD588" s="448"/>
      <c r="BE588" s="448"/>
      <c r="BF588" s="448"/>
      <c r="BG588" s="448"/>
      <c r="BH588" s="448"/>
      <c r="BI588" s="448"/>
      <c r="BJ588" s="448"/>
      <c r="BK588" s="448"/>
      <c r="BL588" s="448"/>
      <c r="BM588" s="448"/>
      <c r="BN588" s="448"/>
      <c r="BO588" s="449" t="str">
        <f t="shared" si="84"/>
        <v/>
      </c>
      <c r="BP588" s="449"/>
      <c r="BQ588" s="449"/>
      <c r="BR588" s="449"/>
      <c r="BS588" s="449"/>
      <c r="BT588" s="449"/>
      <c r="BU588" s="449"/>
      <c r="BV588" s="449"/>
      <c r="BW588" s="449"/>
      <c r="BX588" s="449"/>
      <c r="BY588" s="449"/>
      <c r="BZ588" s="450"/>
      <c r="CA588" s="28"/>
      <c r="CB588" s="42" t="str">
        <f t="shared" si="73"/>
        <v>Riadok bude skrytý.</v>
      </c>
      <c r="CC588" s="36" t="s">
        <v>97</v>
      </c>
      <c r="CW588" s="22">
        <f t="shared" si="77"/>
        <v>0</v>
      </c>
      <c r="CX588" s="22">
        <f t="shared" si="85"/>
        <v>0</v>
      </c>
      <c r="CZ588" s="22">
        <f t="shared" si="74"/>
        <v>1</v>
      </c>
      <c r="DA588" s="40">
        <f t="shared" si="82"/>
        <v>0</v>
      </c>
      <c r="DZ588" s="191"/>
    </row>
    <row r="589" spans="1:130" ht="15" customHeight="1">
      <c r="A589" s="12"/>
      <c r="B589" s="559"/>
      <c r="C589" s="229"/>
      <c r="D589" s="229"/>
      <c r="E589" s="229"/>
      <c r="F589" s="229"/>
      <c r="G589" s="229"/>
      <c r="H589" s="229"/>
      <c r="I589" s="229"/>
      <c r="J589" s="229"/>
      <c r="K589" s="229"/>
      <c r="L589" s="229"/>
      <c r="M589" s="229"/>
      <c r="N589" s="229"/>
      <c r="O589" s="229"/>
      <c r="P589" s="229"/>
      <c r="Q589" s="560"/>
      <c r="R589" s="560"/>
      <c r="S589" s="560"/>
      <c r="T589" s="560"/>
      <c r="U589" s="560"/>
      <c r="V589" s="560"/>
      <c r="W589" s="560"/>
      <c r="X589" s="560"/>
      <c r="Y589" s="560"/>
      <c r="Z589" s="560"/>
      <c r="AA589" s="560"/>
      <c r="AB589" s="560"/>
      <c r="AC589" s="560"/>
      <c r="AD589" s="560"/>
      <c r="AE589" s="560"/>
      <c r="AF589" s="561" t="str">
        <f t="shared" si="83"/>
        <v/>
      </c>
      <c r="AG589" s="561"/>
      <c r="AH589" s="561"/>
      <c r="AI589" s="561"/>
      <c r="AJ589" s="561"/>
      <c r="AK589" s="561"/>
      <c r="AL589" s="561"/>
      <c r="AM589" s="561"/>
      <c r="AN589" s="561"/>
      <c r="AO589" s="561"/>
      <c r="AP589" s="561"/>
      <c r="AQ589" s="561"/>
      <c r="AR589" s="561"/>
      <c r="AS589" s="561"/>
      <c r="AT589" s="561"/>
      <c r="AU589" s="561"/>
      <c r="AV589" s="561"/>
      <c r="AW589" s="448"/>
      <c r="AX589" s="448"/>
      <c r="AY589" s="448"/>
      <c r="AZ589" s="448"/>
      <c r="BA589" s="448"/>
      <c r="BB589" s="448"/>
      <c r="BC589" s="448"/>
      <c r="BD589" s="448"/>
      <c r="BE589" s="448"/>
      <c r="BF589" s="448"/>
      <c r="BG589" s="448"/>
      <c r="BH589" s="448"/>
      <c r="BI589" s="448"/>
      <c r="BJ589" s="448"/>
      <c r="BK589" s="448"/>
      <c r="BL589" s="448"/>
      <c r="BM589" s="448"/>
      <c r="BN589" s="448"/>
      <c r="BO589" s="449" t="str">
        <f t="shared" si="84"/>
        <v/>
      </c>
      <c r="BP589" s="449"/>
      <c r="BQ589" s="449"/>
      <c r="BR589" s="449"/>
      <c r="BS589" s="449"/>
      <c r="BT589" s="449"/>
      <c r="BU589" s="449"/>
      <c r="BV589" s="449"/>
      <c r="BW589" s="449"/>
      <c r="BX589" s="449"/>
      <c r="BY589" s="449"/>
      <c r="BZ589" s="450"/>
      <c r="CA589" s="28"/>
      <c r="CB589" s="42" t="str">
        <f t="shared" ref="CB589:CB641" si="86">+IF(DA589=0,"Riadok bude skrytý.","Riadok bude vidieť.")</f>
        <v>Riadok bude skrytý.</v>
      </c>
      <c r="CC589" s="36" t="s">
        <v>97</v>
      </c>
      <c r="CW589" s="22">
        <f t="shared" si="77"/>
        <v>0</v>
      </c>
      <c r="CX589" s="22">
        <f t="shared" si="85"/>
        <v>0</v>
      </c>
      <c r="CZ589" s="22">
        <f t="shared" ref="CZ589:CZ623" si="87">IF(CC589="",1,IF(CC589="Chcem skryť riadok.",0,1))</f>
        <v>1</v>
      </c>
      <c r="DA589" s="40">
        <f t="shared" si="82"/>
        <v>0</v>
      </c>
      <c r="DZ589" s="191"/>
    </row>
    <row r="590" spans="1:130" ht="15" customHeight="1">
      <c r="A590" s="12"/>
      <c r="B590" s="559"/>
      <c r="C590" s="229"/>
      <c r="D590" s="229"/>
      <c r="E590" s="229"/>
      <c r="F590" s="229"/>
      <c r="G590" s="229"/>
      <c r="H590" s="229"/>
      <c r="I590" s="229"/>
      <c r="J590" s="229"/>
      <c r="K590" s="229"/>
      <c r="L590" s="229"/>
      <c r="M590" s="229"/>
      <c r="N590" s="229"/>
      <c r="O590" s="229"/>
      <c r="P590" s="229"/>
      <c r="Q590" s="560"/>
      <c r="R590" s="560"/>
      <c r="S590" s="560"/>
      <c r="T590" s="560"/>
      <c r="U590" s="560"/>
      <c r="V590" s="560"/>
      <c r="W590" s="560"/>
      <c r="X590" s="560"/>
      <c r="Y590" s="560"/>
      <c r="Z590" s="560"/>
      <c r="AA590" s="560"/>
      <c r="AB590" s="560"/>
      <c r="AC590" s="560"/>
      <c r="AD590" s="560"/>
      <c r="AE590" s="560"/>
      <c r="AF590" s="561" t="str">
        <f t="shared" si="83"/>
        <v/>
      </c>
      <c r="AG590" s="561"/>
      <c r="AH590" s="561"/>
      <c r="AI590" s="561"/>
      <c r="AJ590" s="561"/>
      <c r="AK590" s="561"/>
      <c r="AL590" s="561"/>
      <c r="AM590" s="561"/>
      <c r="AN590" s="561"/>
      <c r="AO590" s="561"/>
      <c r="AP590" s="561"/>
      <c r="AQ590" s="561"/>
      <c r="AR590" s="561"/>
      <c r="AS590" s="561"/>
      <c r="AT590" s="561"/>
      <c r="AU590" s="561"/>
      <c r="AV590" s="561"/>
      <c r="AW590" s="448"/>
      <c r="AX590" s="448"/>
      <c r="AY590" s="448"/>
      <c r="AZ590" s="448"/>
      <c r="BA590" s="448"/>
      <c r="BB590" s="448"/>
      <c r="BC590" s="448"/>
      <c r="BD590" s="448"/>
      <c r="BE590" s="448"/>
      <c r="BF590" s="448"/>
      <c r="BG590" s="448"/>
      <c r="BH590" s="448"/>
      <c r="BI590" s="448"/>
      <c r="BJ590" s="448"/>
      <c r="BK590" s="448"/>
      <c r="BL590" s="448"/>
      <c r="BM590" s="448"/>
      <c r="BN590" s="448"/>
      <c r="BO590" s="449" t="str">
        <f t="shared" si="84"/>
        <v/>
      </c>
      <c r="BP590" s="449"/>
      <c r="BQ590" s="449"/>
      <c r="BR590" s="449"/>
      <c r="BS590" s="449"/>
      <c r="BT590" s="449"/>
      <c r="BU590" s="449"/>
      <c r="BV590" s="449"/>
      <c r="BW590" s="449"/>
      <c r="BX590" s="449"/>
      <c r="BY590" s="449"/>
      <c r="BZ590" s="450"/>
      <c r="CA590" s="28"/>
      <c r="CB590" s="42" t="str">
        <f t="shared" si="86"/>
        <v>Riadok bude skrytý.</v>
      </c>
      <c r="CC590" s="36" t="s">
        <v>97</v>
      </c>
      <c r="CW590" s="22">
        <f t="shared" si="77"/>
        <v>0</v>
      </c>
      <c r="CX590" s="22">
        <f t="shared" si="85"/>
        <v>0</v>
      </c>
      <c r="CZ590" s="22">
        <f t="shared" si="87"/>
        <v>1</v>
      </c>
      <c r="DA590" s="40">
        <f t="shared" si="82"/>
        <v>0</v>
      </c>
      <c r="DZ590" s="191"/>
    </row>
    <row r="591" spans="1:130" ht="15" customHeight="1">
      <c r="A591" s="12"/>
      <c r="B591" s="559"/>
      <c r="C591" s="229"/>
      <c r="D591" s="229"/>
      <c r="E591" s="229"/>
      <c r="F591" s="229"/>
      <c r="G591" s="229"/>
      <c r="H591" s="229"/>
      <c r="I591" s="229"/>
      <c r="J591" s="229"/>
      <c r="K591" s="229"/>
      <c r="L591" s="229"/>
      <c r="M591" s="229"/>
      <c r="N591" s="229"/>
      <c r="O591" s="229"/>
      <c r="P591" s="229"/>
      <c r="Q591" s="560"/>
      <c r="R591" s="560"/>
      <c r="S591" s="560"/>
      <c r="T591" s="560"/>
      <c r="U591" s="560"/>
      <c r="V591" s="560"/>
      <c r="W591" s="560"/>
      <c r="X591" s="560"/>
      <c r="Y591" s="560"/>
      <c r="Z591" s="560"/>
      <c r="AA591" s="560"/>
      <c r="AB591" s="560"/>
      <c r="AC591" s="560"/>
      <c r="AD591" s="560"/>
      <c r="AE591" s="560"/>
      <c r="AF591" s="561" t="str">
        <f t="shared" si="83"/>
        <v/>
      </c>
      <c r="AG591" s="561"/>
      <c r="AH591" s="561"/>
      <c r="AI591" s="561"/>
      <c r="AJ591" s="561"/>
      <c r="AK591" s="561"/>
      <c r="AL591" s="561"/>
      <c r="AM591" s="561"/>
      <c r="AN591" s="561"/>
      <c r="AO591" s="561"/>
      <c r="AP591" s="561"/>
      <c r="AQ591" s="561"/>
      <c r="AR591" s="561"/>
      <c r="AS591" s="561"/>
      <c r="AT591" s="561"/>
      <c r="AU591" s="561"/>
      <c r="AV591" s="561"/>
      <c r="AW591" s="448"/>
      <c r="AX591" s="448"/>
      <c r="AY591" s="448"/>
      <c r="AZ591" s="448"/>
      <c r="BA591" s="448"/>
      <c r="BB591" s="448"/>
      <c r="BC591" s="448"/>
      <c r="BD591" s="448"/>
      <c r="BE591" s="448"/>
      <c r="BF591" s="448"/>
      <c r="BG591" s="448"/>
      <c r="BH591" s="448"/>
      <c r="BI591" s="448"/>
      <c r="BJ591" s="448"/>
      <c r="BK591" s="448"/>
      <c r="BL591" s="448"/>
      <c r="BM591" s="448"/>
      <c r="BN591" s="448"/>
      <c r="BO591" s="449" t="str">
        <f t="shared" si="84"/>
        <v/>
      </c>
      <c r="BP591" s="449"/>
      <c r="BQ591" s="449"/>
      <c r="BR591" s="449"/>
      <c r="BS591" s="449"/>
      <c r="BT591" s="449"/>
      <c r="BU591" s="449"/>
      <c r="BV591" s="449"/>
      <c r="BW591" s="449"/>
      <c r="BX591" s="449"/>
      <c r="BY591" s="449"/>
      <c r="BZ591" s="450"/>
      <c r="CA591" s="28"/>
      <c r="CB591" s="42" t="str">
        <f t="shared" si="86"/>
        <v>Riadok bude skrytý.</v>
      </c>
      <c r="CC591" s="36" t="s">
        <v>97</v>
      </c>
      <c r="CW591" s="22">
        <f t="shared" si="77"/>
        <v>0</v>
      </c>
      <c r="CX591" s="22">
        <f t="shared" si="85"/>
        <v>0</v>
      </c>
      <c r="CZ591" s="22">
        <f t="shared" si="87"/>
        <v>1</v>
      </c>
      <c r="DA591" s="40">
        <f t="shared" si="82"/>
        <v>0</v>
      </c>
      <c r="DZ591" s="191"/>
    </row>
    <row r="592" spans="1:130" ht="15" customHeight="1">
      <c r="A592" s="12"/>
      <c r="B592" s="562"/>
      <c r="C592" s="236"/>
      <c r="D592" s="236"/>
      <c r="E592" s="236"/>
      <c r="F592" s="236"/>
      <c r="G592" s="236"/>
      <c r="H592" s="236"/>
      <c r="I592" s="236"/>
      <c r="J592" s="236"/>
      <c r="K592" s="236"/>
      <c r="L592" s="236"/>
      <c r="M592" s="236"/>
      <c r="N592" s="236"/>
      <c r="O592" s="236"/>
      <c r="P592" s="236"/>
      <c r="Q592" s="563"/>
      <c r="R592" s="563"/>
      <c r="S592" s="563"/>
      <c r="T592" s="563"/>
      <c r="U592" s="563"/>
      <c r="V592" s="563"/>
      <c r="W592" s="563"/>
      <c r="X592" s="563"/>
      <c r="Y592" s="563"/>
      <c r="Z592" s="563"/>
      <c r="AA592" s="563"/>
      <c r="AB592" s="563"/>
      <c r="AC592" s="563"/>
      <c r="AD592" s="563"/>
      <c r="AE592" s="563"/>
      <c r="AF592" s="564" t="str">
        <f t="shared" si="83"/>
        <v/>
      </c>
      <c r="AG592" s="564"/>
      <c r="AH592" s="564"/>
      <c r="AI592" s="564"/>
      <c r="AJ592" s="564"/>
      <c r="AK592" s="564"/>
      <c r="AL592" s="564"/>
      <c r="AM592" s="564"/>
      <c r="AN592" s="564"/>
      <c r="AO592" s="564"/>
      <c r="AP592" s="564"/>
      <c r="AQ592" s="564"/>
      <c r="AR592" s="564"/>
      <c r="AS592" s="564"/>
      <c r="AT592" s="564"/>
      <c r="AU592" s="564"/>
      <c r="AV592" s="564"/>
      <c r="AW592" s="481"/>
      <c r="AX592" s="481"/>
      <c r="AY592" s="481"/>
      <c r="AZ592" s="481"/>
      <c r="BA592" s="481"/>
      <c r="BB592" s="481"/>
      <c r="BC592" s="481"/>
      <c r="BD592" s="481"/>
      <c r="BE592" s="481"/>
      <c r="BF592" s="481"/>
      <c r="BG592" s="481"/>
      <c r="BH592" s="481"/>
      <c r="BI592" s="481"/>
      <c r="BJ592" s="481"/>
      <c r="BK592" s="481"/>
      <c r="BL592" s="481"/>
      <c r="BM592" s="481"/>
      <c r="BN592" s="481"/>
      <c r="BO592" s="486" t="str">
        <f t="shared" si="84"/>
        <v/>
      </c>
      <c r="BP592" s="486"/>
      <c r="BQ592" s="486"/>
      <c r="BR592" s="486"/>
      <c r="BS592" s="486"/>
      <c r="BT592" s="486"/>
      <c r="BU592" s="486"/>
      <c r="BV592" s="486"/>
      <c r="BW592" s="486"/>
      <c r="BX592" s="486"/>
      <c r="BY592" s="486"/>
      <c r="BZ592" s="487"/>
      <c r="CA592" s="28"/>
      <c r="CB592" s="42" t="str">
        <f t="shared" si="86"/>
        <v>Riadok bude skrytý.</v>
      </c>
      <c r="CC592" s="36" t="s">
        <v>97</v>
      </c>
      <c r="CW592" s="22">
        <f t="shared" si="77"/>
        <v>0</v>
      </c>
      <c r="CX592" s="22">
        <f>+IF(SUM(CX583:CX591)=0,0,1)</f>
        <v>0</v>
      </c>
      <c r="CZ592" s="22">
        <f t="shared" si="87"/>
        <v>1</v>
      </c>
      <c r="DA592" s="40">
        <f t="shared" si="82"/>
        <v>0</v>
      </c>
      <c r="DZ592" s="191"/>
    </row>
    <row r="593" spans="1:130" ht="15" customHeight="1">
      <c r="A593" s="12"/>
      <c r="B593" s="465" t="s">
        <v>205</v>
      </c>
      <c r="C593" s="466"/>
      <c r="D593" s="466"/>
      <c r="E593" s="466"/>
      <c r="F593" s="466"/>
      <c r="G593" s="466"/>
      <c r="H593" s="466"/>
      <c r="I593" s="466"/>
      <c r="J593" s="466"/>
      <c r="K593" s="466"/>
      <c r="L593" s="466"/>
      <c r="M593" s="466"/>
      <c r="N593" s="466"/>
      <c r="O593" s="466"/>
      <c r="P593" s="466"/>
      <c r="Q593" s="466"/>
      <c r="R593" s="466"/>
      <c r="S593" s="466"/>
      <c r="T593" s="466"/>
      <c r="U593" s="466"/>
      <c r="V593" s="466"/>
      <c r="W593" s="466"/>
      <c r="X593" s="466"/>
      <c r="Y593" s="466"/>
      <c r="Z593" s="466"/>
      <c r="AA593" s="466"/>
      <c r="AB593" s="466"/>
      <c r="AC593" s="466"/>
      <c r="AD593" s="466"/>
      <c r="AE593" s="466"/>
      <c r="AF593" s="466"/>
      <c r="AG593" s="466"/>
      <c r="AH593" s="466"/>
      <c r="AI593" s="466"/>
      <c r="AJ593" s="466"/>
      <c r="AK593" s="466"/>
      <c r="AL593" s="466"/>
      <c r="AM593" s="466"/>
      <c r="AN593" s="466"/>
      <c r="AO593" s="466"/>
      <c r="AP593" s="466"/>
      <c r="AQ593" s="466"/>
      <c r="AR593" s="466"/>
      <c r="AS593" s="466"/>
      <c r="AT593" s="466"/>
      <c r="AU593" s="466"/>
      <c r="AV593" s="466"/>
      <c r="AW593" s="466"/>
      <c r="AX593" s="466"/>
      <c r="AY593" s="466"/>
      <c r="AZ593" s="466"/>
      <c r="BA593" s="466"/>
      <c r="BB593" s="466"/>
      <c r="BC593" s="466"/>
      <c r="BD593" s="466"/>
      <c r="BE593" s="466"/>
      <c r="BF593" s="466"/>
      <c r="BG593" s="466"/>
      <c r="BH593" s="466"/>
      <c r="BI593" s="466"/>
      <c r="BJ593" s="466"/>
      <c r="BK593" s="466"/>
      <c r="BL593" s="466"/>
      <c r="BM593" s="466"/>
      <c r="BN593" s="466"/>
      <c r="BO593" s="466"/>
      <c r="BP593" s="466"/>
      <c r="BQ593" s="466"/>
      <c r="BR593" s="466"/>
      <c r="BS593" s="466"/>
      <c r="BT593" s="466"/>
      <c r="BU593" s="466"/>
      <c r="BV593" s="466"/>
      <c r="BW593" s="466"/>
      <c r="BX593" s="466"/>
      <c r="BY593" s="466"/>
      <c r="BZ593" s="467"/>
      <c r="CA593" s="29" t="s">
        <v>91</v>
      </c>
      <c r="CB593" s="42" t="str">
        <f t="shared" si="86"/>
        <v>Riadok bude skrytý.</v>
      </c>
      <c r="CC593" s="36" t="s">
        <v>97</v>
      </c>
      <c r="CW593" s="22">
        <f t="shared" si="77"/>
        <v>0</v>
      </c>
      <c r="CX593" s="22">
        <f>+IF(SUM(CX595:CX604)=0,0,1)</f>
        <v>0</v>
      </c>
      <c r="CZ593" s="22">
        <f t="shared" si="87"/>
        <v>1</v>
      </c>
      <c r="DA593" s="40">
        <f t="shared" si="82"/>
        <v>0</v>
      </c>
      <c r="DZ593" s="191"/>
    </row>
    <row r="594" spans="1:130" ht="15" customHeight="1">
      <c r="A594" s="12"/>
      <c r="B594" s="565" t="s">
        <v>198</v>
      </c>
      <c r="C594" s="263"/>
      <c r="D594" s="263"/>
      <c r="E594" s="263"/>
      <c r="F594" s="263"/>
      <c r="G594" s="263"/>
      <c r="H594" s="263"/>
      <c r="I594" s="263"/>
      <c r="J594" s="263"/>
      <c r="K594" s="263"/>
      <c r="L594" s="263"/>
      <c r="M594" s="263" t="s">
        <v>204</v>
      </c>
      <c r="N594" s="263"/>
      <c r="O594" s="263"/>
      <c r="P594" s="263"/>
      <c r="Q594" s="263"/>
      <c r="R594" s="263"/>
      <c r="S594" s="263"/>
      <c r="T594" s="263"/>
      <c r="U594" s="263"/>
      <c r="V594" s="263"/>
      <c r="W594" s="263"/>
      <c r="X594" s="263"/>
      <c r="Y594" s="263"/>
      <c r="Z594" s="263"/>
      <c r="AA594" s="263"/>
      <c r="AB594" s="424" t="s">
        <v>199</v>
      </c>
      <c r="AC594" s="425"/>
      <c r="AD594" s="425"/>
      <c r="AE594" s="425"/>
      <c r="AF594" s="425"/>
      <c r="AG594" s="425"/>
      <c r="AH594" s="425"/>
      <c r="AI594" s="425"/>
      <c r="AJ594" s="425"/>
      <c r="AK594" s="425"/>
      <c r="AL594" s="425"/>
      <c r="AM594" s="425"/>
      <c r="AN594" s="426"/>
      <c r="AO594" s="263" t="s">
        <v>198</v>
      </c>
      <c r="AP594" s="263"/>
      <c r="AQ594" s="263"/>
      <c r="AR594" s="263"/>
      <c r="AS594" s="263"/>
      <c r="AT594" s="263"/>
      <c r="AU594" s="263"/>
      <c r="AV594" s="263"/>
      <c r="AW594" s="263"/>
      <c r="AX594" s="263"/>
      <c r="AY594" s="263"/>
      <c r="AZ594" s="263" t="s">
        <v>206</v>
      </c>
      <c r="BA594" s="263"/>
      <c r="BB594" s="263"/>
      <c r="BC594" s="263"/>
      <c r="BD594" s="263"/>
      <c r="BE594" s="263"/>
      <c r="BF594" s="263"/>
      <c r="BG594" s="263"/>
      <c r="BH594" s="263"/>
      <c r="BI594" s="263"/>
      <c r="BJ594" s="263"/>
      <c r="BK594" s="263"/>
      <c r="BL594" s="263"/>
      <c r="BM594" s="263"/>
      <c r="BN594" s="263"/>
      <c r="BO594" s="539" t="s">
        <v>199</v>
      </c>
      <c r="BP594" s="539"/>
      <c r="BQ594" s="539"/>
      <c r="BR594" s="539"/>
      <c r="BS594" s="539"/>
      <c r="BT594" s="539"/>
      <c r="BU594" s="539"/>
      <c r="BV594" s="539"/>
      <c r="BW594" s="539"/>
      <c r="BX594" s="539"/>
      <c r="BY594" s="539"/>
      <c r="BZ594" s="540"/>
      <c r="CA594" s="27"/>
      <c r="CB594" s="42" t="str">
        <f t="shared" si="86"/>
        <v>Riadok bude skrytý.</v>
      </c>
      <c r="CC594" s="36" t="s">
        <v>97</v>
      </c>
      <c r="CW594" s="22">
        <f t="shared" si="77"/>
        <v>0</v>
      </c>
      <c r="CX594" s="22">
        <f>+IF(SUM(CX595:CX604)=0,0,1)</f>
        <v>0</v>
      </c>
      <c r="CZ594" s="22">
        <f t="shared" si="87"/>
        <v>1</v>
      </c>
      <c r="DA594" s="40">
        <f t="shared" si="82"/>
        <v>0</v>
      </c>
      <c r="DZ594" s="191"/>
    </row>
    <row r="595" spans="1:130" ht="15" customHeight="1">
      <c r="A595" s="12"/>
      <c r="B595" s="264"/>
      <c r="C595" s="265"/>
      <c r="D595" s="265"/>
      <c r="E595" s="265"/>
      <c r="F595" s="265"/>
      <c r="G595" s="265"/>
      <c r="H595" s="265"/>
      <c r="I595" s="265"/>
      <c r="J595" s="265"/>
      <c r="K595" s="265"/>
      <c r="L595" s="265"/>
      <c r="M595" s="266"/>
      <c r="N595" s="266"/>
      <c r="O595" s="266"/>
      <c r="P595" s="266"/>
      <c r="Q595" s="266"/>
      <c r="R595" s="266"/>
      <c r="S595" s="266"/>
      <c r="T595" s="266"/>
      <c r="U595" s="266"/>
      <c r="V595" s="266"/>
      <c r="W595" s="266"/>
      <c r="X595" s="266"/>
      <c r="Y595" s="266"/>
      <c r="Z595" s="266"/>
      <c r="AA595" s="266"/>
      <c r="AB595" s="442" t="str">
        <f t="shared" ref="AB595:AB604" si="88">IF(B595="","",ROUND(B595*M595,2))</f>
        <v/>
      </c>
      <c r="AC595" s="443"/>
      <c r="AD595" s="443"/>
      <c r="AE595" s="443"/>
      <c r="AF595" s="443"/>
      <c r="AG595" s="443"/>
      <c r="AH595" s="443"/>
      <c r="AI595" s="443"/>
      <c r="AJ595" s="443"/>
      <c r="AK595" s="443"/>
      <c r="AL595" s="443"/>
      <c r="AM595" s="443"/>
      <c r="AN595" s="444"/>
      <c r="AO595" s="265"/>
      <c r="AP595" s="265"/>
      <c r="AQ595" s="265"/>
      <c r="AR595" s="265"/>
      <c r="AS595" s="265"/>
      <c r="AT595" s="265"/>
      <c r="AU595" s="265"/>
      <c r="AV595" s="265"/>
      <c r="AW595" s="265"/>
      <c r="AX595" s="265"/>
      <c r="AY595" s="265"/>
      <c r="AZ595" s="266"/>
      <c r="BA595" s="266"/>
      <c r="BB595" s="266"/>
      <c r="BC595" s="266"/>
      <c r="BD595" s="266"/>
      <c r="BE595" s="266"/>
      <c r="BF595" s="266"/>
      <c r="BG595" s="266"/>
      <c r="BH595" s="266"/>
      <c r="BI595" s="266"/>
      <c r="BJ595" s="266"/>
      <c r="BK595" s="266"/>
      <c r="BL595" s="266"/>
      <c r="BM595" s="266"/>
      <c r="BN595" s="266"/>
      <c r="BO595" s="451" t="str">
        <f t="shared" ref="BO595:BO604" si="89">IF(AO595="","",ROUND(AO595*AZ595,2))</f>
        <v/>
      </c>
      <c r="BP595" s="451"/>
      <c r="BQ595" s="451"/>
      <c r="BR595" s="451"/>
      <c r="BS595" s="451"/>
      <c r="BT595" s="451"/>
      <c r="BU595" s="451"/>
      <c r="BV595" s="451"/>
      <c r="BW595" s="451"/>
      <c r="BX595" s="451"/>
      <c r="BY595" s="451"/>
      <c r="BZ595" s="452"/>
      <c r="CA595" s="28"/>
      <c r="CB595" s="42" t="str">
        <f t="shared" si="86"/>
        <v>Riadok bude skrytý.</v>
      </c>
      <c r="CC595" s="36" t="s">
        <v>97</v>
      </c>
      <c r="CW595" s="22">
        <f t="shared" si="77"/>
        <v>0</v>
      </c>
      <c r="CX595" s="22">
        <f>+IF(B595="",IF(M595="",IF(AO595="",IF(AZ595="",0,1),1),1),1)</f>
        <v>0</v>
      </c>
      <c r="CZ595" s="22">
        <f t="shared" si="87"/>
        <v>1</v>
      </c>
      <c r="DA595" s="40">
        <f t="shared" si="82"/>
        <v>0</v>
      </c>
      <c r="DZ595" s="191"/>
    </row>
    <row r="596" spans="1:130" ht="15" customHeight="1">
      <c r="A596" s="12"/>
      <c r="B596" s="264"/>
      <c r="C596" s="265"/>
      <c r="D596" s="265"/>
      <c r="E596" s="265"/>
      <c r="F596" s="265"/>
      <c r="G596" s="265"/>
      <c r="H596" s="265"/>
      <c r="I596" s="265"/>
      <c r="J596" s="265"/>
      <c r="K596" s="265"/>
      <c r="L596" s="265"/>
      <c r="M596" s="266"/>
      <c r="N596" s="266"/>
      <c r="O596" s="266"/>
      <c r="P596" s="266"/>
      <c r="Q596" s="266"/>
      <c r="R596" s="266"/>
      <c r="S596" s="266"/>
      <c r="T596" s="266"/>
      <c r="U596" s="266"/>
      <c r="V596" s="266"/>
      <c r="W596" s="266"/>
      <c r="X596" s="266"/>
      <c r="Y596" s="266"/>
      <c r="Z596" s="266"/>
      <c r="AA596" s="266"/>
      <c r="AB596" s="442" t="str">
        <f t="shared" si="88"/>
        <v/>
      </c>
      <c r="AC596" s="443"/>
      <c r="AD596" s="443"/>
      <c r="AE596" s="443"/>
      <c r="AF596" s="443"/>
      <c r="AG596" s="443"/>
      <c r="AH596" s="443"/>
      <c r="AI596" s="443"/>
      <c r="AJ596" s="443"/>
      <c r="AK596" s="443"/>
      <c r="AL596" s="443"/>
      <c r="AM596" s="443"/>
      <c r="AN596" s="444"/>
      <c r="AO596" s="265"/>
      <c r="AP596" s="265"/>
      <c r="AQ596" s="265"/>
      <c r="AR596" s="265"/>
      <c r="AS596" s="265"/>
      <c r="AT596" s="265"/>
      <c r="AU596" s="265"/>
      <c r="AV596" s="265"/>
      <c r="AW596" s="265"/>
      <c r="AX596" s="265"/>
      <c r="AY596" s="265"/>
      <c r="AZ596" s="266"/>
      <c r="BA596" s="266"/>
      <c r="BB596" s="266"/>
      <c r="BC596" s="266"/>
      <c r="BD596" s="266"/>
      <c r="BE596" s="266"/>
      <c r="BF596" s="266"/>
      <c r="BG596" s="266"/>
      <c r="BH596" s="266"/>
      <c r="BI596" s="266"/>
      <c r="BJ596" s="266"/>
      <c r="BK596" s="266"/>
      <c r="BL596" s="266"/>
      <c r="BM596" s="266"/>
      <c r="BN596" s="266"/>
      <c r="BO596" s="451" t="str">
        <f t="shared" si="89"/>
        <v/>
      </c>
      <c r="BP596" s="451"/>
      <c r="BQ596" s="451"/>
      <c r="BR596" s="451"/>
      <c r="BS596" s="451"/>
      <c r="BT596" s="451"/>
      <c r="BU596" s="451"/>
      <c r="BV596" s="451"/>
      <c r="BW596" s="451"/>
      <c r="BX596" s="451"/>
      <c r="BY596" s="451"/>
      <c r="BZ596" s="452"/>
      <c r="CA596" s="28"/>
      <c r="CB596" s="42" t="str">
        <f t="shared" si="86"/>
        <v>Riadok bude skrytý.</v>
      </c>
      <c r="CC596" s="36" t="s">
        <v>97</v>
      </c>
      <c r="CW596" s="22">
        <f t="shared" si="77"/>
        <v>0</v>
      </c>
      <c r="CX596" s="22">
        <f t="shared" ref="CX596:CX603" si="90">+IF(B596="",IF(M596="",IF(AO596="",IF(AZ596="",0,1),1),1),1)</f>
        <v>0</v>
      </c>
      <c r="CZ596" s="22">
        <f t="shared" si="87"/>
        <v>1</v>
      </c>
      <c r="DA596" s="40">
        <f t="shared" si="82"/>
        <v>0</v>
      </c>
      <c r="DZ596" s="191"/>
    </row>
    <row r="597" spans="1:130" ht="15" customHeight="1">
      <c r="A597" s="12"/>
      <c r="B597" s="264"/>
      <c r="C597" s="265"/>
      <c r="D597" s="265"/>
      <c r="E597" s="265"/>
      <c r="F597" s="265"/>
      <c r="G597" s="265"/>
      <c r="H597" s="265"/>
      <c r="I597" s="265"/>
      <c r="J597" s="265"/>
      <c r="K597" s="265"/>
      <c r="L597" s="265"/>
      <c r="M597" s="266"/>
      <c r="N597" s="266"/>
      <c r="O597" s="266"/>
      <c r="P597" s="266"/>
      <c r="Q597" s="266"/>
      <c r="R597" s="266"/>
      <c r="S597" s="266"/>
      <c r="T597" s="266"/>
      <c r="U597" s="266"/>
      <c r="V597" s="266"/>
      <c r="W597" s="266"/>
      <c r="X597" s="266"/>
      <c r="Y597" s="266"/>
      <c r="Z597" s="266"/>
      <c r="AA597" s="266"/>
      <c r="AB597" s="442" t="str">
        <f t="shared" si="88"/>
        <v/>
      </c>
      <c r="AC597" s="443"/>
      <c r="AD597" s="443"/>
      <c r="AE597" s="443"/>
      <c r="AF597" s="443"/>
      <c r="AG597" s="443"/>
      <c r="AH597" s="443"/>
      <c r="AI597" s="443"/>
      <c r="AJ597" s="443"/>
      <c r="AK597" s="443"/>
      <c r="AL597" s="443"/>
      <c r="AM597" s="443"/>
      <c r="AN597" s="444"/>
      <c r="AO597" s="265"/>
      <c r="AP597" s="265"/>
      <c r="AQ597" s="265"/>
      <c r="AR597" s="265"/>
      <c r="AS597" s="265"/>
      <c r="AT597" s="265"/>
      <c r="AU597" s="265"/>
      <c r="AV597" s="265"/>
      <c r="AW597" s="265"/>
      <c r="AX597" s="265"/>
      <c r="AY597" s="265"/>
      <c r="AZ597" s="266"/>
      <c r="BA597" s="266"/>
      <c r="BB597" s="266"/>
      <c r="BC597" s="266"/>
      <c r="BD597" s="266"/>
      <c r="BE597" s="266"/>
      <c r="BF597" s="266"/>
      <c r="BG597" s="266"/>
      <c r="BH597" s="266"/>
      <c r="BI597" s="266"/>
      <c r="BJ597" s="266"/>
      <c r="BK597" s="266"/>
      <c r="BL597" s="266"/>
      <c r="BM597" s="266"/>
      <c r="BN597" s="266"/>
      <c r="BO597" s="451" t="str">
        <f t="shared" si="89"/>
        <v/>
      </c>
      <c r="BP597" s="451"/>
      <c r="BQ597" s="451"/>
      <c r="BR597" s="451"/>
      <c r="BS597" s="451"/>
      <c r="BT597" s="451"/>
      <c r="BU597" s="451"/>
      <c r="BV597" s="451"/>
      <c r="BW597" s="451"/>
      <c r="BX597" s="451"/>
      <c r="BY597" s="451"/>
      <c r="BZ597" s="452"/>
      <c r="CA597" s="28"/>
      <c r="CB597" s="42" t="str">
        <f t="shared" si="86"/>
        <v>Riadok bude skrytý.</v>
      </c>
      <c r="CC597" s="36" t="s">
        <v>97</v>
      </c>
      <c r="CW597" s="22">
        <f t="shared" si="77"/>
        <v>0</v>
      </c>
      <c r="CX597" s="22">
        <f t="shared" si="90"/>
        <v>0</v>
      </c>
      <c r="CZ597" s="22">
        <f t="shared" si="87"/>
        <v>1</v>
      </c>
      <c r="DA597" s="40">
        <f t="shared" si="82"/>
        <v>0</v>
      </c>
      <c r="DZ597" s="191"/>
    </row>
    <row r="598" spans="1:130" ht="15" customHeight="1">
      <c r="A598" s="12"/>
      <c r="B598" s="264"/>
      <c r="C598" s="265"/>
      <c r="D598" s="265"/>
      <c r="E598" s="265"/>
      <c r="F598" s="265"/>
      <c r="G598" s="265"/>
      <c r="H598" s="265"/>
      <c r="I598" s="265"/>
      <c r="J598" s="265"/>
      <c r="K598" s="265"/>
      <c r="L598" s="265"/>
      <c r="M598" s="266"/>
      <c r="N598" s="266"/>
      <c r="O598" s="266"/>
      <c r="P598" s="266"/>
      <c r="Q598" s="266"/>
      <c r="R598" s="266"/>
      <c r="S598" s="266"/>
      <c r="T598" s="266"/>
      <c r="U598" s="266"/>
      <c r="V598" s="266"/>
      <c r="W598" s="266"/>
      <c r="X598" s="266"/>
      <c r="Y598" s="266"/>
      <c r="Z598" s="266"/>
      <c r="AA598" s="266"/>
      <c r="AB598" s="442" t="str">
        <f t="shared" si="88"/>
        <v/>
      </c>
      <c r="AC598" s="443"/>
      <c r="AD598" s="443"/>
      <c r="AE598" s="443"/>
      <c r="AF598" s="443"/>
      <c r="AG598" s="443"/>
      <c r="AH598" s="443"/>
      <c r="AI598" s="443"/>
      <c r="AJ598" s="443"/>
      <c r="AK598" s="443"/>
      <c r="AL598" s="443"/>
      <c r="AM598" s="443"/>
      <c r="AN598" s="444"/>
      <c r="AO598" s="265"/>
      <c r="AP598" s="265"/>
      <c r="AQ598" s="265"/>
      <c r="AR598" s="265"/>
      <c r="AS598" s="265"/>
      <c r="AT598" s="265"/>
      <c r="AU598" s="265"/>
      <c r="AV598" s="265"/>
      <c r="AW598" s="265"/>
      <c r="AX598" s="265"/>
      <c r="AY598" s="265"/>
      <c r="AZ598" s="266"/>
      <c r="BA598" s="266"/>
      <c r="BB598" s="266"/>
      <c r="BC598" s="266"/>
      <c r="BD598" s="266"/>
      <c r="BE598" s="266"/>
      <c r="BF598" s="266"/>
      <c r="BG598" s="266"/>
      <c r="BH598" s="266"/>
      <c r="BI598" s="266"/>
      <c r="BJ598" s="266"/>
      <c r="BK598" s="266"/>
      <c r="BL598" s="266"/>
      <c r="BM598" s="266"/>
      <c r="BN598" s="266"/>
      <c r="BO598" s="451" t="str">
        <f t="shared" si="89"/>
        <v/>
      </c>
      <c r="BP598" s="451"/>
      <c r="BQ598" s="451"/>
      <c r="BR598" s="451"/>
      <c r="BS598" s="451"/>
      <c r="BT598" s="451"/>
      <c r="BU598" s="451"/>
      <c r="BV598" s="451"/>
      <c r="BW598" s="451"/>
      <c r="BX598" s="451"/>
      <c r="BY598" s="451"/>
      <c r="BZ598" s="452"/>
      <c r="CA598" s="28"/>
      <c r="CB598" s="42" t="str">
        <f t="shared" si="86"/>
        <v>Riadok bude skrytý.</v>
      </c>
      <c r="CC598" s="36" t="s">
        <v>97</v>
      </c>
      <c r="CW598" s="22">
        <f t="shared" si="77"/>
        <v>0</v>
      </c>
      <c r="CX598" s="22">
        <f t="shared" si="90"/>
        <v>0</v>
      </c>
      <c r="CZ598" s="22">
        <f t="shared" si="87"/>
        <v>1</v>
      </c>
      <c r="DA598" s="40">
        <f t="shared" si="82"/>
        <v>0</v>
      </c>
      <c r="DZ598" s="191"/>
    </row>
    <row r="599" spans="1:130" ht="15" customHeight="1">
      <c r="A599" s="12"/>
      <c r="B599" s="264"/>
      <c r="C599" s="265"/>
      <c r="D599" s="265"/>
      <c r="E599" s="265"/>
      <c r="F599" s="265"/>
      <c r="G599" s="265"/>
      <c r="H599" s="265"/>
      <c r="I599" s="265"/>
      <c r="J599" s="265"/>
      <c r="K599" s="265"/>
      <c r="L599" s="265"/>
      <c r="M599" s="266"/>
      <c r="N599" s="266"/>
      <c r="O599" s="266"/>
      <c r="P599" s="266"/>
      <c r="Q599" s="266"/>
      <c r="R599" s="266"/>
      <c r="S599" s="266"/>
      <c r="T599" s="266"/>
      <c r="U599" s="266"/>
      <c r="V599" s="266"/>
      <c r="W599" s="266"/>
      <c r="X599" s="266"/>
      <c r="Y599" s="266"/>
      <c r="Z599" s="266"/>
      <c r="AA599" s="266"/>
      <c r="AB599" s="442" t="str">
        <f t="shared" si="88"/>
        <v/>
      </c>
      <c r="AC599" s="443"/>
      <c r="AD599" s="443"/>
      <c r="AE599" s="443"/>
      <c r="AF599" s="443"/>
      <c r="AG599" s="443"/>
      <c r="AH599" s="443"/>
      <c r="AI599" s="443"/>
      <c r="AJ599" s="443"/>
      <c r="AK599" s="443"/>
      <c r="AL599" s="443"/>
      <c r="AM599" s="443"/>
      <c r="AN599" s="444"/>
      <c r="AO599" s="265"/>
      <c r="AP599" s="265"/>
      <c r="AQ599" s="265"/>
      <c r="AR599" s="265"/>
      <c r="AS599" s="265"/>
      <c r="AT599" s="265"/>
      <c r="AU599" s="265"/>
      <c r="AV599" s="265"/>
      <c r="AW599" s="265"/>
      <c r="AX599" s="265"/>
      <c r="AY599" s="265"/>
      <c r="AZ599" s="266"/>
      <c r="BA599" s="266"/>
      <c r="BB599" s="266"/>
      <c r="BC599" s="266"/>
      <c r="BD599" s="266"/>
      <c r="BE599" s="266"/>
      <c r="BF599" s="266"/>
      <c r="BG599" s="266"/>
      <c r="BH599" s="266"/>
      <c r="BI599" s="266"/>
      <c r="BJ599" s="266"/>
      <c r="BK599" s="266"/>
      <c r="BL599" s="266"/>
      <c r="BM599" s="266"/>
      <c r="BN599" s="266"/>
      <c r="BO599" s="451" t="str">
        <f t="shared" si="89"/>
        <v/>
      </c>
      <c r="BP599" s="451"/>
      <c r="BQ599" s="451"/>
      <c r="BR599" s="451"/>
      <c r="BS599" s="451"/>
      <c r="BT599" s="451"/>
      <c r="BU599" s="451"/>
      <c r="BV599" s="451"/>
      <c r="BW599" s="451"/>
      <c r="BX599" s="451"/>
      <c r="BY599" s="451"/>
      <c r="BZ599" s="452"/>
      <c r="CA599" s="28"/>
      <c r="CB599" s="42" t="str">
        <f t="shared" si="86"/>
        <v>Riadok bude skrytý.</v>
      </c>
      <c r="CC599" s="36" t="s">
        <v>97</v>
      </c>
      <c r="CW599" s="22">
        <f t="shared" si="77"/>
        <v>0</v>
      </c>
      <c r="CX599" s="22">
        <f t="shared" si="90"/>
        <v>0</v>
      </c>
      <c r="CZ599" s="22">
        <f t="shared" si="87"/>
        <v>1</v>
      </c>
      <c r="DA599" s="40">
        <f t="shared" si="82"/>
        <v>0</v>
      </c>
      <c r="DZ599" s="191"/>
    </row>
    <row r="600" spans="1:130" ht="15" customHeight="1">
      <c r="A600" s="12"/>
      <c r="B600" s="264"/>
      <c r="C600" s="265"/>
      <c r="D600" s="265"/>
      <c r="E600" s="265"/>
      <c r="F600" s="265"/>
      <c r="G600" s="265"/>
      <c r="H600" s="265"/>
      <c r="I600" s="265"/>
      <c r="J600" s="265"/>
      <c r="K600" s="265"/>
      <c r="L600" s="265"/>
      <c r="M600" s="266"/>
      <c r="N600" s="266"/>
      <c r="O600" s="266"/>
      <c r="P600" s="266"/>
      <c r="Q600" s="266"/>
      <c r="R600" s="266"/>
      <c r="S600" s="266"/>
      <c r="T600" s="266"/>
      <c r="U600" s="266"/>
      <c r="V600" s="266"/>
      <c r="W600" s="266"/>
      <c r="X600" s="266"/>
      <c r="Y600" s="266"/>
      <c r="Z600" s="266"/>
      <c r="AA600" s="266"/>
      <c r="AB600" s="442" t="str">
        <f t="shared" si="88"/>
        <v/>
      </c>
      <c r="AC600" s="443"/>
      <c r="AD600" s="443"/>
      <c r="AE600" s="443"/>
      <c r="AF600" s="443"/>
      <c r="AG600" s="443"/>
      <c r="AH600" s="443"/>
      <c r="AI600" s="443"/>
      <c r="AJ600" s="443"/>
      <c r="AK600" s="443"/>
      <c r="AL600" s="443"/>
      <c r="AM600" s="443"/>
      <c r="AN600" s="444"/>
      <c r="AO600" s="265"/>
      <c r="AP600" s="265"/>
      <c r="AQ600" s="265"/>
      <c r="AR600" s="265"/>
      <c r="AS600" s="265"/>
      <c r="AT600" s="265"/>
      <c r="AU600" s="265"/>
      <c r="AV600" s="265"/>
      <c r="AW600" s="265"/>
      <c r="AX600" s="265"/>
      <c r="AY600" s="265"/>
      <c r="AZ600" s="266"/>
      <c r="BA600" s="266"/>
      <c r="BB600" s="266"/>
      <c r="BC600" s="266"/>
      <c r="BD600" s="266"/>
      <c r="BE600" s="266"/>
      <c r="BF600" s="266"/>
      <c r="BG600" s="266"/>
      <c r="BH600" s="266"/>
      <c r="BI600" s="266"/>
      <c r="BJ600" s="266"/>
      <c r="BK600" s="266"/>
      <c r="BL600" s="266"/>
      <c r="BM600" s="266"/>
      <c r="BN600" s="266"/>
      <c r="BO600" s="451" t="str">
        <f t="shared" si="89"/>
        <v/>
      </c>
      <c r="BP600" s="451"/>
      <c r="BQ600" s="451"/>
      <c r="BR600" s="451"/>
      <c r="BS600" s="451"/>
      <c r="BT600" s="451"/>
      <c r="BU600" s="451"/>
      <c r="BV600" s="451"/>
      <c r="BW600" s="451"/>
      <c r="BX600" s="451"/>
      <c r="BY600" s="451"/>
      <c r="BZ600" s="452"/>
      <c r="CA600" s="28"/>
      <c r="CB600" s="42" t="str">
        <f t="shared" si="86"/>
        <v>Riadok bude skrytý.</v>
      </c>
      <c r="CC600" s="36" t="s">
        <v>97</v>
      </c>
      <c r="CW600" s="22">
        <f t="shared" si="77"/>
        <v>0</v>
      </c>
      <c r="CX600" s="22">
        <f t="shared" si="90"/>
        <v>0</v>
      </c>
      <c r="CZ600" s="22">
        <f t="shared" si="87"/>
        <v>1</v>
      </c>
      <c r="DA600" s="40">
        <f t="shared" si="82"/>
        <v>0</v>
      </c>
      <c r="DZ600" s="191"/>
    </row>
    <row r="601" spans="1:130" ht="15" customHeight="1">
      <c r="A601" s="12"/>
      <c r="B601" s="264"/>
      <c r="C601" s="265"/>
      <c r="D601" s="265"/>
      <c r="E601" s="265"/>
      <c r="F601" s="265"/>
      <c r="G601" s="265"/>
      <c r="H601" s="265"/>
      <c r="I601" s="265"/>
      <c r="J601" s="265"/>
      <c r="K601" s="265"/>
      <c r="L601" s="265"/>
      <c r="M601" s="266"/>
      <c r="N601" s="266"/>
      <c r="O601" s="266"/>
      <c r="P601" s="266"/>
      <c r="Q601" s="266"/>
      <c r="R601" s="266"/>
      <c r="S601" s="266"/>
      <c r="T601" s="266"/>
      <c r="U601" s="266"/>
      <c r="V601" s="266"/>
      <c r="W601" s="266"/>
      <c r="X601" s="266"/>
      <c r="Y601" s="266"/>
      <c r="Z601" s="266"/>
      <c r="AA601" s="266"/>
      <c r="AB601" s="442" t="str">
        <f t="shared" si="88"/>
        <v/>
      </c>
      <c r="AC601" s="443"/>
      <c r="AD601" s="443"/>
      <c r="AE601" s="443"/>
      <c r="AF601" s="443"/>
      <c r="AG601" s="443"/>
      <c r="AH601" s="443"/>
      <c r="AI601" s="443"/>
      <c r="AJ601" s="443"/>
      <c r="AK601" s="443"/>
      <c r="AL601" s="443"/>
      <c r="AM601" s="443"/>
      <c r="AN601" s="444"/>
      <c r="AO601" s="265"/>
      <c r="AP601" s="265"/>
      <c r="AQ601" s="265"/>
      <c r="AR601" s="265"/>
      <c r="AS601" s="265"/>
      <c r="AT601" s="265"/>
      <c r="AU601" s="265"/>
      <c r="AV601" s="265"/>
      <c r="AW601" s="265"/>
      <c r="AX601" s="265"/>
      <c r="AY601" s="265"/>
      <c r="AZ601" s="266"/>
      <c r="BA601" s="266"/>
      <c r="BB601" s="266"/>
      <c r="BC601" s="266"/>
      <c r="BD601" s="266"/>
      <c r="BE601" s="266"/>
      <c r="BF601" s="266"/>
      <c r="BG601" s="266"/>
      <c r="BH601" s="266"/>
      <c r="BI601" s="266"/>
      <c r="BJ601" s="266"/>
      <c r="BK601" s="266"/>
      <c r="BL601" s="266"/>
      <c r="BM601" s="266"/>
      <c r="BN601" s="266"/>
      <c r="BO601" s="451" t="str">
        <f t="shared" si="89"/>
        <v/>
      </c>
      <c r="BP601" s="451"/>
      <c r="BQ601" s="451"/>
      <c r="BR601" s="451"/>
      <c r="BS601" s="451"/>
      <c r="BT601" s="451"/>
      <c r="BU601" s="451"/>
      <c r="BV601" s="451"/>
      <c r="BW601" s="451"/>
      <c r="BX601" s="451"/>
      <c r="BY601" s="451"/>
      <c r="BZ601" s="452"/>
      <c r="CA601" s="28"/>
      <c r="CB601" s="42" t="str">
        <f t="shared" si="86"/>
        <v>Riadok bude skrytý.</v>
      </c>
      <c r="CC601" s="36" t="s">
        <v>97</v>
      </c>
      <c r="CW601" s="22">
        <f t="shared" si="77"/>
        <v>0</v>
      </c>
      <c r="CX601" s="22">
        <f t="shared" si="90"/>
        <v>0</v>
      </c>
      <c r="CZ601" s="22">
        <f t="shared" si="87"/>
        <v>1</v>
      </c>
      <c r="DA601" s="40">
        <f t="shared" si="82"/>
        <v>0</v>
      </c>
      <c r="DZ601" s="191"/>
    </row>
    <row r="602" spans="1:130" ht="15" customHeight="1">
      <c r="A602" s="12"/>
      <c r="B602" s="264"/>
      <c r="C602" s="265"/>
      <c r="D602" s="265"/>
      <c r="E602" s="265"/>
      <c r="F602" s="265"/>
      <c r="G602" s="265"/>
      <c r="H602" s="265"/>
      <c r="I602" s="265"/>
      <c r="J602" s="265"/>
      <c r="K602" s="265"/>
      <c r="L602" s="265"/>
      <c r="M602" s="266"/>
      <c r="N602" s="266"/>
      <c r="O602" s="266"/>
      <c r="P602" s="266"/>
      <c r="Q602" s="266"/>
      <c r="R602" s="266"/>
      <c r="S602" s="266"/>
      <c r="T602" s="266"/>
      <c r="U602" s="266"/>
      <c r="V602" s="266"/>
      <c r="W602" s="266"/>
      <c r="X602" s="266"/>
      <c r="Y602" s="266"/>
      <c r="Z602" s="266"/>
      <c r="AA602" s="266"/>
      <c r="AB602" s="442" t="str">
        <f t="shared" si="88"/>
        <v/>
      </c>
      <c r="AC602" s="443"/>
      <c r="AD602" s="443"/>
      <c r="AE602" s="443"/>
      <c r="AF602" s="443"/>
      <c r="AG602" s="443"/>
      <c r="AH602" s="443"/>
      <c r="AI602" s="443"/>
      <c r="AJ602" s="443"/>
      <c r="AK602" s="443"/>
      <c r="AL602" s="443"/>
      <c r="AM602" s="443"/>
      <c r="AN602" s="444"/>
      <c r="AO602" s="265"/>
      <c r="AP602" s="265"/>
      <c r="AQ602" s="265"/>
      <c r="AR602" s="265"/>
      <c r="AS602" s="265"/>
      <c r="AT602" s="265"/>
      <c r="AU602" s="265"/>
      <c r="AV602" s="265"/>
      <c r="AW602" s="265"/>
      <c r="AX602" s="265"/>
      <c r="AY602" s="265"/>
      <c r="AZ602" s="266"/>
      <c r="BA602" s="266"/>
      <c r="BB602" s="266"/>
      <c r="BC602" s="266"/>
      <c r="BD602" s="266"/>
      <c r="BE602" s="266"/>
      <c r="BF602" s="266"/>
      <c r="BG602" s="266"/>
      <c r="BH602" s="266"/>
      <c r="BI602" s="266"/>
      <c r="BJ602" s="266"/>
      <c r="BK602" s="266"/>
      <c r="BL602" s="266"/>
      <c r="BM602" s="266"/>
      <c r="BN602" s="266"/>
      <c r="BO602" s="451" t="str">
        <f t="shared" si="89"/>
        <v/>
      </c>
      <c r="BP602" s="451"/>
      <c r="BQ602" s="451"/>
      <c r="BR602" s="451"/>
      <c r="BS602" s="451"/>
      <c r="BT602" s="451"/>
      <c r="BU602" s="451"/>
      <c r="BV602" s="451"/>
      <c r="BW602" s="451"/>
      <c r="BX602" s="451"/>
      <c r="BY602" s="451"/>
      <c r="BZ602" s="452"/>
      <c r="CA602" s="28"/>
      <c r="CB602" s="42" t="str">
        <f t="shared" si="86"/>
        <v>Riadok bude skrytý.</v>
      </c>
      <c r="CC602" s="36" t="s">
        <v>97</v>
      </c>
      <c r="CW602" s="22">
        <f t="shared" si="77"/>
        <v>0</v>
      </c>
      <c r="CX602" s="22">
        <f t="shared" si="90"/>
        <v>0</v>
      </c>
      <c r="CZ602" s="22">
        <f t="shared" si="87"/>
        <v>1</v>
      </c>
      <c r="DA602" s="40">
        <f t="shared" si="82"/>
        <v>0</v>
      </c>
      <c r="DZ602" s="191"/>
    </row>
    <row r="603" spans="1:130">
      <c r="A603" s="12"/>
      <c r="B603" s="264"/>
      <c r="C603" s="265"/>
      <c r="D603" s="265"/>
      <c r="E603" s="265"/>
      <c r="F603" s="265"/>
      <c r="G603" s="265"/>
      <c r="H603" s="265"/>
      <c r="I603" s="265"/>
      <c r="J603" s="265"/>
      <c r="K603" s="265"/>
      <c r="L603" s="265"/>
      <c r="M603" s="266"/>
      <c r="N603" s="266"/>
      <c r="O603" s="266"/>
      <c r="P603" s="266"/>
      <c r="Q603" s="266"/>
      <c r="R603" s="266"/>
      <c r="S603" s="266"/>
      <c r="T603" s="266"/>
      <c r="U603" s="266"/>
      <c r="V603" s="266"/>
      <c r="W603" s="266"/>
      <c r="X603" s="266"/>
      <c r="Y603" s="266"/>
      <c r="Z603" s="266"/>
      <c r="AA603" s="266"/>
      <c r="AB603" s="442" t="str">
        <f t="shared" si="88"/>
        <v/>
      </c>
      <c r="AC603" s="443"/>
      <c r="AD603" s="443"/>
      <c r="AE603" s="443"/>
      <c r="AF603" s="443"/>
      <c r="AG603" s="443"/>
      <c r="AH603" s="443"/>
      <c r="AI603" s="443"/>
      <c r="AJ603" s="443"/>
      <c r="AK603" s="443"/>
      <c r="AL603" s="443"/>
      <c r="AM603" s="443"/>
      <c r="AN603" s="444"/>
      <c r="AO603" s="265"/>
      <c r="AP603" s="265"/>
      <c r="AQ603" s="265"/>
      <c r="AR603" s="265"/>
      <c r="AS603" s="265"/>
      <c r="AT603" s="265"/>
      <c r="AU603" s="265"/>
      <c r="AV603" s="265"/>
      <c r="AW603" s="265"/>
      <c r="AX603" s="265"/>
      <c r="AY603" s="265"/>
      <c r="AZ603" s="266"/>
      <c r="BA603" s="266"/>
      <c r="BB603" s="266"/>
      <c r="BC603" s="266"/>
      <c r="BD603" s="266"/>
      <c r="BE603" s="266"/>
      <c r="BF603" s="266"/>
      <c r="BG603" s="266"/>
      <c r="BH603" s="266"/>
      <c r="BI603" s="266"/>
      <c r="BJ603" s="266"/>
      <c r="BK603" s="266"/>
      <c r="BL603" s="266"/>
      <c r="BM603" s="266"/>
      <c r="BN603" s="266"/>
      <c r="BO603" s="451" t="str">
        <f t="shared" si="89"/>
        <v/>
      </c>
      <c r="BP603" s="451"/>
      <c r="BQ603" s="451"/>
      <c r="BR603" s="451"/>
      <c r="BS603" s="451"/>
      <c r="BT603" s="451"/>
      <c r="BU603" s="451"/>
      <c r="BV603" s="451"/>
      <c r="BW603" s="451"/>
      <c r="BX603" s="451"/>
      <c r="BY603" s="451"/>
      <c r="BZ603" s="452"/>
      <c r="CA603" s="28"/>
      <c r="CB603" s="42" t="str">
        <f t="shared" si="86"/>
        <v>Riadok bude skrytý.</v>
      </c>
      <c r="CC603" s="36" t="s">
        <v>97</v>
      </c>
      <c r="CW603" s="22">
        <f t="shared" si="77"/>
        <v>0</v>
      </c>
      <c r="CX603" s="22">
        <f t="shared" si="90"/>
        <v>0</v>
      </c>
      <c r="CZ603" s="22">
        <f>IF(CC603="",1,IF(CC603="Chcem skryť riadok.",0,1))</f>
        <v>1</v>
      </c>
      <c r="DA603" s="40">
        <f t="shared" si="82"/>
        <v>0</v>
      </c>
      <c r="DZ603" s="191"/>
    </row>
    <row r="604" spans="1:130">
      <c r="A604" s="12"/>
      <c r="B604" s="489"/>
      <c r="C604" s="490"/>
      <c r="D604" s="490"/>
      <c r="E604" s="490"/>
      <c r="F604" s="490"/>
      <c r="G604" s="490"/>
      <c r="H604" s="490"/>
      <c r="I604" s="490"/>
      <c r="J604" s="490"/>
      <c r="K604" s="490"/>
      <c r="L604" s="490"/>
      <c r="M604" s="480"/>
      <c r="N604" s="480"/>
      <c r="O604" s="480"/>
      <c r="P604" s="480"/>
      <c r="Q604" s="480"/>
      <c r="R604" s="480"/>
      <c r="S604" s="480"/>
      <c r="T604" s="480"/>
      <c r="U604" s="480"/>
      <c r="V604" s="480"/>
      <c r="W604" s="480"/>
      <c r="X604" s="480"/>
      <c r="Y604" s="480"/>
      <c r="Z604" s="480"/>
      <c r="AA604" s="480"/>
      <c r="AB604" s="556" t="str">
        <f t="shared" si="88"/>
        <v/>
      </c>
      <c r="AC604" s="557"/>
      <c r="AD604" s="557"/>
      <c r="AE604" s="557"/>
      <c r="AF604" s="557"/>
      <c r="AG604" s="557"/>
      <c r="AH604" s="557"/>
      <c r="AI604" s="557"/>
      <c r="AJ604" s="557"/>
      <c r="AK604" s="557"/>
      <c r="AL604" s="557"/>
      <c r="AM604" s="557"/>
      <c r="AN604" s="558"/>
      <c r="AO604" s="490"/>
      <c r="AP604" s="490"/>
      <c r="AQ604" s="490"/>
      <c r="AR604" s="490"/>
      <c r="AS604" s="490"/>
      <c r="AT604" s="490"/>
      <c r="AU604" s="490"/>
      <c r="AV604" s="490"/>
      <c r="AW604" s="490"/>
      <c r="AX604" s="490"/>
      <c r="AY604" s="490"/>
      <c r="AZ604" s="480"/>
      <c r="BA604" s="480"/>
      <c r="BB604" s="480"/>
      <c r="BC604" s="480"/>
      <c r="BD604" s="480"/>
      <c r="BE604" s="480"/>
      <c r="BF604" s="480"/>
      <c r="BG604" s="480"/>
      <c r="BH604" s="480"/>
      <c r="BI604" s="480"/>
      <c r="BJ604" s="480"/>
      <c r="BK604" s="480"/>
      <c r="BL604" s="480"/>
      <c r="BM604" s="480"/>
      <c r="BN604" s="480"/>
      <c r="BO604" s="482" t="str">
        <f t="shared" si="89"/>
        <v/>
      </c>
      <c r="BP604" s="482"/>
      <c r="BQ604" s="482"/>
      <c r="BR604" s="482"/>
      <c r="BS604" s="482"/>
      <c r="BT604" s="482"/>
      <c r="BU604" s="482"/>
      <c r="BV604" s="482"/>
      <c r="BW604" s="482"/>
      <c r="BX604" s="482"/>
      <c r="BY604" s="482"/>
      <c r="BZ604" s="555"/>
      <c r="CA604" s="28"/>
      <c r="CB604" s="42" t="str">
        <f t="shared" si="86"/>
        <v>Riadok bude skrytý.</v>
      </c>
      <c r="CC604" s="36" t="s">
        <v>97</v>
      </c>
      <c r="CW604" s="22">
        <f t="shared" si="77"/>
        <v>0</v>
      </c>
      <c r="CX604" s="22">
        <f>+IF(SUM(CX595:CX603)=0,0,1)</f>
        <v>0</v>
      </c>
      <c r="CZ604" s="22">
        <f t="shared" si="87"/>
        <v>1</v>
      </c>
      <c r="DA604" s="40">
        <f t="shared" si="82"/>
        <v>0</v>
      </c>
      <c r="DZ604" s="191"/>
    </row>
    <row r="605" spans="1:130">
      <c r="A605" s="12"/>
      <c r="B605" s="483" t="s">
        <v>207</v>
      </c>
      <c r="C605" s="484"/>
      <c r="D605" s="484"/>
      <c r="E605" s="484"/>
      <c r="F605" s="484"/>
      <c r="G605" s="484"/>
      <c r="H605" s="484"/>
      <c r="I605" s="484"/>
      <c r="J605" s="484"/>
      <c r="K605" s="484"/>
      <c r="L605" s="484"/>
      <c r="M605" s="484"/>
      <c r="N605" s="484"/>
      <c r="O605" s="484"/>
      <c r="P605" s="484"/>
      <c r="Q605" s="484"/>
      <c r="R605" s="484"/>
      <c r="S605" s="484"/>
      <c r="T605" s="484"/>
      <c r="U605" s="484"/>
      <c r="V605" s="484"/>
      <c r="W605" s="484"/>
      <c r="X605" s="484"/>
      <c r="Y605" s="484"/>
      <c r="Z605" s="484"/>
      <c r="AA605" s="484"/>
      <c r="AB605" s="484"/>
      <c r="AC605" s="484"/>
      <c r="AD605" s="484"/>
      <c r="AE605" s="484"/>
      <c r="AF605" s="484"/>
      <c r="AG605" s="484"/>
      <c r="AH605" s="484"/>
      <c r="AI605" s="484"/>
      <c r="AJ605" s="484"/>
      <c r="AK605" s="484"/>
      <c r="AL605" s="484"/>
      <c r="AM605" s="484"/>
      <c r="AN605" s="484"/>
      <c r="AO605" s="484"/>
      <c r="AP605" s="484"/>
      <c r="AQ605" s="484"/>
      <c r="AR605" s="484"/>
      <c r="AS605" s="484"/>
      <c r="AT605" s="484"/>
      <c r="AU605" s="484"/>
      <c r="AV605" s="484"/>
      <c r="AW605" s="484"/>
      <c r="AX605" s="484"/>
      <c r="AY605" s="484"/>
      <c r="AZ605" s="484"/>
      <c r="BA605" s="484"/>
      <c r="BB605" s="484"/>
      <c r="BC605" s="484"/>
      <c r="BD605" s="484"/>
      <c r="BE605" s="484"/>
      <c r="BF605" s="484"/>
      <c r="BG605" s="484"/>
      <c r="BH605" s="484"/>
      <c r="BI605" s="484"/>
      <c r="BJ605" s="484"/>
      <c r="BK605" s="484"/>
      <c r="BL605" s="484"/>
      <c r="BM605" s="484"/>
      <c r="BN605" s="484"/>
      <c r="BO605" s="484"/>
      <c r="BP605" s="484"/>
      <c r="BQ605" s="484"/>
      <c r="BR605" s="484"/>
      <c r="BS605" s="484"/>
      <c r="BT605" s="484"/>
      <c r="BU605" s="484"/>
      <c r="BV605" s="484"/>
      <c r="BW605" s="484"/>
      <c r="BX605" s="484"/>
      <c r="BY605" s="484"/>
      <c r="BZ605" s="485"/>
      <c r="CA605" s="29" t="s">
        <v>91</v>
      </c>
      <c r="CB605" s="42" t="str">
        <f t="shared" si="86"/>
        <v>Riadok bude skrytý.</v>
      </c>
      <c r="CC605" s="36" t="s">
        <v>97</v>
      </c>
      <c r="CF605" s="8"/>
      <c r="CW605" s="22">
        <f t="shared" si="77"/>
        <v>0</v>
      </c>
      <c r="CX605" s="22">
        <f>+IF(SUM(CX607:CX616)=0,0,1)</f>
        <v>0</v>
      </c>
      <c r="CZ605" s="22">
        <f t="shared" si="87"/>
        <v>1</v>
      </c>
      <c r="DA605" s="40">
        <f t="shared" si="82"/>
        <v>0</v>
      </c>
      <c r="DZ605" s="191"/>
    </row>
    <row r="606" spans="1:130">
      <c r="A606" s="12"/>
      <c r="B606" s="551" t="s">
        <v>198</v>
      </c>
      <c r="C606" s="552"/>
      <c r="D606" s="552"/>
      <c r="E606" s="552"/>
      <c r="F606" s="552"/>
      <c r="G606" s="552"/>
      <c r="H606" s="552"/>
      <c r="I606" s="552"/>
      <c r="J606" s="552"/>
      <c r="K606" s="552"/>
      <c r="L606" s="552"/>
      <c r="M606" s="553" t="s">
        <v>197</v>
      </c>
      <c r="N606" s="552"/>
      <c r="O606" s="552"/>
      <c r="P606" s="552"/>
      <c r="Q606" s="552"/>
      <c r="R606" s="552"/>
      <c r="S606" s="552"/>
      <c r="T606" s="552"/>
      <c r="U606" s="552"/>
      <c r="V606" s="552"/>
      <c r="W606" s="552"/>
      <c r="X606" s="552" t="s">
        <v>208</v>
      </c>
      <c r="Y606" s="552"/>
      <c r="Z606" s="552"/>
      <c r="AA606" s="552"/>
      <c r="AB606" s="552"/>
      <c r="AC606" s="552"/>
      <c r="AD606" s="552"/>
      <c r="AE606" s="552"/>
      <c r="AF606" s="552"/>
      <c r="AG606" s="552"/>
      <c r="AH606" s="552"/>
      <c r="AI606" s="552"/>
      <c r="AJ606" s="554"/>
      <c r="AK606" s="424" t="s">
        <v>199</v>
      </c>
      <c r="AL606" s="425"/>
      <c r="AM606" s="425"/>
      <c r="AN606" s="425"/>
      <c r="AO606" s="425"/>
      <c r="AP606" s="425"/>
      <c r="AQ606" s="425"/>
      <c r="AR606" s="425"/>
      <c r="AS606" s="425"/>
      <c r="AT606" s="425"/>
      <c r="AU606" s="425"/>
      <c r="AV606" s="426"/>
      <c r="AW606" s="539" t="s">
        <v>200</v>
      </c>
      <c r="AX606" s="539"/>
      <c r="AY606" s="539"/>
      <c r="AZ606" s="539"/>
      <c r="BA606" s="539"/>
      <c r="BB606" s="539"/>
      <c r="BC606" s="539"/>
      <c r="BD606" s="539"/>
      <c r="BE606" s="539"/>
      <c r="BF606" s="539"/>
      <c r="BG606" s="539"/>
      <c r="BH606" s="539"/>
      <c r="BI606" s="539"/>
      <c r="BJ606" s="539"/>
      <c r="BK606" s="539"/>
      <c r="BL606" s="539"/>
      <c r="BM606" s="539"/>
      <c r="BN606" s="539"/>
      <c r="BO606" s="549" t="s">
        <v>201</v>
      </c>
      <c r="BP606" s="549"/>
      <c r="BQ606" s="549"/>
      <c r="BR606" s="549"/>
      <c r="BS606" s="549"/>
      <c r="BT606" s="549"/>
      <c r="BU606" s="549"/>
      <c r="BV606" s="549"/>
      <c r="BW606" s="549"/>
      <c r="BX606" s="549"/>
      <c r="BY606" s="549"/>
      <c r="BZ606" s="550"/>
      <c r="CA606" s="27"/>
      <c r="CB606" s="42" t="str">
        <f t="shared" si="86"/>
        <v>Riadok bude skrytý.</v>
      </c>
      <c r="CC606" s="36" t="s">
        <v>97</v>
      </c>
      <c r="CW606" s="22">
        <f t="shared" si="77"/>
        <v>0</v>
      </c>
      <c r="CX606" s="22">
        <f>+IF(SUM(CX607:CX616)=0,0,1)</f>
        <v>0</v>
      </c>
      <c r="CZ606" s="22">
        <f t="shared" si="87"/>
        <v>1</v>
      </c>
      <c r="DA606" s="40">
        <f t="shared" si="82"/>
        <v>0</v>
      </c>
      <c r="DZ606" s="191"/>
    </row>
    <row r="607" spans="1:130">
      <c r="A607" s="12"/>
      <c r="B607" s="264"/>
      <c r="C607" s="265"/>
      <c r="D607" s="265"/>
      <c r="E607" s="265"/>
      <c r="F607" s="265"/>
      <c r="G607" s="265"/>
      <c r="H607" s="265"/>
      <c r="I607" s="265"/>
      <c r="J607" s="265"/>
      <c r="K607" s="265"/>
      <c r="L607" s="265"/>
      <c r="M607" s="266"/>
      <c r="N607" s="266"/>
      <c r="O607" s="266"/>
      <c r="P607" s="266"/>
      <c r="Q607" s="266"/>
      <c r="R607" s="266"/>
      <c r="S607" s="266"/>
      <c r="T607" s="266"/>
      <c r="U607" s="266"/>
      <c r="V607" s="266"/>
      <c r="W607" s="266"/>
      <c r="X607" s="488"/>
      <c r="Y607" s="488"/>
      <c r="Z607" s="488"/>
      <c r="AA607" s="488"/>
      <c r="AB607" s="488"/>
      <c r="AC607" s="488"/>
      <c r="AD607" s="488"/>
      <c r="AE607" s="488"/>
      <c r="AF607" s="488"/>
      <c r="AG607" s="488"/>
      <c r="AH607" s="488"/>
      <c r="AI607" s="488"/>
      <c r="AJ607" s="488"/>
      <c r="AK607" s="451" t="str">
        <f t="shared" ref="AK607:AK616" si="91">IF(B607*M607=0,"",B607*M607)</f>
        <v/>
      </c>
      <c r="AL607" s="451"/>
      <c r="AM607" s="451"/>
      <c r="AN607" s="451"/>
      <c r="AO607" s="451"/>
      <c r="AP607" s="451"/>
      <c r="AQ607" s="451"/>
      <c r="AR607" s="451"/>
      <c r="AS607" s="451"/>
      <c r="AT607" s="451"/>
      <c r="AU607" s="451"/>
      <c r="AV607" s="451"/>
      <c r="AW607" s="448"/>
      <c r="AX607" s="448"/>
      <c r="AY607" s="448"/>
      <c r="AZ607" s="448"/>
      <c r="BA607" s="448"/>
      <c r="BB607" s="448"/>
      <c r="BC607" s="448"/>
      <c r="BD607" s="448"/>
      <c r="BE607" s="448"/>
      <c r="BF607" s="448"/>
      <c r="BG607" s="448"/>
      <c r="BH607" s="448"/>
      <c r="BI607" s="448"/>
      <c r="BJ607" s="448"/>
      <c r="BK607" s="448"/>
      <c r="BL607" s="448"/>
      <c r="BM607" s="448"/>
      <c r="BN607" s="448"/>
      <c r="BO607" s="449" t="str">
        <f t="shared" ref="BO607:BO616" si="92">+IF(AK607="","",IF(AW607="","",IF(ROUND(AK607/AW607,4)&gt;100%,"chyba",ROUND(AK607/AW607,4))))</f>
        <v/>
      </c>
      <c r="BP607" s="449"/>
      <c r="BQ607" s="449"/>
      <c r="BR607" s="449"/>
      <c r="BS607" s="449"/>
      <c r="BT607" s="449"/>
      <c r="BU607" s="449"/>
      <c r="BV607" s="449"/>
      <c r="BW607" s="449"/>
      <c r="BX607" s="449"/>
      <c r="BY607" s="449"/>
      <c r="BZ607" s="450"/>
      <c r="CA607" s="30"/>
      <c r="CB607" s="42" t="str">
        <f t="shared" si="86"/>
        <v>Riadok bude skrytý.</v>
      </c>
      <c r="CC607" s="36" t="s">
        <v>97</v>
      </c>
      <c r="CW607" s="22">
        <f t="shared" si="77"/>
        <v>0</v>
      </c>
      <c r="CX607" s="22">
        <f>+IF(B607="",IF(M607="",IF(X607="",IF(AW607="",0,1),1),1),1)</f>
        <v>0</v>
      </c>
      <c r="CZ607" s="22">
        <f t="shared" si="87"/>
        <v>1</v>
      </c>
      <c r="DA607" s="40">
        <f t="shared" ref="DA607:DA616" si="93">+IF(CW607*CX607=0,0,IF(CZ607=0,0,1))</f>
        <v>0</v>
      </c>
      <c r="DZ607" s="191"/>
    </row>
    <row r="608" spans="1:130">
      <c r="A608" s="12"/>
      <c r="B608" s="264"/>
      <c r="C608" s="265"/>
      <c r="D608" s="265"/>
      <c r="E608" s="265"/>
      <c r="F608" s="265"/>
      <c r="G608" s="265"/>
      <c r="H608" s="265"/>
      <c r="I608" s="265"/>
      <c r="J608" s="265"/>
      <c r="K608" s="265"/>
      <c r="L608" s="265"/>
      <c r="M608" s="266"/>
      <c r="N608" s="266"/>
      <c r="O608" s="266"/>
      <c r="P608" s="266"/>
      <c r="Q608" s="266"/>
      <c r="R608" s="266"/>
      <c r="S608" s="266"/>
      <c r="T608" s="266"/>
      <c r="U608" s="266"/>
      <c r="V608" s="266"/>
      <c r="W608" s="266"/>
      <c r="X608" s="488"/>
      <c r="Y608" s="488"/>
      <c r="Z608" s="488"/>
      <c r="AA608" s="488"/>
      <c r="AB608" s="488"/>
      <c r="AC608" s="488"/>
      <c r="AD608" s="488"/>
      <c r="AE608" s="488"/>
      <c r="AF608" s="488"/>
      <c r="AG608" s="488"/>
      <c r="AH608" s="488"/>
      <c r="AI608" s="488"/>
      <c r="AJ608" s="488"/>
      <c r="AK608" s="451" t="str">
        <f t="shared" si="91"/>
        <v/>
      </c>
      <c r="AL608" s="451"/>
      <c r="AM608" s="451"/>
      <c r="AN608" s="451"/>
      <c r="AO608" s="451"/>
      <c r="AP608" s="451"/>
      <c r="AQ608" s="451"/>
      <c r="AR608" s="451"/>
      <c r="AS608" s="451"/>
      <c r="AT608" s="451"/>
      <c r="AU608" s="451"/>
      <c r="AV608" s="451"/>
      <c r="AW608" s="448"/>
      <c r="AX608" s="448"/>
      <c r="AY608" s="448"/>
      <c r="AZ608" s="448"/>
      <c r="BA608" s="448"/>
      <c r="BB608" s="448"/>
      <c r="BC608" s="448"/>
      <c r="BD608" s="448"/>
      <c r="BE608" s="448"/>
      <c r="BF608" s="448"/>
      <c r="BG608" s="448"/>
      <c r="BH608" s="448"/>
      <c r="BI608" s="448"/>
      <c r="BJ608" s="448"/>
      <c r="BK608" s="448"/>
      <c r="BL608" s="448"/>
      <c r="BM608" s="448"/>
      <c r="BN608" s="448"/>
      <c r="BO608" s="449" t="str">
        <f t="shared" si="92"/>
        <v/>
      </c>
      <c r="BP608" s="449"/>
      <c r="BQ608" s="449"/>
      <c r="BR608" s="449"/>
      <c r="BS608" s="449"/>
      <c r="BT608" s="449"/>
      <c r="BU608" s="449"/>
      <c r="BV608" s="449"/>
      <c r="BW608" s="449"/>
      <c r="BX608" s="449"/>
      <c r="BY608" s="449"/>
      <c r="BZ608" s="450"/>
      <c r="CA608" s="30"/>
      <c r="CB608" s="42" t="str">
        <f t="shared" si="86"/>
        <v>Riadok bude skrytý.</v>
      </c>
      <c r="CC608" s="36" t="s">
        <v>97</v>
      </c>
      <c r="CW608" s="22">
        <f t="shared" si="77"/>
        <v>0</v>
      </c>
      <c r="CX608" s="22">
        <f t="shared" ref="CX608:CX615" si="94">+IF(B608="",IF(M608="",IF(X608="",IF(AW608="",0,1),1),1),1)</f>
        <v>0</v>
      </c>
      <c r="CZ608" s="22">
        <f t="shared" si="87"/>
        <v>1</v>
      </c>
      <c r="DA608" s="40">
        <f t="shared" si="93"/>
        <v>0</v>
      </c>
      <c r="DZ608" s="191"/>
    </row>
    <row r="609" spans="1:130">
      <c r="A609" s="12"/>
      <c r="B609" s="264"/>
      <c r="C609" s="265"/>
      <c r="D609" s="265"/>
      <c r="E609" s="265"/>
      <c r="F609" s="265"/>
      <c r="G609" s="265"/>
      <c r="H609" s="265"/>
      <c r="I609" s="265"/>
      <c r="J609" s="265"/>
      <c r="K609" s="265"/>
      <c r="L609" s="265"/>
      <c r="M609" s="266"/>
      <c r="N609" s="266"/>
      <c r="O609" s="266"/>
      <c r="P609" s="266"/>
      <c r="Q609" s="266"/>
      <c r="R609" s="266"/>
      <c r="S609" s="266"/>
      <c r="T609" s="266"/>
      <c r="U609" s="266"/>
      <c r="V609" s="266"/>
      <c r="W609" s="266"/>
      <c r="X609" s="488"/>
      <c r="Y609" s="488"/>
      <c r="Z609" s="488"/>
      <c r="AA609" s="488"/>
      <c r="AB609" s="488"/>
      <c r="AC609" s="488"/>
      <c r="AD609" s="488"/>
      <c r="AE609" s="488"/>
      <c r="AF609" s="488"/>
      <c r="AG609" s="488"/>
      <c r="AH609" s="488"/>
      <c r="AI609" s="488"/>
      <c r="AJ609" s="488"/>
      <c r="AK609" s="451" t="str">
        <f t="shared" si="91"/>
        <v/>
      </c>
      <c r="AL609" s="451"/>
      <c r="AM609" s="451"/>
      <c r="AN609" s="451"/>
      <c r="AO609" s="451"/>
      <c r="AP609" s="451"/>
      <c r="AQ609" s="451"/>
      <c r="AR609" s="451"/>
      <c r="AS609" s="451"/>
      <c r="AT609" s="451"/>
      <c r="AU609" s="451"/>
      <c r="AV609" s="451"/>
      <c r="AW609" s="448"/>
      <c r="AX609" s="448"/>
      <c r="AY609" s="448"/>
      <c r="AZ609" s="448"/>
      <c r="BA609" s="448"/>
      <c r="BB609" s="448"/>
      <c r="BC609" s="448"/>
      <c r="BD609" s="448"/>
      <c r="BE609" s="448"/>
      <c r="BF609" s="448"/>
      <c r="BG609" s="448"/>
      <c r="BH609" s="448"/>
      <c r="BI609" s="448"/>
      <c r="BJ609" s="448"/>
      <c r="BK609" s="448"/>
      <c r="BL609" s="448"/>
      <c r="BM609" s="448"/>
      <c r="BN609" s="448"/>
      <c r="BO609" s="449" t="str">
        <f t="shared" si="92"/>
        <v/>
      </c>
      <c r="BP609" s="449"/>
      <c r="BQ609" s="449"/>
      <c r="BR609" s="449"/>
      <c r="BS609" s="449"/>
      <c r="BT609" s="449"/>
      <c r="BU609" s="449"/>
      <c r="BV609" s="449"/>
      <c r="BW609" s="449"/>
      <c r="BX609" s="449"/>
      <c r="BY609" s="449"/>
      <c r="BZ609" s="450"/>
      <c r="CA609" s="30"/>
      <c r="CB609" s="42" t="str">
        <f t="shared" si="86"/>
        <v>Riadok bude skrytý.</v>
      </c>
      <c r="CC609" s="36" t="s">
        <v>97</v>
      </c>
      <c r="CW609" s="22">
        <f t="shared" si="77"/>
        <v>0</v>
      </c>
      <c r="CX609" s="22">
        <f t="shared" si="94"/>
        <v>0</v>
      </c>
      <c r="CZ609" s="22">
        <f t="shared" si="87"/>
        <v>1</v>
      </c>
      <c r="DA609" s="40">
        <f t="shared" si="93"/>
        <v>0</v>
      </c>
      <c r="DZ609" s="191"/>
    </row>
    <row r="610" spans="1:130">
      <c r="A610" s="12"/>
      <c r="B610" s="264"/>
      <c r="C610" s="265"/>
      <c r="D610" s="265"/>
      <c r="E610" s="265"/>
      <c r="F610" s="265"/>
      <c r="G610" s="265"/>
      <c r="H610" s="265"/>
      <c r="I610" s="265"/>
      <c r="J610" s="265"/>
      <c r="K610" s="265"/>
      <c r="L610" s="265"/>
      <c r="M610" s="266"/>
      <c r="N610" s="266"/>
      <c r="O610" s="266"/>
      <c r="P610" s="266"/>
      <c r="Q610" s="266"/>
      <c r="R610" s="266"/>
      <c r="S610" s="266"/>
      <c r="T610" s="266"/>
      <c r="U610" s="266"/>
      <c r="V610" s="266"/>
      <c r="W610" s="266"/>
      <c r="X610" s="488"/>
      <c r="Y610" s="488"/>
      <c r="Z610" s="488"/>
      <c r="AA610" s="488"/>
      <c r="AB610" s="488"/>
      <c r="AC610" s="488"/>
      <c r="AD610" s="488"/>
      <c r="AE610" s="488"/>
      <c r="AF610" s="488"/>
      <c r="AG610" s="488"/>
      <c r="AH610" s="488"/>
      <c r="AI610" s="488"/>
      <c r="AJ610" s="488"/>
      <c r="AK610" s="451" t="str">
        <f t="shared" si="91"/>
        <v/>
      </c>
      <c r="AL610" s="451"/>
      <c r="AM610" s="451"/>
      <c r="AN610" s="451"/>
      <c r="AO610" s="451"/>
      <c r="AP610" s="451"/>
      <c r="AQ610" s="451"/>
      <c r="AR610" s="451"/>
      <c r="AS610" s="451"/>
      <c r="AT610" s="451"/>
      <c r="AU610" s="451"/>
      <c r="AV610" s="451"/>
      <c r="AW610" s="448"/>
      <c r="AX610" s="448"/>
      <c r="AY610" s="448"/>
      <c r="AZ610" s="448"/>
      <c r="BA610" s="448"/>
      <c r="BB610" s="448"/>
      <c r="BC610" s="448"/>
      <c r="BD610" s="448"/>
      <c r="BE610" s="448"/>
      <c r="BF610" s="448"/>
      <c r="BG610" s="448"/>
      <c r="BH610" s="448"/>
      <c r="BI610" s="448"/>
      <c r="BJ610" s="448"/>
      <c r="BK610" s="448"/>
      <c r="BL610" s="448"/>
      <c r="BM610" s="448"/>
      <c r="BN610" s="448"/>
      <c r="BO610" s="449" t="str">
        <f t="shared" si="92"/>
        <v/>
      </c>
      <c r="BP610" s="449"/>
      <c r="BQ610" s="449"/>
      <c r="BR610" s="449"/>
      <c r="BS610" s="449"/>
      <c r="BT610" s="449"/>
      <c r="BU610" s="449"/>
      <c r="BV610" s="449"/>
      <c r="BW610" s="449"/>
      <c r="BX610" s="449"/>
      <c r="BY610" s="449"/>
      <c r="BZ610" s="450"/>
      <c r="CA610" s="30"/>
      <c r="CB610" s="42" t="str">
        <f t="shared" si="86"/>
        <v>Riadok bude skrytý.</v>
      </c>
      <c r="CC610" s="36" t="s">
        <v>97</v>
      </c>
      <c r="CW610" s="22">
        <f t="shared" ref="CW610:CW616" si="95">+IF($J$544="neeviduje",0,1)</f>
        <v>0</v>
      </c>
      <c r="CX610" s="22">
        <f t="shared" si="94"/>
        <v>0</v>
      </c>
      <c r="CZ610" s="22">
        <f t="shared" si="87"/>
        <v>1</v>
      </c>
      <c r="DA610" s="40">
        <f t="shared" si="93"/>
        <v>0</v>
      </c>
      <c r="DZ610" s="191"/>
    </row>
    <row r="611" spans="1:130">
      <c r="A611" s="12"/>
      <c r="B611" s="264"/>
      <c r="C611" s="265"/>
      <c r="D611" s="265"/>
      <c r="E611" s="265"/>
      <c r="F611" s="265"/>
      <c r="G611" s="265"/>
      <c r="H611" s="265"/>
      <c r="I611" s="265"/>
      <c r="J611" s="265"/>
      <c r="K611" s="265"/>
      <c r="L611" s="265"/>
      <c r="M611" s="266"/>
      <c r="N611" s="266"/>
      <c r="O611" s="266"/>
      <c r="P611" s="266"/>
      <c r="Q611" s="266"/>
      <c r="R611" s="266"/>
      <c r="S611" s="266"/>
      <c r="T611" s="266"/>
      <c r="U611" s="266"/>
      <c r="V611" s="266"/>
      <c r="W611" s="266"/>
      <c r="X611" s="488"/>
      <c r="Y611" s="488"/>
      <c r="Z611" s="488"/>
      <c r="AA611" s="488"/>
      <c r="AB611" s="488"/>
      <c r="AC611" s="488"/>
      <c r="AD611" s="488"/>
      <c r="AE611" s="488"/>
      <c r="AF611" s="488"/>
      <c r="AG611" s="488"/>
      <c r="AH611" s="488"/>
      <c r="AI611" s="488"/>
      <c r="AJ611" s="488"/>
      <c r="AK611" s="451" t="str">
        <f t="shared" si="91"/>
        <v/>
      </c>
      <c r="AL611" s="451"/>
      <c r="AM611" s="451"/>
      <c r="AN611" s="451"/>
      <c r="AO611" s="451"/>
      <c r="AP611" s="451"/>
      <c r="AQ611" s="451"/>
      <c r="AR611" s="451"/>
      <c r="AS611" s="451"/>
      <c r="AT611" s="451"/>
      <c r="AU611" s="451"/>
      <c r="AV611" s="451"/>
      <c r="AW611" s="448"/>
      <c r="AX611" s="448"/>
      <c r="AY611" s="448"/>
      <c r="AZ611" s="448"/>
      <c r="BA611" s="448"/>
      <c r="BB611" s="448"/>
      <c r="BC611" s="448"/>
      <c r="BD611" s="448"/>
      <c r="BE611" s="448"/>
      <c r="BF611" s="448"/>
      <c r="BG611" s="448"/>
      <c r="BH611" s="448"/>
      <c r="BI611" s="448"/>
      <c r="BJ611" s="448"/>
      <c r="BK611" s="448"/>
      <c r="BL611" s="448"/>
      <c r="BM611" s="448"/>
      <c r="BN611" s="448"/>
      <c r="BO611" s="449" t="str">
        <f t="shared" si="92"/>
        <v/>
      </c>
      <c r="BP611" s="449"/>
      <c r="BQ611" s="449"/>
      <c r="BR611" s="449"/>
      <c r="BS611" s="449"/>
      <c r="BT611" s="449"/>
      <c r="BU611" s="449"/>
      <c r="BV611" s="449"/>
      <c r="BW611" s="449"/>
      <c r="BX611" s="449"/>
      <c r="BY611" s="449"/>
      <c r="BZ611" s="450"/>
      <c r="CA611" s="30"/>
      <c r="CB611" s="42" t="str">
        <f t="shared" si="86"/>
        <v>Riadok bude skrytý.</v>
      </c>
      <c r="CC611" s="36" t="s">
        <v>97</v>
      </c>
      <c r="CW611" s="22">
        <f t="shared" si="95"/>
        <v>0</v>
      </c>
      <c r="CX611" s="22">
        <f t="shared" si="94"/>
        <v>0</v>
      </c>
      <c r="CZ611" s="22">
        <f t="shared" si="87"/>
        <v>1</v>
      </c>
      <c r="DA611" s="40">
        <f t="shared" si="93"/>
        <v>0</v>
      </c>
      <c r="DZ611" s="191"/>
    </row>
    <row r="612" spans="1:130">
      <c r="A612" s="12"/>
      <c r="B612" s="264"/>
      <c r="C612" s="265"/>
      <c r="D612" s="265"/>
      <c r="E612" s="265"/>
      <c r="F612" s="265"/>
      <c r="G612" s="265"/>
      <c r="H612" s="265"/>
      <c r="I612" s="265"/>
      <c r="J612" s="265"/>
      <c r="K612" s="265"/>
      <c r="L612" s="265"/>
      <c r="M612" s="266"/>
      <c r="N612" s="266"/>
      <c r="O612" s="266"/>
      <c r="P612" s="266"/>
      <c r="Q612" s="266"/>
      <c r="R612" s="266"/>
      <c r="S612" s="266"/>
      <c r="T612" s="266"/>
      <c r="U612" s="266"/>
      <c r="V612" s="266"/>
      <c r="W612" s="266"/>
      <c r="X612" s="488"/>
      <c r="Y612" s="488"/>
      <c r="Z612" s="488"/>
      <c r="AA612" s="488"/>
      <c r="AB612" s="488"/>
      <c r="AC612" s="488"/>
      <c r="AD612" s="488"/>
      <c r="AE612" s="488"/>
      <c r="AF612" s="488"/>
      <c r="AG612" s="488"/>
      <c r="AH612" s="488"/>
      <c r="AI612" s="488"/>
      <c r="AJ612" s="488"/>
      <c r="AK612" s="451" t="str">
        <f t="shared" si="91"/>
        <v/>
      </c>
      <c r="AL612" s="451"/>
      <c r="AM612" s="451"/>
      <c r="AN612" s="451"/>
      <c r="AO612" s="451"/>
      <c r="AP612" s="451"/>
      <c r="AQ612" s="451"/>
      <c r="AR612" s="451"/>
      <c r="AS612" s="451"/>
      <c r="AT612" s="451"/>
      <c r="AU612" s="451"/>
      <c r="AV612" s="451"/>
      <c r="AW612" s="448"/>
      <c r="AX612" s="448"/>
      <c r="AY612" s="448"/>
      <c r="AZ612" s="448"/>
      <c r="BA612" s="448"/>
      <c r="BB612" s="448"/>
      <c r="BC612" s="448"/>
      <c r="BD612" s="448"/>
      <c r="BE612" s="448"/>
      <c r="BF612" s="448"/>
      <c r="BG612" s="448"/>
      <c r="BH612" s="448"/>
      <c r="BI612" s="448"/>
      <c r="BJ612" s="448"/>
      <c r="BK612" s="448"/>
      <c r="BL612" s="448"/>
      <c r="BM612" s="448"/>
      <c r="BN612" s="448"/>
      <c r="BO612" s="449" t="str">
        <f t="shared" si="92"/>
        <v/>
      </c>
      <c r="BP612" s="449"/>
      <c r="BQ612" s="449"/>
      <c r="BR612" s="449"/>
      <c r="BS612" s="449"/>
      <c r="BT612" s="449"/>
      <c r="BU612" s="449"/>
      <c r="BV612" s="449"/>
      <c r="BW612" s="449"/>
      <c r="BX612" s="449"/>
      <c r="BY612" s="449"/>
      <c r="BZ612" s="450"/>
      <c r="CA612" s="30"/>
      <c r="CB612" s="42" t="str">
        <f t="shared" si="86"/>
        <v>Riadok bude skrytý.</v>
      </c>
      <c r="CC612" s="36" t="s">
        <v>97</v>
      </c>
      <c r="CW612" s="22">
        <f t="shared" si="95"/>
        <v>0</v>
      </c>
      <c r="CX612" s="22">
        <f t="shared" si="94"/>
        <v>0</v>
      </c>
      <c r="CZ612" s="22">
        <f t="shared" si="87"/>
        <v>1</v>
      </c>
      <c r="DA612" s="40">
        <f t="shared" si="93"/>
        <v>0</v>
      </c>
      <c r="DZ612" s="191"/>
    </row>
    <row r="613" spans="1:130">
      <c r="A613" s="12"/>
      <c r="B613" s="264"/>
      <c r="C613" s="265"/>
      <c r="D613" s="265"/>
      <c r="E613" s="265"/>
      <c r="F613" s="265"/>
      <c r="G613" s="265"/>
      <c r="H613" s="265"/>
      <c r="I613" s="265"/>
      <c r="J613" s="265"/>
      <c r="K613" s="265"/>
      <c r="L613" s="265"/>
      <c r="M613" s="266"/>
      <c r="N613" s="266"/>
      <c r="O613" s="266"/>
      <c r="P613" s="266"/>
      <c r="Q613" s="266"/>
      <c r="R613" s="266"/>
      <c r="S613" s="266"/>
      <c r="T613" s="266"/>
      <c r="U613" s="266"/>
      <c r="V613" s="266"/>
      <c r="W613" s="266"/>
      <c r="X613" s="488"/>
      <c r="Y613" s="488"/>
      <c r="Z613" s="488"/>
      <c r="AA613" s="488"/>
      <c r="AB613" s="488"/>
      <c r="AC613" s="488"/>
      <c r="AD613" s="488"/>
      <c r="AE613" s="488"/>
      <c r="AF613" s="488"/>
      <c r="AG613" s="488"/>
      <c r="AH613" s="488"/>
      <c r="AI613" s="488"/>
      <c r="AJ613" s="488"/>
      <c r="AK613" s="451" t="str">
        <f t="shared" si="91"/>
        <v/>
      </c>
      <c r="AL613" s="451"/>
      <c r="AM613" s="451"/>
      <c r="AN613" s="451"/>
      <c r="AO613" s="451"/>
      <c r="AP613" s="451"/>
      <c r="AQ613" s="451"/>
      <c r="AR613" s="451"/>
      <c r="AS613" s="451"/>
      <c r="AT613" s="451"/>
      <c r="AU613" s="451"/>
      <c r="AV613" s="451"/>
      <c r="AW613" s="448"/>
      <c r="AX613" s="448"/>
      <c r="AY613" s="448"/>
      <c r="AZ613" s="448"/>
      <c r="BA613" s="448"/>
      <c r="BB613" s="448"/>
      <c r="BC613" s="448"/>
      <c r="BD613" s="448"/>
      <c r="BE613" s="448"/>
      <c r="BF613" s="448"/>
      <c r="BG613" s="448"/>
      <c r="BH613" s="448"/>
      <c r="BI613" s="448"/>
      <c r="BJ613" s="448"/>
      <c r="BK613" s="448"/>
      <c r="BL613" s="448"/>
      <c r="BM613" s="448"/>
      <c r="BN613" s="448"/>
      <c r="BO613" s="449" t="str">
        <f t="shared" si="92"/>
        <v/>
      </c>
      <c r="BP613" s="449"/>
      <c r="BQ613" s="449"/>
      <c r="BR613" s="449"/>
      <c r="BS613" s="449"/>
      <c r="BT613" s="449"/>
      <c r="BU613" s="449"/>
      <c r="BV613" s="449"/>
      <c r="BW613" s="449"/>
      <c r="BX613" s="449"/>
      <c r="BY613" s="449"/>
      <c r="BZ613" s="450"/>
      <c r="CA613" s="30"/>
      <c r="CB613" s="42" t="str">
        <f t="shared" si="86"/>
        <v>Riadok bude skrytý.</v>
      </c>
      <c r="CC613" s="36" t="s">
        <v>97</v>
      </c>
      <c r="CW613" s="22">
        <f t="shared" si="95"/>
        <v>0</v>
      </c>
      <c r="CX613" s="22">
        <f t="shared" si="94"/>
        <v>0</v>
      </c>
      <c r="CZ613" s="22">
        <f t="shared" si="87"/>
        <v>1</v>
      </c>
      <c r="DA613" s="40">
        <f t="shared" si="93"/>
        <v>0</v>
      </c>
      <c r="DZ613" s="191"/>
    </row>
    <row r="614" spans="1:130">
      <c r="A614" s="12"/>
      <c r="B614" s="264"/>
      <c r="C614" s="265"/>
      <c r="D614" s="265"/>
      <c r="E614" s="265"/>
      <c r="F614" s="265"/>
      <c r="G614" s="265"/>
      <c r="H614" s="265"/>
      <c r="I614" s="265"/>
      <c r="J614" s="265"/>
      <c r="K614" s="265"/>
      <c r="L614" s="265"/>
      <c r="M614" s="266"/>
      <c r="N614" s="266"/>
      <c r="O614" s="266"/>
      <c r="P614" s="266"/>
      <c r="Q614" s="266"/>
      <c r="R614" s="266"/>
      <c r="S614" s="266"/>
      <c r="T614" s="266"/>
      <c r="U614" s="266"/>
      <c r="V614" s="266"/>
      <c r="W614" s="266"/>
      <c r="X614" s="488"/>
      <c r="Y614" s="488"/>
      <c r="Z614" s="488"/>
      <c r="AA614" s="488"/>
      <c r="AB614" s="488"/>
      <c r="AC614" s="488"/>
      <c r="AD614" s="488"/>
      <c r="AE614" s="488"/>
      <c r="AF614" s="488"/>
      <c r="AG614" s="488"/>
      <c r="AH614" s="488"/>
      <c r="AI614" s="488"/>
      <c r="AJ614" s="488"/>
      <c r="AK614" s="451" t="str">
        <f t="shared" si="91"/>
        <v/>
      </c>
      <c r="AL614" s="451"/>
      <c r="AM614" s="451"/>
      <c r="AN614" s="451"/>
      <c r="AO614" s="451"/>
      <c r="AP614" s="451"/>
      <c r="AQ614" s="451"/>
      <c r="AR614" s="451"/>
      <c r="AS614" s="451"/>
      <c r="AT614" s="451"/>
      <c r="AU614" s="451"/>
      <c r="AV614" s="451"/>
      <c r="AW614" s="448"/>
      <c r="AX614" s="448"/>
      <c r="AY614" s="448"/>
      <c r="AZ614" s="448"/>
      <c r="BA614" s="448"/>
      <c r="BB614" s="448"/>
      <c r="BC614" s="448"/>
      <c r="BD614" s="448"/>
      <c r="BE614" s="448"/>
      <c r="BF614" s="448"/>
      <c r="BG614" s="448"/>
      <c r="BH614" s="448"/>
      <c r="BI614" s="448"/>
      <c r="BJ614" s="448"/>
      <c r="BK614" s="448"/>
      <c r="BL614" s="448"/>
      <c r="BM614" s="448"/>
      <c r="BN614" s="448"/>
      <c r="BO614" s="449" t="str">
        <f t="shared" si="92"/>
        <v/>
      </c>
      <c r="BP614" s="449"/>
      <c r="BQ614" s="449"/>
      <c r="BR614" s="449"/>
      <c r="BS614" s="449"/>
      <c r="BT614" s="449"/>
      <c r="BU614" s="449"/>
      <c r="BV614" s="449"/>
      <c r="BW614" s="449"/>
      <c r="BX614" s="449"/>
      <c r="BY614" s="449"/>
      <c r="BZ614" s="450"/>
      <c r="CA614" s="30"/>
      <c r="CB614" s="42" t="str">
        <f t="shared" si="86"/>
        <v>Riadok bude skrytý.</v>
      </c>
      <c r="CC614" s="36" t="s">
        <v>97</v>
      </c>
      <c r="CW614" s="22">
        <f t="shared" si="95"/>
        <v>0</v>
      </c>
      <c r="CX614" s="22">
        <f t="shared" si="94"/>
        <v>0</v>
      </c>
      <c r="CZ614" s="22">
        <f t="shared" si="87"/>
        <v>1</v>
      </c>
      <c r="DA614" s="40">
        <f t="shared" si="93"/>
        <v>0</v>
      </c>
      <c r="DZ614" s="191"/>
    </row>
    <row r="615" spans="1:130">
      <c r="A615" s="12"/>
      <c r="B615" s="264"/>
      <c r="C615" s="265"/>
      <c r="D615" s="265"/>
      <c r="E615" s="265"/>
      <c r="F615" s="265"/>
      <c r="G615" s="265"/>
      <c r="H615" s="265"/>
      <c r="I615" s="265"/>
      <c r="J615" s="265"/>
      <c r="K615" s="265"/>
      <c r="L615" s="265"/>
      <c r="M615" s="266"/>
      <c r="N615" s="266"/>
      <c r="O615" s="266"/>
      <c r="P615" s="266"/>
      <c r="Q615" s="266"/>
      <c r="R615" s="266"/>
      <c r="S615" s="266"/>
      <c r="T615" s="266"/>
      <c r="U615" s="266"/>
      <c r="V615" s="266"/>
      <c r="W615" s="266"/>
      <c r="X615" s="488"/>
      <c r="Y615" s="488"/>
      <c r="Z615" s="488"/>
      <c r="AA615" s="488"/>
      <c r="AB615" s="488"/>
      <c r="AC615" s="488"/>
      <c r="AD615" s="488"/>
      <c r="AE615" s="488"/>
      <c r="AF615" s="488"/>
      <c r="AG615" s="488"/>
      <c r="AH615" s="488"/>
      <c r="AI615" s="488"/>
      <c r="AJ615" s="488"/>
      <c r="AK615" s="451" t="str">
        <f t="shared" si="91"/>
        <v/>
      </c>
      <c r="AL615" s="451"/>
      <c r="AM615" s="451"/>
      <c r="AN615" s="451"/>
      <c r="AO615" s="451"/>
      <c r="AP615" s="451"/>
      <c r="AQ615" s="451"/>
      <c r="AR615" s="451"/>
      <c r="AS615" s="451"/>
      <c r="AT615" s="451"/>
      <c r="AU615" s="451"/>
      <c r="AV615" s="451"/>
      <c r="AW615" s="448"/>
      <c r="AX615" s="448"/>
      <c r="AY615" s="448"/>
      <c r="AZ615" s="448"/>
      <c r="BA615" s="448"/>
      <c r="BB615" s="448"/>
      <c r="BC615" s="448"/>
      <c r="BD615" s="448"/>
      <c r="BE615" s="448"/>
      <c r="BF615" s="448"/>
      <c r="BG615" s="448"/>
      <c r="BH615" s="448"/>
      <c r="BI615" s="448"/>
      <c r="BJ615" s="448"/>
      <c r="BK615" s="448"/>
      <c r="BL615" s="448"/>
      <c r="BM615" s="448"/>
      <c r="BN615" s="448"/>
      <c r="BO615" s="449" t="str">
        <f t="shared" si="92"/>
        <v/>
      </c>
      <c r="BP615" s="449"/>
      <c r="BQ615" s="449"/>
      <c r="BR615" s="449"/>
      <c r="BS615" s="449"/>
      <c r="BT615" s="449"/>
      <c r="BU615" s="449"/>
      <c r="BV615" s="449"/>
      <c r="BW615" s="449"/>
      <c r="BX615" s="449"/>
      <c r="BY615" s="449"/>
      <c r="BZ615" s="450"/>
      <c r="CA615" s="30"/>
      <c r="CB615" s="42" t="str">
        <f t="shared" si="86"/>
        <v>Riadok bude skrytý.</v>
      </c>
      <c r="CC615" s="36" t="s">
        <v>97</v>
      </c>
      <c r="CW615" s="22">
        <f t="shared" si="95"/>
        <v>0</v>
      </c>
      <c r="CX615" s="22">
        <f t="shared" si="94"/>
        <v>0</v>
      </c>
      <c r="CZ615" s="22">
        <f t="shared" si="87"/>
        <v>1</v>
      </c>
      <c r="DA615" s="40">
        <f t="shared" si="93"/>
        <v>0</v>
      </c>
      <c r="DZ615" s="191"/>
    </row>
    <row r="616" spans="1:130">
      <c r="A616" s="12"/>
      <c r="B616" s="489"/>
      <c r="C616" s="490"/>
      <c r="D616" s="490"/>
      <c r="E616" s="490"/>
      <c r="F616" s="490"/>
      <c r="G616" s="490"/>
      <c r="H616" s="490"/>
      <c r="I616" s="490"/>
      <c r="J616" s="490"/>
      <c r="K616" s="490"/>
      <c r="L616" s="490"/>
      <c r="M616" s="480"/>
      <c r="N616" s="480"/>
      <c r="O616" s="480"/>
      <c r="P616" s="480"/>
      <c r="Q616" s="480"/>
      <c r="R616" s="480"/>
      <c r="S616" s="480"/>
      <c r="T616" s="480"/>
      <c r="U616" s="480"/>
      <c r="V616" s="480"/>
      <c r="W616" s="480"/>
      <c r="X616" s="479"/>
      <c r="Y616" s="479"/>
      <c r="Z616" s="479"/>
      <c r="AA616" s="479"/>
      <c r="AB616" s="479"/>
      <c r="AC616" s="479"/>
      <c r="AD616" s="479"/>
      <c r="AE616" s="479"/>
      <c r="AF616" s="479"/>
      <c r="AG616" s="479"/>
      <c r="AH616" s="479"/>
      <c r="AI616" s="479"/>
      <c r="AJ616" s="479"/>
      <c r="AK616" s="482" t="str">
        <f t="shared" si="91"/>
        <v/>
      </c>
      <c r="AL616" s="482"/>
      <c r="AM616" s="482"/>
      <c r="AN616" s="482"/>
      <c r="AO616" s="482"/>
      <c r="AP616" s="482"/>
      <c r="AQ616" s="482"/>
      <c r="AR616" s="482"/>
      <c r="AS616" s="482"/>
      <c r="AT616" s="482"/>
      <c r="AU616" s="482"/>
      <c r="AV616" s="482"/>
      <c r="AW616" s="481"/>
      <c r="AX616" s="481"/>
      <c r="AY616" s="481"/>
      <c r="AZ616" s="481"/>
      <c r="BA616" s="481"/>
      <c r="BB616" s="481"/>
      <c r="BC616" s="481"/>
      <c r="BD616" s="481"/>
      <c r="BE616" s="481"/>
      <c r="BF616" s="481"/>
      <c r="BG616" s="481"/>
      <c r="BH616" s="481"/>
      <c r="BI616" s="481"/>
      <c r="BJ616" s="481"/>
      <c r="BK616" s="481"/>
      <c r="BL616" s="481"/>
      <c r="BM616" s="481"/>
      <c r="BN616" s="481"/>
      <c r="BO616" s="486" t="str">
        <f t="shared" si="92"/>
        <v/>
      </c>
      <c r="BP616" s="486"/>
      <c r="BQ616" s="486"/>
      <c r="BR616" s="486"/>
      <c r="BS616" s="486"/>
      <c r="BT616" s="486"/>
      <c r="BU616" s="486"/>
      <c r="BV616" s="486"/>
      <c r="BW616" s="486"/>
      <c r="BX616" s="486"/>
      <c r="BY616" s="486"/>
      <c r="BZ616" s="487"/>
      <c r="CA616" s="30"/>
      <c r="CB616" s="42" t="str">
        <f t="shared" si="86"/>
        <v>Riadok bude skrytý.</v>
      </c>
      <c r="CC616" s="36" t="s">
        <v>97</v>
      </c>
      <c r="CW616" s="22">
        <f t="shared" si="95"/>
        <v>0</v>
      </c>
      <c r="CX616" s="22">
        <f>+IF(SUM(CX607:CX615)=0,0,1)</f>
        <v>0</v>
      </c>
      <c r="CZ616" s="22">
        <f t="shared" si="87"/>
        <v>1</v>
      </c>
      <c r="DA616" s="40">
        <f t="shared" si="93"/>
        <v>0</v>
      </c>
      <c r="DZ616" s="191"/>
    </row>
    <row r="617" spans="1:130">
      <c r="A617" s="12"/>
      <c r="CA617" s="30"/>
      <c r="CB617" s="42" t="str">
        <f t="shared" si="86"/>
        <v>Riadok bude skrytý.</v>
      </c>
      <c r="CC617" s="36" t="s">
        <v>97</v>
      </c>
      <c r="CW617" s="22">
        <f>+IF(CW620+CW659+CW680+CW702=0,0,1)</f>
        <v>0</v>
      </c>
      <c r="CZ617" s="22">
        <f t="shared" si="87"/>
        <v>1</v>
      </c>
      <c r="DA617" s="22">
        <f>+IF(CW617+CX617+CY617=0,0,IF(CZ617=0,0,1))</f>
        <v>0</v>
      </c>
      <c r="DZ617" s="191"/>
    </row>
    <row r="618" spans="1:130">
      <c r="A618" s="12"/>
      <c r="B618" s="193" t="s">
        <v>209</v>
      </c>
      <c r="C618" s="1"/>
      <c r="D618" s="1"/>
      <c r="E618" s="1"/>
      <c r="F618" s="1"/>
      <c r="CA618" s="28" t="s">
        <v>91</v>
      </c>
      <c r="CB618" s="42" t="str">
        <f t="shared" si="86"/>
        <v>Riadok bude skrytý.</v>
      </c>
      <c r="CC618" s="36" t="s">
        <v>97</v>
      </c>
      <c r="CW618" s="22">
        <f>+IF(CW620+CW659+CW680+CW702=0,0,1)</f>
        <v>0</v>
      </c>
      <c r="CZ618" s="22">
        <f t="shared" si="87"/>
        <v>1</v>
      </c>
      <c r="DA618" s="22">
        <f>+IF(CW618+CX618+CY618=0,0,IF(CZ618=0,0,1))</f>
        <v>0</v>
      </c>
      <c r="DZ618" s="191"/>
    </row>
    <row r="619" spans="1:130">
      <c r="A619" s="12"/>
      <c r="CA619" s="27"/>
      <c r="CB619" s="42" t="str">
        <f t="shared" si="86"/>
        <v>Riadok bude skrytý.</v>
      </c>
      <c r="CC619" s="36" t="s">
        <v>97</v>
      </c>
      <c r="CW619" s="22">
        <f>+IF(CW620+CW659+CW680+CW702=0,0,1)</f>
        <v>0</v>
      </c>
      <c r="CZ619" s="22">
        <f t="shared" si="87"/>
        <v>1</v>
      </c>
      <c r="DA619" s="22">
        <f>+IF(CW619+CX619+CY619=0,0,IF(CZ619=0,0,1))</f>
        <v>0</v>
      </c>
      <c r="DZ619" s="191"/>
    </row>
    <row r="620" spans="1:130">
      <c r="A620" s="12"/>
      <c r="B620" s="1" t="s">
        <v>48</v>
      </c>
      <c r="C620" s="1"/>
      <c r="D620" s="1"/>
      <c r="E620" s="1"/>
      <c r="F620" s="1"/>
      <c r="G620" s="1"/>
      <c r="H620" s="1"/>
      <c r="I620" s="1"/>
      <c r="J620" s="249" t="s">
        <v>287</v>
      </c>
      <c r="K620" s="249"/>
      <c r="L620" s="249"/>
      <c r="M620" s="249"/>
      <c r="N620" s="249"/>
      <c r="O620" s="249"/>
      <c r="P620" s="249"/>
      <c r="Q620" s="249"/>
      <c r="R620" s="2" t="s">
        <v>257</v>
      </c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CA620" s="28"/>
      <c r="CB620" s="42" t="str">
        <f t="shared" si="86"/>
        <v>Riadok bude skrytý.</v>
      </c>
      <c r="CC620" s="36" t="s">
        <v>97</v>
      </c>
      <c r="CF620" s="8"/>
      <c r="CW620" s="22">
        <f>+IF($J$620="neeviduje",0,1)</f>
        <v>0</v>
      </c>
      <c r="CZ620" s="22">
        <f t="shared" si="87"/>
        <v>1</v>
      </c>
      <c r="DA620" s="22">
        <f>+IF(CW620+CX620+CY620=0,0,IF(CZ620=0,0,1))</f>
        <v>0</v>
      </c>
      <c r="DZ620" s="191"/>
    </row>
    <row r="621" spans="1:130">
      <c r="A621" s="12"/>
      <c r="B621" s="2" t="str">
        <f>+IF(J620="neeviduje","","K finančným povinnostiam, ktoré sa neuvádzajú v súvahe Spoločnosť uvádza:")</f>
        <v/>
      </c>
      <c r="CA621" s="28"/>
      <c r="CB621" s="42" t="str">
        <f t="shared" si="86"/>
        <v>Riadok bude skrytý.</v>
      </c>
      <c r="CC621" s="36" t="s">
        <v>97</v>
      </c>
      <c r="CW621" s="22">
        <f>+IF($J$620="neeviduje",0,1)</f>
        <v>0</v>
      </c>
      <c r="CX621" s="22">
        <f>+IF(SUM(CX622:CX641)=0,0,1)</f>
        <v>0</v>
      </c>
      <c r="CZ621" s="22">
        <f t="shared" si="87"/>
        <v>1</v>
      </c>
      <c r="DA621" s="40">
        <f>+IF(CW621*CX621=0,0,IF(CZ621=0,0,1))</f>
        <v>0</v>
      </c>
      <c r="DZ621" s="191"/>
    </row>
    <row r="622" spans="1:130">
      <c r="A622" s="12"/>
      <c r="B622" s="210"/>
      <c r="C622" s="210"/>
      <c r="D622" s="210"/>
      <c r="E622" s="210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  <c r="BI622" s="210"/>
      <c r="BJ622" s="210"/>
      <c r="BK622" s="210"/>
      <c r="BL622" s="210"/>
      <c r="BM622" s="210"/>
      <c r="BN622" s="210"/>
      <c r="BO622" s="210"/>
      <c r="BP622" s="210"/>
      <c r="BQ622" s="210"/>
      <c r="BR622" s="210"/>
      <c r="BS622" s="210"/>
      <c r="BT622" s="210"/>
      <c r="BU622" s="210"/>
      <c r="BV622" s="210"/>
      <c r="BW622" s="210"/>
      <c r="BX622" s="210"/>
      <c r="BY622" s="210"/>
      <c r="BZ622" s="210"/>
      <c r="CA622" s="28"/>
      <c r="CB622" s="42" t="str">
        <f t="shared" si="86"/>
        <v>Riadok bude skrytý.</v>
      </c>
      <c r="CC622" s="36" t="s">
        <v>97</v>
      </c>
      <c r="CW622" s="22">
        <f>+IF($J$620="neeviduje",0,1)</f>
        <v>0</v>
      </c>
      <c r="CX622" s="22">
        <f>+IF(B622="",0,1)</f>
        <v>0</v>
      </c>
      <c r="CZ622" s="22">
        <f t="shared" si="87"/>
        <v>1</v>
      </c>
      <c r="DA622" s="40">
        <f>+IF(CW622*CX622=0,0,IF(CZ622=0,0,1))</f>
        <v>0</v>
      </c>
      <c r="DZ622" s="191"/>
    </row>
    <row r="623" spans="1:130">
      <c r="A623" s="12"/>
      <c r="B623" s="210"/>
      <c r="C623" s="210"/>
      <c r="D623" s="210"/>
      <c r="E623" s="210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  <c r="BI623" s="210"/>
      <c r="BJ623" s="210"/>
      <c r="BK623" s="210"/>
      <c r="BL623" s="210"/>
      <c r="BM623" s="210"/>
      <c r="BN623" s="210"/>
      <c r="BO623" s="210"/>
      <c r="BP623" s="210"/>
      <c r="BQ623" s="210"/>
      <c r="BR623" s="210"/>
      <c r="BS623" s="210"/>
      <c r="BT623" s="210"/>
      <c r="BU623" s="210"/>
      <c r="BV623" s="210"/>
      <c r="BW623" s="210"/>
      <c r="BX623" s="210"/>
      <c r="BY623" s="210"/>
      <c r="BZ623" s="210"/>
      <c r="CA623" s="28"/>
      <c r="CB623" s="42" t="str">
        <f t="shared" si="86"/>
        <v>Riadok bude skrytý.</v>
      </c>
      <c r="CC623" s="36" t="s">
        <v>97</v>
      </c>
      <c r="CW623" s="22">
        <f t="shared" ref="CW623:CW658" si="96">+IF($J$620="neeviduje",0,1)</f>
        <v>0</v>
      </c>
      <c r="CX623" s="22">
        <f t="shared" ref="CX623:CX641" si="97">+IF(B623="",0,1)</f>
        <v>0</v>
      </c>
      <c r="CZ623" s="22">
        <f t="shared" si="87"/>
        <v>1</v>
      </c>
      <c r="DA623" s="40">
        <f>+IF(CW623*CX623=0,0,IF(CZ623=0,0,1))</f>
        <v>0</v>
      </c>
      <c r="DZ623" s="191"/>
    </row>
    <row r="624" spans="1:130">
      <c r="A624" s="12"/>
      <c r="B624" s="210"/>
      <c r="C624" s="210"/>
      <c r="D624" s="210"/>
      <c r="E624" s="210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  <c r="AH624" s="210"/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  <c r="BI624" s="210"/>
      <c r="BJ624" s="210"/>
      <c r="BK624" s="210"/>
      <c r="BL624" s="210"/>
      <c r="BM624" s="210"/>
      <c r="BN624" s="210"/>
      <c r="BO624" s="210"/>
      <c r="BP624" s="210"/>
      <c r="BQ624" s="210"/>
      <c r="BR624" s="210"/>
      <c r="BS624" s="210"/>
      <c r="BT624" s="210"/>
      <c r="BU624" s="210"/>
      <c r="BV624" s="210"/>
      <c r="BW624" s="210"/>
      <c r="BX624" s="210"/>
      <c r="BY624" s="210"/>
      <c r="BZ624" s="210"/>
      <c r="CA624" s="28"/>
      <c r="CB624" s="42" t="str">
        <f t="shared" si="86"/>
        <v>Riadok bude skrytý.</v>
      </c>
      <c r="CC624" s="36" t="s">
        <v>97</v>
      </c>
      <c r="CW624" s="22">
        <f t="shared" si="96"/>
        <v>0</v>
      </c>
      <c r="CX624" s="22">
        <f t="shared" si="97"/>
        <v>0</v>
      </c>
      <c r="CZ624" s="22">
        <f t="shared" ref="CZ624:CZ645" si="98">IF(CC624="",1,IF(CC624="Chcem skryť riadok.",0,1))</f>
        <v>1</v>
      </c>
      <c r="DA624" s="40">
        <f t="shared" ref="DA624:DA657" si="99">+IF(CW624*CX624=0,0,IF(CZ624=0,0,1))</f>
        <v>0</v>
      </c>
      <c r="DZ624" s="191"/>
    </row>
    <row r="625" spans="1:130">
      <c r="A625" s="12"/>
      <c r="B625" s="210"/>
      <c r="C625" s="210"/>
      <c r="D625" s="210"/>
      <c r="E625" s="210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  <c r="BI625" s="210"/>
      <c r="BJ625" s="210"/>
      <c r="BK625" s="210"/>
      <c r="BL625" s="210"/>
      <c r="BM625" s="210"/>
      <c r="BN625" s="210"/>
      <c r="BO625" s="210"/>
      <c r="BP625" s="210"/>
      <c r="BQ625" s="210"/>
      <c r="BR625" s="210"/>
      <c r="BS625" s="210"/>
      <c r="BT625" s="210"/>
      <c r="BU625" s="210"/>
      <c r="BV625" s="210"/>
      <c r="BW625" s="210"/>
      <c r="BX625" s="210"/>
      <c r="BY625" s="210"/>
      <c r="BZ625" s="210"/>
      <c r="CA625" s="28"/>
      <c r="CB625" s="42" t="str">
        <f t="shared" si="86"/>
        <v>Riadok bude skrytý.</v>
      </c>
      <c r="CC625" s="36" t="s">
        <v>97</v>
      </c>
      <c r="CW625" s="22">
        <f t="shared" si="96"/>
        <v>0</v>
      </c>
      <c r="CX625" s="22">
        <f t="shared" si="97"/>
        <v>0</v>
      </c>
      <c r="CZ625" s="22">
        <f t="shared" si="98"/>
        <v>1</v>
      </c>
      <c r="DA625" s="40">
        <f t="shared" si="99"/>
        <v>0</v>
      </c>
      <c r="DZ625" s="191"/>
    </row>
    <row r="626" spans="1:130">
      <c r="A626" s="12"/>
      <c r="B626" s="210"/>
      <c r="C626" s="210"/>
      <c r="D626" s="210"/>
      <c r="E626" s="210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  <c r="BI626" s="210"/>
      <c r="BJ626" s="210"/>
      <c r="BK626" s="210"/>
      <c r="BL626" s="210"/>
      <c r="BM626" s="210"/>
      <c r="BN626" s="210"/>
      <c r="BO626" s="210"/>
      <c r="BP626" s="210"/>
      <c r="BQ626" s="210"/>
      <c r="BR626" s="210"/>
      <c r="BS626" s="210"/>
      <c r="BT626" s="210"/>
      <c r="BU626" s="210"/>
      <c r="BV626" s="210"/>
      <c r="BW626" s="210"/>
      <c r="BX626" s="210"/>
      <c r="BY626" s="210"/>
      <c r="BZ626" s="210"/>
      <c r="CA626" s="28"/>
      <c r="CB626" s="42" t="str">
        <f t="shared" si="86"/>
        <v>Riadok bude skrytý.</v>
      </c>
      <c r="CC626" s="36" t="s">
        <v>97</v>
      </c>
      <c r="CW626" s="22">
        <f t="shared" si="96"/>
        <v>0</v>
      </c>
      <c r="CX626" s="22">
        <f t="shared" si="97"/>
        <v>0</v>
      </c>
      <c r="CZ626" s="22">
        <f t="shared" si="98"/>
        <v>1</v>
      </c>
      <c r="DA626" s="40">
        <f t="shared" si="99"/>
        <v>0</v>
      </c>
      <c r="DZ626" s="191"/>
    </row>
    <row r="627" spans="1:130">
      <c r="A627" s="12"/>
      <c r="B627" s="210"/>
      <c r="C627" s="210"/>
      <c r="D627" s="210"/>
      <c r="E627" s="210"/>
      <c r="F627" s="210"/>
      <c r="G627" s="210"/>
      <c r="H627" s="210"/>
      <c r="I627" s="210"/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  <c r="AH627" s="210"/>
      <c r="AI627" s="210"/>
      <c r="AJ627" s="210"/>
      <c r="AK627" s="210"/>
      <c r="AL627" s="210"/>
      <c r="AM627" s="210"/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  <c r="BH627" s="210"/>
      <c r="BI627" s="210"/>
      <c r="BJ627" s="210"/>
      <c r="BK627" s="210"/>
      <c r="BL627" s="210"/>
      <c r="BM627" s="210"/>
      <c r="BN627" s="210"/>
      <c r="BO627" s="210"/>
      <c r="BP627" s="210"/>
      <c r="BQ627" s="210"/>
      <c r="BR627" s="210"/>
      <c r="BS627" s="210"/>
      <c r="BT627" s="210"/>
      <c r="BU627" s="210"/>
      <c r="BV627" s="210"/>
      <c r="BW627" s="210"/>
      <c r="BX627" s="210"/>
      <c r="BY627" s="210"/>
      <c r="BZ627" s="210"/>
      <c r="CA627" s="28"/>
      <c r="CB627" s="42" t="str">
        <f t="shared" si="86"/>
        <v>Riadok bude skrytý.</v>
      </c>
      <c r="CC627" s="36" t="s">
        <v>97</v>
      </c>
      <c r="CW627" s="22">
        <f t="shared" si="96"/>
        <v>0</v>
      </c>
      <c r="CX627" s="22">
        <f t="shared" si="97"/>
        <v>0</v>
      </c>
      <c r="CZ627" s="22">
        <f t="shared" si="98"/>
        <v>1</v>
      </c>
      <c r="DA627" s="40">
        <f t="shared" si="99"/>
        <v>0</v>
      </c>
      <c r="DZ627" s="191"/>
    </row>
    <row r="628" spans="1:130">
      <c r="A628" s="12"/>
      <c r="B628" s="210"/>
      <c r="C628" s="210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  <c r="AH628" s="210"/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  <c r="BH628" s="210"/>
      <c r="BI628" s="210"/>
      <c r="BJ628" s="210"/>
      <c r="BK628" s="210"/>
      <c r="BL628" s="210"/>
      <c r="BM628" s="210"/>
      <c r="BN628" s="210"/>
      <c r="BO628" s="210"/>
      <c r="BP628" s="210"/>
      <c r="BQ628" s="210"/>
      <c r="BR628" s="210"/>
      <c r="BS628" s="210"/>
      <c r="BT628" s="210"/>
      <c r="BU628" s="210"/>
      <c r="BV628" s="210"/>
      <c r="BW628" s="210"/>
      <c r="BX628" s="210"/>
      <c r="BY628" s="210"/>
      <c r="BZ628" s="210"/>
      <c r="CA628" s="28"/>
      <c r="CB628" s="42" t="str">
        <f t="shared" si="86"/>
        <v>Riadok bude skrytý.</v>
      </c>
      <c r="CC628" s="36" t="s">
        <v>97</v>
      </c>
      <c r="CW628" s="22">
        <f t="shared" si="96"/>
        <v>0</v>
      </c>
      <c r="CX628" s="22">
        <f t="shared" si="97"/>
        <v>0</v>
      </c>
      <c r="CZ628" s="22">
        <f t="shared" si="98"/>
        <v>1</v>
      </c>
      <c r="DA628" s="40">
        <f t="shared" si="99"/>
        <v>0</v>
      </c>
      <c r="DZ628" s="191"/>
    </row>
    <row r="629" spans="1:130">
      <c r="A629" s="12"/>
      <c r="B629" s="210"/>
      <c r="C629" s="210"/>
      <c r="D629" s="210"/>
      <c r="E629" s="210"/>
      <c r="F629" s="210"/>
      <c r="G629" s="210"/>
      <c r="H629" s="210"/>
      <c r="I629" s="210"/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  <c r="BI629" s="210"/>
      <c r="BJ629" s="210"/>
      <c r="BK629" s="210"/>
      <c r="BL629" s="210"/>
      <c r="BM629" s="210"/>
      <c r="BN629" s="210"/>
      <c r="BO629" s="210"/>
      <c r="BP629" s="210"/>
      <c r="BQ629" s="210"/>
      <c r="BR629" s="210"/>
      <c r="BS629" s="210"/>
      <c r="BT629" s="210"/>
      <c r="BU629" s="210"/>
      <c r="BV629" s="210"/>
      <c r="BW629" s="210"/>
      <c r="BX629" s="210"/>
      <c r="BY629" s="210"/>
      <c r="BZ629" s="210"/>
      <c r="CA629" s="28"/>
      <c r="CB629" s="42" t="str">
        <f t="shared" si="86"/>
        <v>Riadok bude skrytý.</v>
      </c>
      <c r="CC629" s="36" t="s">
        <v>97</v>
      </c>
      <c r="CW629" s="22">
        <f t="shared" si="96"/>
        <v>0</v>
      </c>
      <c r="CX629" s="22">
        <f t="shared" si="97"/>
        <v>0</v>
      </c>
      <c r="CZ629" s="22">
        <f t="shared" si="98"/>
        <v>1</v>
      </c>
      <c r="DA629" s="40">
        <f t="shared" si="99"/>
        <v>0</v>
      </c>
      <c r="DZ629" s="191"/>
    </row>
    <row r="630" spans="1:130">
      <c r="A630" s="12"/>
      <c r="B630" s="210"/>
      <c r="C630" s="210"/>
      <c r="D630" s="210"/>
      <c r="E630" s="210"/>
      <c r="F630" s="210"/>
      <c r="G630" s="210"/>
      <c r="H630" s="210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  <c r="BI630" s="210"/>
      <c r="BJ630" s="210"/>
      <c r="BK630" s="210"/>
      <c r="BL630" s="210"/>
      <c r="BM630" s="210"/>
      <c r="BN630" s="210"/>
      <c r="BO630" s="210"/>
      <c r="BP630" s="210"/>
      <c r="BQ630" s="210"/>
      <c r="BR630" s="210"/>
      <c r="BS630" s="210"/>
      <c r="BT630" s="210"/>
      <c r="BU630" s="210"/>
      <c r="BV630" s="210"/>
      <c r="BW630" s="210"/>
      <c r="BX630" s="210"/>
      <c r="BY630" s="210"/>
      <c r="BZ630" s="210"/>
      <c r="CA630" s="28"/>
      <c r="CB630" s="42" t="str">
        <f t="shared" si="86"/>
        <v>Riadok bude skrytý.</v>
      </c>
      <c r="CC630" s="36" t="s">
        <v>97</v>
      </c>
      <c r="CW630" s="22">
        <f t="shared" si="96"/>
        <v>0</v>
      </c>
      <c r="CX630" s="22">
        <f t="shared" si="97"/>
        <v>0</v>
      </c>
      <c r="CZ630" s="22">
        <f t="shared" si="98"/>
        <v>1</v>
      </c>
      <c r="DA630" s="40">
        <f t="shared" si="99"/>
        <v>0</v>
      </c>
      <c r="DZ630" s="191"/>
    </row>
    <row r="631" spans="1:130">
      <c r="A631" s="12"/>
      <c r="B631" s="210"/>
      <c r="C631" s="210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0"/>
      <c r="BN631" s="210"/>
      <c r="BO631" s="210"/>
      <c r="BP631" s="210"/>
      <c r="BQ631" s="210"/>
      <c r="BR631" s="210"/>
      <c r="BS631" s="210"/>
      <c r="BT631" s="210"/>
      <c r="BU631" s="210"/>
      <c r="BV631" s="210"/>
      <c r="BW631" s="210"/>
      <c r="BX631" s="210"/>
      <c r="BY631" s="210"/>
      <c r="BZ631" s="210"/>
      <c r="CA631" s="28"/>
      <c r="CB631" s="42" t="str">
        <f t="shared" si="86"/>
        <v>Riadok bude skrytý.</v>
      </c>
      <c r="CC631" s="36" t="s">
        <v>97</v>
      </c>
      <c r="CW631" s="22">
        <f t="shared" si="96"/>
        <v>0</v>
      </c>
      <c r="CX631" s="22">
        <f t="shared" si="97"/>
        <v>0</v>
      </c>
      <c r="CZ631" s="22">
        <f t="shared" si="98"/>
        <v>1</v>
      </c>
      <c r="DA631" s="40">
        <f t="shared" si="99"/>
        <v>0</v>
      </c>
      <c r="DZ631" s="191"/>
    </row>
    <row r="632" spans="1:130">
      <c r="A632" s="12"/>
      <c r="B632" s="210"/>
      <c r="C632" s="210"/>
      <c r="D632" s="210"/>
      <c r="E632" s="210"/>
      <c r="F632" s="210"/>
      <c r="G632" s="210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0"/>
      <c r="BN632" s="210"/>
      <c r="BO632" s="210"/>
      <c r="BP632" s="210"/>
      <c r="BQ632" s="210"/>
      <c r="BR632" s="210"/>
      <c r="BS632" s="210"/>
      <c r="BT632" s="210"/>
      <c r="BU632" s="210"/>
      <c r="BV632" s="210"/>
      <c r="BW632" s="210"/>
      <c r="BX632" s="210"/>
      <c r="BY632" s="210"/>
      <c r="BZ632" s="210"/>
      <c r="CA632" s="28"/>
      <c r="CB632" s="42" t="str">
        <f t="shared" si="86"/>
        <v>Riadok bude skrytý.</v>
      </c>
      <c r="CC632" s="36" t="s">
        <v>97</v>
      </c>
      <c r="CW632" s="22">
        <f t="shared" si="96"/>
        <v>0</v>
      </c>
      <c r="CX632" s="22">
        <f t="shared" si="97"/>
        <v>0</v>
      </c>
      <c r="CZ632" s="22">
        <f t="shared" si="98"/>
        <v>1</v>
      </c>
      <c r="DA632" s="40">
        <f t="shared" si="99"/>
        <v>0</v>
      </c>
      <c r="DZ632" s="191"/>
    </row>
    <row r="633" spans="1:130">
      <c r="A633" s="12"/>
      <c r="B633" s="210"/>
      <c r="C633" s="210"/>
      <c r="D633" s="210"/>
      <c r="E633" s="210"/>
      <c r="F633" s="210"/>
      <c r="G633" s="210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0"/>
      <c r="BN633" s="210"/>
      <c r="BO633" s="210"/>
      <c r="BP633" s="210"/>
      <c r="BQ633" s="210"/>
      <c r="BR633" s="210"/>
      <c r="BS633" s="210"/>
      <c r="BT633" s="210"/>
      <c r="BU633" s="210"/>
      <c r="BV633" s="210"/>
      <c r="BW633" s="210"/>
      <c r="BX633" s="210"/>
      <c r="BY633" s="210"/>
      <c r="BZ633" s="210"/>
      <c r="CA633" s="27"/>
      <c r="CB633" s="42" t="str">
        <f t="shared" si="86"/>
        <v>Riadok bude skrytý.</v>
      </c>
      <c r="CC633" s="36" t="s">
        <v>97</v>
      </c>
      <c r="CW633" s="22">
        <f t="shared" si="96"/>
        <v>0</v>
      </c>
      <c r="CX633" s="22">
        <f t="shared" si="97"/>
        <v>0</v>
      </c>
      <c r="CZ633" s="22">
        <f t="shared" si="98"/>
        <v>1</v>
      </c>
      <c r="DA633" s="40">
        <f t="shared" si="99"/>
        <v>0</v>
      </c>
      <c r="DZ633" s="191"/>
    </row>
    <row r="634" spans="1:130">
      <c r="A634" s="12"/>
      <c r="B634" s="210"/>
      <c r="C634" s="210"/>
      <c r="D634" s="210"/>
      <c r="E634" s="210"/>
      <c r="F634" s="210"/>
      <c r="G634" s="210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0"/>
      <c r="BN634" s="210"/>
      <c r="BO634" s="210"/>
      <c r="BP634" s="210"/>
      <c r="BQ634" s="210"/>
      <c r="BR634" s="210"/>
      <c r="BS634" s="210"/>
      <c r="BT634" s="210"/>
      <c r="BU634" s="210"/>
      <c r="BV634" s="210"/>
      <c r="BW634" s="210"/>
      <c r="BX634" s="210"/>
      <c r="BY634" s="210"/>
      <c r="BZ634" s="210"/>
      <c r="CA634" s="29"/>
      <c r="CB634" s="42" t="str">
        <f t="shared" si="86"/>
        <v>Riadok bude skrytý.</v>
      </c>
      <c r="CC634" s="36" t="s">
        <v>97</v>
      </c>
      <c r="CF634" s="8"/>
      <c r="CW634" s="22">
        <f t="shared" si="96"/>
        <v>0</v>
      </c>
      <c r="CX634" s="22">
        <f t="shared" si="97"/>
        <v>0</v>
      </c>
      <c r="CZ634" s="22">
        <f t="shared" si="98"/>
        <v>1</v>
      </c>
      <c r="DA634" s="40">
        <f t="shared" si="99"/>
        <v>0</v>
      </c>
      <c r="DZ634" s="191"/>
    </row>
    <row r="635" spans="1:130">
      <c r="A635" s="12"/>
      <c r="B635" s="210"/>
      <c r="C635" s="210"/>
      <c r="D635" s="210"/>
      <c r="E635" s="210"/>
      <c r="F635" s="210"/>
      <c r="G635" s="210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0"/>
      <c r="BN635" s="210"/>
      <c r="BO635" s="210"/>
      <c r="BP635" s="210"/>
      <c r="BQ635" s="210"/>
      <c r="BR635" s="210"/>
      <c r="BS635" s="210"/>
      <c r="BT635" s="210"/>
      <c r="BU635" s="210"/>
      <c r="BV635" s="210"/>
      <c r="BW635" s="210"/>
      <c r="BX635" s="210"/>
      <c r="BY635" s="210"/>
      <c r="BZ635" s="210"/>
      <c r="CA635" s="28"/>
      <c r="CB635" s="42" t="str">
        <f t="shared" si="86"/>
        <v>Riadok bude skrytý.</v>
      </c>
      <c r="CC635" s="36" t="s">
        <v>97</v>
      </c>
      <c r="CW635" s="22">
        <f t="shared" si="96"/>
        <v>0</v>
      </c>
      <c r="CX635" s="22">
        <f t="shared" si="97"/>
        <v>0</v>
      </c>
      <c r="CZ635" s="22">
        <f t="shared" si="98"/>
        <v>1</v>
      </c>
      <c r="DA635" s="40">
        <f t="shared" si="99"/>
        <v>0</v>
      </c>
      <c r="DZ635" s="191"/>
    </row>
    <row r="636" spans="1:130">
      <c r="A636" s="12"/>
      <c r="B636" s="210"/>
      <c r="C636" s="210"/>
      <c r="D636" s="210"/>
      <c r="E636" s="210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0"/>
      <c r="BN636" s="210"/>
      <c r="BO636" s="210"/>
      <c r="BP636" s="210"/>
      <c r="BQ636" s="210"/>
      <c r="BR636" s="210"/>
      <c r="BS636" s="210"/>
      <c r="BT636" s="210"/>
      <c r="BU636" s="210"/>
      <c r="BV636" s="210"/>
      <c r="BW636" s="210"/>
      <c r="BX636" s="210"/>
      <c r="BY636" s="210"/>
      <c r="BZ636" s="210"/>
      <c r="CA636" s="28"/>
      <c r="CB636" s="42" t="str">
        <f t="shared" si="86"/>
        <v>Riadok bude skrytý.</v>
      </c>
      <c r="CC636" s="36" t="s">
        <v>97</v>
      </c>
      <c r="CW636" s="22">
        <f t="shared" si="96"/>
        <v>0</v>
      </c>
      <c r="CX636" s="22">
        <f t="shared" si="97"/>
        <v>0</v>
      </c>
      <c r="CZ636" s="22">
        <f t="shared" si="98"/>
        <v>1</v>
      </c>
      <c r="DA636" s="40">
        <f t="shared" si="99"/>
        <v>0</v>
      </c>
      <c r="DZ636" s="191"/>
    </row>
    <row r="637" spans="1:130">
      <c r="A637" s="12"/>
      <c r="B637" s="210"/>
      <c r="C637" s="210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0"/>
      <c r="BN637" s="210"/>
      <c r="BO637" s="210"/>
      <c r="BP637" s="210"/>
      <c r="BQ637" s="210"/>
      <c r="BR637" s="210"/>
      <c r="BS637" s="210"/>
      <c r="BT637" s="210"/>
      <c r="BU637" s="210"/>
      <c r="BV637" s="210"/>
      <c r="BW637" s="210"/>
      <c r="BX637" s="210"/>
      <c r="BY637" s="210"/>
      <c r="BZ637" s="210"/>
      <c r="CA637" s="28"/>
      <c r="CB637" s="42" t="str">
        <f t="shared" si="86"/>
        <v>Riadok bude skrytý.</v>
      </c>
      <c r="CC637" s="36" t="s">
        <v>97</v>
      </c>
      <c r="CW637" s="22">
        <f t="shared" si="96"/>
        <v>0</v>
      </c>
      <c r="CX637" s="22">
        <f t="shared" si="97"/>
        <v>0</v>
      </c>
      <c r="CZ637" s="22">
        <f t="shared" si="98"/>
        <v>1</v>
      </c>
      <c r="DA637" s="40">
        <f t="shared" si="99"/>
        <v>0</v>
      </c>
      <c r="DZ637" s="191"/>
    </row>
    <row r="638" spans="1:130">
      <c r="A638" s="12"/>
      <c r="B638" s="210"/>
      <c r="C638" s="210"/>
      <c r="D638" s="210"/>
      <c r="E638" s="210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0"/>
      <c r="BN638" s="210"/>
      <c r="BO638" s="210"/>
      <c r="BP638" s="210"/>
      <c r="BQ638" s="210"/>
      <c r="BR638" s="210"/>
      <c r="BS638" s="210"/>
      <c r="BT638" s="210"/>
      <c r="BU638" s="210"/>
      <c r="BV638" s="210"/>
      <c r="BW638" s="210"/>
      <c r="BX638" s="210"/>
      <c r="BY638" s="210"/>
      <c r="BZ638" s="210"/>
      <c r="CA638" s="28"/>
      <c r="CB638" s="42" t="str">
        <f t="shared" si="86"/>
        <v>Riadok bude skrytý.</v>
      </c>
      <c r="CC638" s="36" t="s">
        <v>97</v>
      </c>
      <c r="CW638" s="22">
        <f t="shared" si="96"/>
        <v>0</v>
      </c>
      <c r="CX638" s="22">
        <f t="shared" si="97"/>
        <v>0</v>
      </c>
      <c r="CZ638" s="22">
        <f t="shared" si="98"/>
        <v>1</v>
      </c>
      <c r="DA638" s="40">
        <f t="shared" si="99"/>
        <v>0</v>
      </c>
      <c r="DZ638" s="191"/>
    </row>
    <row r="639" spans="1:130">
      <c r="A639" s="12"/>
      <c r="B639" s="210"/>
      <c r="C639" s="210"/>
      <c r="D639" s="210"/>
      <c r="E639" s="210"/>
      <c r="F639" s="210"/>
      <c r="G639" s="210"/>
      <c r="H639" s="210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0"/>
      <c r="BN639" s="210"/>
      <c r="BO639" s="210"/>
      <c r="BP639" s="210"/>
      <c r="BQ639" s="210"/>
      <c r="BR639" s="210"/>
      <c r="BS639" s="210"/>
      <c r="BT639" s="210"/>
      <c r="BU639" s="210"/>
      <c r="BV639" s="210"/>
      <c r="BW639" s="210"/>
      <c r="BX639" s="210"/>
      <c r="BY639" s="210"/>
      <c r="BZ639" s="210"/>
      <c r="CA639" s="28"/>
      <c r="CB639" s="42" t="str">
        <f t="shared" si="86"/>
        <v>Riadok bude skrytý.</v>
      </c>
      <c r="CC639" s="36" t="s">
        <v>97</v>
      </c>
      <c r="CW639" s="22">
        <f t="shared" si="96"/>
        <v>0</v>
      </c>
      <c r="CX639" s="22">
        <f t="shared" si="97"/>
        <v>0</v>
      </c>
      <c r="CZ639" s="22">
        <f t="shared" si="98"/>
        <v>1</v>
      </c>
      <c r="DA639" s="40">
        <f t="shared" si="99"/>
        <v>0</v>
      </c>
      <c r="DZ639" s="191"/>
    </row>
    <row r="640" spans="1:130">
      <c r="A640" s="12"/>
      <c r="B640" s="210"/>
      <c r="C640" s="210"/>
      <c r="D640" s="210"/>
      <c r="E640" s="210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0"/>
      <c r="BN640" s="210"/>
      <c r="BO640" s="210"/>
      <c r="BP640" s="210"/>
      <c r="BQ640" s="210"/>
      <c r="BR640" s="210"/>
      <c r="BS640" s="210"/>
      <c r="BT640" s="210"/>
      <c r="BU640" s="210"/>
      <c r="BV640" s="210"/>
      <c r="BW640" s="210"/>
      <c r="BX640" s="210"/>
      <c r="BY640" s="210"/>
      <c r="BZ640" s="210"/>
      <c r="CA640" s="28"/>
      <c r="CB640" s="42" t="str">
        <f t="shared" si="86"/>
        <v>Riadok bude skrytý.</v>
      </c>
      <c r="CC640" s="36" t="s">
        <v>97</v>
      </c>
      <c r="CW640" s="22">
        <f t="shared" si="96"/>
        <v>0</v>
      </c>
      <c r="CX640" s="22">
        <f t="shared" si="97"/>
        <v>0</v>
      </c>
      <c r="CZ640" s="22">
        <f t="shared" si="98"/>
        <v>1</v>
      </c>
      <c r="DA640" s="40">
        <f t="shared" si="99"/>
        <v>0</v>
      </c>
      <c r="DZ640" s="191"/>
    </row>
    <row r="641" spans="1:130">
      <c r="A641" s="12"/>
      <c r="B641" s="210"/>
      <c r="C641" s="210"/>
      <c r="D641" s="210"/>
      <c r="E641" s="210"/>
      <c r="F641" s="210"/>
      <c r="G641" s="210"/>
      <c r="H641" s="210"/>
      <c r="I641" s="210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  <c r="BI641" s="210"/>
      <c r="BJ641" s="210"/>
      <c r="BK641" s="210"/>
      <c r="BL641" s="210"/>
      <c r="BM641" s="210"/>
      <c r="BN641" s="210"/>
      <c r="BO641" s="210"/>
      <c r="BP641" s="210"/>
      <c r="BQ641" s="210"/>
      <c r="BR641" s="210"/>
      <c r="BS641" s="210"/>
      <c r="BT641" s="210"/>
      <c r="BU641" s="210"/>
      <c r="BV641" s="210"/>
      <c r="BW641" s="210"/>
      <c r="BX641" s="210"/>
      <c r="BY641" s="210"/>
      <c r="BZ641" s="210"/>
      <c r="CA641" s="28"/>
      <c r="CB641" s="42" t="str">
        <f t="shared" si="86"/>
        <v>Riadok bude skrytý.</v>
      </c>
      <c r="CC641" s="36" t="s">
        <v>97</v>
      </c>
      <c r="CW641" s="22">
        <f t="shared" si="96"/>
        <v>0</v>
      </c>
      <c r="CX641" s="22">
        <f t="shared" si="97"/>
        <v>0</v>
      </c>
      <c r="CZ641" s="22">
        <f t="shared" si="98"/>
        <v>1</v>
      </c>
      <c r="DA641" s="40">
        <f t="shared" si="99"/>
        <v>0</v>
      </c>
      <c r="DZ641" s="191"/>
    </row>
    <row r="642" spans="1:130">
      <c r="A642" s="12"/>
      <c r="CA642" s="28"/>
      <c r="CB642" s="42" t="str">
        <f t="shared" ref="CB642:CB657" si="100">+IF(DA642=0,"Riadok bude skrytý.","Riadok bude vidieť.")</f>
        <v>Riadok bude skrytý.</v>
      </c>
      <c r="CC642" s="36" t="s">
        <v>97</v>
      </c>
      <c r="CW642" s="22">
        <f t="shared" si="96"/>
        <v>0</v>
      </c>
      <c r="CX642" s="22">
        <f>+IF(SUM(CX648:CX657)=0,0,1)</f>
        <v>0</v>
      </c>
      <c r="CZ642" s="22">
        <f t="shared" si="98"/>
        <v>1</v>
      </c>
      <c r="DA642" s="40">
        <f t="shared" si="99"/>
        <v>0</v>
      </c>
      <c r="DZ642" s="191"/>
    </row>
    <row r="643" spans="1:130">
      <c r="A643" s="12"/>
      <c r="B643" s="2" t="s">
        <v>210</v>
      </c>
      <c r="CA643" s="29" t="s">
        <v>91</v>
      </c>
      <c r="CB643" s="42" t="str">
        <f t="shared" si="100"/>
        <v>Riadok bude skrytý.</v>
      </c>
      <c r="CC643" s="36" t="s">
        <v>97</v>
      </c>
      <c r="CW643" s="22">
        <f t="shared" si="96"/>
        <v>0</v>
      </c>
      <c r="CX643" s="22">
        <f>+IF(SUM(CX648:CX657)=0,0,1)</f>
        <v>0</v>
      </c>
      <c r="CZ643" s="22">
        <f t="shared" si="98"/>
        <v>1</v>
      </c>
      <c r="DA643" s="40">
        <f t="shared" si="99"/>
        <v>0</v>
      </c>
      <c r="DZ643" s="191"/>
    </row>
    <row r="644" spans="1:130">
      <c r="A644" s="12"/>
      <c r="B644" s="2" t="s">
        <v>262</v>
      </c>
      <c r="CA644" s="28"/>
      <c r="CB644" s="42" t="str">
        <f t="shared" si="100"/>
        <v>Riadok bude skrytý.</v>
      </c>
      <c r="CC644" s="36" t="s">
        <v>97</v>
      </c>
      <c r="CW644" s="22">
        <f t="shared" si="96"/>
        <v>0</v>
      </c>
      <c r="CX644" s="22">
        <f>+IF(SUM(CX648:CX657)=0,0,1)</f>
        <v>0</v>
      </c>
      <c r="CZ644" s="22">
        <f t="shared" si="98"/>
        <v>1</v>
      </c>
      <c r="DA644" s="40">
        <f t="shared" si="99"/>
        <v>0</v>
      </c>
      <c r="DZ644" s="191"/>
    </row>
    <row r="645" spans="1:130">
      <c r="A645" s="12"/>
      <c r="CA645" s="28"/>
      <c r="CB645" s="42" t="str">
        <f t="shared" si="100"/>
        <v>Riadok bude skrytý.</v>
      </c>
      <c r="CC645" s="36" t="s">
        <v>97</v>
      </c>
      <c r="CW645" s="22">
        <f t="shared" si="96"/>
        <v>0</v>
      </c>
      <c r="CX645" s="22">
        <f>+IF(SUM(CX648:CX657)=0,0,1)</f>
        <v>0</v>
      </c>
      <c r="CZ645" s="22">
        <f t="shared" si="98"/>
        <v>1</v>
      </c>
      <c r="DA645" s="40">
        <f t="shared" si="99"/>
        <v>0</v>
      </c>
      <c r="DZ645" s="191"/>
    </row>
    <row r="646" spans="1:130">
      <c r="A646" s="12"/>
      <c r="B646" s="436" t="s">
        <v>212</v>
      </c>
      <c r="C646" s="437"/>
      <c r="D646" s="437"/>
      <c r="E646" s="437"/>
      <c r="F646" s="437"/>
      <c r="G646" s="437"/>
      <c r="H646" s="437"/>
      <c r="I646" s="437"/>
      <c r="J646" s="437"/>
      <c r="K646" s="437"/>
      <c r="L646" s="437"/>
      <c r="M646" s="437"/>
      <c r="N646" s="437"/>
      <c r="O646" s="437"/>
      <c r="P646" s="437"/>
      <c r="Q646" s="437"/>
      <c r="R646" s="437"/>
      <c r="S646" s="437"/>
      <c r="T646" s="437"/>
      <c r="U646" s="437"/>
      <c r="V646" s="437"/>
      <c r="W646" s="437"/>
      <c r="X646" s="437"/>
      <c r="Y646" s="437"/>
      <c r="Z646" s="437"/>
      <c r="AA646" s="437"/>
      <c r="AB646" s="437"/>
      <c r="AC646" s="437"/>
      <c r="AD646" s="437"/>
      <c r="AE646" s="437"/>
      <c r="AF646" s="437"/>
      <c r="AG646" s="437"/>
      <c r="AH646" s="437"/>
      <c r="AI646" s="437"/>
      <c r="AJ646" s="437"/>
      <c r="AK646" s="437"/>
      <c r="AL646" s="437"/>
      <c r="AM646" s="437"/>
      <c r="AN646" s="437"/>
      <c r="AO646" s="437"/>
      <c r="AP646" s="437"/>
      <c r="AQ646" s="438"/>
      <c r="AR646" s="430" t="s">
        <v>211</v>
      </c>
      <c r="AS646" s="431"/>
      <c r="AT646" s="431"/>
      <c r="AU646" s="431"/>
      <c r="AV646" s="431"/>
      <c r="AW646" s="431"/>
      <c r="AX646" s="431"/>
      <c r="AY646" s="431"/>
      <c r="AZ646" s="431"/>
      <c r="BA646" s="431"/>
      <c r="BB646" s="431"/>
      <c r="BC646" s="431"/>
      <c r="BD646" s="431"/>
      <c r="BE646" s="431"/>
      <c r="BF646" s="431"/>
      <c r="BG646" s="431"/>
      <c r="BH646" s="431"/>
      <c r="BI646" s="431"/>
      <c r="BJ646" s="431"/>
      <c r="BK646" s="431"/>
      <c r="BL646" s="431"/>
      <c r="BM646" s="431"/>
      <c r="BN646" s="431"/>
      <c r="BO646" s="431"/>
      <c r="BP646" s="431"/>
      <c r="BQ646" s="431"/>
      <c r="BR646" s="431"/>
      <c r="BS646" s="431"/>
      <c r="BT646" s="431"/>
      <c r="BU646" s="431"/>
      <c r="BV646" s="431"/>
      <c r="BW646" s="431"/>
      <c r="BX646" s="431"/>
      <c r="BY646" s="431"/>
      <c r="BZ646" s="432"/>
      <c r="CA646" s="29" t="s">
        <v>91</v>
      </c>
      <c r="CB646" s="42" t="str">
        <f t="shared" si="100"/>
        <v>Riadok bude skrytý.</v>
      </c>
      <c r="CC646" s="36" t="s">
        <v>97</v>
      </c>
      <c r="CW646" s="22">
        <f t="shared" si="96"/>
        <v>0</v>
      </c>
      <c r="CX646" s="22">
        <f>+IF(SUM(CX648:CX657)=0,0,1)</f>
        <v>0</v>
      </c>
      <c r="CZ646" s="22">
        <f t="shared" ref="CZ646:CZ657" si="101">IF(CC646="",1,IF(CC646="Chcem skryť riadok.",0,1))</f>
        <v>1</v>
      </c>
      <c r="DA646" s="40">
        <f t="shared" si="99"/>
        <v>0</v>
      </c>
      <c r="DZ646" s="191"/>
    </row>
    <row r="647" spans="1:130">
      <c r="A647" s="12"/>
      <c r="B647" s="439"/>
      <c r="C647" s="440"/>
      <c r="D647" s="440"/>
      <c r="E647" s="440"/>
      <c r="F647" s="440"/>
      <c r="G647" s="440"/>
      <c r="H647" s="440"/>
      <c r="I647" s="440"/>
      <c r="J647" s="440"/>
      <c r="K647" s="440"/>
      <c r="L647" s="440"/>
      <c r="M647" s="440"/>
      <c r="N647" s="440"/>
      <c r="O647" s="440"/>
      <c r="P647" s="440"/>
      <c r="Q647" s="440"/>
      <c r="R647" s="440"/>
      <c r="S647" s="440"/>
      <c r="T647" s="440"/>
      <c r="U647" s="440"/>
      <c r="V647" s="440"/>
      <c r="W647" s="440"/>
      <c r="X647" s="440"/>
      <c r="Y647" s="440"/>
      <c r="Z647" s="440"/>
      <c r="AA647" s="440"/>
      <c r="AB647" s="440"/>
      <c r="AC647" s="440"/>
      <c r="AD647" s="440"/>
      <c r="AE647" s="440"/>
      <c r="AF647" s="440"/>
      <c r="AG647" s="440"/>
      <c r="AH647" s="440"/>
      <c r="AI647" s="440"/>
      <c r="AJ647" s="440"/>
      <c r="AK647" s="440"/>
      <c r="AL647" s="440"/>
      <c r="AM647" s="440"/>
      <c r="AN647" s="440"/>
      <c r="AO647" s="440"/>
      <c r="AP647" s="440"/>
      <c r="AQ647" s="441"/>
      <c r="AR647" s="433"/>
      <c r="AS647" s="434"/>
      <c r="AT647" s="434"/>
      <c r="AU647" s="434"/>
      <c r="AV647" s="434"/>
      <c r="AW647" s="434"/>
      <c r="AX647" s="434"/>
      <c r="AY647" s="434"/>
      <c r="AZ647" s="434"/>
      <c r="BA647" s="434"/>
      <c r="BB647" s="434"/>
      <c r="BC647" s="434"/>
      <c r="BD647" s="434"/>
      <c r="BE647" s="434"/>
      <c r="BF647" s="434"/>
      <c r="BG647" s="434"/>
      <c r="BH647" s="434"/>
      <c r="BI647" s="434"/>
      <c r="BJ647" s="434"/>
      <c r="BK647" s="434"/>
      <c r="BL647" s="434"/>
      <c r="BM647" s="434"/>
      <c r="BN647" s="434"/>
      <c r="BO647" s="434"/>
      <c r="BP647" s="434"/>
      <c r="BQ647" s="434"/>
      <c r="BR647" s="434"/>
      <c r="BS647" s="434"/>
      <c r="BT647" s="434"/>
      <c r="BU647" s="434"/>
      <c r="BV647" s="434"/>
      <c r="BW647" s="434"/>
      <c r="BX647" s="434"/>
      <c r="BY647" s="434"/>
      <c r="BZ647" s="435"/>
      <c r="CA647" s="27"/>
      <c r="CB647" s="42" t="str">
        <f t="shared" si="100"/>
        <v>Riadok bude skrytý.</v>
      </c>
      <c r="CC647" s="36" t="s">
        <v>97</v>
      </c>
      <c r="CW647" s="22">
        <f t="shared" si="96"/>
        <v>0</v>
      </c>
      <c r="CX647" s="22">
        <f>+IF(SUM(CX648:CX657)=0,0,1)</f>
        <v>0</v>
      </c>
      <c r="CZ647" s="22">
        <f t="shared" si="101"/>
        <v>1</v>
      </c>
      <c r="DA647" s="40">
        <f t="shared" si="99"/>
        <v>0</v>
      </c>
      <c r="DZ647" s="191"/>
    </row>
    <row r="648" spans="1:130">
      <c r="A648" s="12"/>
      <c r="B648" s="427" t="s">
        <v>213</v>
      </c>
      <c r="C648" s="428"/>
      <c r="D648" s="428"/>
      <c r="E648" s="428"/>
      <c r="F648" s="428"/>
      <c r="G648" s="428"/>
      <c r="H648" s="428"/>
      <c r="I648" s="428"/>
      <c r="J648" s="428"/>
      <c r="K648" s="428"/>
      <c r="L648" s="428"/>
      <c r="M648" s="428"/>
      <c r="N648" s="428"/>
      <c r="O648" s="428"/>
      <c r="P648" s="428"/>
      <c r="Q648" s="428"/>
      <c r="R648" s="428"/>
      <c r="S648" s="428"/>
      <c r="T648" s="428"/>
      <c r="U648" s="428"/>
      <c r="V648" s="428"/>
      <c r="W648" s="428"/>
      <c r="X648" s="428"/>
      <c r="Y648" s="428"/>
      <c r="Z648" s="428"/>
      <c r="AA648" s="428"/>
      <c r="AB648" s="428"/>
      <c r="AC648" s="428"/>
      <c r="AD648" s="428"/>
      <c r="AE648" s="428"/>
      <c r="AF648" s="428"/>
      <c r="AG648" s="428"/>
      <c r="AH648" s="428"/>
      <c r="AI648" s="428"/>
      <c r="AJ648" s="428"/>
      <c r="AK648" s="428"/>
      <c r="AL648" s="428"/>
      <c r="AM648" s="428"/>
      <c r="AN648" s="428"/>
      <c r="AO648" s="428"/>
      <c r="AP648" s="428"/>
      <c r="AQ648" s="429"/>
      <c r="AR648" s="277"/>
      <c r="AS648" s="278"/>
      <c r="AT648" s="278"/>
      <c r="AU648" s="278"/>
      <c r="AV648" s="278"/>
      <c r="AW648" s="278"/>
      <c r="AX648" s="278"/>
      <c r="AY648" s="278"/>
      <c r="AZ648" s="278"/>
      <c r="BA648" s="278"/>
      <c r="BB648" s="278"/>
      <c r="BC648" s="278"/>
      <c r="BD648" s="278"/>
      <c r="BE648" s="278"/>
      <c r="BF648" s="278"/>
      <c r="BG648" s="278"/>
      <c r="BH648" s="278"/>
      <c r="BI648" s="278"/>
      <c r="BJ648" s="278"/>
      <c r="BK648" s="278"/>
      <c r="BL648" s="278"/>
      <c r="BM648" s="278"/>
      <c r="BN648" s="278"/>
      <c r="BO648" s="278"/>
      <c r="BP648" s="278"/>
      <c r="BQ648" s="278"/>
      <c r="BR648" s="278"/>
      <c r="BS648" s="278"/>
      <c r="BT648" s="278"/>
      <c r="BU648" s="278"/>
      <c r="BV648" s="278"/>
      <c r="BW648" s="278"/>
      <c r="BX648" s="278"/>
      <c r="BY648" s="278"/>
      <c r="BZ648" s="279"/>
      <c r="CA648" s="29"/>
      <c r="CB648" s="42" t="str">
        <f t="shared" si="100"/>
        <v>Riadok bude skrytý.</v>
      </c>
      <c r="CC648" s="36" t="s">
        <v>97</v>
      </c>
      <c r="CF648" s="8"/>
      <c r="CW648" s="22">
        <f t="shared" si="96"/>
        <v>0</v>
      </c>
      <c r="CX648" s="22">
        <f>+IF(AR648="",0,1)</f>
        <v>0</v>
      </c>
      <c r="CZ648" s="22">
        <f t="shared" si="101"/>
        <v>1</v>
      </c>
      <c r="DA648" s="40">
        <f t="shared" si="99"/>
        <v>0</v>
      </c>
      <c r="DZ648" s="191"/>
    </row>
    <row r="649" spans="1:130">
      <c r="A649" s="12"/>
      <c r="B649" s="231" t="s">
        <v>214</v>
      </c>
      <c r="C649" s="232"/>
      <c r="D649" s="232"/>
      <c r="E649" s="232"/>
      <c r="F649" s="232"/>
      <c r="G649" s="232"/>
      <c r="H649" s="232"/>
      <c r="I649" s="232"/>
      <c r="J649" s="232"/>
      <c r="K649" s="232"/>
      <c r="L649" s="232"/>
      <c r="M649" s="232"/>
      <c r="N649" s="232"/>
      <c r="O649" s="232"/>
      <c r="P649" s="232"/>
      <c r="Q649" s="232"/>
      <c r="R649" s="232"/>
      <c r="S649" s="232"/>
      <c r="T649" s="232"/>
      <c r="U649" s="232"/>
      <c r="V649" s="232"/>
      <c r="W649" s="232"/>
      <c r="X649" s="232"/>
      <c r="Y649" s="232"/>
      <c r="Z649" s="232"/>
      <c r="AA649" s="232"/>
      <c r="AB649" s="232"/>
      <c r="AC649" s="232"/>
      <c r="AD649" s="232"/>
      <c r="AE649" s="232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3"/>
      <c r="AR649" s="445"/>
      <c r="AS649" s="446"/>
      <c r="AT649" s="446"/>
      <c r="AU649" s="446"/>
      <c r="AV649" s="446"/>
      <c r="AW649" s="446"/>
      <c r="AX649" s="446"/>
      <c r="AY649" s="446"/>
      <c r="AZ649" s="446"/>
      <c r="BA649" s="446"/>
      <c r="BB649" s="446"/>
      <c r="BC649" s="446"/>
      <c r="BD649" s="446"/>
      <c r="BE649" s="446"/>
      <c r="BF649" s="446"/>
      <c r="BG649" s="446"/>
      <c r="BH649" s="446"/>
      <c r="BI649" s="446"/>
      <c r="BJ649" s="446"/>
      <c r="BK649" s="446"/>
      <c r="BL649" s="446"/>
      <c r="BM649" s="446"/>
      <c r="BN649" s="446"/>
      <c r="BO649" s="446"/>
      <c r="BP649" s="446"/>
      <c r="BQ649" s="446"/>
      <c r="BR649" s="446"/>
      <c r="BS649" s="446"/>
      <c r="BT649" s="446"/>
      <c r="BU649" s="446"/>
      <c r="BV649" s="446"/>
      <c r="BW649" s="446"/>
      <c r="BX649" s="446"/>
      <c r="BY649" s="446"/>
      <c r="BZ649" s="447"/>
      <c r="CA649" s="28"/>
      <c r="CB649" s="42" t="str">
        <f t="shared" si="100"/>
        <v>Riadok bude skrytý.</v>
      </c>
      <c r="CC649" s="36" t="s">
        <v>97</v>
      </c>
      <c r="CW649" s="22">
        <f t="shared" si="96"/>
        <v>0</v>
      </c>
      <c r="CX649" s="22">
        <f>+IF(AR649="",0,1)</f>
        <v>0</v>
      </c>
      <c r="CZ649" s="22">
        <f>IF(CC649="",1,IF(CC649="Chcem skryť riadok.",0,1))</f>
        <v>1</v>
      </c>
      <c r="DA649" s="40">
        <f t="shared" si="99"/>
        <v>0</v>
      </c>
      <c r="DZ649" s="191"/>
    </row>
    <row r="650" spans="1:130">
      <c r="A650" s="12"/>
      <c r="B650" s="231" t="s">
        <v>215</v>
      </c>
      <c r="C650" s="232"/>
      <c r="D650" s="232"/>
      <c r="E650" s="232"/>
      <c r="F650" s="232"/>
      <c r="G650" s="232"/>
      <c r="H650" s="232"/>
      <c r="I650" s="232"/>
      <c r="J650" s="232"/>
      <c r="K650" s="232"/>
      <c r="L650" s="232"/>
      <c r="M650" s="232"/>
      <c r="N650" s="232"/>
      <c r="O650" s="232"/>
      <c r="P650" s="232"/>
      <c r="Q650" s="232"/>
      <c r="R650" s="232"/>
      <c r="S650" s="232"/>
      <c r="T650" s="232"/>
      <c r="U650" s="232"/>
      <c r="V650" s="232"/>
      <c r="W650" s="232"/>
      <c r="X650" s="232"/>
      <c r="Y650" s="232"/>
      <c r="Z650" s="232"/>
      <c r="AA650" s="232"/>
      <c r="AB650" s="232"/>
      <c r="AC650" s="232"/>
      <c r="AD650" s="232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3"/>
      <c r="AR650" s="445"/>
      <c r="AS650" s="446"/>
      <c r="AT650" s="446"/>
      <c r="AU650" s="446"/>
      <c r="AV650" s="446"/>
      <c r="AW650" s="446"/>
      <c r="AX650" s="446"/>
      <c r="AY650" s="446"/>
      <c r="AZ650" s="446"/>
      <c r="BA650" s="446"/>
      <c r="BB650" s="446"/>
      <c r="BC650" s="446"/>
      <c r="BD650" s="446"/>
      <c r="BE650" s="446"/>
      <c r="BF650" s="446"/>
      <c r="BG650" s="446"/>
      <c r="BH650" s="446"/>
      <c r="BI650" s="446"/>
      <c r="BJ650" s="446"/>
      <c r="BK650" s="446"/>
      <c r="BL650" s="446"/>
      <c r="BM650" s="446"/>
      <c r="BN650" s="446"/>
      <c r="BO650" s="446"/>
      <c r="BP650" s="446"/>
      <c r="BQ650" s="446"/>
      <c r="BR650" s="446"/>
      <c r="BS650" s="446"/>
      <c r="BT650" s="446"/>
      <c r="BU650" s="446"/>
      <c r="BV650" s="446"/>
      <c r="BW650" s="446"/>
      <c r="BX650" s="446"/>
      <c r="BY650" s="446"/>
      <c r="BZ650" s="447"/>
      <c r="CA650" s="28"/>
      <c r="CB650" s="42" t="str">
        <f t="shared" si="100"/>
        <v>Riadok bude skrytý.</v>
      </c>
      <c r="CC650" s="36" t="s">
        <v>97</v>
      </c>
      <c r="CW650" s="22">
        <f t="shared" si="96"/>
        <v>0</v>
      </c>
      <c r="CX650" s="22">
        <f>+IF(AR650="",0,1)</f>
        <v>0</v>
      </c>
      <c r="CZ650" s="22">
        <f>IF(CC650="",1,IF(CC650="Chcem skryť riadok.",0,1))</f>
        <v>1</v>
      </c>
      <c r="DA650" s="40">
        <f t="shared" si="99"/>
        <v>0</v>
      </c>
      <c r="DZ650" s="191"/>
    </row>
    <row r="651" spans="1:130">
      <c r="A651" s="12"/>
      <c r="B651" s="231" t="s">
        <v>216</v>
      </c>
      <c r="C651" s="232"/>
      <c r="D651" s="232"/>
      <c r="E651" s="232"/>
      <c r="F651" s="232"/>
      <c r="G651" s="232"/>
      <c r="H651" s="232"/>
      <c r="I651" s="232"/>
      <c r="J651" s="232"/>
      <c r="K651" s="232"/>
      <c r="L651" s="232"/>
      <c r="M651" s="232"/>
      <c r="N651" s="232"/>
      <c r="O651" s="232"/>
      <c r="P651" s="232"/>
      <c r="Q651" s="232"/>
      <c r="R651" s="232"/>
      <c r="S651" s="232"/>
      <c r="T651" s="232"/>
      <c r="U651" s="232"/>
      <c r="V651" s="232"/>
      <c r="W651" s="232"/>
      <c r="X651" s="232"/>
      <c r="Y651" s="232"/>
      <c r="Z651" s="232"/>
      <c r="AA651" s="232"/>
      <c r="AB651" s="232"/>
      <c r="AC651" s="232"/>
      <c r="AD651" s="232"/>
      <c r="AE651" s="232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3"/>
      <c r="AR651" s="445"/>
      <c r="AS651" s="446"/>
      <c r="AT651" s="446"/>
      <c r="AU651" s="446"/>
      <c r="AV651" s="446"/>
      <c r="AW651" s="446"/>
      <c r="AX651" s="446"/>
      <c r="AY651" s="446"/>
      <c r="AZ651" s="446"/>
      <c r="BA651" s="446"/>
      <c r="BB651" s="446"/>
      <c r="BC651" s="446"/>
      <c r="BD651" s="446"/>
      <c r="BE651" s="446"/>
      <c r="BF651" s="446"/>
      <c r="BG651" s="446"/>
      <c r="BH651" s="446"/>
      <c r="BI651" s="446"/>
      <c r="BJ651" s="446"/>
      <c r="BK651" s="446"/>
      <c r="BL651" s="446"/>
      <c r="BM651" s="446"/>
      <c r="BN651" s="446"/>
      <c r="BO651" s="446"/>
      <c r="BP651" s="446"/>
      <c r="BQ651" s="446"/>
      <c r="BR651" s="446"/>
      <c r="BS651" s="446"/>
      <c r="BT651" s="446"/>
      <c r="BU651" s="446"/>
      <c r="BV651" s="446"/>
      <c r="BW651" s="446"/>
      <c r="BX651" s="446"/>
      <c r="BY651" s="446"/>
      <c r="BZ651" s="447"/>
      <c r="CA651" s="28"/>
      <c r="CB651" s="42" t="str">
        <f t="shared" si="100"/>
        <v>Riadok bude skrytý.</v>
      </c>
      <c r="CC651" s="36" t="s">
        <v>97</v>
      </c>
      <c r="CW651" s="22">
        <f t="shared" si="96"/>
        <v>0</v>
      </c>
      <c r="CX651" s="22">
        <f>+IF(AR651="",0,1)</f>
        <v>0</v>
      </c>
      <c r="CZ651" s="22">
        <f>IF(CC651="",1,IF(CC651="Chcem skryť riadok.",0,1))</f>
        <v>1</v>
      </c>
      <c r="DA651" s="40">
        <f t="shared" si="99"/>
        <v>0</v>
      </c>
      <c r="DZ651" s="191"/>
    </row>
    <row r="652" spans="1:130">
      <c r="A652" s="12"/>
      <c r="B652" s="222"/>
      <c r="C652" s="223"/>
      <c r="D652" s="223"/>
      <c r="E652" s="223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  <c r="S652" s="223"/>
      <c r="T652" s="223"/>
      <c r="U652" s="223"/>
      <c r="V652" s="223"/>
      <c r="W652" s="223"/>
      <c r="X652" s="223"/>
      <c r="Y652" s="223"/>
      <c r="Z652" s="223"/>
      <c r="AA652" s="223"/>
      <c r="AB652" s="223"/>
      <c r="AC652" s="223"/>
      <c r="AD652" s="223"/>
      <c r="AE652" s="223"/>
      <c r="AF652" s="223"/>
      <c r="AG652" s="223"/>
      <c r="AH652" s="223"/>
      <c r="AI652" s="223"/>
      <c r="AJ652" s="223"/>
      <c r="AK652" s="223"/>
      <c r="AL652" s="223"/>
      <c r="AM652" s="223"/>
      <c r="AN652" s="223"/>
      <c r="AO652" s="223"/>
      <c r="AP652" s="223"/>
      <c r="AQ652" s="234"/>
      <c r="AR652" s="445"/>
      <c r="AS652" s="446"/>
      <c r="AT652" s="446"/>
      <c r="AU652" s="446"/>
      <c r="AV652" s="446"/>
      <c r="AW652" s="446"/>
      <c r="AX652" s="446"/>
      <c r="AY652" s="446"/>
      <c r="AZ652" s="446"/>
      <c r="BA652" s="446"/>
      <c r="BB652" s="446"/>
      <c r="BC652" s="446"/>
      <c r="BD652" s="446"/>
      <c r="BE652" s="446"/>
      <c r="BF652" s="446"/>
      <c r="BG652" s="446"/>
      <c r="BH652" s="446"/>
      <c r="BI652" s="446"/>
      <c r="BJ652" s="446"/>
      <c r="BK652" s="446"/>
      <c r="BL652" s="446"/>
      <c r="BM652" s="446"/>
      <c r="BN652" s="446"/>
      <c r="BO652" s="446"/>
      <c r="BP652" s="446"/>
      <c r="BQ652" s="446"/>
      <c r="BR652" s="446"/>
      <c r="BS652" s="446"/>
      <c r="BT652" s="446"/>
      <c r="BU652" s="446"/>
      <c r="BV652" s="446"/>
      <c r="BW652" s="446"/>
      <c r="BX652" s="446"/>
      <c r="BY652" s="446"/>
      <c r="BZ652" s="447"/>
      <c r="CA652" s="28"/>
      <c r="CB652" s="42" t="str">
        <f t="shared" si="100"/>
        <v>Riadok bude skrytý.</v>
      </c>
      <c r="CC652" s="36" t="s">
        <v>97</v>
      </c>
      <c r="CW652" s="22">
        <f t="shared" si="96"/>
        <v>0</v>
      </c>
      <c r="CX652" s="22">
        <f>+IF(B652="",IF(AR652="",0,1),1)</f>
        <v>0</v>
      </c>
      <c r="CZ652" s="22">
        <f t="shared" si="101"/>
        <v>1</v>
      </c>
      <c r="DA652" s="40">
        <f t="shared" si="99"/>
        <v>0</v>
      </c>
      <c r="DZ652" s="191"/>
    </row>
    <row r="653" spans="1:130">
      <c r="A653" s="12"/>
      <c r="B653" s="222"/>
      <c r="C653" s="223"/>
      <c r="D653" s="223"/>
      <c r="E653" s="223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  <c r="S653" s="223"/>
      <c r="T653" s="223"/>
      <c r="U653" s="223"/>
      <c r="V653" s="223"/>
      <c r="W653" s="223"/>
      <c r="X653" s="223"/>
      <c r="Y653" s="223"/>
      <c r="Z653" s="223"/>
      <c r="AA653" s="223"/>
      <c r="AB653" s="223"/>
      <c r="AC653" s="223"/>
      <c r="AD653" s="223"/>
      <c r="AE653" s="223"/>
      <c r="AF653" s="223"/>
      <c r="AG653" s="223"/>
      <c r="AH653" s="223"/>
      <c r="AI653" s="223"/>
      <c r="AJ653" s="223"/>
      <c r="AK653" s="223"/>
      <c r="AL653" s="223"/>
      <c r="AM653" s="223"/>
      <c r="AN653" s="223"/>
      <c r="AO653" s="223"/>
      <c r="AP653" s="223"/>
      <c r="AQ653" s="234"/>
      <c r="AR653" s="445"/>
      <c r="AS653" s="446"/>
      <c r="AT653" s="446"/>
      <c r="AU653" s="446"/>
      <c r="AV653" s="446"/>
      <c r="AW653" s="446"/>
      <c r="AX653" s="446"/>
      <c r="AY653" s="446"/>
      <c r="AZ653" s="446"/>
      <c r="BA653" s="446"/>
      <c r="BB653" s="446"/>
      <c r="BC653" s="446"/>
      <c r="BD653" s="446"/>
      <c r="BE653" s="446"/>
      <c r="BF653" s="446"/>
      <c r="BG653" s="446"/>
      <c r="BH653" s="446"/>
      <c r="BI653" s="446"/>
      <c r="BJ653" s="446"/>
      <c r="BK653" s="446"/>
      <c r="BL653" s="446"/>
      <c r="BM653" s="446"/>
      <c r="BN653" s="446"/>
      <c r="BO653" s="446"/>
      <c r="BP653" s="446"/>
      <c r="BQ653" s="446"/>
      <c r="BR653" s="446"/>
      <c r="BS653" s="446"/>
      <c r="BT653" s="446"/>
      <c r="BU653" s="446"/>
      <c r="BV653" s="446"/>
      <c r="BW653" s="446"/>
      <c r="BX653" s="446"/>
      <c r="BY653" s="446"/>
      <c r="BZ653" s="447"/>
      <c r="CA653" s="28"/>
      <c r="CB653" s="42" t="str">
        <f t="shared" si="100"/>
        <v>Riadok bude skrytý.</v>
      </c>
      <c r="CC653" s="36" t="s">
        <v>97</v>
      </c>
      <c r="CW653" s="22">
        <f t="shared" si="96"/>
        <v>0</v>
      </c>
      <c r="CX653" s="22">
        <f>+IF(B653="",IF(AR653="",0,1),1)</f>
        <v>0</v>
      </c>
      <c r="CZ653" s="22">
        <f t="shared" si="101"/>
        <v>1</v>
      </c>
      <c r="DA653" s="40">
        <f t="shared" si="99"/>
        <v>0</v>
      </c>
      <c r="DZ653" s="191"/>
    </row>
    <row r="654" spans="1:130">
      <c r="A654" s="12"/>
      <c r="B654" s="222"/>
      <c r="C654" s="223"/>
      <c r="D654" s="223"/>
      <c r="E654" s="223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  <c r="S654" s="223"/>
      <c r="T654" s="223"/>
      <c r="U654" s="223"/>
      <c r="V654" s="223"/>
      <c r="W654" s="223"/>
      <c r="X654" s="223"/>
      <c r="Y654" s="223"/>
      <c r="Z654" s="223"/>
      <c r="AA654" s="223"/>
      <c r="AB654" s="223"/>
      <c r="AC654" s="223"/>
      <c r="AD654" s="223"/>
      <c r="AE654" s="223"/>
      <c r="AF654" s="223"/>
      <c r="AG654" s="223"/>
      <c r="AH654" s="223"/>
      <c r="AI654" s="223"/>
      <c r="AJ654" s="223"/>
      <c r="AK654" s="223"/>
      <c r="AL654" s="223"/>
      <c r="AM654" s="223"/>
      <c r="AN654" s="223"/>
      <c r="AO654" s="223"/>
      <c r="AP654" s="223"/>
      <c r="AQ654" s="234"/>
      <c r="AR654" s="445"/>
      <c r="AS654" s="446"/>
      <c r="AT654" s="446"/>
      <c r="AU654" s="446"/>
      <c r="AV654" s="446"/>
      <c r="AW654" s="446"/>
      <c r="AX654" s="446"/>
      <c r="AY654" s="446"/>
      <c r="AZ654" s="446"/>
      <c r="BA654" s="446"/>
      <c r="BB654" s="446"/>
      <c r="BC654" s="446"/>
      <c r="BD654" s="446"/>
      <c r="BE654" s="446"/>
      <c r="BF654" s="446"/>
      <c r="BG654" s="446"/>
      <c r="BH654" s="446"/>
      <c r="BI654" s="446"/>
      <c r="BJ654" s="446"/>
      <c r="BK654" s="446"/>
      <c r="BL654" s="446"/>
      <c r="BM654" s="446"/>
      <c r="BN654" s="446"/>
      <c r="BO654" s="446"/>
      <c r="BP654" s="446"/>
      <c r="BQ654" s="446"/>
      <c r="BR654" s="446"/>
      <c r="BS654" s="446"/>
      <c r="BT654" s="446"/>
      <c r="BU654" s="446"/>
      <c r="BV654" s="446"/>
      <c r="BW654" s="446"/>
      <c r="BX654" s="446"/>
      <c r="BY654" s="446"/>
      <c r="BZ654" s="447"/>
      <c r="CA654" s="28"/>
      <c r="CB654" s="42" t="str">
        <f t="shared" si="100"/>
        <v>Riadok bude skrytý.</v>
      </c>
      <c r="CC654" s="36" t="s">
        <v>97</v>
      </c>
      <c r="CW654" s="22">
        <f t="shared" si="96"/>
        <v>0</v>
      </c>
      <c r="CX654" s="22">
        <f>+IF(B654="",IF(AR654="",0,1),1)</f>
        <v>0</v>
      </c>
      <c r="CZ654" s="22">
        <f t="shared" si="101"/>
        <v>1</v>
      </c>
      <c r="DA654" s="40">
        <f t="shared" si="99"/>
        <v>0</v>
      </c>
      <c r="DZ654" s="191"/>
    </row>
    <row r="655" spans="1:130">
      <c r="A655" s="12"/>
      <c r="B655" s="222"/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3"/>
      <c r="AL655" s="223"/>
      <c r="AM655" s="223"/>
      <c r="AN655" s="223"/>
      <c r="AO655" s="223"/>
      <c r="AP655" s="223"/>
      <c r="AQ655" s="234"/>
      <c r="AR655" s="445"/>
      <c r="AS655" s="446"/>
      <c r="AT655" s="446"/>
      <c r="AU655" s="446"/>
      <c r="AV655" s="446"/>
      <c r="AW655" s="446"/>
      <c r="AX655" s="446"/>
      <c r="AY655" s="446"/>
      <c r="AZ655" s="446"/>
      <c r="BA655" s="446"/>
      <c r="BB655" s="446"/>
      <c r="BC655" s="446"/>
      <c r="BD655" s="446"/>
      <c r="BE655" s="446"/>
      <c r="BF655" s="446"/>
      <c r="BG655" s="446"/>
      <c r="BH655" s="446"/>
      <c r="BI655" s="446"/>
      <c r="BJ655" s="446"/>
      <c r="BK655" s="446"/>
      <c r="BL655" s="446"/>
      <c r="BM655" s="446"/>
      <c r="BN655" s="446"/>
      <c r="BO655" s="446"/>
      <c r="BP655" s="446"/>
      <c r="BQ655" s="446"/>
      <c r="BR655" s="446"/>
      <c r="BS655" s="446"/>
      <c r="BT655" s="446"/>
      <c r="BU655" s="446"/>
      <c r="BV655" s="446"/>
      <c r="BW655" s="446"/>
      <c r="BX655" s="446"/>
      <c r="BY655" s="446"/>
      <c r="BZ655" s="447"/>
      <c r="CA655" s="28"/>
      <c r="CB655" s="42" t="str">
        <f t="shared" si="100"/>
        <v>Riadok bude skrytý.</v>
      </c>
      <c r="CC655" s="36" t="s">
        <v>97</v>
      </c>
      <c r="CW655" s="22">
        <f t="shared" si="96"/>
        <v>0</v>
      </c>
      <c r="CX655" s="22">
        <f>+IF(B655="",IF(AR655="",0,1),1)</f>
        <v>0</v>
      </c>
      <c r="CZ655" s="22">
        <f t="shared" si="101"/>
        <v>1</v>
      </c>
      <c r="DA655" s="40">
        <f t="shared" si="99"/>
        <v>0</v>
      </c>
      <c r="DZ655" s="191"/>
    </row>
    <row r="656" spans="1:130">
      <c r="A656" s="12"/>
      <c r="B656" s="222"/>
      <c r="C656" s="223"/>
      <c r="D656" s="223"/>
      <c r="E656" s="223"/>
      <c r="F656" s="223"/>
      <c r="G656" s="223"/>
      <c r="H656" s="223"/>
      <c r="I656" s="223"/>
      <c r="J656" s="223"/>
      <c r="K656" s="223"/>
      <c r="L656" s="223"/>
      <c r="M656" s="223"/>
      <c r="N656" s="223"/>
      <c r="O656" s="223"/>
      <c r="P656" s="223"/>
      <c r="Q656" s="223"/>
      <c r="R656" s="223"/>
      <c r="S656" s="223"/>
      <c r="T656" s="223"/>
      <c r="U656" s="223"/>
      <c r="V656" s="223"/>
      <c r="W656" s="223"/>
      <c r="X656" s="223"/>
      <c r="Y656" s="223"/>
      <c r="Z656" s="223"/>
      <c r="AA656" s="223"/>
      <c r="AB656" s="223"/>
      <c r="AC656" s="223"/>
      <c r="AD656" s="223"/>
      <c r="AE656" s="223"/>
      <c r="AF656" s="223"/>
      <c r="AG656" s="223"/>
      <c r="AH656" s="223"/>
      <c r="AI656" s="223"/>
      <c r="AJ656" s="223"/>
      <c r="AK656" s="223"/>
      <c r="AL656" s="223"/>
      <c r="AM656" s="223"/>
      <c r="AN656" s="223"/>
      <c r="AO656" s="223"/>
      <c r="AP656" s="223"/>
      <c r="AQ656" s="234"/>
      <c r="AR656" s="445"/>
      <c r="AS656" s="446"/>
      <c r="AT656" s="446"/>
      <c r="AU656" s="446"/>
      <c r="AV656" s="446"/>
      <c r="AW656" s="446"/>
      <c r="AX656" s="446"/>
      <c r="AY656" s="446"/>
      <c r="AZ656" s="446"/>
      <c r="BA656" s="446"/>
      <c r="BB656" s="446"/>
      <c r="BC656" s="446"/>
      <c r="BD656" s="446"/>
      <c r="BE656" s="446"/>
      <c r="BF656" s="446"/>
      <c r="BG656" s="446"/>
      <c r="BH656" s="446"/>
      <c r="BI656" s="446"/>
      <c r="BJ656" s="446"/>
      <c r="BK656" s="446"/>
      <c r="BL656" s="446"/>
      <c r="BM656" s="446"/>
      <c r="BN656" s="446"/>
      <c r="BO656" s="446"/>
      <c r="BP656" s="446"/>
      <c r="BQ656" s="446"/>
      <c r="BR656" s="446"/>
      <c r="BS656" s="446"/>
      <c r="BT656" s="446"/>
      <c r="BU656" s="446"/>
      <c r="BV656" s="446"/>
      <c r="BW656" s="446"/>
      <c r="BX656" s="446"/>
      <c r="BY656" s="446"/>
      <c r="BZ656" s="447"/>
      <c r="CA656" s="28"/>
      <c r="CB656" s="42" t="str">
        <f t="shared" si="100"/>
        <v>Riadok bude skrytý.</v>
      </c>
      <c r="CC656" s="36" t="s">
        <v>97</v>
      </c>
      <c r="CW656" s="22">
        <f t="shared" si="96"/>
        <v>0</v>
      </c>
      <c r="CX656" s="22">
        <f>+IF(B656="",IF(AR656="",0,1),1)</f>
        <v>0</v>
      </c>
      <c r="CZ656" s="22">
        <f t="shared" si="101"/>
        <v>1</v>
      </c>
      <c r="DA656" s="40">
        <f t="shared" si="99"/>
        <v>0</v>
      </c>
      <c r="DZ656" s="191"/>
    </row>
    <row r="657" spans="1:130">
      <c r="A657" s="12"/>
      <c r="B657" s="283"/>
      <c r="C657" s="284"/>
      <c r="D657" s="284"/>
      <c r="E657" s="284"/>
      <c r="F657" s="284"/>
      <c r="G657" s="284"/>
      <c r="H657" s="284"/>
      <c r="I657" s="284"/>
      <c r="J657" s="284"/>
      <c r="K657" s="284"/>
      <c r="L657" s="284"/>
      <c r="M657" s="284"/>
      <c r="N657" s="284"/>
      <c r="O657" s="284"/>
      <c r="P657" s="284"/>
      <c r="Q657" s="284"/>
      <c r="R657" s="284"/>
      <c r="S657" s="284"/>
      <c r="T657" s="284"/>
      <c r="U657" s="284"/>
      <c r="V657" s="284"/>
      <c r="W657" s="284"/>
      <c r="X657" s="284"/>
      <c r="Y657" s="284"/>
      <c r="Z657" s="284"/>
      <c r="AA657" s="284"/>
      <c r="AB657" s="284"/>
      <c r="AC657" s="284"/>
      <c r="AD657" s="284"/>
      <c r="AE657" s="284"/>
      <c r="AF657" s="284"/>
      <c r="AG657" s="284"/>
      <c r="AH657" s="284"/>
      <c r="AI657" s="284"/>
      <c r="AJ657" s="284"/>
      <c r="AK657" s="284"/>
      <c r="AL657" s="284"/>
      <c r="AM657" s="284"/>
      <c r="AN657" s="284"/>
      <c r="AO657" s="284"/>
      <c r="AP657" s="284"/>
      <c r="AQ657" s="293"/>
      <c r="AR657" s="225"/>
      <c r="AS657" s="226"/>
      <c r="AT657" s="226"/>
      <c r="AU657" s="226"/>
      <c r="AV657" s="226"/>
      <c r="AW657" s="226"/>
      <c r="AX657" s="226"/>
      <c r="AY657" s="226"/>
      <c r="AZ657" s="226"/>
      <c r="BA657" s="226"/>
      <c r="BB657" s="226"/>
      <c r="BC657" s="226"/>
      <c r="BD657" s="226"/>
      <c r="BE657" s="226"/>
      <c r="BF657" s="226"/>
      <c r="BG657" s="226"/>
      <c r="BH657" s="226"/>
      <c r="BI657" s="226"/>
      <c r="BJ657" s="226"/>
      <c r="BK657" s="226"/>
      <c r="BL657" s="226"/>
      <c r="BM657" s="226"/>
      <c r="BN657" s="226"/>
      <c r="BO657" s="226"/>
      <c r="BP657" s="226"/>
      <c r="BQ657" s="226"/>
      <c r="BR657" s="226"/>
      <c r="BS657" s="226"/>
      <c r="BT657" s="226"/>
      <c r="BU657" s="226"/>
      <c r="BV657" s="226"/>
      <c r="BW657" s="226"/>
      <c r="BX657" s="226"/>
      <c r="BY657" s="226"/>
      <c r="BZ657" s="227"/>
      <c r="CA657" s="27"/>
      <c r="CB657" s="42" t="str">
        <f t="shared" si="100"/>
        <v>Riadok bude skrytý.</v>
      </c>
      <c r="CC657" s="36" t="s">
        <v>97</v>
      </c>
      <c r="CW657" s="22">
        <f t="shared" si="96"/>
        <v>0</v>
      </c>
      <c r="CX657" s="22">
        <f>+IF(SUM(CX648:CX656)=0,0,1)</f>
        <v>0</v>
      </c>
      <c r="CZ657" s="22">
        <f t="shared" si="101"/>
        <v>1</v>
      </c>
      <c r="DA657" s="40">
        <f t="shared" si="99"/>
        <v>0</v>
      </c>
      <c r="DZ657" s="191"/>
    </row>
    <row r="658" spans="1:130">
      <c r="A658" s="12"/>
      <c r="CA658" s="27"/>
      <c r="CB658" s="42" t="str">
        <f t="shared" ref="CB658:CB701" si="102">+IF(DA658=0,"Riadok bude skrytý.","Riadok bude vidieť.")</f>
        <v>Riadok bude skrytý.</v>
      </c>
      <c r="CC658" s="36" t="s">
        <v>97</v>
      </c>
      <c r="CW658" s="22">
        <f t="shared" si="96"/>
        <v>0</v>
      </c>
      <c r="CZ658" s="22">
        <f t="shared" ref="CZ658:CZ681" si="103">IF(CC658="",1,IF(CC658="Chcem skryť riadok.",0,1))</f>
        <v>1</v>
      </c>
      <c r="DA658" s="40">
        <f t="shared" ref="DA658:DA669" si="104">+IF(CW658*CX658=0,0,IF(CZ658=0,0,1))</f>
        <v>0</v>
      </c>
      <c r="DZ658" s="191"/>
    </row>
    <row r="659" spans="1:130">
      <c r="A659" s="12"/>
      <c r="B659" s="2" t="s">
        <v>48</v>
      </c>
      <c r="J659" s="249" t="s">
        <v>287</v>
      </c>
      <c r="K659" s="249"/>
      <c r="L659" s="249"/>
      <c r="M659" s="249"/>
      <c r="N659" s="249"/>
      <c r="O659" s="249"/>
      <c r="P659" s="249"/>
      <c r="Q659" s="249"/>
      <c r="R659" s="249"/>
      <c r="S659" s="2" t="s">
        <v>258</v>
      </c>
      <c r="T659" s="163"/>
      <c r="CA659" s="29" t="s">
        <v>91</v>
      </c>
      <c r="CB659" s="42" t="str">
        <f t="shared" si="102"/>
        <v>Riadok bude skrytý.</v>
      </c>
      <c r="CC659" s="36" t="s">
        <v>97</v>
      </c>
      <c r="CD659" s="9"/>
      <c r="CF659" s="8"/>
      <c r="CW659" s="22">
        <f>+IF($J$659="neeviduje",0,1)</f>
        <v>0</v>
      </c>
      <c r="CZ659" s="22">
        <f t="shared" si="103"/>
        <v>1</v>
      </c>
      <c r="DA659" s="22">
        <f>+IF(CW659+CX659+CY659=0,0,IF(CZ659=0,0,1))</f>
        <v>0</v>
      </c>
      <c r="DZ659" s="191"/>
    </row>
    <row r="660" spans="1:130">
      <c r="A660" s="12"/>
      <c r="B660" s="2" t="str">
        <f>+IF(J659="eviduje","Prehľad podmienených záväzkov za bežné účtovné obdobie je uvedený v tabuľke:","")</f>
        <v/>
      </c>
      <c r="CA660" s="28"/>
      <c r="CB660" s="42" t="str">
        <f t="shared" si="102"/>
        <v>Riadok bude skrytý.</v>
      </c>
      <c r="CC660" s="36" t="s">
        <v>97</v>
      </c>
      <c r="CW660" s="22">
        <f t="shared" ref="CW660:CW679" si="105">+IF($J$659="neeviduje",0,1)</f>
        <v>0</v>
      </c>
      <c r="CX660" s="22">
        <f>+IF(SUM(CX664:CX678)=0,0,1)</f>
        <v>0</v>
      </c>
      <c r="CZ660" s="22">
        <f t="shared" si="103"/>
        <v>1</v>
      </c>
      <c r="DA660" s="40">
        <f t="shared" si="104"/>
        <v>0</v>
      </c>
      <c r="DZ660" s="191"/>
    </row>
    <row r="661" spans="1:130">
      <c r="A661" s="12"/>
      <c r="CA661" s="28"/>
      <c r="CB661" s="42" t="str">
        <f t="shared" si="102"/>
        <v>Riadok bude skrytý.</v>
      </c>
      <c r="CC661" s="36" t="s">
        <v>97</v>
      </c>
      <c r="CW661" s="22">
        <f t="shared" si="105"/>
        <v>0</v>
      </c>
      <c r="CX661" s="22">
        <f>+IF(SUM(CX664:CX678)=0,0,1)</f>
        <v>0</v>
      </c>
      <c r="CZ661" s="22">
        <f t="shared" si="103"/>
        <v>1</v>
      </c>
      <c r="DA661" s="40">
        <f t="shared" si="104"/>
        <v>0</v>
      </c>
      <c r="DZ661" s="191"/>
    </row>
    <row r="662" spans="1:130">
      <c r="A662" s="12"/>
      <c r="B662" s="472" t="s">
        <v>58</v>
      </c>
      <c r="C662" s="473"/>
      <c r="D662" s="473"/>
      <c r="E662" s="473"/>
      <c r="F662" s="473"/>
      <c r="G662" s="473"/>
      <c r="H662" s="473"/>
      <c r="I662" s="473"/>
      <c r="J662" s="473"/>
      <c r="K662" s="473"/>
      <c r="L662" s="473"/>
      <c r="M662" s="473"/>
      <c r="N662" s="473"/>
      <c r="O662" s="473"/>
      <c r="P662" s="473"/>
      <c r="Q662" s="473"/>
      <c r="R662" s="473"/>
      <c r="S662" s="473"/>
      <c r="T662" s="473"/>
      <c r="U662" s="473"/>
      <c r="V662" s="473"/>
      <c r="W662" s="473"/>
      <c r="X662" s="473"/>
      <c r="Y662" s="473"/>
      <c r="Z662" s="473"/>
      <c r="AA662" s="473"/>
      <c r="AB662" s="473"/>
      <c r="AC662" s="473"/>
      <c r="AD662" s="473"/>
      <c r="AE662" s="473"/>
      <c r="AF662" s="474"/>
      <c r="AG662" s="243" t="s">
        <v>217</v>
      </c>
      <c r="AH662" s="244"/>
      <c r="AI662" s="244"/>
      <c r="AJ662" s="244"/>
      <c r="AK662" s="244"/>
      <c r="AL662" s="244"/>
      <c r="AM662" s="244"/>
      <c r="AN662" s="244"/>
      <c r="AO662" s="244"/>
      <c r="AP662" s="244"/>
      <c r="AQ662" s="244"/>
      <c r="AR662" s="244"/>
      <c r="AS662" s="244"/>
      <c r="AT662" s="244"/>
      <c r="AU662" s="244"/>
      <c r="AV662" s="244"/>
      <c r="AW662" s="244"/>
      <c r="AX662" s="244"/>
      <c r="AY662" s="244"/>
      <c r="AZ662" s="244"/>
      <c r="BA662" s="244"/>
      <c r="BB662" s="244"/>
      <c r="BC662" s="244"/>
      <c r="BD662" s="244"/>
      <c r="BE662" s="244"/>
      <c r="BF662" s="244"/>
      <c r="BG662" s="244"/>
      <c r="BH662" s="244"/>
      <c r="BI662" s="244"/>
      <c r="BJ662" s="244"/>
      <c r="BK662" s="244"/>
      <c r="BL662" s="244"/>
      <c r="BM662" s="244"/>
      <c r="BN662" s="244"/>
      <c r="BO662" s="244"/>
      <c r="BP662" s="244"/>
      <c r="BQ662" s="244"/>
      <c r="BR662" s="244"/>
      <c r="BS662" s="244"/>
      <c r="BT662" s="244"/>
      <c r="BU662" s="244"/>
      <c r="BV662" s="244"/>
      <c r="BW662" s="244"/>
      <c r="BX662" s="244"/>
      <c r="BY662" s="244"/>
      <c r="BZ662" s="245"/>
      <c r="CA662" s="29" t="s">
        <v>91</v>
      </c>
      <c r="CB662" s="42" t="str">
        <f t="shared" si="102"/>
        <v>Riadok bude skrytý.</v>
      </c>
      <c r="CC662" s="36" t="s">
        <v>97</v>
      </c>
      <c r="CW662" s="22">
        <f t="shared" si="105"/>
        <v>0</v>
      </c>
      <c r="CX662" s="22">
        <f>+IF(SUM(CX664:CX678)=0,0,1)</f>
        <v>0</v>
      </c>
      <c r="CZ662" s="22">
        <f t="shared" si="103"/>
        <v>1</v>
      </c>
      <c r="DA662" s="40">
        <f t="shared" si="104"/>
        <v>0</v>
      </c>
      <c r="DZ662" s="191"/>
    </row>
    <row r="663" spans="1:130" ht="15" customHeight="1">
      <c r="A663" s="12"/>
      <c r="B663" s="475"/>
      <c r="C663" s="476"/>
      <c r="D663" s="476"/>
      <c r="E663" s="476"/>
      <c r="F663" s="476"/>
      <c r="G663" s="476"/>
      <c r="H663" s="476"/>
      <c r="I663" s="476"/>
      <c r="J663" s="476"/>
      <c r="K663" s="476"/>
      <c r="L663" s="476"/>
      <c r="M663" s="476"/>
      <c r="N663" s="476"/>
      <c r="O663" s="476"/>
      <c r="P663" s="476"/>
      <c r="Q663" s="476"/>
      <c r="R663" s="476"/>
      <c r="S663" s="476"/>
      <c r="T663" s="476"/>
      <c r="U663" s="476"/>
      <c r="V663" s="476"/>
      <c r="W663" s="476"/>
      <c r="X663" s="476"/>
      <c r="Y663" s="476"/>
      <c r="Z663" s="476"/>
      <c r="AA663" s="476"/>
      <c r="AB663" s="476"/>
      <c r="AC663" s="476"/>
      <c r="AD663" s="476"/>
      <c r="AE663" s="476"/>
      <c r="AF663" s="477"/>
      <c r="AG663" s="246" t="s">
        <v>218</v>
      </c>
      <c r="AH663" s="247"/>
      <c r="AI663" s="247"/>
      <c r="AJ663" s="247"/>
      <c r="AK663" s="247"/>
      <c r="AL663" s="247"/>
      <c r="AM663" s="247"/>
      <c r="AN663" s="247"/>
      <c r="AO663" s="247"/>
      <c r="AP663" s="247"/>
      <c r="AQ663" s="247"/>
      <c r="AR663" s="247"/>
      <c r="AS663" s="247"/>
      <c r="AT663" s="247"/>
      <c r="AU663" s="248" t="s">
        <v>219</v>
      </c>
      <c r="AV663" s="248"/>
      <c r="AW663" s="248"/>
      <c r="AX663" s="248"/>
      <c r="AY663" s="248"/>
      <c r="AZ663" s="248"/>
      <c r="BA663" s="248"/>
      <c r="BB663" s="248"/>
      <c r="BC663" s="248"/>
      <c r="BD663" s="248"/>
      <c r="BE663" s="248"/>
      <c r="BF663" s="248"/>
      <c r="BG663" s="248"/>
      <c r="BH663" s="248"/>
      <c r="BI663" s="248"/>
      <c r="BJ663" s="248"/>
      <c r="BK663" s="241" t="s">
        <v>220</v>
      </c>
      <c r="BL663" s="241"/>
      <c r="BM663" s="241"/>
      <c r="BN663" s="241"/>
      <c r="BO663" s="241"/>
      <c r="BP663" s="241"/>
      <c r="BQ663" s="241"/>
      <c r="BR663" s="241"/>
      <c r="BS663" s="241"/>
      <c r="BT663" s="241"/>
      <c r="BU663" s="241"/>
      <c r="BV663" s="241"/>
      <c r="BW663" s="241"/>
      <c r="BX663" s="241"/>
      <c r="BY663" s="241"/>
      <c r="BZ663" s="242"/>
      <c r="CA663" s="28"/>
      <c r="CB663" s="42" t="str">
        <f t="shared" si="102"/>
        <v>Riadok bude skrytý.</v>
      </c>
      <c r="CC663" s="36" t="s">
        <v>97</v>
      </c>
      <c r="CW663" s="22">
        <f t="shared" si="105"/>
        <v>0</v>
      </c>
      <c r="CX663" s="22">
        <f>+IF(SUM(CX664:CX678)=0,0,1)</f>
        <v>0</v>
      </c>
      <c r="CZ663" s="22">
        <f t="shared" si="103"/>
        <v>1</v>
      </c>
      <c r="DA663" s="40">
        <f t="shared" si="104"/>
        <v>0</v>
      </c>
      <c r="DZ663" s="191"/>
    </row>
    <row r="664" spans="1:130">
      <c r="A664" s="12"/>
      <c r="B664" s="298" t="s">
        <v>59</v>
      </c>
      <c r="C664" s="299"/>
      <c r="D664" s="299"/>
      <c r="E664" s="299"/>
      <c r="F664" s="299"/>
      <c r="G664" s="299"/>
      <c r="H664" s="299"/>
      <c r="I664" s="299"/>
      <c r="J664" s="299"/>
      <c r="K664" s="299"/>
      <c r="L664" s="299"/>
      <c r="M664" s="299"/>
      <c r="N664" s="299"/>
      <c r="O664" s="299"/>
      <c r="P664" s="299"/>
      <c r="Q664" s="299"/>
      <c r="R664" s="299"/>
      <c r="S664" s="299"/>
      <c r="T664" s="299"/>
      <c r="U664" s="299"/>
      <c r="V664" s="299"/>
      <c r="W664" s="299"/>
      <c r="X664" s="299"/>
      <c r="Y664" s="299"/>
      <c r="Z664" s="299"/>
      <c r="AA664" s="299"/>
      <c r="AB664" s="299"/>
      <c r="AC664" s="299"/>
      <c r="AD664" s="299"/>
      <c r="AE664" s="299"/>
      <c r="AF664" s="300"/>
      <c r="AG664" s="305"/>
      <c r="AH664" s="297"/>
      <c r="AI664" s="297"/>
      <c r="AJ664" s="297"/>
      <c r="AK664" s="297"/>
      <c r="AL664" s="297"/>
      <c r="AM664" s="297"/>
      <c r="AN664" s="297"/>
      <c r="AO664" s="297"/>
      <c r="AP664" s="297"/>
      <c r="AQ664" s="297"/>
      <c r="AR664" s="297"/>
      <c r="AS664" s="297"/>
      <c r="AT664" s="297"/>
      <c r="AU664" s="297"/>
      <c r="AV664" s="297"/>
      <c r="AW664" s="297"/>
      <c r="AX664" s="297"/>
      <c r="AY664" s="297"/>
      <c r="AZ664" s="297"/>
      <c r="BA664" s="297"/>
      <c r="BB664" s="297"/>
      <c r="BC664" s="297"/>
      <c r="BD664" s="297"/>
      <c r="BE664" s="297"/>
      <c r="BF664" s="297"/>
      <c r="BG664" s="297"/>
      <c r="BH664" s="297"/>
      <c r="BI664" s="297"/>
      <c r="BJ664" s="297"/>
      <c r="BK664" s="297"/>
      <c r="BL664" s="297"/>
      <c r="BM664" s="297"/>
      <c r="BN664" s="297"/>
      <c r="BO664" s="297"/>
      <c r="BP664" s="297"/>
      <c r="BQ664" s="297"/>
      <c r="BR664" s="297"/>
      <c r="BS664" s="297"/>
      <c r="BT664" s="297"/>
      <c r="BU664" s="297"/>
      <c r="BV664" s="297"/>
      <c r="BW664" s="297"/>
      <c r="BX664" s="297"/>
      <c r="BY664" s="297"/>
      <c r="BZ664" s="304"/>
      <c r="CA664" s="28"/>
      <c r="CB664" s="42" t="str">
        <f t="shared" si="102"/>
        <v>Riadok bude skrytý.</v>
      </c>
      <c r="CC664" s="36" t="s">
        <v>97</v>
      </c>
      <c r="CW664" s="22">
        <f t="shared" si="105"/>
        <v>0</v>
      </c>
      <c r="CX664" s="22">
        <f>+IF(AG664="",IF(AU664="",IF(BK664="",0,1),1),1)</f>
        <v>0</v>
      </c>
      <c r="CZ664" s="22">
        <f t="shared" si="103"/>
        <v>1</v>
      </c>
      <c r="DA664" s="40">
        <f t="shared" si="104"/>
        <v>0</v>
      </c>
      <c r="DZ664" s="191"/>
    </row>
    <row r="665" spans="1:130">
      <c r="A665" s="12"/>
      <c r="B665" s="301" t="s">
        <v>60</v>
      </c>
      <c r="C665" s="302"/>
      <c r="D665" s="302"/>
      <c r="E665" s="302"/>
      <c r="F665" s="302"/>
      <c r="G665" s="302"/>
      <c r="H665" s="302"/>
      <c r="I665" s="302"/>
      <c r="J665" s="302"/>
      <c r="K665" s="302"/>
      <c r="L665" s="302"/>
      <c r="M665" s="302"/>
      <c r="N665" s="302"/>
      <c r="O665" s="302"/>
      <c r="P665" s="302"/>
      <c r="Q665" s="302"/>
      <c r="R665" s="302"/>
      <c r="S665" s="302"/>
      <c r="T665" s="302"/>
      <c r="U665" s="302"/>
      <c r="V665" s="302"/>
      <c r="W665" s="302"/>
      <c r="X665" s="302"/>
      <c r="Y665" s="302"/>
      <c r="Z665" s="302"/>
      <c r="AA665" s="302"/>
      <c r="AB665" s="302"/>
      <c r="AC665" s="302"/>
      <c r="AD665" s="302"/>
      <c r="AE665" s="302"/>
      <c r="AF665" s="303"/>
      <c r="AG665" s="228"/>
      <c r="AH665" s="229"/>
      <c r="AI665" s="229"/>
      <c r="AJ665" s="229"/>
      <c r="AK665" s="229"/>
      <c r="AL665" s="229"/>
      <c r="AM665" s="229"/>
      <c r="AN665" s="229"/>
      <c r="AO665" s="229"/>
      <c r="AP665" s="229"/>
      <c r="AQ665" s="229"/>
      <c r="AR665" s="229"/>
      <c r="AS665" s="229"/>
      <c r="AT665" s="229"/>
      <c r="AU665" s="229"/>
      <c r="AV665" s="229"/>
      <c r="AW665" s="229"/>
      <c r="AX665" s="229"/>
      <c r="AY665" s="229"/>
      <c r="AZ665" s="229"/>
      <c r="BA665" s="229"/>
      <c r="BB665" s="229"/>
      <c r="BC665" s="229"/>
      <c r="BD665" s="229"/>
      <c r="BE665" s="229"/>
      <c r="BF665" s="229"/>
      <c r="BG665" s="229"/>
      <c r="BH665" s="229"/>
      <c r="BI665" s="229"/>
      <c r="BJ665" s="229"/>
      <c r="BK665" s="229"/>
      <c r="BL665" s="229"/>
      <c r="BM665" s="229"/>
      <c r="BN665" s="229"/>
      <c r="BO665" s="229"/>
      <c r="BP665" s="229"/>
      <c r="BQ665" s="229"/>
      <c r="BR665" s="229"/>
      <c r="BS665" s="229"/>
      <c r="BT665" s="229"/>
      <c r="BU665" s="229"/>
      <c r="BV665" s="229"/>
      <c r="BW665" s="229"/>
      <c r="BX665" s="229"/>
      <c r="BY665" s="229"/>
      <c r="BZ665" s="230"/>
      <c r="CA665" s="28"/>
      <c r="CB665" s="42" t="str">
        <f t="shared" si="102"/>
        <v>Riadok bude skrytý.</v>
      </c>
      <c r="CC665" s="36" t="s">
        <v>97</v>
      </c>
      <c r="CW665" s="22">
        <f t="shared" si="105"/>
        <v>0</v>
      </c>
      <c r="CX665" s="22">
        <f>+IF(AG665="",IF(AU665="",IF(BK665="",0,1),1),1)</f>
        <v>0</v>
      </c>
      <c r="CZ665" s="22">
        <f t="shared" si="103"/>
        <v>1</v>
      </c>
      <c r="DA665" s="40">
        <f t="shared" si="104"/>
        <v>0</v>
      </c>
      <c r="DZ665" s="191"/>
    </row>
    <row r="666" spans="1:130">
      <c r="A666" s="12"/>
      <c r="B666" s="301" t="s">
        <v>61</v>
      </c>
      <c r="C666" s="302"/>
      <c r="D666" s="302"/>
      <c r="E666" s="302"/>
      <c r="F666" s="302"/>
      <c r="G666" s="302"/>
      <c r="H666" s="302"/>
      <c r="I666" s="302"/>
      <c r="J666" s="302"/>
      <c r="K666" s="302"/>
      <c r="L666" s="302"/>
      <c r="M666" s="302"/>
      <c r="N666" s="302"/>
      <c r="O666" s="302"/>
      <c r="P666" s="302"/>
      <c r="Q666" s="302"/>
      <c r="R666" s="302"/>
      <c r="S666" s="302"/>
      <c r="T666" s="302"/>
      <c r="U666" s="302"/>
      <c r="V666" s="302"/>
      <c r="W666" s="302"/>
      <c r="X666" s="302"/>
      <c r="Y666" s="302"/>
      <c r="Z666" s="302"/>
      <c r="AA666" s="302"/>
      <c r="AB666" s="302"/>
      <c r="AC666" s="302"/>
      <c r="AD666" s="302"/>
      <c r="AE666" s="302"/>
      <c r="AF666" s="303"/>
      <c r="AG666" s="228"/>
      <c r="AH666" s="229"/>
      <c r="AI666" s="229"/>
      <c r="AJ666" s="229"/>
      <c r="AK666" s="229"/>
      <c r="AL666" s="229"/>
      <c r="AM666" s="229"/>
      <c r="AN666" s="229"/>
      <c r="AO666" s="229"/>
      <c r="AP666" s="229"/>
      <c r="AQ666" s="229"/>
      <c r="AR666" s="229"/>
      <c r="AS666" s="229"/>
      <c r="AT666" s="229"/>
      <c r="AU666" s="229"/>
      <c r="AV666" s="229"/>
      <c r="AW666" s="229"/>
      <c r="AX666" s="229"/>
      <c r="AY666" s="229"/>
      <c r="AZ666" s="229"/>
      <c r="BA666" s="229"/>
      <c r="BB666" s="229"/>
      <c r="BC666" s="229"/>
      <c r="BD666" s="229"/>
      <c r="BE666" s="229"/>
      <c r="BF666" s="229"/>
      <c r="BG666" s="229"/>
      <c r="BH666" s="229"/>
      <c r="BI666" s="229"/>
      <c r="BJ666" s="229"/>
      <c r="BK666" s="229"/>
      <c r="BL666" s="229"/>
      <c r="BM666" s="229"/>
      <c r="BN666" s="229"/>
      <c r="BO666" s="229"/>
      <c r="BP666" s="229"/>
      <c r="BQ666" s="229"/>
      <c r="BR666" s="229"/>
      <c r="BS666" s="229"/>
      <c r="BT666" s="229"/>
      <c r="BU666" s="229"/>
      <c r="BV666" s="229"/>
      <c r="BW666" s="229"/>
      <c r="BX666" s="229"/>
      <c r="BY666" s="229"/>
      <c r="BZ666" s="230"/>
      <c r="CA666" s="28"/>
      <c r="CB666" s="42" t="str">
        <f t="shared" si="102"/>
        <v>Riadok bude skrytý.</v>
      </c>
      <c r="CC666" s="36" t="s">
        <v>97</v>
      </c>
      <c r="CW666" s="22">
        <f t="shared" si="105"/>
        <v>0</v>
      </c>
      <c r="CX666" s="22">
        <f>+IF(AG666="",IF(AU666="",IF(BK666="",0,1),1),1)</f>
        <v>0</v>
      </c>
      <c r="CZ666" s="22">
        <f t="shared" si="103"/>
        <v>1</v>
      </c>
      <c r="DA666" s="40">
        <f t="shared" si="104"/>
        <v>0</v>
      </c>
      <c r="DZ666" s="191"/>
    </row>
    <row r="667" spans="1:130">
      <c r="A667" s="12"/>
      <c r="B667" s="301" t="s">
        <v>62</v>
      </c>
      <c r="C667" s="302"/>
      <c r="D667" s="302"/>
      <c r="E667" s="302"/>
      <c r="F667" s="302"/>
      <c r="G667" s="302"/>
      <c r="H667" s="302"/>
      <c r="I667" s="302"/>
      <c r="J667" s="302"/>
      <c r="K667" s="302"/>
      <c r="L667" s="302"/>
      <c r="M667" s="302"/>
      <c r="N667" s="302"/>
      <c r="O667" s="302"/>
      <c r="P667" s="302"/>
      <c r="Q667" s="302"/>
      <c r="R667" s="302"/>
      <c r="S667" s="302"/>
      <c r="T667" s="302"/>
      <c r="U667" s="302"/>
      <c r="V667" s="302"/>
      <c r="W667" s="302"/>
      <c r="X667" s="302"/>
      <c r="Y667" s="302"/>
      <c r="Z667" s="302"/>
      <c r="AA667" s="302"/>
      <c r="AB667" s="302"/>
      <c r="AC667" s="302"/>
      <c r="AD667" s="302"/>
      <c r="AE667" s="302"/>
      <c r="AF667" s="303"/>
      <c r="AG667" s="228"/>
      <c r="AH667" s="229"/>
      <c r="AI667" s="229"/>
      <c r="AJ667" s="229"/>
      <c r="AK667" s="229"/>
      <c r="AL667" s="229"/>
      <c r="AM667" s="229"/>
      <c r="AN667" s="229"/>
      <c r="AO667" s="229"/>
      <c r="AP667" s="229"/>
      <c r="AQ667" s="229"/>
      <c r="AR667" s="229"/>
      <c r="AS667" s="229"/>
      <c r="AT667" s="229"/>
      <c r="AU667" s="229"/>
      <c r="AV667" s="229"/>
      <c r="AW667" s="229"/>
      <c r="AX667" s="229"/>
      <c r="AY667" s="229"/>
      <c r="AZ667" s="229"/>
      <c r="BA667" s="229"/>
      <c r="BB667" s="229"/>
      <c r="BC667" s="229"/>
      <c r="BD667" s="229"/>
      <c r="BE667" s="229"/>
      <c r="BF667" s="229"/>
      <c r="BG667" s="229"/>
      <c r="BH667" s="229"/>
      <c r="BI667" s="229"/>
      <c r="BJ667" s="229"/>
      <c r="BK667" s="229"/>
      <c r="BL667" s="229"/>
      <c r="BM667" s="229"/>
      <c r="BN667" s="229"/>
      <c r="BO667" s="229"/>
      <c r="BP667" s="229"/>
      <c r="BQ667" s="229"/>
      <c r="BR667" s="229"/>
      <c r="BS667" s="229"/>
      <c r="BT667" s="229"/>
      <c r="BU667" s="229"/>
      <c r="BV667" s="229"/>
      <c r="BW667" s="229"/>
      <c r="BX667" s="229"/>
      <c r="BY667" s="229"/>
      <c r="BZ667" s="230"/>
      <c r="CA667" s="28"/>
      <c r="CB667" s="42" t="str">
        <f t="shared" si="102"/>
        <v>Riadok bude skrytý.</v>
      </c>
      <c r="CC667" s="36" t="s">
        <v>97</v>
      </c>
      <c r="CW667" s="22">
        <f t="shared" si="105"/>
        <v>0</v>
      </c>
      <c r="CX667" s="22">
        <f>+IF(AG667="",IF(AU667="",IF(BK667="",0,1),1),1)</f>
        <v>0</v>
      </c>
      <c r="CZ667" s="22">
        <f t="shared" si="103"/>
        <v>1</v>
      </c>
      <c r="DA667" s="40">
        <f t="shared" si="104"/>
        <v>0</v>
      </c>
      <c r="DZ667" s="191"/>
    </row>
    <row r="668" spans="1:130">
      <c r="A668" s="12"/>
      <c r="B668" s="301" t="s">
        <v>63</v>
      </c>
      <c r="C668" s="302"/>
      <c r="D668" s="302"/>
      <c r="E668" s="302"/>
      <c r="F668" s="302"/>
      <c r="G668" s="302"/>
      <c r="H668" s="302"/>
      <c r="I668" s="302"/>
      <c r="J668" s="302"/>
      <c r="K668" s="302"/>
      <c r="L668" s="302"/>
      <c r="M668" s="302"/>
      <c r="N668" s="302"/>
      <c r="O668" s="302"/>
      <c r="P668" s="302"/>
      <c r="Q668" s="302"/>
      <c r="R668" s="302"/>
      <c r="S668" s="302"/>
      <c r="T668" s="302"/>
      <c r="U668" s="302"/>
      <c r="V668" s="302"/>
      <c r="W668" s="302"/>
      <c r="X668" s="302"/>
      <c r="Y668" s="302"/>
      <c r="Z668" s="302"/>
      <c r="AA668" s="302"/>
      <c r="AB668" s="302"/>
      <c r="AC668" s="302"/>
      <c r="AD668" s="302"/>
      <c r="AE668" s="302"/>
      <c r="AF668" s="303"/>
      <c r="AG668" s="228"/>
      <c r="AH668" s="229"/>
      <c r="AI668" s="229"/>
      <c r="AJ668" s="229"/>
      <c r="AK668" s="229"/>
      <c r="AL668" s="229"/>
      <c r="AM668" s="229"/>
      <c r="AN668" s="229"/>
      <c r="AO668" s="229"/>
      <c r="AP668" s="229"/>
      <c r="AQ668" s="229"/>
      <c r="AR668" s="229"/>
      <c r="AS668" s="229"/>
      <c r="AT668" s="229"/>
      <c r="AU668" s="229"/>
      <c r="AV668" s="229"/>
      <c r="AW668" s="229"/>
      <c r="AX668" s="229"/>
      <c r="AY668" s="229"/>
      <c r="AZ668" s="229"/>
      <c r="BA668" s="229"/>
      <c r="BB668" s="229"/>
      <c r="BC668" s="229"/>
      <c r="BD668" s="229"/>
      <c r="BE668" s="229"/>
      <c r="BF668" s="229"/>
      <c r="BG668" s="229"/>
      <c r="BH668" s="229"/>
      <c r="BI668" s="229"/>
      <c r="BJ668" s="229"/>
      <c r="BK668" s="229"/>
      <c r="BL668" s="229"/>
      <c r="BM668" s="229"/>
      <c r="BN668" s="229"/>
      <c r="BO668" s="229"/>
      <c r="BP668" s="229"/>
      <c r="BQ668" s="229"/>
      <c r="BR668" s="229"/>
      <c r="BS668" s="229"/>
      <c r="BT668" s="229"/>
      <c r="BU668" s="229"/>
      <c r="BV668" s="229"/>
      <c r="BW668" s="229"/>
      <c r="BX668" s="229"/>
      <c r="BY668" s="229"/>
      <c r="BZ668" s="230"/>
      <c r="CA668" s="28"/>
      <c r="CB668" s="42" t="str">
        <f t="shared" si="102"/>
        <v>Riadok bude skrytý.</v>
      </c>
      <c r="CC668" s="36" t="s">
        <v>97</v>
      </c>
      <c r="CW668" s="22">
        <f t="shared" si="105"/>
        <v>0</v>
      </c>
      <c r="CX668" s="22">
        <f>+IF(AG668="",IF(AU668="",IF(BK668="",0,1),1),1)</f>
        <v>0</v>
      </c>
      <c r="CZ668" s="22">
        <f t="shared" si="103"/>
        <v>1</v>
      </c>
      <c r="DA668" s="40">
        <f t="shared" si="104"/>
        <v>0</v>
      </c>
      <c r="DZ668" s="191"/>
    </row>
    <row r="669" spans="1:130">
      <c r="A669" s="12"/>
      <c r="B669" s="222"/>
      <c r="C669" s="223"/>
      <c r="D669" s="223"/>
      <c r="E669" s="223"/>
      <c r="F669" s="223"/>
      <c r="G669" s="223"/>
      <c r="H669" s="223"/>
      <c r="I669" s="223"/>
      <c r="J669" s="223"/>
      <c r="K669" s="223"/>
      <c r="L669" s="223"/>
      <c r="M669" s="223"/>
      <c r="N669" s="223"/>
      <c r="O669" s="223"/>
      <c r="P669" s="223"/>
      <c r="Q669" s="223"/>
      <c r="R669" s="223"/>
      <c r="S669" s="223"/>
      <c r="T669" s="223"/>
      <c r="U669" s="223"/>
      <c r="V669" s="223"/>
      <c r="W669" s="223"/>
      <c r="X669" s="223"/>
      <c r="Y669" s="223"/>
      <c r="Z669" s="223"/>
      <c r="AA669" s="223"/>
      <c r="AB669" s="223"/>
      <c r="AC669" s="223"/>
      <c r="AD669" s="223"/>
      <c r="AE669" s="223"/>
      <c r="AF669" s="224"/>
      <c r="AG669" s="228"/>
      <c r="AH669" s="229"/>
      <c r="AI669" s="229"/>
      <c r="AJ669" s="229"/>
      <c r="AK669" s="229"/>
      <c r="AL669" s="229"/>
      <c r="AM669" s="229"/>
      <c r="AN669" s="229"/>
      <c r="AO669" s="229"/>
      <c r="AP669" s="229"/>
      <c r="AQ669" s="229"/>
      <c r="AR669" s="229"/>
      <c r="AS669" s="229"/>
      <c r="AT669" s="229"/>
      <c r="AU669" s="229"/>
      <c r="AV669" s="229"/>
      <c r="AW669" s="229"/>
      <c r="AX669" s="229"/>
      <c r="AY669" s="229"/>
      <c r="AZ669" s="229"/>
      <c r="BA669" s="229"/>
      <c r="BB669" s="229"/>
      <c r="BC669" s="229"/>
      <c r="BD669" s="229"/>
      <c r="BE669" s="229"/>
      <c r="BF669" s="229"/>
      <c r="BG669" s="229"/>
      <c r="BH669" s="229"/>
      <c r="BI669" s="229"/>
      <c r="BJ669" s="229"/>
      <c r="BK669" s="229"/>
      <c r="BL669" s="229"/>
      <c r="BM669" s="229"/>
      <c r="BN669" s="229"/>
      <c r="BO669" s="229"/>
      <c r="BP669" s="229"/>
      <c r="BQ669" s="229"/>
      <c r="BR669" s="229"/>
      <c r="BS669" s="229"/>
      <c r="BT669" s="229"/>
      <c r="BU669" s="229"/>
      <c r="BV669" s="229"/>
      <c r="BW669" s="229"/>
      <c r="BX669" s="229"/>
      <c r="BY669" s="229"/>
      <c r="BZ669" s="230"/>
      <c r="CA669" s="28"/>
      <c r="CB669" s="42" t="str">
        <f t="shared" si="102"/>
        <v>Riadok bude skrytý.</v>
      </c>
      <c r="CC669" s="36" t="s">
        <v>97</v>
      </c>
      <c r="CW669" s="22">
        <f t="shared" si="105"/>
        <v>0</v>
      </c>
      <c r="CX669" s="22">
        <f>+IF(B669="",IF(AG669="",IF(AU669="",IF(BK669="",0,1),1),1),1)</f>
        <v>0</v>
      </c>
      <c r="CZ669" s="22">
        <f t="shared" si="103"/>
        <v>1</v>
      </c>
      <c r="DA669" s="40">
        <f t="shared" si="104"/>
        <v>0</v>
      </c>
      <c r="DZ669" s="191"/>
    </row>
    <row r="670" spans="1:130">
      <c r="A670" s="12"/>
      <c r="B670" s="222"/>
      <c r="C670" s="223"/>
      <c r="D670" s="223"/>
      <c r="E670" s="223"/>
      <c r="F670" s="223"/>
      <c r="G670" s="223"/>
      <c r="H670" s="223"/>
      <c r="I670" s="223"/>
      <c r="J670" s="223"/>
      <c r="K670" s="223"/>
      <c r="L670" s="223"/>
      <c r="M670" s="223"/>
      <c r="N670" s="223"/>
      <c r="O670" s="223"/>
      <c r="P670" s="223"/>
      <c r="Q670" s="223"/>
      <c r="R670" s="223"/>
      <c r="S670" s="223"/>
      <c r="T670" s="223"/>
      <c r="U670" s="223"/>
      <c r="V670" s="223"/>
      <c r="W670" s="223"/>
      <c r="X670" s="223"/>
      <c r="Y670" s="223"/>
      <c r="Z670" s="223"/>
      <c r="AA670" s="223"/>
      <c r="AB670" s="223"/>
      <c r="AC670" s="223"/>
      <c r="AD670" s="223"/>
      <c r="AE670" s="223"/>
      <c r="AF670" s="224"/>
      <c r="AG670" s="228"/>
      <c r="AH670" s="229"/>
      <c r="AI670" s="229"/>
      <c r="AJ670" s="229"/>
      <c r="AK670" s="229"/>
      <c r="AL670" s="229"/>
      <c r="AM670" s="229"/>
      <c r="AN670" s="229"/>
      <c r="AO670" s="229"/>
      <c r="AP670" s="229"/>
      <c r="AQ670" s="229"/>
      <c r="AR670" s="229"/>
      <c r="AS670" s="229"/>
      <c r="AT670" s="229"/>
      <c r="AU670" s="229"/>
      <c r="AV670" s="229"/>
      <c r="AW670" s="229"/>
      <c r="AX670" s="229"/>
      <c r="AY670" s="229"/>
      <c r="AZ670" s="229"/>
      <c r="BA670" s="229"/>
      <c r="BB670" s="229"/>
      <c r="BC670" s="229"/>
      <c r="BD670" s="229"/>
      <c r="BE670" s="229"/>
      <c r="BF670" s="229"/>
      <c r="BG670" s="229"/>
      <c r="BH670" s="229"/>
      <c r="BI670" s="229"/>
      <c r="BJ670" s="229"/>
      <c r="BK670" s="229"/>
      <c r="BL670" s="229"/>
      <c r="BM670" s="229"/>
      <c r="BN670" s="229"/>
      <c r="BO670" s="229"/>
      <c r="BP670" s="229"/>
      <c r="BQ670" s="229"/>
      <c r="BR670" s="229"/>
      <c r="BS670" s="229"/>
      <c r="BT670" s="229"/>
      <c r="BU670" s="229"/>
      <c r="BV670" s="229"/>
      <c r="BW670" s="229"/>
      <c r="BX670" s="229"/>
      <c r="BY670" s="229"/>
      <c r="BZ670" s="230"/>
      <c r="CA670" s="28"/>
      <c r="CB670" s="42" t="str">
        <f t="shared" si="102"/>
        <v>Riadok bude skrytý.</v>
      </c>
      <c r="CC670" s="36" t="s">
        <v>97</v>
      </c>
      <c r="CW670" s="22">
        <f t="shared" si="105"/>
        <v>0</v>
      </c>
      <c r="CX670" s="22">
        <f t="shared" ref="CX670:CX677" si="106">+IF(B670="",IF(AG670="",IF(AU670="",IF(BK670="",0,1),1),1),1)</f>
        <v>0</v>
      </c>
      <c r="CZ670" s="22">
        <f t="shared" ref="CZ670:CZ679" si="107">IF(CC670="",1,IF(CC670="Chcem skryť riadok.",0,1))</f>
        <v>1</v>
      </c>
      <c r="DA670" s="40">
        <f t="shared" ref="DA670:DA700" si="108">+IF(CW670*CX670=0,0,IF(CZ670=0,0,1))</f>
        <v>0</v>
      </c>
      <c r="DZ670" s="191"/>
    </row>
    <row r="671" spans="1:130">
      <c r="A671" s="12"/>
      <c r="B671" s="222"/>
      <c r="C671" s="223"/>
      <c r="D671" s="223"/>
      <c r="E671" s="223"/>
      <c r="F671" s="223"/>
      <c r="G671" s="223"/>
      <c r="H671" s="223"/>
      <c r="I671" s="223"/>
      <c r="J671" s="223"/>
      <c r="K671" s="223"/>
      <c r="L671" s="223"/>
      <c r="M671" s="223"/>
      <c r="N671" s="223"/>
      <c r="O671" s="223"/>
      <c r="P671" s="223"/>
      <c r="Q671" s="223"/>
      <c r="R671" s="223"/>
      <c r="S671" s="223"/>
      <c r="T671" s="223"/>
      <c r="U671" s="223"/>
      <c r="V671" s="223"/>
      <c r="W671" s="223"/>
      <c r="X671" s="223"/>
      <c r="Y671" s="223"/>
      <c r="Z671" s="223"/>
      <c r="AA671" s="223"/>
      <c r="AB671" s="223"/>
      <c r="AC671" s="223"/>
      <c r="AD671" s="223"/>
      <c r="AE671" s="223"/>
      <c r="AF671" s="224"/>
      <c r="AG671" s="228"/>
      <c r="AH671" s="229"/>
      <c r="AI671" s="229"/>
      <c r="AJ671" s="229"/>
      <c r="AK671" s="229"/>
      <c r="AL671" s="229"/>
      <c r="AM671" s="229"/>
      <c r="AN671" s="229"/>
      <c r="AO671" s="229"/>
      <c r="AP671" s="229"/>
      <c r="AQ671" s="229"/>
      <c r="AR671" s="229"/>
      <c r="AS671" s="229"/>
      <c r="AT671" s="229"/>
      <c r="AU671" s="229"/>
      <c r="AV671" s="229"/>
      <c r="AW671" s="229"/>
      <c r="AX671" s="229"/>
      <c r="AY671" s="229"/>
      <c r="AZ671" s="229"/>
      <c r="BA671" s="229"/>
      <c r="BB671" s="229"/>
      <c r="BC671" s="229"/>
      <c r="BD671" s="229"/>
      <c r="BE671" s="229"/>
      <c r="BF671" s="229"/>
      <c r="BG671" s="229"/>
      <c r="BH671" s="229"/>
      <c r="BI671" s="229"/>
      <c r="BJ671" s="229"/>
      <c r="BK671" s="229"/>
      <c r="BL671" s="229"/>
      <c r="BM671" s="229"/>
      <c r="BN671" s="229"/>
      <c r="BO671" s="229"/>
      <c r="BP671" s="229"/>
      <c r="BQ671" s="229"/>
      <c r="BR671" s="229"/>
      <c r="BS671" s="229"/>
      <c r="BT671" s="229"/>
      <c r="BU671" s="229"/>
      <c r="BV671" s="229"/>
      <c r="BW671" s="229"/>
      <c r="BX671" s="229"/>
      <c r="BY671" s="229"/>
      <c r="BZ671" s="230"/>
      <c r="CA671" s="28"/>
      <c r="CB671" s="42" t="str">
        <f t="shared" si="102"/>
        <v>Riadok bude skrytý.</v>
      </c>
      <c r="CC671" s="36" t="s">
        <v>97</v>
      </c>
      <c r="CW671" s="22">
        <f t="shared" si="105"/>
        <v>0</v>
      </c>
      <c r="CX671" s="22">
        <f t="shared" si="106"/>
        <v>0</v>
      </c>
      <c r="CZ671" s="22">
        <f t="shared" si="107"/>
        <v>1</v>
      </c>
      <c r="DA671" s="40">
        <f t="shared" si="108"/>
        <v>0</v>
      </c>
      <c r="DZ671" s="191"/>
    </row>
    <row r="672" spans="1:130">
      <c r="A672" s="12"/>
      <c r="B672" s="222"/>
      <c r="C672" s="223"/>
      <c r="D672" s="223"/>
      <c r="E672" s="223"/>
      <c r="F672" s="223"/>
      <c r="G672" s="223"/>
      <c r="H672" s="223"/>
      <c r="I672" s="223"/>
      <c r="J672" s="223"/>
      <c r="K672" s="223"/>
      <c r="L672" s="223"/>
      <c r="M672" s="223"/>
      <c r="N672" s="223"/>
      <c r="O672" s="223"/>
      <c r="P672" s="223"/>
      <c r="Q672" s="223"/>
      <c r="R672" s="223"/>
      <c r="S672" s="223"/>
      <c r="T672" s="223"/>
      <c r="U672" s="223"/>
      <c r="V672" s="223"/>
      <c r="W672" s="223"/>
      <c r="X672" s="223"/>
      <c r="Y672" s="223"/>
      <c r="Z672" s="223"/>
      <c r="AA672" s="223"/>
      <c r="AB672" s="223"/>
      <c r="AC672" s="223"/>
      <c r="AD672" s="223"/>
      <c r="AE672" s="223"/>
      <c r="AF672" s="224"/>
      <c r="AG672" s="228"/>
      <c r="AH672" s="229"/>
      <c r="AI672" s="229"/>
      <c r="AJ672" s="229"/>
      <c r="AK672" s="229"/>
      <c r="AL672" s="229"/>
      <c r="AM672" s="229"/>
      <c r="AN672" s="229"/>
      <c r="AO672" s="229"/>
      <c r="AP672" s="229"/>
      <c r="AQ672" s="229"/>
      <c r="AR672" s="229"/>
      <c r="AS672" s="229"/>
      <c r="AT672" s="229"/>
      <c r="AU672" s="229"/>
      <c r="AV672" s="229"/>
      <c r="AW672" s="229"/>
      <c r="AX672" s="229"/>
      <c r="AY672" s="229"/>
      <c r="AZ672" s="229"/>
      <c r="BA672" s="229"/>
      <c r="BB672" s="229"/>
      <c r="BC672" s="229"/>
      <c r="BD672" s="229"/>
      <c r="BE672" s="229"/>
      <c r="BF672" s="229"/>
      <c r="BG672" s="229"/>
      <c r="BH672" s="229"/>
      <c r="BI672" s="229"/>
      <c r="BJ672" s="229"/>
      <c r="BK672" s="229"/>
      <c r="BL672" s="229"/>
      <c r="BM672" s="229"/>
      <c r="BN672" s="229"/>
      <c r="BO672" s="229"/>
      <c r="BP672" s="229"/>
      <c r="BQ672" s="229"/>
      <c r="BR672" s="229"/>
      <c r="BS672" s="229"/>
      <c r="BT672" s="229"/>
      <c r="BU672" s="229"/>
      <c r="BV672" s="229"/>
      <c r="BW672" s="229"/>
      <c r="BX672" s="229"/>
      <c r="BY672" s="229"/>
      <c r="BZ672" s="230"/>
      <c r="CA672" s="28"/>
      <c r="CB672" s="42" t="str">
        <f t="shared" si="102"/>
        <v>Riadok bude skrytý.</v>
      </c>
      <c r="CC672" s="36" t="s">
        <v>97</v>
      </c>
      <c r="CD672" s="25"/>
      <c r="CW672" s="22">
        <f t="shared" si="105"/>
        <v>0</v>
      </c>
      <c r="CX672" s="22">
        <f t="shared" si="106"/>
        <v>0</v>
      </c>
      <c r="CZ672" s="22">
        <f t="shared" si="107"/>
        <v>1</v>
      </c>
      <c r="DA672" s="40">
        <f t="shared" si="108"/>
        <v>0</v>
      </c>
      <c r="DZ672" s="191"/>
    </row>
    <row r="673" spans="1:130">
      <c r="A673" s="12"/>
      <c r="B673" s="222"/>
      <c r="C673" s="223"/>
      <c r="D673" s="223"/>
      <c r="E673" s="223"/>
      <c r="F673" s="223"/>
      <c r="G673" s="223"/>
      <c r="H673" s="223"/>
      <c r="I673" s="223"/>
      <c r="J673" s="223"/>
      <c r="K673" s="223"/>
      <c r="L673" s="223"/>
      <c r="M673" s="223"/>
      <c r="N673" s="223"/>
      <c r="O673" s="223"/>
      <c r="P673" s="223"/>
      <c r="Q673" s="223"/>
      <c r="R673" s="223"/>
      <c r="S673" s="223"/>
      <c r="T673" s="223"/>
      <c r="U673" s="223"/>
      <c r="V673" s="223"/>
      <c r="W673" s="223"/>
      <c r="X673" s="223"/>
      <c r="Y673" s="223"/>
      <c r="Z673" s="223"/>
      <c r="AA673" s="223"/>
      <c r="AB673" s="223"/>
      <c r="AC673" s="223"/>
      <c r="AD673" s="223"/>
      <c r="AE673" s="223"/>
      <c r="AF673" s="224"/>
      <c r="AG673" s="228"/>
      <c r="AH673" s="229"/>
      <c r="AI673" s="229"/>
      <c r="AJ673" s="229"/>
      <c r="AK673" s="229"/>
      <c r="AL673" s="229"/>
      <c r="AM673" s="229"/>
      <c r="AN673" s="229"/>
      <c r="AO673" s="229"/>
      <c r="AP673" s="229"/>
      <c r="AQ673" s="229"/>
      <c r="AR673" s="229"/>
      <c r="AS673" s="229"/>
      <c r="AT673" s="229"/>
      <c r="AU673" s="229"/>
      <c r="AV673" s="229"/>
      <c r="AW673" s="229"/>
      <c r="AX673" s="229"/>
      <c r="AY673" s="229"/>
      <c r="AZ673" s="229"/>
      <c r="BA673" s="229"/>
      <c r="BB673" s="229"/>
      <c r="BC673" s="229"/>
      <c r="BD673" s="229"/>
      <c r="BE673" s="229"/>
      <c r="BF673" s="229"/>
      <c r="BG673" s="229"/>
      <c r="BH673" s="229"/>
      <c r="BI673" s="229"/>
      <c r="BJ673" s="229"/>
      <c r="BK673" s="229"/>
      <c r="BL673" s="229"/>
      <c r="BM673" s="229"/>
      <c r="BN673" s="229"/>
      <c r="BO673" s="229"/>
      <c r="BP673" s="229"/>
      <c r="BQ673" s="229"/>
      <c r="BR673" s="229"/>
      <c r="BS673" s="229"/>
      <c r="BT673" s="229"/>
      <c r="BU673" s="229"/>
      <c r="BV673" s="229"/>
      <c r="BW673" s="229"/>
      <c r="BX673" s="229"/>
      <c r="BY673" s="229"/>
      <c r="BZ673" s="230"/>
      <c r="CA673" s="28"/>
      <c r="CB673" s="42" t="str">
        <f t="shared" si="102"/>
        <v>Riadok bude skrytý.</v>
      </c>
      <c r="CC673" s="36" t="s">
        <v>97</v>
      </c>
      <c r="CW673" s="22">
        <f t="shared" si="105"/>
        <v>0</v>
      </c>
      <c r="CX673" s="22">
        <f t="shared" si="106"/>
        <v>0</v>
      </c>
      <c r="CZ673" s="22">
        <f t="shared" si="107"/>
        <v>1</v>
      </c>
      <c r="DA673" s="40">
        <f t="shared" si="108"/>
        <v>0</v>
      </c>
      <c r="DZ673" s="191"/>
    </row>
    <row r="674" spans="1:130">
      <c r="A674" s="12"/>
      <c r="B674" s="222"/>
      <c r="C674" s="223"/>
      <c r="D674" s="223"/>
      <c r="E674" s="223"/>
      <c r="F674" s="223"/>
      <c r="G674" s="223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  <c r="S674" s="223"/>
      <c r="T674" s="223"/>
      <c r="U674" s="223"/>
      <c r="V674" s="223"/>
      <c r="W674" s="223"/>
      <c r="X674" s="223"/>
      <c r="Y674" s="223"/>
      <c r="Z674" s="223"/>
      <c r="AA674" s="223"/>
      <c r="AB674" s="223"/>
      <c r="AC674" s="223"/>
      <c r="AD674" s="223"/>
      <c r="AE674" s="223"/>
      <c r="AF674" s="224"/>
      <c r="AG674" s="228"/>
      <c r="AH674" s="229"/>
      <c r="AI674" s="229"/>
      <c r="AJ674" s="229"/>
      <c r="AK674" s="229"/>
      <c r="AL674" s="229"/>
      <c r="AM674" s="229"/>
      <c r="AN674" s="229"/>
      <c r="AO674" s="229"/>
      <c r="AP674" s="229"/>
      <c r="AQ674" s="229"/>
      <c r="AR674" s="229"/>
      <c r="AS674" s="229"/>
      <c r="AT674" s="229"/>
      <c r="AU674" s="229"/>
      <c r="AV674" s="229"/>
      <c r="AW674" s="229"/>
      <c r="AX674" s="229"/>
      <c r="AY674" s="229"/>
      <c r="AZ674" s="229"/>
      <c r="BA674" s="229"/>
      <c r="BB674" s="229"/>
      <c r="BC674" s="229"/>
      <c r="BD674" s="229"/>
      <c r="BE674" s="229"/>
      <c r="BF674" s="229"/>
      <c r="BG674" s="229"/>
      <c r="BH674" s="229"/>
      <c r="BI674" s="229"/>
      <c r="BJ674" s="229"/>
      <c r="BK674" s="229"/>
      <c r="BL674" s="229"/>
      <c r="BM674" s="229"/>
      <c r="BN674" s="229"/>
      <c r="BO674" s="229"/>
      <c r="BP674" s="229"/>
      <c r="BQ674" s="229"/>
      <c r="BR674" s="229"/>
      <c r="BS674" s="229"/>
      <c r="BT674" s="229"/>
      <c r="BU674" s="229"/>
      <c r="BV674" s="229"/>
      <c r="BW674" s="229"/>
      <c r="BX674" s="229"/>
      <c r="BY674" s="229"/>
      <c r="BZ674" s="230"/>
      <c r="CA674" s="28"/>
      <c r="CB674" s="42" t="str">
        <f t="shared" si="102"/>
        <v>Riadok bude skrytý.</v>
      </c>
      <c r="CC674" s="36" t="s">
        <v>97</v>
      </c>
      <c r="CW674" s="22">
        <f t="shared" si="105"/>
        <v>0</v>
      </c>
      <c r="CX674" s="22">
        <f t="shared" si="106"/>
        <v>0</v>
      </c>
      <c r="CZ674" s="22">
        <f t="shared" si="107"/>
        <v>1</v>
      </c>
      <c r="DA674" s="40">
        <f t="shared" si="108"/>
        <v>0</v>
      </c>
      <c r="DZ674" s="191"/>
    </row>
    <row r="675" spans="1:130">
      <c r="A675" s="12"/>
      <c r="B675" s="222"/>
      <c r="C675" s="223"/>
      <c r="D675" s="223"/>
      <c r="E675" s="223"/>
      <c r="F675" s="223"/>
      <c r="G675" s="223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  <c r="S675" s="223"/>
      <c r="T675" s="223"/>
      <c r="U675" s="223"/>
      <c r="V675" s="223"/>
      <c r="W675" s="223"/>
      <c r="X675" s="223"/>
      <c r="Y675" s="223"/>
      <c r="Z675" s="223"/>
      <c r="AA675" s="223"/>
      <c r="AB675" s="223"/>
      <c r="AC675" s="223"/>
      <c r="AD675" s="223"/>
      <c r="AE675" s="223"/>
      <c r="AF675" s="224"/>
      <c r="AG675" s="228"/>
      <c r="AH675" s="229"/>
      <c r="AI675" s="229"/>
      <c r="AJ675" s="229"/>
      <c r="AK675" s="229"/>
      <c r="AL675" s="229"/>
      <c r="AM675" s="229"/>
      <c r="AN675" s="229"/>
      <c r="AO675" s="229"/>
      <c r="AP675" s="229"/>
      <c r="AQ675" s="229"/>
      <c r="AR675" s="229"/>
      <c r="AS675" s="229"/>
      <c r="AT675" s="229"/>
      <c r="AU675" s="229"/>
      <c r="AV675" s="229"/>
      <c r="AW675" s="229"/>
      <c r="AX675" s="229"/>
      <c r="AY675" s="229"/>
      <c r="AZ675" s="229"/>
      <c r="BA675" s="229"/>
      <c r="BB675" s="229"/>
      <c r="BC675" s="229"/>
      <c r="BD675" s="229"/>
      <c r="BE675" s="229"/>
      <c r="BF675" s="229"/>
      <c r="BG675" s="229"/>
      <c r="BH675" s="229"/>
      <c r="BI675" s="229"/>
      <c r="BJ675" s="229"/>
      <c r="BK675" s="229"/>
      <c r="BL675" s="229"/>
      <c r="BM675" s="229"/>
      <c r="BN675" s="229"/>
      <c r="BO675" s="229"/>
      <c r="BP675" s="229"/>
      <c r="BQ675" s="229"/>
      <c r="BR675" s="229"/>
      <c r="BS675" s="229"/>
      <c r="BT675" s="229"/>
      <c r="BU675" s="229"/>
      <c r="BV675" s="229"/>
      <c r="BW675" s="229"/>
      <c r="BX675" s="229"/>
      <c r="BY675" s="229"/>
      <c r="BZ675" s="230"/>
      <c r="CA675" s="28"/>
      <c r="CB675" s="42" t="str">
        <f t="shared" si="102"/>
        <v>Riadok bude skrytý.</v>
      </c>
      <c r="CC675" s="36" t="s">
        <v>97</v>
      </c>
      <c r="CW675" s="22">
        <f t="shared" si="105"/>
        <v>0</v>
      </c>
      <c r="CX675" s="22">
        <f t="shared" si="106"/>
        <v>0</v>
      </c>
      <c r="CZ675" s="22">
        <f t="shared" si="107"/>
        <v>1</v>
      </c>
      <c r="DA675" s="40">
        <f t="shared" si="108"/>
        <v>0</v>
      </c>
      <c r="DZ675" s="191"/>
    </row>
    <row r="676" spans="1:130">
      <c r="A676" s="12"/>
      <c r="B676" s="222"/>
      <c r="C676" s="223"/>
      <c r="D676" s="223"/>
      <c r="E676" s="223"/>
      <c r="F676" s="223"/>
      <c r="G676" s="223"/>
      <c r="H676" s="223"/>
      <c r="I676" s="223"/>
      <c r="J676" s="223"/>
      <c r="K676" s="223"/>
      <c r="L676" s="223"/>
      <c r="M676" s="223"/>
      <c r="N676" s="223"/>
      <c r="O676" s="223"/>
      <c r="P676" s="223"/>
      <c r="Q676" s="223"/>
      <c r="R676" s="223"/>
      <c r="S676" s="223"/>
      <c r="T676" s="223"/>
      <c r="U676" s="223"/>
      <c r="V676" s="223"/>
      <c r="W676" s="223"/>
      <c r="X676" s="223"/>
      <c r="Y676" s="223"/>
      <c r="Z676" s="223"/>
      <c r="AA676" s="223"/>
      <c r="AB676" s="223"/>
      <c r="AC676" s="223"/>
      <c r="AD676" s="223"/>
      <c r="AE676" s="223"/>
      <c r="AF676" s="224"/>
      <c r="AG676" s="228"/>
      <c r="AH676" s="229"/>
      <c r="AI676" s="229"/>
      <c r="AJ676" s="229"/>
      <c r="AK676" s="229"/>
      <c r="AL676" s="229"/>
      <c r="AM676" s="229"/>
      <c r="AN676" s="229"/>
      <c r="AO676" s="229"/>
      <c r="AP676" s="229"/>
      <c r="AQ676" s="229"/>
      <c r="AR676" s="229"/>
      <c r="AS676" s="229"/>
      <c r="AT676" s="229"/>
      <c r="AU676" s="229"/>
      <c r="AV676" s="229"/>
      <c r="AW676" s="229"/>
      <c r="AX676" s="229"/>
      <c r="AY676" s="229"/>
      <c r="AZ676" s="229"/>
      <c r="BA676" s="229"/>
      <c r="BB676" s="229"/>
      <c r="BC676" s="229"/>
      <c r="BD676" s="229"/>
      <c r="BE676" s="229"/>
      <c r="BF676" s="229"/>
      <c r="BG676" s="229"/>
      <c r="BH676" s="229"/>
      <c r="BI676" s="229"/>
      <c r="BJ676" s="229"/>
      <c r="BK676" s="229"/>
      <c r="BL676" s="229"/>
      <c r="BM676" s="229"/>
      <c r="BN676" s="229"/>
      <c r="BO676" s="229"/>
      <c r="BP676" s="229"/>
      <c r="BQ676" s="229"/>
      <c r="BR676" s="229"/>
      <c r="BS676" s="229"/>
      <c r="BT676" s="229"/>
      <c r="BU676" s="229"/>
      <c r="BV676" s="229"/>
      <c r="BW676" s="229"/>
      <c r="BX676" s="229"/>
      <c r="BY676" s="229"/>
      <c r="BZ676" s="230"/>
      <c r="CA676" s="28"/>
      <c r="CB676" s="42" t="str">
        <f t="shared" si="102"/>
        <v>Riadok bude skrytý.</v>
      </c>
      <c r="CC676" s="36" t="s">
        <v>97</v>
      </c>
      <c r="CW676" s="22">
        <f t="shared" si="105"/>
        <v>0</v>
      </c>
      <c r="CX676" s="22">
        <f t="shared" si="106"/>
        <v>0</v>
      </c>
      <c r="CZ676" s="22">
        <f t="shared" si="107"/>
        <v>1</v>
      </c>
      <c r="DA676" s="40">
        <f t="shared" si="108"/>
        <v>0</v>
      </c>
      <c r="DZ676" s="191"/>
    </row>
    <row r="677" spans="1:130">
      <c r="A677" s="12"/>
      <c r="B677" s="222"/>
      <c r="C677" s="223"/>
      <c r="D677" s="223"/>
      <c r="E677" s="223"/>
      <c r="F677" s="223"/>
      <c r="G677" s="223"/>
      <c r="H677" s="223"/>
      <c r="I677" s="223"/>
      <c r="J677" s="223"/>
      <c r="K677" s="223"/>
      <c r="L677" s="223"/>
      <c r="M677" s="223"/>
      <c r="N677" s="223"/>
      <c r="O677" s="223"/>
      <c r="P677" s="223"/>
      <c r="Q677" s="223"/>
      <c r="R677" s="223"/>
      <c r="S677" s="223"/>
      <c r="T677" s="223"/>
      <c r="U677" s="223"/>
      <c r="V677" s="223"/>
      <c r="W677" s="223"/>
      <c r="X677" s="223"/>
      <c r="Y677" s="223"/>
      <c r="Z677" s="223"/>
      <c r="AA677" s="223"/>
      <c r="AB677" s="223"/>
      <c r="AC677" s="223"/>
      <c r="AD677" s="223"/>
      <c r="AE677" s="223"/>
      <c r="AF677" s="224"/>
      <c r="AG677" s="228"/>
      <c r="AH677" s="229"/>
      <c r="AI677" s="229"/>
      <c r="AJ677" s="229"/>
      <c r="AK677" s="229"/>
      <c r="AL677" s="229"/>
      <c r="AM677" s="229"/>
      <c r="AN677" s="229"/>
      <c r="AO677" s="229"/>
      <c r="AP677" s="229"/>
      <c r="AQ677" s="229"/>
      <c r="AR677" s="229"/>
      <c r="AS677" s="229"/>
      <c r="AT677" s="229"/>
      <c r="AU677" s="229"/>
      <c r="AV677" s="229"/>
      <c r="AW677" s="229"/>
      <c r="AX677" s="229"/>
      <c r="AY677" s="229"/>
      <c r="AZ677" s="229"/>
      <c r="BA677" s="229"/>
      <c r="BB677" s="229"/>
      <c r="BC677" s="229"/>
      <c r="BD677" s="229"/>
      <c r="BE677" s="229"/>
      <c r="BF677" s="229"/>
      <c r="BG677" s="229"/>
      <c r="BH677" s="229"/>
      <c r="BI677" s="229"/>
      <c r="BJ677" s="229"/>
      <c r="BK677" s="229"/>
      <c r="BL677" s="229"/>
      <c r="BM677" s="229"/>
      <c r="BN677" s="229"/>
      <c r="BO677" s="229"/>
      <c r="BP677" s="229"/>
      <c r="BQ677" s="229"/>
      <c r="BR677" s="229"/>
      <c r="BS677" s="229"/>
      <c r="BT677" s="229"/>
      <c r="BU677" s="229"/>
      <c r="BV677" s="229"/>
      <c r="BW677" s="229"/>
      <c r="BX677" s="229"/>
      <c r="BY677" s="229"/>
      <c r="BZ677" s="230"/>
      <c r="CA677" s="28"/>
      <c r="CB677" s="42" t="str">
        <f t="shared" si="102"/>
        <v>Riadok bude skrytý.</v>
      </c>
      <c r="CC677" s="36" t="s">
        <v>97</v>
      </c>
      <c r="CW677" s="22">
        <f t="shared" si="105"/>
        <v>0</v>
      </c>
      <c r="CX677" s="22">
        <f t="shared" si="106"/>
        <v>0</v>
      </c>
      <c r="CZ677" s="22">
        <f t="shared" si="107"/>
        <v>1</v>
      </c>
      <c r="DA677" s="40">
        <f t="shared" si="108"/>
        <v>0</v>
      </c>
      <c r="DZ677" s="191"/>
    </row>
    <row r="678" spans="1:130">
      <c r="A678" s="12"/>
      <c r="B678" s="283"/>
      <c r="C678" s="284"/>
      <c r="D678" s="284"/>
      <c r="E678" s="284"/>
      <c r="F678" s="284"/>
      <c r="G678" s="284"/>
      <c r="H678" s="284"/>
      <c r="I678" s="284"/>
      <c r="J678" s="284"/>
      <c r="K678" s="284"/>
      <c r="L678" s="284"/>
      <c r="M678" s="284"/>
      <c r="N678" s="284"/>
      <c r="O678" s="284"/>
      <c r="P678" s="284"/>
      <c r="Q678" s="284"/>
      <c r="R678" s="284"/>
      <c r="S678" s="284"/>
      <c r="T678" s="284"/>
      <c r="U678" s="284"/>
      <c r="V678" s="284"/>
      <c r="W678" s="284"/>
      <c r="X678" s="284"/>
      <c r="Y678" s="284"/>
      <c r="Z678" s="284"/>
      <c r="AA678" s="284"/>
      <c r="AB678" s="284"/>
      <c r="AC678" s="284"/>
      <c r="AD678" s="284"/>
      <c r="AE678" s="284"/>
      <c r="AF678" s="285"/>
      <c r="AG678" s="235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7"/>
      <c r="CA678" s="28"/>
      <c r="CB678" s="42" t="str">
        <f t="shared" si="102"/>
        <v>Riadok bude skrytý.</v>
      </c>
      <c r="CC678" s="36" t="s">
        <v>97</v>
      </c>
      <c r="CW678" s="22">
        <f t="shared" si="105"/>
        <v>0</v>
      </c>
      <c r="CX678" s="22">
        <f>+IF(SUM(CX664:CX677)=0,0,1)</f>
        <v>0</v>
      </c>
      <c r="CZ678" s="22">
        <f t="shared" si="107"/>
        <v>1</v>
      </c>
      <c r="DA678" s="40">
        <f t="shared" si="108"/>
        <v>0</v>
      </c>
      <c r="DZ678" s="191"/>
    </row>
    <row r="679" spans="1:130">
      <c r="A679" s="12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28"/>
      <c r="CB679" s="42" t="str">
        <f t="shared" si="102"/>
        <v>Riadok bude skrytý.</v>
      </c>
      <c r="CC679" s="36" t="s">
        <v>97</v>
      </c>
      <c r="CW679" s="22">
        <f t="shared" si="105"/>
        <v>0</v>
      </c>
      <c r="CX679" s="22">
        <f>+IF(SUM(CX681:CX700)=0,0,1)</f>
        <v>0</v>
      </c>
      <c r="CZ679" s="22">
        <f t="shared" si="107"/>
        <v>1</v>
      </c>
      <c r="DA679" s="40">
        <f t="shared" si="108"/>
        <v>0</v>
      </c>
      <c r="DZ679" s="191"/>
    </row>
    <row r="680" spans="1:130">
      <c r="A680" s="12"/>
      <c r="B680" s="2" t="s">
        <v>259</v>
      </c>
      <c r="C680" s="6"/>
      <c r="D680" s="6"/>
      <c r="E680" s="6"/>
      <c r="F680" s="6"/>
      <c r="CA680" s="29" t="s">
        <v>91</v>
      </c>
      <c r="CB680" s="42" t="str">
        <f t="shared" si="102"/>
        <v>Riadok bude skrytý.</v>
      </c>
      <c r="CC680" s="36" t="s">
        <v>97</v>
      </c>
      <c r="CW680" s="22">
        <f>+IF(CW659+CW620=0,0,1)</f>
        <v>0</v>
      </c>
      <c r="CX680" s="22">
        <f>+IF(SUM(CX681:CX700)=0,0,1)</f>
        <v>0</v>
      </c>
      <c r="CZ680" s="22">
        <f t="shared" si="103"/>
        <v>1</v>
      </c>
      <c r="DA680" s="40">
        <f t="shared" si="108"/>
        <v>0</v>
      </c>
      <c r="DZ680" s="191"/>
    </row>
    <row r="681" spans="1:130">
      <c r="A681" s="12"/>
      <c r="B681" s="210"/>
      <c r="C681" s="210"/>
      <c r="D681" s="210"/>
      <c r="E681" s="210"/>
      <c r="F681" s="210"/>
      <c r="G681" s="210"/>
      <c r="H681" s="210"/>
      <c r="I681" s="210"/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0"/>
      <c r="BN681" s="210"/>
      <c r="BO681" s="210"/>
      <c r="BP681" s="210"/>
      <c r="BQ681" s="210"/>
      <c r="BR681" s="210"/>
      <c r="BS681" s="210"/>
      <c r="BT681" s="210"/>
      <c r="BU681" s="210"/>
      <c r="BV681" s="210"/>
      <c r="BW681" s="210"/>
      <c r="BX681" s="210"/>
      <c r="BY681" s="210"/>
      <c r="BZ681" s="210"/>
      <c r="CA681" s="28"/>
      <c r="CB681" s="42" t="str">
        <f t="shared" si="102"/>
        <v>Riadok bude skrytý.</v>
      </c>
      <c r="CC681" s="36" t="s">
        <v>97</v>
      </c>
      <c r="CW681" s="22">
        <f>+IF(CW659+CW620=0,0,1)</f>
        <v>0</v>
      </c>
      <c r="CX681" s="22">
        <f>+IF(B681="",0,1)</f>
        <v>0</v>
      </c>
      <c r="CZ681" s="22">
        <f t="shared" si="103"/>
        <v>1</v>
      </c>
      <c r="DA681" s="40">
        <f t="shared" si="108"/>
        <v>0</v>
      </c>
      <c r="DZ681" s="191"/>
    </row>
    <row r="682" spans="1:130">
      <c r="A682" s="12"/>
      <c r="B682" s="210"/>
      <c r="C682" s="210"/>
      <c r="D682" s="210"/>
      <c r="E682" s="210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0"/>
      <c r="BN682" s="210"/>
      <c r="BO682" s="210"/>
      <c r="BP682" s="210"/>
      <c r="BQ682" s="210"/>
      <c r="BR682" s="210"/>
      <c r="BS682" s="210"/>
      <c r="BT682" s="210"/>
      <c r="BU682" s="210"/>
      <c r="BV682" s="210"/>
      <c r="BW682" s="210"/>
      <c r="BX682" s="210"/>
      <c r="BY682" s="210"/>
      <c r="BZ682" s="210"/>
      <c r="CA682" s="28"/>
      <c r="CB682" s="42" t="str">
        <f t="shared" si="102"/>
        <v>Riadok bude skrytý.</v>
      </c>
      <c r="CC682" s="36" t="s">
        <v>97</v>
      </c>
      <c r="CW682" s="22">
        <f>+IF(CW659+CW620=0,0,1)</f>
        <v>0</v>
      </c>
      <c r="CX682" s="22">
        <f t="shared" ref="CX682:CX700" si="109">+IF(B682="",0,1)</f>
        <v>0</v>
      </c>
      <c r="CZ682" s="22">
        <f t="shared" ref="CZ682:CZ700" si="110">IF(CC682="",1,IF(CC682="Chcem skryť riadok.",0,1))</f>
        <v>1</v>
      </c>
      <c r="DA682" s="40">
        <f t="shared" si="108"/>
        <v>0</v>
      </c>
      <c r="DZ682" s="191"/>
    </row>
    <row r="683" spans="1:130">
      <c r="A683" s="12"/>
      <c r="B683" s="210"/>
      <c r="C683" s="210"/>
      <c r="D683" s="210"/>
      <c r="E683" s="210"/>
      <c r="F683" s="210"/>
      <c r="G683" s="210"/>
      <c r="H683" s="210"/>
      <c r="I683" s="210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  <c r="BI683" s="210"/>
      <c r="BJ683" s="210"/>
      <c r="BK683" s="210"/>
      <c r="BL683" s="210"/>
      <c r="BM683" s="210"/>
      <c r="BN683" s="210"/>
      <c r="BO683" s="210"/>
      <c r="BP683" s="210"/>
      <c r="BQ683" s="210"/>
      <c r="BR683" s="210"/>
      <c r="BS683" s="210"/>
      <c r="BT683" s="210"/>
      <c r="BU683" s="210"/>
      <c r="BV683" s="210"/>
      <c r="BW683" s="210"/>
      <c r="BX683" s="210"/>
      <c r="BY683" s="210"/>
      <c r="BZ683" s="210"/>
      <c r="CA683" s="28"/>
      <c r="CB683" s="42" t="str">
        <f t="shared" si="102"/>
        <v>Riadok bude skrytý.</v>
      </c>
      <c r="CC683" s="36" t="s">
        <v>97</v>
      </c>
      <c r="CW683" s="22">
        <f>+IF(CW659+CW620=0,0,1)</f>
        <v>0</v>
      </c>
      <c r="CX683" s="22">
        <f t="shared" si="109"/>
        <v>0</v>
      </c>
      <c r="CZ683" s="22">
        <f t="shared" si="110"/>
        <v>1</v>
      </c>
      <c r="DA683" s="40">
        <f t="shared" si="108"/>
        <v>0</v>
      </c>
      <c r="DZ683" s="191"/>
    </row>
    <row r="684" spans="1:130" ht="15" customHeight="1">
      <c r="A684" s="12"/>
      <c r="B684" s="210"/>
      <c r="C684" s="210"/>
      <c r="D684" s="210"/>
      <c r="E684" s="210"/>
      <c r="F684" s="210"/>
      <c r="G684" s="210"/>
      <c r="H684" s="210"/>
      <c r="I684" s="210"/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210"/>
      <c r="BN684" s="210"/>
      <c r="BO684" s="210"/>
      <c r="BP684" s="210"/>
      <c r="BQ684" s="210"/>
      <c r="BR684" s="210"/>
      <c r="BS684" s="210"/>
      <c r="BT684" s="210"/>
      <c r="BU684" s="210"/>
      <c r="BV684" s="210"/>
      <c r="BW684" s="210"/>
      <c r="BX684" s="210"/>
      <c r="BY684" s="210"/>
      <c r="BZ684" s="210"/>
      <c r="CA684" s="28"/>
      <c r="CB684" s="42" t="str">
        <f t="shared" si="102"/>
        <v>Riadok bude skrytý.</v>
      </c>
      <c r="CC684" s="36" t="s">
        <v>97</v>
      </c>
      <c r="CW684" s="22">
        <f>+IF(CW659+CW620=0,0,1)</f>
        <v>0</v>
      </c>
      <c r="CX684" s="22">
        <f t="shared" si="109"/>
        <v>0</v>
      </c>
      <c r="CZ684" s="22">
        <f t="shared" si="110"/>
        <v>1</v>
      </c>
      <c r="DA684" s="40">
        <f t="shared" si="108"/>
        <v>0</v>
      </c>
      <c r="DZ684" s="191"/>
    </row>
    <row r="685" spans="1:130" ht="15" customHeight="1">
      <c r="A685" s="12"/>
      <c r="B685" s="210"/>
      <c r="C685" s="210"/>
      <c r="D685" s="210"/>
      <c r="E685" s="210"/>
      <c r="F685" s="210"/>
      <c r="G685" s="210"/>
      <c r="H685" s="210"/>
      <c r="I685" s="210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0"/>
      <c r="BN685" s="210"/>
      <c r="BO685" s="210"/>
      <c r="BP685" s="210"/>
      <c r="BQ685" s="210"/>
      <c r="BR685" s="210"/>
      <c r="BS685" s="210"/>
      <c r="BT685" s="210"/>
      <c r="BU685" s="210"/>
      <c r="BV685" s="210"/>
      <c r="BW685" s="210"/>
      <c r="BX685" s="210"/>
      <c r="BY685" s="210"/>
      <c r="BZ685" s="210"/>
      <c r="CA685" s="28"/>
      <c r="CB685" s="42" t="str">
        <f t="shared" si="102"/>
        <v>Riadok bude skrytý.</v>
      </c>
      <c r="CC685" s="36" t="s">
        <v>97</v>
      </c>
      <c r="CW685" s="22">
        <f>+IF(CW659+CW620=0,0,1)</f>
        <v>0</v>
      </c>
      <c r="CX685" s="22">
        <f t="shared" si="109"/>
        <v>0</v>
      </c>
      <c r="CZ685" s="22">
        <f t="shared" si="110"/>
        <v>1</v>
      </c>
      <c r="DA685" s="40">
        <f t="shared" si="108"/>
        <v>0</v>
      </c>
      <c r="DZ685" s="191"/>
    </row>
    <row r="686" spans="1:130">
      <c r="A686" s="12"/>
      <c r="B686" s="210"/>
      <c r="C686" s="210"/>
      <c r="D686" s="210"/>
      <c r="E686" s="210"/>
      <c r="F686" s="210"/>
      <c r="G686" s="210"/>
      <c r="H686" s="210"/>
      <c r="I686" s="210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0"/>
      <c r="BN686" s="210"/>
      <c r="BO686" s="210"/>
      <c r="BP686" s="210"/>
      <c r="BQ686" s="210"/>
      <c r="BR686" s="210"/>
      <c r="BS686" s="210"/>
      <c r="BT686" s="210"/>
      <c r="BU686" s="210"/>
      <c r="BV686" s="210"/>
      <c r="BW686" s="210"/>
      <c r="BX686" s="210"/>
      <c r="BY686" s="210"/>
      <c r="BZ686" s="210"/>
      <c r="CA686" s="28"/>
      <c r="CB686" s="42" t="str">
        <f t="shared" si="102"/>
        <v>Riadok bude skrytý.</v>
      </c>
      <c r="CC686" s="36" t="s">
        <v>97</v>
      </c>
      <c r="CW686" s="22">
        <f>+IF(CW659+CW620=0,0,1)</f>
        <v>0</v>
      </c>
      <c r="CX686" s="22">
        <f t="shared" si="109"/>
        <v>0</v>
      </c>
      <c r="CZ686" s="22">
        <f t="shared" si="110"/>
        <v>1</v>
      </c>
      <c r="DA686" s="40">
        <f t="shared" si="108"/>
        <v>0</v>
      </c>
      <c r="DZ686" s="191"/>
    </row>
    <row r="687" spans="1:130">
      <c r="A687" s="12"/>
      <c r="B687" s="210"/>
      <c r="C687" s="210"/>
      <c r="D687" s="210"/>
      <c r="E687" s="210"/>
      <c r="F687" s="210"/>
      <c r="G687" s="210"/>
      <c r="H687" s="210"/>
      <c r="I687" s="210"/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0"/>
      <c r="BN687" s="210"/>
      <c r="BO687" s="210"/>
      <c r="BP687" s="210"/>
      <c r="BQ687" s="210"/>
      <c r="BR687" s="210"/>
      <c r="BS687" s="210"/>
      <c r="BT687" s="210"/>
      <c r="BU687" s="210"/>
      <c r="BV687" s="210"/>
      <c r="BW687" s="210"/>
      <c r="BX687" s="210"/>
      <c r="BY687" s="210"/>
      <c r="BZ687" s="210"/>
      <c r="CA687" s="29"/>
      <c r="CB687" s="42" t="str">
        <f t="shared" si="102"/>
        <v>Riadok bude skrytý.</v>
      </c>
      <c r="CC687" s="36" t="s">
        <v>97</v>
      </c>
      <c r="CW687" s="22">
        <f>+IF(CW659+CW620=0,0,1)</f>
        <v>0</v>
      </c>
      <c r="CX687" s="22">
        <f t="shared" si="109"/>
        <v>0</v>
      </c>
      <c r="CZ687" s="22">
        <f t="shared" si="110"/>
        <v>1</v>
      </c>
      <c r="DA687" s="40">
        <f t="shared" si="108"/>
        <v>0</v>
      </c>
      <c r="DZ687" s="191"/>
    </row>
    <row r="688" spans="1:130">
      <c r="A688" s="12"/>
      <c r="B688" s="210"/>
      <c r="C688" s="210"/>
      <c r="D688" s="210"/>
      <c r="E688" s="210"/>
      <c r="F688" s="210"/>
      <c r="G688" s="210"/>
      <c r="H688" s="210"/>
      <c r="I688" s="210"/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0"/>
      <c r="BN688" s="210"/>
      <c r="BO688" s="210"/>
      <c r="BP688" s="210"/>
      <c r="BQ688" s="210"/>
      <c r="BR688" s="210"/>
      <c r="BS688" s="210"/>
      <c r="BT688" s="210"/>
      <c r="BU688" s="210"/>
      <c r="BV688" s="210"/>
      <c r="BW688" s="210"/>
      <c r="BX688" s="210"/>
      <c r="BY688" s="210"/>
      <c r="BZ688" s="210"/>
      <c r="CA688" s="27"/>
      <c r="CB688" s="42" t="str">
        <f t="shared" si="102"/>
        <v>Riadok bude skrytý.</v>
      </c>
      <c r="CC688" s="36" t="s">
        <v>97</v>
      </c>
      <c r="CW688" s="22">
        <f>+IF(CW659+CW620=0,0,1)</f>
        <v>0</v>
      </c>
      <c r="CX688" s="22">
        <f t="shared" si="109"/>
        <v>0</v>
      </c>
      <c r="CZ688" s="22">
        <f t="shared" si="110"/>
        <v>1</v>
      </c>
      <c r="DA688" s="40">
        <f t="shared" si="108"/>
        <v>0</v>
      </c>
      <c r="DZ688" s="191"/>
    </row>
    <row r="689" spans="1:130">
      <c r="A689" s="12"/>
      <c r="B689" s="210"/>
      <c r="C689" s="210"/>
      <c r="D689" s="210"/>
      <c r="E689" s="210"/>
      <c r="F689" s="210"/>
      <c r="G689" s="210"/>
      <c r="H689" s="210"/>
      <c r="I689" s="210"/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0"/>
      <c r="BN689" s="210"/>
      <c r="BO689" s="210"/>
      <c r="BP689" s="210"/>
      <c r="BQ689" s="210"/>
      <c r="BR689" s="210"/>
      <c r="BS689" s="210"/>
      <c r="BT689" s="210"/>
      <c r="BU689" s="210"/>
      <c r="BV689" s="210"/>
      <c r="BW689" s="210"/>
      <c r="BX689" s="210"/>
      <c r="BY689" s="210"/>
      <c r="BZ689" s="210"/>
      <c r="CA689" s="27"/>
      <c r="CB689" s="42" t="str">
        <f t="shared" si="102"/>
        <v>Riadok bude skrytý.</v>
      </c>
      <c r="CC689" s="36" t="s">
        <v>97</v>
      </c>
      <c r="CF689" s="8"/>
      <c r="CW689" s="22">
        <f>+IF(CW659+CW620=0,0,1)</f>
        <v>0</v>
      </c>
      <c r="CX689" s="22">
        <f t="shared" si="109"/>
        <v>0</v>
      </c>
      <c r="CZ689" s="22">
        <f t="shared" si="110"/>
        <v>1</v>
      </c>
      <c r="DA689" s="40">
        <f t="shared" si="108"/>
        <v>0</v>
      </c>
      <c r="DZ689" s="191"/>
    </row>
    <row r="690" spans="1:130">
      <c r="A690" s="12"/>
      <c r="B690" s="210"/>
      <c r="C690" s="210"/>
      <c r="D690" s="210"/>
      <c r="E690" s="210"/>
      <c r="F690" s="210"/>
      <c r="G690" s="210"/>
      <c r="H690" s="210"/>
      <c r="I690" s="210"/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0"/>
      <c r="BN690" s="210"/>
      <c r="BO690" s="210"/>
      <c r="BP690" s="210"/>
      <c r="BQ690" s="210"/>
      <c r="BR690" s="210"/>
      <c r="BS690" s="210"/>
      <c r="BT690" s="210"/>
      <c r="BU690" s="210"/>
      <c r="BV690" s="210"/>
      <c r="BW690" s="210"/>
      <c r="BX690" s="210"/>
      <c r="BY690" s="210"/>
      <c r="BZ690" s="210"/>
      <c r="CA690" s="27"/>
      <c r="CB690" s="42" t="str">
        <f t="shared" si="102"/>
        <v>Riadok bude skrytý.</v>
      </c>
      <c r="CC690" s="36" t="s">
        <v>97</v>
      </c>
      <c r="CW690" s="22">
        <f>+IF(CW659+CW620=0,0,1)</f>
        <v>0</v>
      </c>
      <c r="CX690" s="22">
        <f t="shared" si="109"/>
        <v>0</v>
      </c>
      <c r="CZ690" s="22">
        <f t="shared" si="110"/>
        <v>1</v>
      </c>
      <c r="DA690" s="40">
        <f t="shared" si="108"/>
        <v>0</v>
      </c>
      <c r="DZ690" s="191"/>
    </row>
    <row r="691" spans="1:130">
      <c r="A691" s="12"/>
      <c r="B691" s="210"/>
      <c r="C691" s="210"/>
      <c r="D691" s="210"/>
      <c r="E691" s="210"/>
      <c r="F691" s="210"/>
      <c r="G691" s="210"/>
      <c r="H691" s="210"/>
      <c r="I691" s="210"/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0"/>
      <c r="BN691" s="210"/>
      <c r="BO691" s="210"/>
      <c r="BP691" s="210"/>
      <c r="BQ691" s="210"/>
      <c r="BR691" s="210"/>
      <c r="BS691" s="210"/>
      <c r="BT691" s="210"/>
      <c r="BU691" s="210"/>
      <c r="BV691" s="210"/>
      <c r="BW691" s="210"/>
      <c r="BX691" s="210"/>
      <c r="BY691" s="210"/>
      <c r="BZ691" s="210"/>
      <c r="CA691" s="28"/>
      <c r="CB691" s="42" t="str">
        <f t="shared" si="102"/>
        <v>Riadok bude skrytý.</v>
      </c>
      <c r="CC691" s="36" t="s">
        <v>97</v>
      </c>
      <c r="CW691" s="22">
        <f>+IF(CW659+CW620=0,0,1)</f>
        <v>0</v>
      </c>
      <c r="CX691" s="22">
        <f t="shared" si="109"/>
        <v>0</v>
      </c>
      <c r="CZ691" s="22">
        <f t="shared" si="110"/>
        <v>1</v>
      </c>
      <c r="DA691" s="40">
        <f t="shared" si="108"/>
        <v>0</v>
      </c>
      <c r="DZ691" s="191"/>
    </row>
    <row r="692" spans="1:130">
      <c r="A692" s="12"/>
      <c r="B692" s="210"/>
      <c r="C692" s="210"/>
      <c r="D692" s="210"/>
      <c r="E692" s="210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  <c r="BI692" s="210"/>
      <c r="BJ692" s="210"/>
      <c r="BK692" s="210"/>
      <c r="BL692" s="210"/>
      <c r="BM692" s="210"/>
      <c r="BN692" s="210"/>
      <c r="BO692" s="210"/>
      <c r="BP692" s="210"/>
      <c r="BQ692" s="210"/>
      <c r="BR692" s="210"/>
      <c r="BS692" s="210"/>
      <c r="BT692" s="210"/>
      <c r="BU692" s="210"/>
      <c r="BV692" s="210"/>
      <c r="BW692" s="210"/>
      <c r="BX692" s="210"/>
      <c r="BY692" s="210"/>
      <c r="BZ692" s="210"/>
      <c r="CA692" s="30"/>
      <c r="CB692" s="42" t="str">
        <f t="shared" si="102"/>
        <v>Riadok bude skrytý.</v>
      </c>
      <c r="CC692" s="36" t="s">
        <v>97</v>
      </c>
      <c r="CW692" s="22">
        <f>+IF(CW659+CW620=0,0,1)</f>
        <v>0</v>
      </c>
      <c r="CX692" s="22">
        <f t="shared" si="109"/>
        <v>0</v>
      </c>
      <c r="CZ692" s="22">
        <f t="shared" si="110"/>
        <v>1</v>
      </c>
      <c r="DA692" s="40">
        <f t="shared" si="108"/>
        <v>0</v>
      </c>
      <c r="DZ692" s="191"/>
    </row>
    <row r="693" spans="1:130">
      <c r="A693" s="12"/>
      <c r="B693" s="210"/>
      <c r="C693" s="210"/>
      <c r="D693" s="210"/>
      <c r="E693" s="210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  <c r="AH693" s="210"/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  <c r="BI693" s="210"/>
      <c r="BJ693" s="210"/>
      <c r="BK693" s="210"/>
      <c r="BL693" s="210"/>
      <c r="BM693" s="210"/>
      <c r="BN693" s="210"/>
      <c r="BO693" s="210"/>
      <c r="BP693" s="210"/>
      <c r="BQ693" s="210"/>
      <c r="BR693" s="210"/>
      <c r="BS693" s="210"/>
      <c r="BT693" s="210"/>
      <c r="BU693" s="210"/>
      <c r="BV693" s="210"/>
      <c r="BW693" s="210"/>
      <c r="BX693" s="210"/>
      <c r="BY693" s="210"/>
      <c r="BZ693" s="210"/>
      <c r="CA693" s="28"/>
      <c r="CB693" s="42" t="str">
        <f t="shared" si="102"/>
        <v>Riadok bude skrytý.</v>
      </c>
      <c r="CC693" s="36" t="s">
        <v>97</v>
      </c>
      <c r="CW693" s="22">
        <f>+IF(CW659+CW620=0,0,1)</f>
        <v>0</v>
      </c>
      <c r="CX693" s="22">
        <f t="shared" si="109"/>
        <v>0</v>
      </c>
      <c r="CZ693" s="22">
        <f t="shared" si="110"/>
        <v>1</v>
      </c>
      <c r="DA693" s="40">
        <f t="shared" si="108"/>
        <v>0</v>
      </c>
      <c r="DZ693" s="191"/>
    </row>
    <row r="694" spans="1:130">
      <c r="A694" s="12"/>
      <c r="B694" s="210"/>
      <c r="C694" s="210"/>
      <c r="D694" s="210"/>
      <c r="E694" s="210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  <c r="BI694" s="210"/>
      <c r="BJ694" s="210"/>
      <c r="BK694" s="210"/>
      <c r="BL694" s="210"/>
      <c r="BM694" s="210"/>
      <c r="BN694" s="210"/>
      <c r="BO694" s="210"/>
      <c r="BP694" s="210"/>
      <c r="BQ694" s="210"/>
      <c r="BR694" s="210"/>
      <c r="BS694" s="210"/>
      <c r="BT694" s="210"/>
      <c r="BU694" s="210"/>
      <c r="BV694" s="210"/>
      <c r="BW694" s="210"/>
      <c r="BX694" s="210"/>
      <c r="BY694" s="210"/>
      <c r="BZ694" s="210"/>
      <c r="CA694" s="28"/>
      <c r="CB694" s="42" t="str">
        <f t="shared" si="102"/>
        <v>Riadok bude skrytý.</v>
      </c>
      <c r="CC694" s="36" t="s">
        <v>97</v>
      </c>
      <c r="CW694" s="22">
        <f>+IF(CW659+CW620=0,0,1)</f>
        <v>0</v>
      </c>
      <c r="CX694" s="22">
        <f t="shared" si="109"/>
        <v>0</v>
      </c>
      <c r="CZ694" s="22">
        <f t="shared" si="110"/>
        <v>1</v>
      </c>
      <c r="DA694" s="40">
        <f t="shared" si="108"/>
        <v>0</v>
      </c>
      <c r="DZ694" s="191"/>
    </row>
    <row r="695" spans="1:130">
      <c r="A695" s="12"/>
      <c r="B695" s="210"/>
      <c r="C695" s="210"/>
      <c r="D695" s="210"/>
      <c r="E695" s="210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F695" s="210"/>
      <c r="BG695" s="210"/>
      <c r="BH695" s="210"/>
      <c r="BI695" s="210"/>
      <c r="BJ695" s="210"/>
      <c r="BK695" s="210"/>
      <c r="BL695" s="210"/>
      <c r="BM695" s="210"/>
      <c r="BN695" s="210"/>
      <c r="BO695" s="210"/>
      <c r="BP695" s="210"/>
      <c r="BQ695" s="210"/>
      <c r="BR695" s="210"/>
      <c r="BS695" s="210"/>
      <c r="BT695" s="210"/>
      <c r="BU695" s="210"/>
      <c r="BV695" s="210"/>
      <c r="BW695" s="210"/>
      <c r="BX695" s="210"/>
      <c r="BY695" s="210"/>
      <c r="BZ695" s="210"/>
      <c r="CA695" s="30"/>
      <c r="CB695" s="42" t="str">
        <f t="shared" si="102"/>
        <v>Riadok bude skrytý.</v>
      </c>
      <c r="CC695" s="36" t="s">
        <v>97</v>
      </c>
      <c r="CW695" s="22">
        <f>+IF(CW659+CW620=0,0,1)</f>
        <v>0</v>
      </c>
      <c r="CX695" s="22">
        <f t="shared" si="109"/>
        <v>0</v>
      </c>
      <c r="CZ695" s="22">
        <f t="shared" si="110"/>
        <v>1</v>
      </c>
      <c r="DA695" s="40">
        <f t="shared" si="108"/>
        <v>0</v>
      </c>
      <c r="DZ695" s="191"/>
    </row>
    <row r="696" spans="1:130">
      <c r="A696" s="12"/>
      <c r="B696" s="210"/>
      <c r="C696" s="210"/>
      <c r="D696" s="210"/>
      <c r="E696" s="210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  <c r="AH696" s="210"/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  <c r="BH696" s="210"/>
      <c r="BI696" s="210"/>
      <c r="BJ696" s="210"/>
      <c r="BK696" s="210"/>
      <c r="BL696" s="210"/>
      <c r="BM696" s="210"/>
      <c r="BN696" s="210"/>
      <c r="BO696" s="210"/>
      <c r="BP696" s="210"/>
      <c r="BQ696" s="210"/>
      <c r="BR696" s="210"/>
      <c r="BS696" s="210"/>
      <c r="BT696" s="210"/>
      <c r="BU696" s="210"/>
      <c r="BV696" s="210"/>
      <c r="BW696" s="210"/>
      <c r="BX696" s="210"/>
      <c r="BY696" s="210"/>
      <c r="BZ696" s="210"/>
      <c r="CA696" s="30"/>
      <c r="CB696" s="42" t="str">
        <f t="shared" si="102"/>
        <v>Riadok bude skrytý.</v>
      </c>
      <c r="CC696" s="36" t="s">
        <v>97</v>
      </c>
      <c r="CW696" s="22">
        <f>+IF(CW659+CW620=0,0,1)</f>
        <v>0</v>
      </c>
      <c r="CX696" s="22">
        <f t="shared" si="109"/>
        <v>0</v>
      </c>
      <c r="CZ696" s="22">
        <f t="shared" si="110"/>
        <v>1</v>
      </c>
      <c r="DA696" s="40">
        <f t="shared" si="108"/>
        <v>0</v>
      </c>
      <c r="DZ696" s="191"/>
    </row>
    <row r="697" spans="1:130">
      <c r="A697" s="12"/>
      <c r="B697" s="210"/>
      <c r="C697" s="210"/>
      <c r="D697" s="210"/>
      <c r="E697" s="210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  <c r="AH697" s="210"/>
      <c r="AI697" s="210"/>
      <c r="AJ697" s="210"/>
      <c r="AK697" s="210"/>
      <c r="AL697" s="210"/>
      <c r="AM697" s="210"/>
      <c r="AN697" s="210"/>
      <c r="AO697" s="210"/>
      <c r="AP697" s="210"/>
      <c r="AQ697" s="210"/>
      <c r="AR697" s="210"/>
      <c r="AS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F697" s="210"/>
      <c r="BG697" s="210"/>
      <c r="BH697" s="210"/>
      <c r="BI697" s="210"/>
      <c r="BJ697" s="210"/>
      <c r="BK697" s="210"/>
      <c r="BL697" s="210"/>
      <c r="BM697" s="210"/>
      <c r="BN697" s="210"/>
      <c r="BO697" s="210"/>
      <c r="BP697" s="210"/>
      <c r="BQ697" s="210"/>
      <c r="BR697" s="210"/>
      <c r="BS697" s="210"/>
      <c r="BT697" s="210"/>
      <c r="BU697" s="210"/>
      <c r="BV697" s="210"/>
      <c r="BW697" s="210"/>
      <c r="BX697" s="210"/>
      <c r="BY697" s="210"/>
      <c r="BZ697" s="210"/>
      <c r="CA697" s="27"/>
      <c r="CB697" s="42" t="str">
        <f t="shared" si="102"/>
        <v>Riadok bude skrytý.</v>
      </c>
      <c r="CC697" s="36" t="s">
        <v>97</v>
      </c>
      <c r="CW697" s="22">
        <f>+IF(CW659+CW620=0,0,1)</f>
        <v>0</v>
      </c>
      <c r="CX697" s="22">
        <f t="shared" si="109"/>
        <v>0</v>
      </c>
      <c r="CZ697" s="22">
        <f t="shared" si="110"/>
        <v>1</v>
      </c>
      <c r="DA697" s="40">
        <f t="shared" si="108"/>
        <v>0</v>
      </c>
      <c r="DZ697" s="191"/>
    </row>
    <row r="698" spans="1:130">
      <c r="A698" s="12"/>
      <c r="B698" s="210"/>
      <c r="C698" s="210"/>
      <c r="D698" s="210"/>
      <c r="E698" s="210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  <c r="AH698" s="210"/>
      <c r="AI698" s="210"/>
      <c r="AJ698" s="210"/>
      <c r="AK698" s="210"/>
      <c r="AL698" s="210"/>
      <c r="AM698" s="210"/>
      <c r="AN698" s="210"/>
      <c r="AO698" s="210"/>
      <c r="AP698" s="210"/>
      <c r="AQ698" s="210"/>
      <c r="AR698" s="210"/>
      <c r="AS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F698" s="210"/>
      <c r="BG698" s="210"/>
      <c r="BH698" s="210"/>
      <c r="BI698" s="210"/>
      <c r="BJ698" s="210"/>
      <c r="BK698" s="210"/>
      <c r="BL698" s="210"/>
      <c r="BM698" s="210"/>
      <c r="BN698" s="210"/>
      <c r="BO698" s="210"/>
      <c r="BP698" s="210"/>
      <c r="BQ698" s="210"/>
      <c r="BR698" s="210"/>
      <c r="BS698" s="210"/>
      <c r="BT698" s="210"/>
      <c r="BU698" s="210"/>
      <c r="BV698" s="210"/>
      <c r="BW698" s="210"/>
      <c r="BX698" s="210"/>
      <c r="BY698" s="210"/>
      <c r="BZ698" s="210"/>
      <c r="CA698" s="29"/>
      <c r="CB698" s="42" t="str">
        <f t="shared" si="102"/>
        <v>Riadok bude skrytý.</v>
      </c>
      <c r="CC698" s="36" t="s">
        <v>97</v>
      </c>
      <c r="CW698" s="22">
        <f>+IF(CW659+CW620=0,0,1)</f>
        <v>0</v>
      </c>
      <c r="CX698" s="22">
        <f t="shared" si="109"/>
        <v>0</v>
      </c>
      <c r="CZ698" s="22">
        <f t="shared" si="110"/>
        <v>1</v>
      </c>
      <c r="DA698" s="40">
        <f t="shared" si="108"/>
        <v>0</v>
      </c>
      <c r="DZ698" s="191"/>
    </row>
    <row r="699" spans="1:130">
      <c r="A699" s="12"/>
      <c r="B699" s="210"/>
      <c r="C699" s="210"/>
      <c r="D699" s="210"/>
      <c r="E699" s="210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  <c r="AH699" s="210"/>
      <c r="AI699" s="210"/>
      <c r="AJ699" s="210"/>
      <c r="AK699" s="210"/>
      <c r="AL699" s="210"/>
      <c r="AM699" s="210"/>
      <c r="AN699" s="210"/>
      <c r="AO699" s="210"/>
      <c r="AP699" s="210"/>
      <c r="AQ699" s="210"/>
      <c r="AR699" s="210"/>
      <c r="AS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F699" s="210"/>
      <c r="BG699" s="210"/>
      <c r="BH699" s="210"/>
      <c r="BI699" s="210"/>
      <c r="BJ699" s="210"/>
      <c r="BK699" s="210"/>
      <c r="BL699" s="210"/>
      <c r="BM699" s="210"/>
      <c r="BN699" s="210"/>
      <c r="BO699" s="210"/>
      <c r="BP699" s="210"/>
      <c r="BQ699" s="210"/>
      <c r="BR699" s="210"/>
      <c r="BS699" s="210"/>
      <c r="BT699" s="210"/>
      <c r="BU699" s="210"/>
      <c r="BV699" s="210"/>
      <c r="BW699" s="210"/>
      <c r="BX699" s="210"/>
      <c r="BY699" s="210"/>
      <c r="BZ699" s="210"/>
      <c r="CA699" s="27"/>
      <c r="CB699" s="42" t="str">
        <f t="shared" si="102"/>
        <v>Riadok bude skrytý.</v>
      </c>
      <c r="CC699" s="36" t="s">
        <v>97</v>
      </c>
      <c r="CW699" s="22">
        <f>+IF(CW659+CW620=0,0,1)</f>
        <v>0</v>
      </c>
      <c r="CX699" s="22">
        <f t="shared" si="109"/>
        <v>0</v>
      </c>
      <c r="CZ699" s="22">
        <f t="shared" si="110"/>
        <v>1</v>
      </c>
      <c r="DA699" s="40">
        <f t="shared" si="108"/>
        <v>0</v>
      </c>
      <c r="DZ699" s="191"/>
    </row>
    <row r="700" spans="1:130">
      <c r="A700" s="12"/>
      <c r="B700" s="210"/>
      <c r="C700" s="210"/>
      <c r="D700" s="210"/>
      <c r="E700" s="210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  <c r="AH700" s="210"/>
      <c r="AI700" s="210"/>
      <c r="AJ700" s="210"/>
      <c r="AK700" s="210"/>
      <c r="AL700" s="210"/>
      <c r="AM700" s="210"/>
      <c r="AN700" s="210"/>
      <c r="AO700" s="210"/>
      <c r="AP700" s="210"/>
      <c r="AQ700" s="210"/>
      <c r="AR700" s="210"/>
      <c r="AS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F700" s="210"/>
      <c r="BG700" s="210"/>
      <c r="BH700" s="210"/>
      <c r="BI700" s="210"/>
      <c r="BJ700" s="210"/>
      <c r="BK700" s="210"/>
      <c r="BL700" s="210"/>
      <c r="BM700" s="210"/>
      <c r="BN700" s="210"/>
      <c r="BO700" s="210"/>
      <c r="BP700" s="210"/>
      <c r="BQ700" s="210"/>
      <c r="BR700" s="210"/>
      <c r="BS700" s="210"/>
      <c r="BT700" s="210"/>
      <c r="BU700" s="210"/>
      <c r="BV700" s="210"/>
      <c r="BW700" s="210"/>
      <c r="BX700" s="210"/>
      <c r="BY700" s="210"/>
      <c r="BZ700" s="210"/>
      <c r="CA700" s="27"/>
      <c r="CB700" s="42" t="str">
        <f t="shared" si="102"/>
        <v>Riadok bude skrytý.</v>
      </c>
      <c r="CC700" s="36" t="s">
        <v>97</v>
      </c>
      <c r="CF700" s="8"/>
      <c r="CW700" s="22">
        <f>+IF(CW659+CW620=0,0,1)</f>
        <v>0</v>
      </c>
      <c r="CX700" s="22">
        <f t="shared" si="109"/>
        <v>0</v>
      </c>
      <c r="CZ700" s="22">
        <f t="shared" si="110"/>
        <v>1</v>
      </c>
      <c r="DA700" s="40">
        <f t="shared" si="108"/>
        <v>0</v>
      </c>
      <c r="DZ700" s="191"/>
    </row>
    <row r="701" spans="1:130">
      <c r="A701" s="12"/>
      <c r="CA701" s="28"/>
      <c r="CB701" s="42" t="str">
        <f t="shared" si="102"/>
        <v>Riadok bude skrytý.</v>
      </c>
      <c r="CC701" s="36" t="s">
        <v>97</v>
      </c>
      <c r="CW701" s="22">
        <f>+IF($J$659="neeviduje",0,1)</f>
        <v>0</v>
      </c>
      <c r="CZ701" s="22">
        <f>IF(CC701="",1,IF(CC701="Chcem skryť riadok.",0,1))</f>
        <v>1</v>
      </c>
      <c r="DA701" s="22">
        <f>+IF(CW701+CX701+CY701=0,0,IF(CZ701=0,0,1))</f>
        <v>0</v>
      </c>
      <c r="DZ701" s="191"/>
    </row>
    <row r="702" spans="1:130">
      <c r="A702" s="12"/>
      <c r="B702" s="2" t="s">
        <v>51</v>
      </c>
      <c r="J702" s="249" t="s">
        <v>288</v>
      </c>
      <c r="K702" s="249"/>
      <c r="L702" s="249"/>
      <c r="M702" s="249"/>
      <c r="N702" s="249"/>
      <c r="O702" s="249"/>
      <c r="P702" s="249"/>
      <c r="Q702" s="249"/>
      <c r="R702" s="249"/>
      <c r="S702" s="2" t="s">
        <v>260</v>
      </c>
      <c r="T702" s="163"/>
      <c r="CA702" s="29" t="s">
        <v>91</v>
      </c>
      <c r="CB702" s="42" t="str">
        <f t="shared" ref="CB702:CB747" si="111">+IF(DA702=0,"Riadok bude skrytý.","Riadok bude vidieť.")</f>
        <v>Riadok bude skrytý.</v>
      </c>
      <c r="CC702" s="36" t="s">
        <v>97</v>
      </c>
      <c r="CF702" s="8"/>
      <c r="CW702" s="22">
        <f t="shared" ref="CW702:CW723" si="112">+IF($J$702="neposkytla",0,1)</f>
        <v>0</v>
      </c>
      <c r="CZ702" s="22">
        <f t="shared" ref="CZ702:CZ728" si="113">IF(CC702="",1,IF(CC702="Chcem skryť riadok.",0,1))</f>
        <v>1</v>
      </c>
      <c r="DA702" s="22">
        <f>+IF(CW702+CX702+CY702=0,0,IF(CZ702=0,0,1))</f>
        <v>0</v>
      </c>
      <c r="DZ702" s="191"/>
    </row>
    <row r="703" spans="1:130">
      <c r="A703" s="12"/>
      <c r="B703" s="2" t="s">
        <v>261</v>
      </c>
      <c r="CA703" s="28"/>
      <c r="CB703" s="42" t="str">
        <f t="shared" si="111"/>
        <v>Riadok bude skrytý.</v>
      </c>
      <c r="CC703" s="36" t="s">
        <v>97</v>
      </c>
      <c r="CW703" s="22">
        <f t="shared" si="112"/>
        <v>0</v>
      </c>
      <c r="CX703" s="22">
        <f>+IF(SUM(CX704:CX723)=0,0,1)</f>
        <v>0</v>
      </c>
      <c r="CZ703" s="22">
        <f t="shared" si="113"/>
        <v>1</v>
      </c>
      <c r="DA703" s="40">
        <f t="shared" ref="DA703:DA723" si="114">+IF(CW703*CX703=0,0,IF(CZ703=0,0,1))</f>
        <v>0</v>
      </c>
      <c r="DZ703" s="191"/>
    </row>
    <row r="704" spans="1:130">
      <c r="A704" s="12"/>
      <c r="B704" s="210"/>
      <c r="C704" s="210"/>
      <c r="D704" s="210"/>
      <c r="E704" s="210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  <c r="BI704" s="210"/>
      <c r="BJ704" s="210"/>
      <c r="BK704" s="210"/>
      <c r="BL704" s="210"/>
      <c r="BM704" s="210"/>
      <c r="BN704" s="210"/>
      <c r="BO704" s="210"/>
      <c r="BP704" s="210"/>
      <c r="BQ704" s="210"/>
      <c r="BR704" s="210"/>
      <c r="BS704" s="210"/>
      <c r="BT704" s="210"/>
      <c r="BU704" s="210"/>
      <c r="BV704" s="210"/>
      <c r="BW704" s="210"/>
      <c r="BX704" s="210"/>
      <c r="BY704" s="210"/>
      <c r="BZ704" s="210"/>
      <c r="CA704" s="30"/>
      <c r="CB704" s="42" t="str">
        <f t="shared" si="111"/>
        <v>Riadok bude skrytý.</v>
      </c>
      <c r="CC704" s="36" t="s">
        <v>97</v>
      </c>
      <c r="CW704" s="22">
        <f t="shared" si="112"/>
        <v>0</v>
      </c>
      <c r="CX704" s="22">
        <f t="shared" ref="CX704:CX723" si="115">+IF(B704="",0,1)</f>
        <v>0</v>
      </c>
      <c r="CZ704" s="22">
        <f t="shared" si="113"/>
        <v>1</v>
      </c>
      <c r="DA704" s="40">
        <f t="shared" si="114"/>
        <v>0</v>
      </c>
      <c r="DZ704" s="191"/>
    </row>
    <row r="705" spans="1:130">
      <c r="A705" s="12"/>
      <c r="B705" s="210"/>
      <c r="C705" s="210"/>
      <c r="D705" s="210"/>
      <c r="E705" s="210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  <c r="BI705" s="210"/>
      <c r="BJ705" s="210"/>
      <c r="BK705" s="210"/>
      <c r="BL705" s="210"/>
      <c r="BM705" s="210"/>
      <c r="BN705" s="210"/>
      <c r="BO705" s="210"/>
      <c r="BP705" s="210"/>
      <c r="BQ705" s="210"/>
      <c r="BR705" s="210"/>
      <c r="BS705" s="210"/>
      <c r="BT705" s="210"/>
      <c r="BU705" s="210"/>
      <c r="BV705" s="210"/>
      <c r="BW705" s="210"/>
      <c r="BX705" s="210"/>
      <c r="BY705" s="210"/>
      <c r="BZ705" s="210"/>
      <c r="CA705" s="30"/>
      <c r="CB705" s="42" t="str">
        <f t="shared" si="111"/>
        <v>Riadok bude skrytý.</v>
      </c>
      <c r="CC705" s="36" t="s">
        <v>97</v>
      </c>
      <c r="CW705" s="22">
        <f t="shared" si="112"/>
        <v>0</v>
      </c>
      <c r="CX705" s="22">
        <f t="shared" si="115"/>
        <v>0</v>
      </c>
      <c r="CZ705" s="22">
        <f t="shared" si="113"/>
        <v>1</v>
      </c>
      <c r="DA705" s="40">
        <f t="shared" si="114"/>
        <v>0</v>
      </c>
      <c r="DZ705" s="191"/>
    </row>
    <row r="706" spans="1:130">
      <c r="A706" s="12"/>
      <c r="B706" s="210"/>
      <c r="C706" s="210"/>
      <c r="D706" s="210"/>
      <c r="E706" s="210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0"/>
      <c r="BN706" s="210"/>
      <c r="BO706" s="210"/>
      <c r="BP706" s="210"/>
      <c r="BQ706" s="210"/>
      <c r="BR706" s="210"/>
      <c r="BS706" s="210"/>
      <c r="BT706" s="210"/>
      <c r="BU706" s="210"/>
      <c r="BV706" s="210"/>
      <c r="BW706" s="210"/>
      <c r="BX706" s="210"/>
      <c r="BY706" s="210"/>
      <c r="BZ706" s="210"/>
      <c r="CA706" s="30"/>
      <c r="CB706" s="42" t="str">
        <f t="shared" si="111"/>
        <v>Riadok bude skrytý.</v>
      </c>
      <c r="CC706" s="36" t="s">
        <v>97</v>
      </c>
      <c r="CW706" s="22">
        <f t="shared" si="112"/>
        <v>0</v>
      </c>
      <c r="CX706" s="22">
        <f t="shared" si="115"/>
        <v>0</v>
      </c>
      <c r="CZ706" s="22">
        <f t="shared" si="113"/>
        <v>1</v>
      </c>
      <c r="DA706" s="40">
        <f t="shared" si="114"/>
        <v>0</v>
      </c>
      <c r="DZ706" s="191"/>
    </row>
    <row r="707" spans="1:130">
      <c r="A707" s="12"/>
      <c r="B707" s="210"/>
      <c r="C707" s="210"/>
      <c r="D707" s="210"/>
      <c r="E707" s="210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0"/>
      <c r="BN707" s="210"/>
      <c r="BO707" s="210"/>
      <c r="BP707" s="210"/>
      <c r="BQ707" s="210"/>
      <c r="BR707" s="210"/>
      <c r="BS707" s="210"/>
      <c r="BT707" s="210"/>
      <c r="BU707" s="210"/>
      <c r="BV707" s="210"/>
      <c r="BW707" s="210"/>
      <c r="BX707" s="210"/>
      <c r="BY707" s="210"/>
      <c r="BZ707" s="210"/>
      <c r="CA707" s="30"/>
      <c r="CB707" s="42" t="str">
        <f t="shared" si="111"/>
        <v>Riadok bude skrytý.</v>
      </c>
      <c r="CC707" s="36" t="s">
        <v>97</v>
      </c>
      <c r="CW707" s="22">
        <f t="shared" si="112"/>
        <v>0</v>
      </c>
      <c r="CX707" s="22">
        <f t="shared" si="115"/>
        <v>0</v>
      </c>
      <c r="CZ707" s="22">
        <f t="shared" si="113"/>
        <v>1</v>
      </c>
      <c r="DA707" s="40">
        <f t="shared" si="114"/>
        <v>0</v>
      </c>
      <c r="DZ707" s="191"/>
    </row>
    <row r="708" spans="1:130">
      <c r="A708" s="12"/>
      <c r="B708" s="210"/>
      <c r="C708" s="210"/>
      <c r="D708" s="210"/>
      <c r="E708" s="210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0"/>
      <c r="BN708" s="210"/>
      <c r="BO708" s="210"/>
      <c r="BP708" s="210"/>
      <c r="BQ708" s="210"/>
      <c r="BR708" s="210"/>
      <c r="BS708" s="210"/>
      <c r="BT708" s="210"/>
      <c r="BU708" s="210"/>
      <c r="BV708" s="210"/>
      <c r="BW708" s="210"/>
      <c r="BX708" s="210"/>
      <c r="BY708" s="210"/>
      <c r="BZ708" s="210"/>
      <c r="CA708" s="30"/>
      <c r="CB708" s="42" t="str">
        <f t="shared" si="111"/>
        <v>Riadok bude skrytý.</v>
      </c>
      <c r="CC708" s="36" t="s">
        <v>97</v>
      </c>
      <c r="CW708" s="22">
        <f t="shared" si="112"/>
        <v>0</v>
      </c>
      <c r="CX708" s="22">
        <f t="shared" si="115"/>
        <v>0</v>
      </c>
      <c r="CZ708" s="22">
        <f t="shared" si="113"/>
        <v>1</v>
      </c>
      <c r="DA708" s="40">
        <f t="shared" si="114"/>
        <v>0</v>
      </c>
      <c r="DZ708" s="191"/>
    </row>
    <row r="709" spans="1:130">
      <c r="A709" s="12"/>
      <c r="B709" s="210"/>
      <c r="C709" s="210"/>
      <c r="D709" s="210"/>
      <c r="E709" s="210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0"/>
      <c r="BN709" s="210"/>
      <c r="BO709" s="210"/>
      <c r="BP709" s="210"/>
      <c r="BQ709" s="210"/>
      <c r="BR709" s="210"/>
      <c r="BS709" s="210"/>
      <c r="BT709" s="210"/>
      <c r="BU709" s="210"/>
      <c r="BV709" s="210"/>
      <c r="BW709" s="210"/>
      <c r="BX709" s="210"/>
      <c r="BY709" s="210"/>
      <c r="BZ709" s="210"/>
      <c r="CA709" s="30"/>
      <c r="CB709" s="42" t="str">
        <f t="shared" si="111"/>
        <v>Riadok bude skrytý.</v>
      </c>
      <c r="CC709" s="36" t="s">
        <v>97</v>
      </c>
      <c r="CW709" s="22">
        <f t="shared" si="112"/>
        <v>0</v>
      </c>
      <c r="CX709" s="22">
        <f t="shared" si="115"/>
        <v>0</v>
      </c>
      <c r="CZ709" s="22">
        <f t="shared" si="113"/>
        <v>1</v>
      </c>
      <c r="DA709" s="40">
        <f t="shared" si="114"/>
        <v>0</v>
      </c>
      <c r="DZ709" s="191"/>
    </row>
    <row r="710" spans="1:130">
      <c r="A710" s="12"/>
      <c r="B710" s="210"/>
      <c r="C710" s="210"/>
      <c r="D710" s="210"/>
      <c r="E710" s="210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210"/>
      <c r="BN710" s="210"/>
      <c r="BO710" s="210"/>
      <c r="BP710" s="210"/>
      <c r="BQ710" s="210"/>
      <c r="BR710" s="210"/>
      <c r="BS710" s="210"/>
      <c r="BT710" s="210"/>
      <c r="BU710" s="210"/>
      <c r="BV710" s="210"/>
      <c r="BW710" s="210"/>
      <c r="BX710" s="210"/>
      <c r="BY710" s="210"/>
      <c r="BZ710" s="210"/>
      <c r="CA710" s="30"/>
      <c r="CB710" s="42" t="str">
        <f t="shared" si="111"/>
        <v>Riadok bude skrytý.</v>
      </c>
      <c r="CC710" s="36" t="s">
        <v>97</v>
      </c>
      <c r="CW710" s="22">
        <f t="shared" si="112"/>
        <v>0</v>
      </c>
      <c r="CX710" s="22">
        <f t="shared" si="115"/>
        <v>0</v>
      </c>
      <c r="CZ710" s="22">
        <f t="shared" si="113"/>
        <v>1</v>
      </c>
      <c r="DA710" s="40">
        <f t="shared" si="114"/>
        <v>0</v>
      </c>
      <c r="DZ710" s="191"/>
    </row>
    <row r="711" spans="1:130">
      <c r="A711" s="12"/>
      <c r="B711" s="210"/>
      <c r="C711" s="210"/>
      <c r="D711" s="210"/>
      <c r="E711" s="210"/>
      <c r="F711" s="210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  <c r="AH711" s="210"/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  <c r="BI711" s="210"/>
      <c r="BJ711" s="210"/>
      <c r="BK711" s="210"/>
      <c r="BL711" s="210"/>
      <c r="BM711" s="210"/>
      <c r="BN711" s="210"/>
      <c r="BO711" s="210"/>
      <c r="BP711" s="210"/>
      <c r="BQ711" s="210"/>
      <c r="BR711" s="210"/>
      <c r="BS711" s="210"/>
      <c r="BT711" s="210"/>
      <c r="BU711" s="210"/>
      <c r="BV711" s="210"/>
      <c r="BW711" s="210"/>
      <c r="BX711" s="210"/>
      <c r="BY711" s="210"/>
      <c r="BZ711" s="210"/>
      <c r="CA711" s="30"/>
      <c r="CB711" s="42" t="str">
        <f t="shared" si="111"/>
        <v>Riadok bude skrytý.</v>
      </c>
      <c r="CC711" s="36" t="s">
        <v>97</v>
      </c>
      <c r="CW711" s="22">
        <f t="shared" si="112"/>
        <v>0</v>
      </c>
      <c r="CX711" s="22">
        <f t="shared" si="115"/>
        <v>0</v>
      </c>
      <c r="CZ711" s="22">
        <f t="shared" si="113"/>
        <v>1</v>
      </c>
      <c r="DA711" s="40">
        <f t="shared" si="114"/>
        <v>0</v>
      </c>
      <c r="DZ711" s="191"/>
    </row>
    <row r="712" spans="1:130">
      <c r="A712" s="12"/>
      <c r="B712" s="210"/>
      <c r="C712" s="210"/>
      <c r="D712" s="210"/>
      <c r="E712" s="210"/>
      <c r="F712" s="210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0"/>
      <c r="BN712" s="210"/>
      <c r="BO712" s="210"/>
      <c r="BP712" s="210"/>
      <c r="BQ712" s="210"/>
      <c r="BR712" s="210"/>
      <c r="BS712" s="210"/>
      <c r="BT712" s="210"/>
      <c r="BU712" s="210"/>
      <c r="BV712" s="210"/>
      <c r="BW712" s="210"/>
      <c r="BX712" s="210"/>
      <c r="BY712" s="210"/>
      <c r="BZ712" s="210"/>
      <c r="CA712" s="30"/>
      <c r="CB712" s="42" t="str">
        <f t="shared" si="111"/>
        <v>Riadok bude skrytý.</v>
      </c>
      <c r="CC712" s="36" t="s">
        <v>97</v>
      </c>
      <c r="CW712" s="22">
        <f t="shared" si="112"/>
        <v>0</v>
      </c>
      <c r="CX712" s="22">
        <f t="shared" si="115"/>
        <v>0</v>
      </c>
      <c r="CZ712" s="22">
        <f t="shared" si="113"/>
        <v>1</v>
      </c>
      <c r="DA712" s="40">
        <f t="shared" si="114"/>
        <v>0</v>
      </c>
      <c r="DZ712" s="191"/>
    </row>
    <row r="713" spans="1:130">
      <c r="A713" s="12"/>
      <c r="B713" s="210"/>
      <c r="C713" s="210"/>
      <c r="D713" s="210"/>
      <c r="E713" s="210"/>
      <c r="F713" s="210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  <c r="AH713" s="210"/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F713" s="210"/>
      <c r="BG713" s="210"/>
      <c r="BH713" s="210"/>
      <c r="BI713" s="210"/>
      <c r="BJ713" s="210"/>
      <c r="BK713" s="210"/>
      <c r="BL713" s="210"/>
      <c r="BM713" s="210"/>
      <c r="BN713" s="210"/>
      <c r="BO713" s="210"/>
      <c r="BP713" s="210"/>
      <c r="BQ713" s="210"/>
      <c r="BR713" s="210"/>
      <c r="BS713" s="210"/>
      <c r="BT713" s="210"/>
      <c r="BU713" s="210"/>
      <c r="BV713" s="210"/>
      <c r="BW713" s="210"/>
      <c r="BX713" s="210"/>
      <c r="BY713" s="210"/>
      <c r="BZ713" s="210"/>
      <c r="CA713" s="30"/>
      <c r="CB713" s="42" t="str">
        <f t="shared" si="111"/>
        <v>Riadok bude skrytý.</v>
      </c>
      <c r="CC713" s="36" t="s">
        <v>97</v>
      </c>
      <c r="CW713" s="22">
        <f t="shared" si="112"/>
        <v>0</v>
      </c>
      <c r="CX713" s="22">
        <f t="shared" si="115"/>
        <v>0</v>
      </c>
      <c r="CZ713" s="22">
        <f t="shared" si="113"/>
        <v>1</v>
      </c>
      <c r="DA713" s="40">
        <f t="shared" si="114"/>
        <v>0</v>
      </c>
      <c r="DZ713" s="191"/>
    </row>
    <row r="714" spans="1:130">
      <c r="A714" s="12"/>
      <c r="B714" s="210"/>
      <c r="C714" s="210"/>
      <c r="D714" s="210"/>
      <c r="E714" s="210"/>
      <c r="F714" s="210"/>
      <c r="G714" s="210"/>
      <c r="H714" s="210"/>
      <c r="I714" s="210"/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  <c r="AH714" s="210"/>
      <c r="AI714" s="210"/>
      <c r="AJ714" s="210"/>
      <c r="AK714" s="210"/>
      <c r="AL714" s="210"/>
      <c r="AM714" s="210"/>
      <c r="AN714" s="210"/>
      <c r="AO714" s="210"/>
      <c r="AP714" s="210"/>
      <c r="AQ714" s="210"/>
      <c r="AR714" s="210"/>
      <c r="AS714" s="210"/>
      <c r="AT714" s="210"/>
      <c r="AU714" s="210"/>
      <c r="AV714" s="210"/>
      <c r="AW714" s="210"/>
      <c r="AX714" s="210"/>
      <c r="AY714" s="210"/>
      <c r="AZ714" s="210"/>
      <c r="BA714" s="210"/>
      <c r="BB714" s="210"/>
      <c r="BC714" s="210"/>
      <c r="BD714" s="210"/>
      <c r="BE714" s="210"/>
      <c r="BF714" s="210"/>
      <c r="BG714" s="210"/>
      <c r="BH714" s="210"/>
      <c r="BI714" s="210"/>
      <c r="BJ714" s="210"/>
      <c r="BK714" s="210"/>
      <c r="BL714" s="210"/>
      <c r="BM714" s="210"/>
      <c r="BN714" s="210"/>
      <c r="BO714" s="210"/>
      <c r="BP714" s="210"/>
      <c r="BQ714" s="210"/>
      <c r="BR714" s="210"/>
      <c r="BS714" s="210"/>
      <c r="BT714" s="210"/>
      <c r="BU714" s="210"/>
      <c r="BV714" s="210"/>
      <c r="BW714" s="210"/>
      <c r="BX714" s="210"/>
      <c r="BY714" s="210"/>
      <c r="BZ714" s="210"/>
      <c r="CA714" s="30"/>
      <c r="CB714" s="42" t="str">
        <f t="shared" si="111"/>
        <v>Riadok bude skrytý.</v>
      </c>
      <c r="CC714" s="36" t="s">
        <v>97</v>
      </c>
      <c r="CW714" s="22">
        <f t="shared" si="112"/>
        <v>0</v>
      </c>
      <c r="CX714" s="22">
        <f t="shared" si="115"/>
        <v>0</v>
      </c>
      <c r="CZ714" s="22">
        <f t="shared" si="113"/>
        <v>1</v>
      </c>
      <c r="DA714" s="40">
        <f t="shared" si="114"/>
        <v>0</v>
      </c>
      <c r="DZ714" s="191"/>
    </row>
    <row r="715" spans="1:130">
      <c r="A715" s="12"/>
      <c r="B715" s="210"/>
      <c r="C715" s="210"/>
      <c r="D715" s="210"/>
      <c r="E715" s="210"/>
      <c r="F715" s="210"/>
      <c r="G715" s="210"/>
      <c r="H715" s="210"/>
      <c r="I715" s="210"/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  <c r="AH715" s="210"/>
      <c r="AI715" s="210"/>
      <c r="AJ715" s="210"/>
      <c r="AK715" s="210"/>
      <c r="AL715" s="210"/>
      <c r="AM715" s="210"/>
      <c r="AN715" s="210"/>
      <c r="AO715" s="210"/>
      <c r="AP715" s="210"/>
      <c r="AQ715" s="210"/>
      <c r="AR715" s="210"/>
      <c r="AS715" s="210"/>
      <c r="AT715" s="210"/>
      <c r="AU715" s="210"/>
      <c r="AV715" s="210"/>
      <c r="AW715" s="210"/>
      <c r="AX715" s="210"/>
      <c r="AY715" s="210"/>
      <c r="AZ715" s="210"/>
      <c r="BA715" s="210"/>
      <c r="BB715" s="210"/>
      <c r="BC715" s="210"/>
      <c r="BD715" s="210"/>
      <c r="BE715" s="210"/>
      <c r="BF715" s="210"/>
      <c r="BG715" s="210"/>
      <c r="BH715" s="210"/>
      <c r="BI715" s="210"/>
      <c r="BJ715" s="210"/>
      <c r="BK715" s="210"/>
      <c r="BL715" s="210"/>
      <c r="BM715" s="210"/>
      <c r="BN715" s="210"/>
      <c r="BO715" s="210"/>
      <c r="BP715" s="210"/>
      <c r="BQ715" s="210"/>
      <c r="BR715" s="210"/>
      <c r="BS715" s="210"/>
      <c r="BT715" s="210"/>
      <c r="BU715" s="210"/>
      <c r="BV715" s="210"/>
      <c r="BW715" s="210"/>
      <c r="BX715" s="210"/>
      <c r="BY715" s="210"/>
      <c r="BZ715" s="210"/>
      <c r="CA715" s="30"/>
      <c r="CB715" s="42" t="str">
        <f t="shared" si="111"/>
        <v>Riadok bude skrytý.</v>
      </c>
      <c r="CC715" s="36" t="s">
        <v>97</v>
      </c>
      <c r="CW715" s="22">
        <f t="shared" si="112"/>
        <v>0</v>
      </c>
      <c r="CX715" s="22">
        <f t="shared" si="115"/>
        <v>0</v>
      </c>
      <c r="CZ715" s="22">
        <f t="shared" si="113"/>
        <v>1</v>
      </c>
      <c r="DA715" s="40">
        <f t="shared" si="114"/>
        <v>0</v>
      </c>
      <c r="DZ715" s="191"/>
    </row>
    <row r="716" spans="1:130">
      <c r="A716" s="12"/>
      <c r="B716" s="210"/>
      <c r="C716" s="210"/>
      <c r="D716" s="210"/>
      <c r="E716" s="210"/>
      <c r="F716" s="210"/>
      <c r="G716" s="210"/>
      <c r="H716" s="210"/>
      <c r="I716" s="210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  <c r="AH716" s="210"/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  <c r="BH716" s="210"/>
      <c r="BI716" s="210"/>
      <c r="BJ716" s="210"/>
      <c r="BK716" s="210"/>
      <c r="BL716" s="210"/>
      <c r="BM716" s="210"/>
      <c r="BN716" s="210"/>
      <c r="BO716" s="210"/>
      <c r="BP716" s="210"/>
      <c r="BQ716" s="210"/>
      <c r="BR716" s="210"/>
      <c r="BS716" s="210"/>
      <c r="BT716" s="210"/>
      <c r="BU716" s="210"/>
      <c r="BV716" s="210"/>
      <c r="BW716" s="210"/>
      <c r="BX716" s="210"/>
      <c r="BY716" s="210"/>
      <c r="BZ716" s="210"/>
      <c r="CA716" s="30"/>
      <c r="CB716" s="42" t="str">
        <f t="shared" si="111"/>
        <v>Riadok bude skrytý.</v>
      </c>
      <c r="CC716" s="36" t="s">
        <v>97</v>
      </c>
      <c r="CW716" s="22">
        <f t="shared" si="112"/>
        <v>0</v>
      </c>
      <c r="CX716" s="22">
        <f t="shared" si="115"/>
        <v>0</v>
      </c>
      <c r="CZ716" s="22">
        <f t="shared" si="113"/>
        <v>1</v>
      </c>
      <c r="DA716" s="40">
        <f t="shared" si="114"/>
        <v>0</v>
      </c>
      <c r="DZ716" s="191"/>
    </row>
    <row r="717" spans="1:130">
      <c r="A717" s="12"/>
      <c r="B717" s="210"/>
      <c r="C717" s="210"/>
      <c r="D717" s="210"/>
      <c r="E717" s="210"/>
      <c r="F717" s="210"/>
      <c r="G717" s="210"/>
      <c r="H717" s="210"/>
      <c r="I717" s="210"/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  <c r="BI717" s="210"/>
      <c r="BJ717" s="210"/>
      <c r="BK717" s="210"/>
      <c r="BL717" s="210"/>
      <c r="BM717" s="210"/>
      <c r="BN717" s="210"/>
      <c r="BO717" s="210"/>
      <c r="BP717" s="210"/>
      <c r="BQ717" s="210"/>
      <c r="BR717" s="210"/>
      <c r="BS717" s="210"/>
      <c r="BT717" s="210"/>
      <c r="BU717" s="210"/>
      <c r="BV717" s="210"/>
      <c r="BW717" s="210"/>
      <c r="BX717" s="210"/>
      <c r="BY717" s="210"/>
      <c r="BZ717" s="210"/>
      <c r="CA717" s="30"/>
      <c r="CB717" s="42" t="str">
        <f t="shared" si="111"/>
        <v>Riadok bude skrytý.</v>
      </c>
      <c r="CC717" s="36" t="s">
        <v>97</v>
      </c>
      <c r="CW717" s="22">
        <f t="shared" si="112"/>
        <v>0</v>
      </c>
      <c r="CX717" s="22">
        <f t="shared" si="115"/>
        <v>0</v>
      </c>
      <c r="CZ717" s="22">
        <f t="shared" si="113"/>
        <v>1</v>
      </c>
      <c r="DA717" s="40">
        <f t="shared" si="114"/>
        <v>0</v>
      </c>
      <c r="DZ717" s="191"/>
    </row>
    <row r="718" spans="1:130">
      <c r="A718" s="12"/>
      <c r="B718" s="210"/>
      <c r="C718" s="210"/>
      <c r="D718" s="210"/>
      <c r="E718" s="210"/>
      <c r="F718" s="210"/>
      <c r="G718" s="210"/>
      <c r="H718" s="210"/>
      <c r="I718" s="210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0"/>
      <c r="BN718" s="210"/>
      <c r="BO718" s="210"/>
      <c r="BP718" s="210"/>
      <c r="BQ718" s="210"/>
      <c r="BR718" s="210"/>
      <c r="BS718" s="210"/>
      <c r="BT718" s="210"/>
      <c r="BU718" s="210"/>
      <c r="BV718" s="210"/>
      <c r="BW718" s="210"/>
      <c r="BX718" s="210"/>
      <c r="BY718" s="210"/>
      <c r="BZ718" s="210"/>
      <c r="CA718" s="30"/>
      <c r="CB718" s="42" t="str">
        <f t="shared" si="111"/>
        <v>Riadok bude skrytý.</v>
      </c>
      <c r="CC718" s="36" t="s">
        <v>97</v>
      </c>
      <c r="CW718" s="22">
        <f t="shared" si="112"/>
        <v>0</v>
      </c>
      <c r="CX718" s="22">
        <f t="shared" si="115"/>
        <v>0</v>
      </c>
      <c r="CZ718" s="22">
        <f t="shared" si="113"/>
        <v>1</v>
      </c>
      <c r="DA718" s="40">
        <f t="shared" si="114"/>
        <v>0</v>
      </c>
      <c r="DZ718" s="191"/>
    </row>
    <row r="719" spans="1:130">
      <c r="A719" s="12"/>
      <c r="B719" s="210"/>
      <c r="C719" s="210"/>
      <c r="D719" s="210"/>
      <c r="E719" s="210"/>
      <c r="F719" s="210"/>
      <c r="G719" s="210"/>
      <c r="H719" s="210"/>
      <c r="I719" s="210"/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0"/>
      <c r="BN719" s="210"/>
      <c r="BO719" s="210"/>
      <c r="BP719" s="210"/>
      <c r="BQ719" s="210"/>
      <c r="BR719" s="210"/>
      <c r="BS719" s="210"/>
      <c r="BT719" s="210"/>
      <c r="BU719" s="210"/>
      <c r="BV719" s="210"/>
      <c r="BW719" s="210"/>
      <c r="BX719" s="210"/>
      <c r="BY719" s="210"/>
      <c r="BZ719" s="210"/>
      <c r="CA719" s="30"/>
      <c r="CB719" s="42" t="str">
        <f t="shared" si="111"/>
        <v>Riadok bude skrytý.</v>
      </c>
      <c r="CC719" s="36" t="s">
        <v>97</v>
      </c>
      <c r="CW719" s="22">
        <f t="shared" si="112"/>
        <v>0</v>
      </c>
      <c r="CX719" s="22">
        <f t="shared" si="115"/>
        <v>0</v>
      </c>
      <c r="CZ719" s="22">
        <f t="shared" si="113"/>
        <v>1</v>
      </c>
      <c r="DA719" s="40">
        <f t="shared" si="114"/>
        <v>0</v>
      </c>
      <c r="DZ719" s="191"/>
    </row>
    <row r="720" spans="1:130">
      <c r="A720" s="12"/>
      <c r="B720" s="210"/>
      <c r="C720" s="210"/>
      <c r="D720" s="210"/>
      <c r="E720" s="210"/>
      <c r="F720" s="210"/>
      <c r="G720" s="210"/>
      <c r="H720" s="210"/>
      <c r="I720" s="210"/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0"/>
      <c r="BN720" s="210"/>
      <c r="BO720" s="210"/>
      <c r="BP720" s="210"/>
      <c r="BQ720" s="210"/>
      <c r="BR720" s="210"/>
      <c r="BS720" s="210"/>
      <c r="BT720" s="210"/>
      <c r="BU720" s="210"/>
      <c r="BV720" s="210"/>
      <c r="BW720" s="210"/>
      <c r="BX720" s="210"/>
      <c r="BY720" s="210"/>
      <c r="BZ720" s="210"/>
      <c r="CA720" s="30"/>
      <c r="CB720" s="42" t="str">
        <f t="shared" si="111"/>
        <v>Riadok bude skrytý.</v>
      </c>
      <c r="CC720" s="36" t="s">
        <v>97</v>
      </c>
      <c r="CW720" s="22">
        <f t="shared" si="112"/>
        <v>0</v>
      </c>
      <c r="CX720" s="22">
        <f t="shared" si="115"/>
        <v>0</v>
      </c>
      <c r="CZ720" s="22">
        <f t="shared" si="113"/>
        <v>1</v>
      </c>
      <c r="DA720" s="40">
        <f t="shared" si="114"/>
        <v>0</v>
      </c>
      <c r="DZ720" s="191"/>
    </row>
    <row r="721" spans="1:130">
      <c r="A721" s="12"/>
      <c r="B721" s="210"/>
      <c r="C721" s="210"/>
      <c r="D721" s="210"/>
      <c r="E721" s="210"/>
      <c r="F721" s="210"/>
      <c r="G721" s="210"/>
      <c r="H721" s="210"/>
      <c r="I721" s="210"/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210"/>
      <c r="BN721" s="210"/>
      <c r="BO721" s="210"/>
      <c r="BP721" s="210"/>
      <c r="BQ721" s="210"/>
      <c r="BR721" s="210"/>
      <c r="BS721" s="210"/>
      <c r="BT721" s="210"/>
      <c r="BU721" s="210"/>
      <c r="BV721" s="210"/>
      <c r="BW721" s="210"/>
      <c r="BX721" s="210"/>
      <c r="BY721" s="210"/>
      <c r="BZ721" s="210"/>
      <c r="CA721" s="30"/>
      <c r="CB721" s="42" t="str">
        <f t="shared" si="111"/>
        <v>Riadok bude skrytý.</v>
      </c>
      <c r="CC721" s="36" t="s">
        <v>97</v>
      </c>
      <c r="CW721" s="22">
        <f t="shared" si="112"/>
        <v>0</v>
      </c>
      <c r="CX721" s="22">
        <f t="shared" si="115"/>
        <v>0</v>
      </c>
      <c r="CZ721" s="22">
        <f t="shared" si="113"/>
        <v>1</v>
      </c>
      <c r="DA721" s="40">
        <f t="shared" si="114"/>
        <v>0</v>
      </c>
      <c r="DZ721" s="191"/>
    </row>
    <row r="722" spans="1:130">
      <c r="A722" s="12"/>
      <c r="B722" s="210"/>
      <c r="C722" s="210"/>
      <c r="D722" s="210"/>
      <c r="E722" s="210"/>
      <c r="F722" s="210"/>
      <c r="G722" s="210"/>
      <c r="H722" s="210"/>
      <c r="I722" s="210"/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210"/>
      <c r="BN722" s="210"/>
      <c r="BO722" s="210"/>
      <c r="BP722" s="210"/>
      <c r="BQ722" s="210"/>
      <c r="BR722" s="210"/>
      <c r="BS722" s="210"/>
      <c r="BT722" s="210"/>
      <c r="BU722" s="210"/>
      <c r="BV722" s="210"/>
      <c r="BW722" s="210"/>
      <c r="BX722" s="210"/>
      <c r="BY722" s="210"/>
      <c r="BZ722" s="210"/>
      <c r="CA722" s="30"/>
      <c r="CB722" s="42" t="str">
        <f t="shared" si="111"/>
        <v>Riadok bude skrytý.</v>
      </c>
      <c r="CC722" s="36" t="s">
        <v>97</v>
      </c>
      <c r="CW722" s="22">
        <f t="shared" si="112"/>
        <v>0</v>
      </c>
      <c r="CX722" s="22">
        <f t="shared" si="115"/>
        <v>0</v>
      </c>
      <c r="CZ722" s="22">
        <f t="shared" si="113"/>
        <v>1</v>
      </c>
      <c r="DA722" s="40">
        <f t="shared" si="114"/>
        <v>0</v>
      </c>
      <c r="DZ722" s="191"/>
    </row>
    <row r="723" spans="1:130">
      <c r="A723" s="12"/>
      <c r="B723" s="210"/>
      <c r="C723" s="210"/>
      <c r="D723" s="210"/>
      <c r="E723" s="210"/>
      <c r="F723" s="210"/>
      <c r="G723" s="210"/>
      <c r="H723" s="210"/>
      <c r="I723" s="210"/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210"/>
      <c r="BN723" s="210"/>
      <c r="BO723" s="210"/>
      <c r="BP723" s="210"/>
      <c r="BQ723" s="210"/>
      <c r="BR723" s="210"/>
      <c r="BS723" s="210"/>
      <c r="BT723" s="210"/>
      <c r="BU723" s="210"/>
      <c r="BV723" s="210"/>
      <c r="BW723" s="210"/>
      <c r="BX723" s="210"/>
      <c r="BY723" s="210"/>
      <c r="BZ723" s="210"/>
      <c r="CA723" s="30"/>
      <c r="CB723" s="42" t="str">
        <f t="shared" si="111"/>
        <v>Riadok bude skrytý.</v>
      </c>
      <c r="CC723" s="36" t="s">
        <v>97</v>
      </c>
      <c r="CW723" s="22">
        <f t="shared" si="112"/>
        <v>0</v>
      </c>
      <c r="CX723" s="22">
        <f t="shared" si="115"/>
        <v>0</v>
      </c>
      <c r="CZ723" s="22">
        <f t="shared" si="113"/>
        <v>1</v>
      </c>
      <c r="DA723" s="40">
        <f t="shared" si="114"/>
        <v>0</v>
      </c>
      <c r="DZ723" s="191"/>
    </row>
    <row r="724" spans="1:130" ht="15.75">
      <c r="A724" s="12"/>
      <c r="G724" s="11"/>
      <c r="H724" s="11"/>
      <c r="CA724" s="27"/>
      <c r="CB724" s="42" t="str">
        <f t="shared" si="111"/>
        <v>Riadok bude skrytý.</v>
      </c>
      <c r="CC724" s="36" t="s">
        <v>97</v>
      </c>
      <c r="CW724" s="22">
        <f>+IF($J$727="neposkytla",0,1)</f>
        <v>0</v>
      </c>
      <c r="CZ724" s="22">
        <f>IF(CC724="",1,IF(CC724="Chcem skryť riadok.",0,1))</f>
        <v>1</v>
      </c>
      <c r="DA724" s="22">
        <f>+IF(CW724+CX724+CY724=0,0,IF(CZ724=0,0,1))</f>
        <v>0</v>
      </c>
      <c r="DZ724" s="191"/>
    </row>
    <row r="725" spans="1:130">
      <c r="A725" s="12"/>
      <c r="B725" s="196" t="s">
        <v>221</v>
      </c>
      <c r="CA725" s="29" t="s">
        <v>91</v>
      </c>
      <c r="CB725" s="42" t="str">
        <f t="shared" si="111"/>
        <v>Riadok bude skrytý.</v>
      </c>
      <c r="CC725" s="36" t="s">
        <v>97</v>
      </c>
      <c r="CW725" s="22">
        <f>+IF($J$727="neposkytla",0,1)</f>
        <v>0</v>
      </c>
      <c r="CZ725" s="22">
        <f>IF(CC725="",1,IF(CC725="Chcem skryť riadok.",0,1))</f>
        <v>1</v>
      </c>
      <c r="DA725" s="22">
        <f>+IF(CW725+CX725+CY725=0,0,IF(CZ725=0,0,1))</f>
        <v>0</v>
      </c>
      <c r="DZ725" s="191"/>
    </row>
    <row r="726" spans="1:130">
      <c r="A726" s="12"/>
      <c r="CA726" s="27"/>
      <c r="CB726" s="42" t="str">
        <f t="shared" si="111"/>
        <v>Riadok bude skrytý.</v>
      </c>
      <c r="CC726" s="36" t="s">
        <v>97</v>
      </c>
      <c r="CW726" s="22">
        <f>+IF($J$727="neposkytla",0,1)</f>
        <v>0</v>
      </c>
      <c r="CZ726" s="22">
        <f>IF(CC726="",1,IF(CC726="Chcem skryť riadok.",0,1))</f>
        <v>1</v>
      </c>
      <c r="DA726" s="22">
        <f>+IF(CW726+CX726+CY726=0,0,IF(CZ726=0,0,1))</f>
        <v>0</v>
      </c>
      <c r="DZ726" s="191"/>
    </row>
    <row r="727" spans="1:130" ht="15" customHeight="1">
      <c r="A727" s="12"/>
      <c r="B727" s="2" t="s">
        <v>51</v>
      </c>
      <c r="J727" s="249" t="s">
        <v>288</v>
      </c>
      <c r="K727" s="249"/>
      <c r="L727" s="249"/>
      <c r="M727" s="249"/>
      <c r="N727" s="249"/>
      <c r="O727" s="249"/>
      <c r="P727" s="249"/>
      <c r="Q727" s="249"/>
      <c r="R727" s="249"/>
      <c r="S727" s="2" t="s">
        <v>222</v>
      </c>
      <c r="T727" s="163"/>
      <c r="CA727" s="29" t="s">
        <v>91</v>
      </c>
      <c r="CB727" s="42" t="str">
        <f t="shared" si="111"/>
        <v>Riadok bude skrytý.</v>
      </c>
      <c r="CC727" s="36" t="s">
        <v>97</v>
      </c>
      <c r="CW727" s="22">
        <f>+IF($J$727="neposkytla",0,1)</f>
        <v>0</v>
      </c>
      <c r="CZ727" s="22">
        <f t="shared" si="113"/>
        <v>1</v>
      </c>
      <c r="DA727" s="22">
        <f>+IF(CW727+CX727+CY727=0,0,IF(CZ727=0,0,1))</f>
        <v>0</v>
      </c>
      <c r="DZ727" s="191"/>
    </row>
    <row r="728" spans="1:130" ht="15" customHeight="1">
      <c r="A728" s="12"/>
      <c r="B728" s="2" t="str">
        <f>IF(J727="poskytla","K poskytnutým príjmom a výhodam členom orgánov ÚJ Spoločnosť uvádza:","")</f>
        <v/>
      </c>
      <c r="CA728" s="27"/>
      <c r="CB728" s="42" t="str">
        <f t="shared" si="111"/>
        <v>Riadok bude skrytý.</v>
      </c>
      <c r="CC728" s="36" t="s">
        <v>97</v>
      </c>
      <c r="CW728" s="22">
        <f>+IF($J$727="neposkytla",0,1)</f>
        <v>0</v>
      </c>
      <c r="CX728" s="22">
        <f>+IF(SUM(CX729:CX748)=0,0,1)</f>
        <v>0</v>
      </c>
      <c r="CZ728" s="22">
        <f t="shared" si="113"/>
        <v>1</v>
      </c>
      <c r="DA728" s="40">
        <f t="shared" ref="DA728:DA769" si="116">+IF(CW728*CX728=0,0,IF(CZ728=0,0,1))</f>
        <v>0</v>
      </c>
      <c r="DZ728" s="191"/>
    </row>
    <row r="729" spans="1:130">
      <c r="A729" s="12"/>
      <c r="B729" s="210"/>
      <c r="C729" s="210"/>
      <c r="D729" s="210"/>
      <c r="E729" s="210"/>
      <c r="F729" s="210"/>
      <c r="G729" s="210"/>
      <c r="H729" s="210"/>
      <c r="I729" s="210"/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  <c r="AH729" s="210"/>
      <c r="AI729" s="210"/>
      <c r="AJ729" s="210"/>
      <c r="AK729" s="210"/>
      <c r="AL729" s="210"/>
      <c r="AM729" s="210"/>
      <c r="AN729" s="210"/>
      <c r="AO729" s="210"/>
      <c r="AP729" s="210"/>
      <c r="AQ729" s="210"/>
      <c r="AR729" s="210"/>
      <c r="AS729" s="210"/>
      <c r="AT729" s="210"/>
      <c r="AU729" s="210"/>
      <c r="AV729" s="210"/>
      <c r="AW729" s="210"/>
      <c r="AX729" s="210"/>
      <c r="AY729" s="210"/>
      <c r="AZ729" s="210"/>
      <c r="BA729" s="210"/>
      <c r="BB729" s="210"/>
      <c r="BC729" s="210"/>
      <c r="BD729" s="210"/>
      <c r="BE729" s="210"/>
      <c r="BF729" s="210"/>
      <c r="BG729" s="210"/>
      <c r="BH729" s="210"/>
      <c r="BI729" s="210"/>
      <c r="BJ729" s="210"/>
      <c r="BK729" s="210"/>
      <c r="BL729" s="210"/>
      <c r="BM729" s="210"/>
      <c r="BN729" s="210"/>
      <c r="BO729" s="210"/>
      <c r="BP729" s="210"/>
      <c r="BQ729" s="210"/>
      <c r="BR729" s="210"/>
      <c r="BS729" s="210"/>
      <c r="BT729" s="210"/>
      <c r="BU729" s="210"/>
      <c r="BV729" s="210"/>
      <c r="BW729" s="210"/>
      <c r="BX729" s="210"/>
      <c r="BY729" s="210"/>
      <c r="BZ729" s="210"/>
      <c r="CA729" s="27"/>
      <c r="CB729" s="42" t="str">
        <f t="shared" si="111"/>
        <v>Riadok bude skrytý.</v>
      </c>
      <c r="CC729" s="36" t="s">
        <v>97</v>
      </c>
      <c r="CW729" s="22">
        <f t="shared" ref="CW729:CW770" si="117">+IF($J$727="neposkytla",0,1)</f>
        <v>0</v>
      </c>
      <c r="CX729" s="22">
        <f t="shared" ref="CX729:CX748" si="118">+IF(B729="",0,1)</f>
        <v>0</v>
      </c>
      <c r="CZ729" s="22">
        <f t="shared" ref="CZ729:CZ750" si="119">IF(CC729="",1,IF(CC729="Chcem skryť riadok.",0,1))</f>
        <v>1</v>
      </c>
      <c r="DA729" s="40">
        <f t="shared" si="116"/>
        <v>0</v>
      </c>
      <c r="DZ729" s="191"/>
    </row>
    <row r="730" spans="1:130">
      <c r="A730" s="12"/>
      <c r="B730" s="210"/>
      <c r="C730" s="210"/>
      <c r="D730" s="210"/>
      <c r="E730" s="210"/>
      <c r="F730" s="210"/>
      <c r="G730" s="210"/>
      <c r="H730" s="210"/>
      <c r="I730" s="210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  <c r="AH730" s="210"/>
      <c r="AI730" s="210"/>
      <c r="AJ730" s="210"/>
      <c r="AK730" s="210"/>
      <c r="AL730" s="210"/>
      <c r="AM730" s="210"/>
      <c r="AN730" s="210"/>
      <c r="AO730" s="210"/>
      <c r="AP730" s="210"/>
      <c r="AQ730" s="210"/>
      <c r="AR730" s="210"/>
      <c r="AS730" s="210"/>
      <c r="AT730" s="210"/>
      <c r="AU730" s="210"/>
      <c r="AV730" s="210"/>
      <c r="AW730" s="210"/>
      <c r="AX730" s="210"/>
      <c r="AY730" s="210"/>
      <c r="AZ730" s="210"/>
      <c r="BA730" s="210"/>
      <c r="BB730" s="210"/>
      <c r="BC730" s="210"/>
      <c r="BD730" s="210"/>
      <c r="BE730" s="210"/>
      <c r="BF730" s="210"/>
      <c r="BG730" s="210"/>
      <c r="BH730" s="210"/>
      <c r="BI730" s="210"/>
      <c r="BJ730" s="210"/>
      <c r="BK730" s="210"/>
      <c r="BL730" s="210"/>
      <c r="BM730" s="210"/>
      <c r="BN730" s="210"/>
      <c r="BO730" s="210"/>
      <c r="BP730" s="210"/>
      <c r="BQ730" s="210"/>
      <c r="BR730" s="210"/>
      <c r="BS730" s="210"/>
      <c r="BT730" s="210"/>
      <c r="BU730" s="210"/>
      <c r="BV730" s="210"/>
      <c r="BW730" s="210"/>
      <c r="BX730" s="210"/>
      <c r="BY730" s="210"/>
      <c r="BZ730" s="210"/>
      <c r="CA730" s="27"/>
      <c r="CB730" s="42" t="str">
        <f t="shared" si="111"/>
        <v>Riadok bude skrytý.</v>
      </c>
      <c r="CC730" s="36" t="s">
        <v>97</v>
      </c>
      <c r="CW730" s="22">
        <f t="shared" si="117"/>
        <v>0</v>
      </c>
      <c r="CX730" s="22">
        <f t="shared" si="118"/>
        <v>0</v>
      </c>
      <c r="CZ730" s="22">
        <f t="shared" si="119"/>
        <v>1</v>
      </c>
      <c r="DA730" s="40">
        <f t="shared" si="116"/>
        <v>0</v>
      </c>
      <c r="DZ730" s="191"/>
    </row>
    <row r="731" spans="1:130">
      <c r="A731" s="12"/>
      <c r="B731" s="210"/>
      <c r="C731" s="210"/>
      <c r="D731" s="210"/>
      <c r="E731" s="210"/>
      <c r="F731" s="210"/>
      <c r="G731" s="210"/>
      <c r="H731" s="210"/>
      <c r="I731" s="210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  <c r="AH731" s="210"/>
      <c r="AI731" s="210"/>
      <c r="AJ731" s="210"/>
      <c r="AK731" s="210"/>
      <c r="AL731" s="210"/>
      <c r="AM731" s="210"/>
      <c r="AN731" s="210"/>
      <c r="AO731" s="210"/>
      <c r="AP731" s="210"/>
      <c r="AQ731" s="210"/>
      <c r="AR731" s="210"/>
      <c r="AS731" s="210"/>
      <c r="AT731" s="210"/>
      <c r="AU731" s="210"/>
      <c r="AV731" s="210"/>
      <c r="AW731" s="210"/>
      <c r="AX731" s="210"/>
      <c r="AY731" s="210"/>
      <c r="AZ731" s="210"/>
      <c r="BA731" s="210"/>
      <c r="BB731" s="210"/>
      <c r="BC731" s="210"/>
      <c r="BD731" s="210"/>
      <c r="BE731" s="210"/>
      <c r="BF731" s="210"/>
      <c r="BG731" s="210"/>
      <c r="BH731" s="210"/>
      <c r="BI731" s="210"/>
      <c r="BJ731" s="210"/>
      <c r="BK731" s="210"/>
      <c r="BL731" s="210"/>
      <c r="BM731" s="210"/>
      <c r="BN731" s="210"/>
      <c r="BO731" s="210"/>
      <c r="BP731" s="210"/>
      <c r="BQ731" s="210"/>
      <c r="BR731" s="210"/>
      <c r="BS731" s="210"/>
      <c r="BT731" s="210"/>
      <c r="BU731" s="210"/>
      <c r="BV731" s="210"/>
      <c r="BW731" s="210"/>
      <c r="BX731" s="210"/>
      <c r="BY731" s="210"/>
      <c r="BZ731" s="210"/>
      <c r="CA731" s="27"/>
      <c r="CB731" s="42" t="str">
        <f t="shared" si="111"/>
        <v>Riadok bude skrytý.</v>
      </c>
      <c r="CC731" s="36" t="s">
        <v>97</v>
      </c>
      <c r="CW731" s="22">
        <f t="shared" si="117"/>
        <v>0</v>
      </c>
      <c r="CX731" s="22">
        <f t="shared" si="118"/>
        <v>0</v>
      </c>
      <c r="CZ731" s="22">
        <f t="shared" si="119"/>
        <v>1</v>
      </c>
      <c r="DA731" s="40">
        <f t="shared" si="116"/>
        <v>0</v>
      </c>
      <c r="DZ731" s="191"/>
    </row>
    <row r="732" spans="1:130">
      <c r="A732" s="12"/>
      <c r="B732" s="210"/>
      <c r="C732" s="210"/>
      <c r="D732" s="210"/>
      <c r="E732" s="210"/>
      <c r="F732" s="210"/>
      <c r="G732" s="210"/>
      <c r="H732" s="210"/>
      <c r="I732" s="210"/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  <c r="AH732" s="210"/>
      <c r="AI732" s="210"/>
      <c r="AJ732" s="210"/>
      <c r="AK732" s="210"/>
      <c r="AL732" s="210"/>
      <c r="AM732" s="210"/>
      <c r="AN732" s="210"/>
      <c r="AO732" s="210"/>
      <c r="AP732" s="210"/>
      <c r="AQ732" s="210"/>
      <c r="AR732" s="210"/>
      <c r="AS732" s="210"/>
      <c r="AT732" s="210"/>
      <c r="AU732" s="210"/>
      <c r="AV732" s="210"/>
      <c r="AW732" s="210"/>
      <c r="AX732" s="210"/>
      <c r="AY732" s="210"/>
      <c r="AZ732" s="210"/>
      <c r="BA732" s="210"/>
      <c r="BB732" s="210"/>
      <c r="BC732" s="210"/>
      <c r="BD732" s="210"/>
      <c r="BE732" s="210"/>
      <c r="BF732" s="210"/>
      <c r="BG732" s="210"/>
      <c r="BH732" s="210"/>
      <c r="BI732" s="210"/>
      <c r="BJ732" s="210"/>
      <c r="BK732" s="210"/>
      <c r="BL732" s="210"/>
      <c r="BM732" s="210"/>
      <c r="BN732" s="210"/>
      <c r="BO732" s="210"/>
      <c r="BP732" s="210"/>
      <c r="BQ732" s="210"/>
      <c r="BR732" s="210"/>
      <c r="BS732" s="210"/>
      <c r="BT732" s="210"/>
      <c r="BU732" s="210"/>
      <c r="BV732" s="210"/>
      <c r="BW732" s="210"/>
      <c r="BX732" s="210"/>
      <c r="BY732" s="210"/>
      <c r="BZ732" s="210"/>
      <c r="CA732" s="27"/>
      <c r="CB732" s="42" t="str">
        <f t="shared" si="111"/>
        <v>Riadok bude skrytý.</v>
      </c>
      <c r="CC732" s="36" t="s">
        <v>97</v>
      </c>
      <c r="CW732" s="22">
        <f t="shared" si="117"/>
        <v>0</v>
      </c>
      <c r="CX732" s="22">
        <f t="shared" si="118"/>
        <v>0</v>
      </c>
      <c r="CZ732" s="22">
        <f t="shared" si="119"/>
        <v>1</v>
      </c>
      <c r="DA732" s="40">
        <f t="shared" si="116"/>
        <v>0</v>
      </c>
      <c r="DZ732" s="191"/>
    </row>
    <row r="733" spans="1:130">
      <c r="A733" s="12"/>
      <c r="B733" s="210"/>
      <c r="C733" s="210"/>
      <c r="D733" s="210"/>
      <c r="E733" s="210"/>
      <c r="F733" s="210"/>
      <c r="G733" s="210"/>
      <c r="H733" s="210"/>
      <c r="I733" s="210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  <c r="AH733" s="210"/>
      <c r="AI733" s="210"/>
      <c r="AJ733" s="210"/>
      <c r="AK733" s="210"/>
      <c r="AL733" s="210"/>
      <c r="AM733" s="210"/>
      <c r="AN733" s="210"/>
      <c r="AO733" s="210"/>
      <c r="AP733" s="210"/>
      <c r="AQ733" s="210"/>
      <c r="AR733" s="210"/>
      <c r="AS733" s="210"/>
      <c r="AT733" s="210"/>
      <c r="AU733" s="210"/>
      <c r="AV733" s="210"/>
      <c r="AW733" s="210"/>
      <c r="AX733" s="210"/>
      <c r="AY733" s="210"/>
      <c r="AZ733" s="210"/>
      <c r="BA733" s="210"/>
      <c r="BB733" s="210"/>
      <c r="BC733" s="210"/>
      <c r="BD733" s="210"/>
      <c r="BE733" s="210"/>
      <c r="BF733" s="210"/>
      <c r="BG733" s="210"/>
      <c r="BH733" s="210"/>
      <c r="BI733" s="210"/>
      <c r="BJ733" s="210"/>
      <c r="BK733" s="210"/>
      <c r="BL733" s="210"/>
      <c r="BM733" s="210"/>
      <c r="BN733" s="210"/>
      <c r="BO733" s="210"/>
      <c r="BP733" s="210"/>
      <c r="BQ733" s="210"/>
      <c r="BR733" s="210"/>
      <c r="BS733" s="210"/>
      <c r="BT733" s="210"/>
      <c r="BU733" s="210"/>
      <c r="BV733" s="210"/>
      <c r="BW733" s="210"/>
      <c r="BX733" s="210"/>
      <c r="BY733" s="210"/>
      <c r="BZ733" s="210"/>
      <c r="CA733" s="27"/>
      <c r="CB733" s="42" t="str">
        <f t="shared" si="111"/>
        <v>Riadok bude skrytý.</v>
      </c>
      <c r="CC733" s="36" t="s">
        <v>97</v>
      </c>
      <c r="CW733" s="22">
        <f t="shared" si="117"/>
        <v>0</v>
      </c>
      <c r="CX733" s="22">
        <f t="shared" si="118"/>
        <v>0</v>
      </c>
      <c r="CZ733" s="22">
        <f t="shared" si="119"/>
        <v>1</v>
      </c>
      <c r="DA733" s="40">
        <f t="shared" si="116"/>
        <v>0</v>
      </c>
      <c r="DZ733" s="191"/>
    </row>
    <row r="734" spans="1:130">
      <c r="A734" s="12"/>
      <c r="B734" s="210"/>
      <c r="C734" s="210"/>
      <c r="D734" s="210"/>
      <c r="E734" s="210"/>
      <c r="F734" s="210"/>
      <c r="G734" s="210"/>
      <c r="H734" s="210"/>
      <c r="I734" s="210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  <c r="AH734" s="210"/>
      <c r="AI734" s="210"/>
      <c r="AJ734" s="210"/>
      <c r="AK734" s="210"/>
      <c r="AL734" s="210"/>
      <c r="AM734" s="210"/>
      <c r="AN734" s="210"/>
      <c r="AO734" s="210"/>
      <c r="AP734" s="210"/>
      <c r="AQ734" s="210"/>
      <c r="AR734" s="210"/>
      <c r="AS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F734" s="210"/>
      <c r="BG734" s="210"/>
      <c r="BH734" s="210"/>
      <c r="BI734" s="210"/>
      <c r="BJ734" s="210"/>
      <c r="BK734" s="210"/>
      <c r="BL734" s="210"/>
      <c r="BM734" s="210"/>
      <c r="BN734" s="210"/>
      <c r="BO734" s="210"/>
      <c r="BP734" s="210"/>
      <c r="BQ734" s="210"/>
      <c r="BR734" s="210"/>
      <c r="BS734" s="210"/>
      <c r="BT734" s="210"/>
      <c r="BU734" s="210"/>
      <c r="BV734" s="210"/>
      <c r="BW734" s="210"/>
      <c r="BX734" s="210"/>
      <c r="BY734" s="210"/>
      <c r="BZ734" s="210"/>
      <c r="CA734" s="27"/>
      <c r="CB734" s="42" t="str">
        <f t="shared" si="111"/>
        <v>Riadok bude skrytý.</v>
      </c>
      <c r="CC734" s="36" t="s">
        <v>97</v>
      </c>
      <c r="CW734" s="22">
        <f t="shared" si="117"/>
        <v>0</v>
      </c>
      <c r="CX734" s="22">
        <f t="shared" si="118"/>
        <v>0</v>
      </c>
      <c r="CZ734" s="22">
        <f t="shared" si="119"/>
        <v>1</v>
      </c>
      <c r="DA734" s="40">
        <f t="shared" si="116"/>
        <v>0</v>
      </c>
      <c r="DZ734" s="191"/>
    </row>
    <row r="735" spans="1:130">
      <c r="A735" s="12"/>
      <c r="B735" s="210"/>
      <c r="C735" s="210"/>
      <c r="D735" s="210"/>
      <c r="E735" s="210"/>
      <c r="F735" s="210"/>
      <c r="G735" s="210"/>
      <c r="H735" s="210"/>
      <c r="I735" s="210"/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  <c r="AH735" s="210"/>
      <c r="AI735" s="210"/>
      <c r="AJ735" s="210"/>
      <c r="AK735" s="210"/>
      <c r="AL735" s="210"/>
      <c r="AM735" s="210"/>
      <c r="AN735" s="210"/>
      <c r="AO735" s="210"/>
      <c r="AP735" s="210"/>
      <c r="AQ735" s="210"/>
      <c r="AR735" s="210"/>
      <c r="AS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F735" s="210"/>
      <c r="BG735" s="210"/>
      <c r="BH735" s="210"/>
      <c r="BI735" s="210"/>
      <c r="BJ735" s="210"/>
      <c r="BK735" s="210"/>
      <c r="BL735" s="210"/>
      <c r="BM735" s="210"/>
      <c r="BN735" s="210"/>
      <c r="BO735" s="210"/>
      <c r="BP735" s="210"/>
      <c r="BQ735" s="210"/>
      <c r="BR735" s="210"/>
      <c r="BS735" s="210"/>
      <c r="BT735" s="210"/>
      <c r="BU735" s="210"/>
      <c r="BV735" s="210"/>
      <c r="BW735" s="210"/>
      <c r="BX735" s="210"/>
      <c r="BY735" s="210"/>
      <c r="BZ735" s="210"/>
      <c r="CA735" s="27"/>
      <c r="CB735" s="42" t="str">
        <f t="shared" si="111"/>
        <v>Riadok bude skrytý.</v>
      </c>
      <c r="CC735" s="36" t="s">
        <v>97</v>
      </c>
      <c r="CW735" s="22">
        <f t="shared" si="117"/>
        <v>0</v>
      </c>
      <c r="CX735" s="22">
        <f t="shared" si="118"/>
        <v>0</v>
      </c>
      <c r="CZ735" s="22">
        <f t="shared" si="119"/>
        <v>1</v>
      </c>
      <c r="DA735" s="40">
        <f t="shared" si="116"/>
        <v>0</v>
      </c>
      <c r="DZ735" s="191"/>
    </row>
    <row r="736" spans="1:130">
      <c r="A736" s="12"/>
      <c r="B736" s="210"/>
      <c r="C736" s="210"/>
      <c r="D736" s="210"/>
      <c r="E736" s="210"/>
      <c r="F736" s="210"/>
      <c r="G736" s="210"/>
      <c r="H736" s="210"/>
      <c r="I736" s="210"/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  <c r="AH736" s="210"/>
      <c r="AI736" s="210"/>
      <c r="AJ736" s="210"/>
      <c r="AK736" s="210"/>
      <c r="AL736" s="210"/>
      <c r="AM736" s="210"/>
      <c r="AN736" s="210"/>
      <c r="AO736" s="210"/>
      <c r="AP736" s="210"/>
      <c r="AQ736" s="210"/>
      <c r="AR736" s="210"/>
      <c r="AS736" s="210"/>
      <c r="AT736" s="210"/>
      <c r="AU736" s="210"/>
      <c r="AV736" s="210"/>
      <c r="AW736" s="210"/>
      <c r="AX736" s="210"/>
      <c r="AY736" s="210"/>
      <c r="AZ736" s="210"/>
      <c r="BA736" s="210"/>
      <c r="BB736" s="210"/>
      <c r="BC736" s="210"/>
      <c r="BD736" s="210"/>
      <c r="BE736" s="210"/>
      <c r="BF736" s="210"/>
      <c r="BG736" s="210"/>
      <c r="BH736" s="210"/>
      <c r="BI736" s="210"/>
      <c r="BJ736" s="210"/>
      <c r="BK736" s="210"/>
      <c r="BL736" s="210"/>
      <c r="BM736" s="210"/>
      <c r="BN736" s="210"/>
      <c r="BO736" s="210"/>
      <c r="BP736" s="210"/>
      <c r="BQ736" s="210"/>
      <c r="BR736" s="210"/>
      <c r="BS736" s="210"/>
      <c r="BT736" s="210"/>
      <c r="BU736" s="210"/>
      <c r="BV736" s="210"/>
      <c r="BW736" s="210"/>
      <c r="BX736" s="210"/>
      <c r="BY736" s="210"/>
      <c r="BZ736" s="210"/>
      <c r="CA736" s="27"/>
      <c r="CB736" s="42" t="str">
        <f t="shared" si="111"/>
        <v>Riadok bude skrytý.</v>
      </c>
      <c r="CC736" s="36" t="s">
        <v>97</v>
      </c>
      <c r="CW736" s="22">
        <f t="shared" si="117"/>
        <v>0</v>
      </c>
      <c r="CX736" s="22">
        <f t="shared" si="118"/>
        <v>0</v>
      </c>
      <c r="CZ736" s="22">
        <f t="shared" si="119"/>
        <v>1</v>
      </c>
      <c r="DA736" s="40">
        <f t="shared" si="116"/>
        <v>0</v>
      </c>
      <c r="DZ736" s="191"/>
    </row>
    <row r="737" spans="1:130">
      <c r="A737" s="12"/>
      <c r="B737" s="210"/>
      <c r="C737" s="210"/>
      <c r="D737" s="210"/>
      <c r="E737" s="210"/>
      <c r="F737" s="210"/>
      <c r="G737" s="210"/>
      <c r="H737" s="210"/>
      <c r="I737" s="210"/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  <c r="AH737" s="210"/>
      <c r="AI737" s="210"/>
      <c r="AJ737" s="210"/>
      <c r="AK737" s="210"/>
      <c r="AL737" s="210"/>
      <c r="AM737" s="210"/>
      <c r="AN737" s="210"/>
      <c r="AO737" s="210"/>
      <c r="AP737" s="210"/>
      <c r="AQ737" s="210"/>
      <c r="AR737" s="210"/>
      <c r="AS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F737" s="210"/>
      <c r="BG737" s="210"/>
      <c r="BH737" s="210"/>
      <c r="BI737" s="210"/>
      <c r="BJ737" s="210"/>
      <c r="BK737" s="210"/>
      <c r="BL737" s="210"/>
      <c r="BM737" s="210"/>
      <c r="BN737" s="210"/>
      <c r="BO737" s="210"/>
      <c r="BP737" s="210"/>
      <c r="BQ737" s="210"/>
      <c r="BR737" s="210"/>
      <c r="BS737" s="210"/>
      <c r="BT737" s="210"/>
      <c r="BU737" s="210"/>
      <c r="BV737" s="210"/>
      <c r="BW737" s="210"/>
      <c r="BX737" s="210"/>
      <c r="BY737" s="210"/>
      <c r="BZ737" s="210"/>
      <c r="CA737" s="27"/>
      <c r="CB737" s="42" t="str">
        <f t="shared" si="111"/>
        <v>Riadok bude skrytý.</v>
      </c>
      <c r="CC737" s="36" t="s">
        <v>97</v>
      </c>
      <c r="CW737" s="22">
        <f t="shared" si="117"/>
        <v>0</v>
      </c>
      <c r="CX737" s="22">
        <f t="shared" si="118"/>
        <v>0</v>
      </c>
      <c r="CZ737" s="22">
        <f t="shared" si="119"/>
        <v>1</v>
      </c>
      <c r="DA737" s="40">
        <f t="shared" si="116"/>
        <v>0</v>
      </c>
      <c r="DZ737" s="191"/>
    </row>
    <row r="738" spans="1:130">
      <c r="A738" s="12"/>
      <c r="B738" s="210"/>
      <c r="C738" s="210"/>
      <c r="D738" s="210"/>
      <c r="E738" s="210"/>
      <c r="F738" s="210"/>
      <c r="G738" s="210"/>
      <c r="H738" s="210"/>
      <c r="I738" s="210"/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  <c r="AH738" s="210"/>
      <c r="AI738" s="210"/>
      <c r="AJ738" s="210"/>
      <c r="AK738" s="210"/>
      <c r="AL738" s="210"/>
      <c r="AM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  <c r="BI738" s="210"/>
      <c r="BJ738" s="210"/>
      <c r="BK738" s="210"/>
      <c r="BL738" s="210"/>
      <c r="BM738" s="210"/>
      <c r="BN738" s="210"/>
      <c r="BO738" s="210"/>
      <c r="BP738" s="210"/>
      <c r="BQ738" s="210"/>
      <c r="BR738" s="210"/>
      <c r="BS738" s="210"/>
      <c r="BT738" s="210"/>
      <c r="BU738" s="210"/>
      <c r="BV738" s="210"/>
      <c r="BW738" s="210"/>
      <c r="BX738" s="210"/>
      <c r="BY738" s="210"/>
      <c r="BZ738" s="210"/>
      <c r="CA738" s="27"/>
      <c r="CB738" s="42" t="str">
        <f t="shared" si="111"/>
        <v>Riadok bude skrytý.</v>
      </c>
      <c r="CC738" s="36" t="s">
        <v>97</v>
      </c>
      <c r="CW738" s="22">
        <f t="shared" si="117"/>
        <v>0</v>
      </c>
      <c r="CX738" s="22">
        <f t="shared" si="118"/>
        <v>0</v>
      </c>
      <c r="CZ738" s="22">
        <f t="shared" si="119"/>
        <v>1</v>
      </c>
      <c r="DA738" s="40">
        <f t="shared" si="116"/>
        <v>0</v>
      </c>
      <c r="DZ738" s="191"/>
    </row>
    <row r="739" spans="1:130">
      <c r="A739" s="12"/>
      <c r="B739" s="210"/>
      <c r="C739" s="210"/>
      <c r="D739" s="210"/>
      <c r="E739" s="210"/>
      <c r="F739" s="210"/>
      <c r="G739" s="210"/>
      <c r="H739" s="210"/>
      <c r="I739" s="210"/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210"/>
      <c r="BN739" s="210"/>
      <c r="BO739" s="210"/>
      <c r="BP739" s="210"/>
      <c r="BQ739" s="210"/>
      <c r="BR739" s="210"/>
      <c r="BS739" s="210"/>
      <c r="BT739" s="210"/>
      <c r="BU739" s="210"/>
      <c r="BV739" s="210"/>
      <c r="BW739" s="210"/>
      <c r="BX739" s="210"/>
      <c r="BY739" s="210"/>
      <c r="BZ739" s="210"/>
      <c r="CA739" s="27"/>
      <c r="CB739" s="42" t="str">
        <f t="shared" si="111"/>
        <v>Riadok bude skrytý.</v>
      </c>
      <c r="CC739" s="36" t="s">
        <v>97</v>
      </c>
      <c r="CW739" s="22">
        <f t="shared" si="117"/>
        <v>0</v>
      </c>
      <c r="CX739" s="22">
        <f t="shared" si="118"/>
        <v>0</v>
      </c>
      <c r="CZ739" s="22">
        <f t="shared" si="119"/>
        <v>1</v>
      </c>
      <c r="DA739" s="40">
        <f t="shared" si="116"/>
        <v>0</v>
      </c>
      <c r="DZ739" s="191"/>
    </row>
    <row r="740" spans="1:130">
      <c r="A740" s="12"/>
      <c r="B740" s="210"/>
      <c r="C740" s="210"/>
      <c r="D740" s="210"/>
      <c r="E740" s="210"/>
      <c r="F740" s="210"/>
      <c r="G740" s="210"/>
      <c r="H740" s="210"/>
      <c r="I740" s="210"/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210"/>
      <c r="BN740" s="210"/>
      <c r="BO740" s="210"/>
      <c r="BP740" s="210"/>
      <c r="BQ740" s="210"/>
      <c r="BR740" s="210"/>
      <c r="BS740" s="210"/>
      <c r="BT740" s="210"/>
      <c r="BU740" s="210"/>
      <c r="BV740" s="210"/>
      <c r="BW740" s="210"/>
      <c r="BX740" s="210"/>
      <c r="BY740" s="210"/>
      <c r="BZ740" s="210"/>
      <c r="CA740" s="27"/>
      <c r="CB740" s="42" t="str">
        <f t="shared" si="111"/>
        <v>Riadok bude skrytý.</v>
      </c>
      <c r="CC740" s="36" t="s">
        <v>97</v>
      </c>
      <c r="CW740" s="22">
        <f t="shared" si="117"/>
        <v>0</v>
      </c>
      <c r="CX740" s="22">
        <f t="shared" si="118"/>
        <v>0</v>
      </c>
      <c r="CZ740" s="22">
        <f t="shared" si="119"/>
        <v>1</v>
      </c>
      <c r="DA740" s="40">
        <f t="shared" si="116"/>
        <v>0</v>
      </c>
      <c r="DZ740" s="191"/>
    </row>
    <row r="741" spans="1:130">
      <c r="A741" s="12"/>
      <c r="B741" s="210"/>
      <c r="C741" s="210"/>
      <c r="D741" s="210"/>
      <c r="E741" s="210"/>
      <c r="F741" s="210"/>
      <c r="G741" s="210"/>
      <c r="H741" s="210"/>
      <c r="I741" s="210"/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210"/>
      <c r="BN741" s="210"/>
      <c r="BO741" s="210"/>
      <c r="BP741" s="210"/>
      <c r="BQ741" s="210"/>
      <c r="BR741" s="210"/>
      <c r="BS741" s="210"/>
      <c r="BT741" s="210"/>
      <c r="BU741" s="210"/>
      <c r="BV741" s="210"/>
      <c r="BW741" s="210"/>
      <c r="BX741" s="210"/>
      <c r="BY741" s="210"/>
      <c r="BZ741" s="210"/>
      <c r="CA741" s="27"/>
      <c r="CB741" s="42" t="str">
        <f t="shared" si="111"/>
        <v>Riadok bude skrytý.</v>
      </c>
      <c r="CC741" s="36" t="s">
        <v>97</v>
      </c>
      <c r="CW741" s="22">
        <f t="shared" si="117"/>
        <v>0</v>
      </c>
      <c r="CX741" s="22">
        <f t="shared" si="118"/>
        <v>0</v>
      </c>
      <c r="CZ741" s="22">
        <f t="shared" si="119"/>
        <v>1</v>
      </c>
      <c r="DA741" s="40">
        <f t="shared" si="116"/>
        <v>0</v>
      </c>
      <c r="DZ741" s="191"/>
    </row>
    <row r="742" spans="1:130">
      <c r="A742" s="12"/>
      <c r="B742" s="210"/>
      <c r="C742" s="210"/>
      <c r="D742" s="210"/>
      <c r="E742" s="210"/>
      <c r="F742" s="210"/>
      <c r="G742" s="210"/>
      <c r="H742" s="210"/>
      <c r="I742" s="210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210"/>
      <c r="BN742" s="210"/>
      <c r="BO742" s="210"/>
      <c r="BP742" s="210"/>
      <c r="BQ742" s="210"/>
      <c r="BR742" s="210"/>
      <c r="BS742" s="210"/>
      <c r="BT742" s="210"/>
      <c r="BU742" s="210"/>
      <c r="BV742" s="210"/>
      <c r="BW742" s="210"/>
      <c r="BX742" s="210"/>
      <c r="BY742" s="210"/>
      <c r="BZ742" s="210"/>
      <c r="CA742" s="27"/>
      <c r="CB742" s="42" t="str">
        <f t="shared" si="111"/>
        <v>Riadok bude skrytý.</v>
      </c>
      <c r="CC742" s="36" t="s">
        <v>97</v>
      </c>
      <c r="CW742" s="22">
        <f t="shared" si="117"/>
        <v>0</v>
      </c>
      <c r="CX742" s="22">
        <f t="shared" si="118"/>
        <v>0</v>
      </c>
      <c r="CZ742" s="22">
        <f t="shared" si="119"/>
        <v>1</v>
      </c>
      <c r="DA742" s="40">
        <f t="shared" si="116"/>
        <v>0</v>
      </c>
      <c r="DZ742" s="191"/>
    </row>
    <row r="743" spans="1:130">
      <c r="A743" s="12"/>
      <c r="B743" s="210"/>
      <c r="C743" s="210"/>
      <c r="D743" s="210"/>
      <c r="E743" s="210"/>
      <c r="F743" s="210"/>
      <c r="G743" s="210"/>
      <c r="H743" s="210"/>
      <c r="I743" s="210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  <c r="BI743" s="210"/>
      <c r="BJ743" s="210"/>
      <c r="BK743" s="210"/>
      <c r="BL743" s="210"/>
      <c r="BM743" s="210"/>
      <c r="BN743" s="210"/>
      <c r="BO743" s="210"/>
      <c r="BP743" s="210"/>
      <c r="BQ743" s="210"/>
      <c r="BR743" s="210"/>
      <c r="BS743" s="210"/>
      <c r="BT743" s="210"/>
      <c r="BU743" s="210"/>
      <c r="BV743" s="210"/>
      <c r="BW743" s="210"/>
      <c r="BX743" s="210"/>
      <c r="BY743" s="210"/>
      <c r="BZ743" s="210"/>
      <c r="CA743" s="27"/>
      <c r="CB743" s="42" t="str">
        <f t="shared" si="111"/>
        <v>Riadok bude skrytý.</v>
      </c>
      <c r="CC743" s="36" t="s">
        <v>97</v>
      </c>
      <c r="CW743" s="22">
        <f t="shared" si="117"/>
        <v>0</v>
      </c>
      <c r="CX743" s="22">
        <f t="shared" si="118"/>
        <v>0</v>
      </c>
      <c r="CZ743" s="22">
        <f t="shared" si="119"/>
        <v>1</v>
      </c>
      <c r="DA743" s="40">
        <f t="shared" si="116"/>
        <v>0</v>
      </c>
      <c r="DZ743" s="191"/>
    </row>
    <row r="744" spans="1:130">
      <c r="A744" s="12"/>
      <c r="B744" s="210"/>
      <c r="C744" s="210"/>
      <c r="D744" s="210"/>
      <c r="E744" s="210"/>
      <c r="F744" s="210"/>
      <c r="G744" s="210"/>
      <c r="H744" s="210"/>
      <c r="I744" s="210"/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210"/>
      <c r="BN744" s="210"/>
      <c r="BO744" s="210"/>
      <c r="BP744" s="210"/>
      <c r="BQ744" s="210"/>
      <c r="BR744" s="210"/>
      <c r="BS744" s="210"/>
      <c r="BT744" s="210"/>
      <c r="BU744" s="210"/>
      <c r="BV744" s="210"/>
      <c r="BW744" s="210"/>
      <c r="BX744" s="210"/>
      <c r="BY744" s="210"/>
      <c r="BZ744" s="210"/>
      <c r="CA744" s="27"/>
      <c r="CB744" s="42" t="str">
        <f t="shared" si="111"/>
        <v>Riadok bude skrytý.</v>
      </c>
      <c r="CC744" s="36" t="s">
        <v>97</v>
      </c>
      <c r="CW744" s="22">
        <f t="shared" si="117"/>
        <v>0</v>
      </c>
      <c r="CX744" s="22">
        <f t="shared" si="118"/>
        <v>0</v>
      </c>
      <c r="CZ744" s="22">
        <f t="shared" si="119"/>
        <v>1</v>
      </c>
      <c r="DA744" s="40">
        <f t="shared" si="116"/>
        <v>0</v>
      </c>
      <c r="DZ744" s="191"/>
    </row>
    <row r="745" spans="1:130">
      <c r="A745" s="12"/>
      <c r="B745" s="210"/>
      <c r="C745" s="210"/>
      <c r="D745" s="210"/>
      <c r="E745" s="210"/>
      <c r="F745" s="210"/>
      <c r="G745" s="210"/>
      <c r="H745" s="210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210"/>
      <c r="BN745" s="210"/>
      <c r="BO745" s="210"/>
      <c r="BP745" s="210"/>
      <c r="BQ745" s="210"/>
      <c r="BR745" s="210"/>
      <c r="BS745" s="210"/>
      <c r="BT745" s="210"/>
      <c r="BU745" s="210"/>
      <c r="BV745" s="210"/>
      <c r="BW745" s="210"/>
      <c r="BX745" s="210"/>
      <c r="BY745" s="210"/>
      <c r="BZ745" s="210"/>
      <c r="CA745" s="27"/>
      <c r="CB745" s="42" t="str">
        <f t="shared" si="111"/>
        <v>Riadok bude skrytý.</v>
      </c>
      <c r="CC745" s="36" t="s">
        <v>97</v>
      </c>
      <c r="CW745" s="22">
        <f t="shared" si="117"/>
        <v>0</v>
      </c>
      <c r="CX745" s="22">
        <f t="shared" si="118"/>
        <v>0</v>
      </c>
      <c r="CZ745" s="22">
        <f t="shared" si="119"/>
        <v>1</v>
      </c>
      <c r="DA745" s="40">
        <f t="shared" si="116"/>
        <v>0</v>
      </c>
      <c r="DZ745" s="191"/>
    </row>
    <row r="746" spans="1:130">
      <c r="A746" s="12"/>
      <c r="B746" s="210"/>
      <c r="C746" s="210"/>
      <c r="D746" s="210"/>
      <c r="E746" s="210"/>
      <c r="F746" s="210"/>
      <c r="G746" s="210"/>
      <c r="H746" s="210"/>
      <c r="I746" s="210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210"/>
      <c r="BN746" s="210"/>
      <c r="BO746" s="210"/>
      <c r="BP746" s="210"/>
      <c r="BQ746" s="210"/>
      <c r="BR746" s="210"/>
      <c r="BS746" s="210"/>
      <c r="BT746" s="210"/>
      <c r="BU746" s="210"/>
      <c r="BV746" s="210"/>
      <c r="BW746" s="210"/>
      <c r="BX746" s="210"/>
      <c r="BY746" s="210"/>
      <c r="BZ746" s="210"/>
      <c r="CA746" s="27"/>
      <c r="CB746" s="42" t="str">
        <f t="shared" si="111"/>
        <v>Riadok bude skrytý.</v>
      </c>
      <c r="CC746" s="36" t="s">
        <v>97</v>
      </c>
      <c r="CW746" s="22">
        <f t="shared" si="117"/>
        <v>0</v>
      </c>
      <c r="CX746" s="22">
        <f t="shared" si="118"/>
        <v>0</v>
      </c>
      <c r="CZ746" s="22">
        <f t="shared" si="119"/>
        <v>1</v>
      </c>
      <c r="DA746" s="40">
        <f t="shared" si="116"/>
        <v>0</v>
      </c>
      <c r="DZ746" s="191"/>
    </row>
    <row r="747" spans="1:130">
      <c r="A747" s="12"/>
      <c r="B747" s="210"/>
      <c r="C747" s="210"/>
      <c r="D747" s="210"/>
      <c r="E747" s="210"/>
      <c r="F747" s="210"/>
      <c r="G747" s="210"/>
      <c r="H747" s="210"/>
      <c r="I747" s="210"/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  <c r="BI747" s="210"/>
      <c r="BJ747" s="210"/>
      <c r="BK747" s="210"/>
      <c r="BL747" s="210"/>
      <c r="BM747" s="210"/>
      <c r="BN747" s="210"/>
      <c r="BO747" s="210"/>
      <c r="BP747" s="210"/>
      <c r="BQ747" s="210"/>
      <c r="BR747" s="210"/>
      <c r="BS747" s="210"/>
      <c r="BT747" s="210"/>
      <c r="BU747" s="210"/>
      <c r="BV747" s="210"/>
      <c r="BW747" s="210"/>
      <c r="BX747" s="210"/>
      <c r="BY747" s="210"/>
      <c r="BZ747" s="210"/>
      <c r="CA747" s="29"/>
      <c r="CB747" s="42" t="str">
        <f t="shared" si="111"/>
        <v>Riadok bude skrytý.</v>
      </c>
      <c r="CC747" s="36" t="s">
        <v>97</v>
      </c>
      <c r="CW747" s="22">
        <f t="shared" si="117"/>
        <v>0</v>
      </c>
      <c r="CX747" s="22">
        <f t="shared" si="118"/>
        <v>0</v>
      </c>
      <c r="CZ747" s="22">
        <f t="shared" si="119"/>
        <v>1</v>
      </c>
      <c r="DA747" s="40">
        <f t="shared" si="116"/>
        <v>0</v>
      </c>
      <c r="DZ747" s="191"/>
    </row>
    <row r="748" spans="1:130">
      <c r="A748" s="12"/>
      <c r="B748" s="210"/>
      <c r="C748" s="210"/>
      <c r="D748" s="210"/>
      <c r="E748" s="210"/>
      <c r="F748" s="210"/>
      <c r="G748" s="210"/>
      <c r="H748" s="210"/>
      <c r="I748" s="210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0"/>
      <c r="AT748" s="210"/>
      <c r="AU748" s="210"/>
      <c r="AV748" s="210"/>
      <c r="AW748" s="210"/>
      <c r="AX748" s="210"/>
      <c r="AY748" s="210"/>
      <c r="AZ748" s="210"/>
      <c r="BA748" s="210"/>
      <c r="BB748" s="210"/>
      <c r="BC748" s="210"/>
      <c r="BD748" s="210"/>
      <c r="BE748" s="210"/>
      <c r="BF748" s="210"/>
      <c r="BG748" s="210"/>
      <c r="BH748" s="210"/>
      <c r="BI748" s="210"/>
      <c r="BJ748" s="210"/>
      <c r="BK748" s="210"/>
      <c r="BL748" s="210"/>
      <c r="BM748" s="210"/>
      <c r="BN748" s="210"/>
      <c r="BO748" s="210"/>
      <c r="BP748" s="210"/>
      <c r="BQ748" s="210"/>
      <c r="BR748" s="210"/>
      <c r="BS748" s="210"/>
      <c r="BT748" s="210"/>
      <c r="BU748" s="210"/>
      <c r="BV748" s="210"/>
      <c r="BW748" s="210"/>
      <c r="BX748" s="210"/>
      <c r="BY748" s="210"/>
      <c r="BZ748" s="210"/>
      <c r="CA748" s="27"/>
      <c r="CB748" s="42" t="str">
        <f t="shared" ref="CB748:CB770" si="120">+IF(DA748=0,"Riadok bude skrytý.","Riadok bude vidieť.")</f>
        <v>Riadok bude skrytý.</v>
      </c>
      <c r="CC748" s="36" t="s">
        <v>97</v>
      </c>
      <c r="CW748" s="22">
        <f t="shared" si="117"/>
        <v>0</v>
      </c>
      <c r="CX748" s="22">
        <f t="shared" si="118"/>
        <v>0</v>
      </c>
      <c r="CZ748" s="22">
        <f t="shared" si="119"/>
        <v>1</v>
      </c>
      <c r="DA748" s="40">
        <f t="shared" si="116"/>
        <v>0</v>
      </c>
      <c r="DZ748" s="191"/>
    </row>
    <row r="749" spans="1:130">
      <c r="A749" s="12"/>
      <c r="CA749" s="27"/>
      <c r="CB749" s="42" t="str">
        <f t="shared" si="120"/>
        <v>Riadok bude skrytý.</v>
      </c>
      <c r="CC749" s="36" t="s">
        <v>97</v>
      </c>
      <c r="CF749" s="8"/>
      <c r="CW749" s="22">
        <f t="shared" si="117"/>
        <v>0</v>
      </c>
      <c r="CX749" s="22">
        <f>+IF(CX755+CX760+CX761+CX762+CX764+CX765+CX766+CX767+CX768+CX769=0,0,1)</f>
        <v>0</v>
      </c>
      <c r="CZ749" s="22">
        <f t="shared" si="119"/>
        <v>1</v>
      </c>
      <c r="DA749" s="40">
        <f t="shared" si="116"/>
        <v>0</v>
      </c>
      <c r="DZ749" s="191"/>
    </row>
    <row r="750" spans="1:130">
      <c r="A750" s="12"/>
      <c r="B750" s="2" t="s">
        <v>64</v>
      </c>
      <c r="CA750" s="29" t="s">
        <v>91</v>
      </c>
      <c r="CB750" s="42" t="str">
        <f t="shared" si="120"/>
        <v>Riadok bude skrytý.</v>
      </c>
      <c r="CC750" s="36" t="s">
        <v>97</v>
      </c>
      <c r="CW750" s="22">
        <f t="shared" si="117"/>
        <v>0</v>
      </c>
      <c r="CX750" s="22">
        <f>+IF(CX755+CX760+CX761+CX762+CX764+CX765+CX766+CX767+CX768+CX769=0,0,1)</f>
        <v>0</v>
      </c>
      <c r="CZ750" s="22">
        <f t="shared" si="119"/>
        <v>1</v>
      </c>
      <c r="DA750" s="40">
        <f t="shared" si="116"/>
        <v>0</v>
      </c>
      <c r="DZ750" s="191"/>
    </row>
    <row r="751" spans="1:130">
      <c r="A751" s="12"/>
      <c r="CA751" s="30"/>
      <c r="CB751" s="42" t="str">
        <f t="shared" si="120"/>
        <v>Riadok bude skrytý.</v>
      </c>
      <c r="CC751" s="36" t="s">
        <v>97</v>
      </c>
      <c r="CW751" s="22">
        <f t="shared" si="117"/>
        <v>0</v>
      </c>
      <c r="CX751" s="22">
        <f>+IF(CX755+CX760+CX761+CX762+CX764+CX765+CX766+CX767+CX768+CX769=0,0,1)</f>
        <v>0</v>
      </c>
      <c r="CZ751" s="22">
        <f t="shared" ref="CZ751:CZ770" si="121">IF(CC751="",1,IF(CC751="Chcem skryť riadok.",0,1))</f>
        <v>1</v>
      </c>
      <c r="DA751" s="40">
        <f t="shared" si="116"/>
        <v>0</v>
      </c>
      <c r="DZ751" s="191"/>
    </row>
    <row r="752" spans="1:130">
      <c r="A752" s="12"/>
      <c r="B752" s="213" t="s">
        <v>65</v>
      </c>
      <c r="C752" s="214"/>
      <c r="D752" s="214"/>
      <c r="E752" s="214"/>
      <c r="F752" s="214"/>
      <c r="G752" s="214"/>
      <c r="H752" s="214"/>
      <c r="I752" s="214"/>
      <c r="J752" s="214"/>
      <c r="K752" s="214"/>
      <c r="L752" s="214"/>
      <c r="M752" s="214"/>
      <c r="N752" s="214"/>
      <c r="O752" s="214"/>
      <c r="P752" s="214"/>
      <c r="Q752" s="214"/>
      <c r="R752" s="214"/>
      <c r="S752" s="214"/>
      <c r="T752" s="214"/>
      <c r="U752" s="214"/>
      <c r="V752" s="214"/>
      <c r="W752" s="214"/>
      <c r="X752" s="214"/>
      <c r="Y752" s="214"/>
      <c r="Z752" s="214"/>
      <c r="AA752" s="214"/>
      <c r="AB752" s="214"/>
      <c r="AC752" s="214"/>
      <c r="AD752" s="214"/>
      <c r="AE752" s="214"/>
      <c r="AF752" s="214"/>
      <c r="AG752" s="214"/>
      <c r="AH752" s="214"/>
      <c r="AI752" s="214"/>
      <c r="AJ752" s="215"/>
      <c r="AK752" s="238" t="s">
        <v>166</v>
      </c>
      <c r="AL752" s="239"/>
      <c r="AM752" s="239"/>
      <c r="AN752" s="239"/>
      <c r="AO752" s="239"/>
      <c r="AP752" s="239"/>
      <c r="AQ752" s="239"/>
      <c r="AR752" s="239"/>
      <c r="AS752" s="239"/>
      <c r="AT752" s="239"/>
      <c r="AU752" s="239"/>
      <c r="AV752" s="239"/>
      <c r="AW752" s="239"/>
      <c r="AX752" s="239"/>
      <c r="AY752" s="239"/>
      <c r="AZ752" s="239"/>
      <c r="BA752" s="239"/>
      <c r="BB752" s="239"/>
      <c r="BC752" s="239"/>
      <c r="BD752" s="239"/>
      <c r="BE752" s="239"/>
      <c r="BF752" s="239"/>
      <c r="BG752" s="239"/>
      <c r="BH752" s="239"/>
      <c r="BI752" s="239"/>
      <c r="BJ752" s="239"/>
      <c r="BK752" s="239"/>
      <c r="BL752" s="239"/>
      <c r="BM752" s="239"/>
      <c r="BN752" s="239"/>
      <c r="BO752" s="239"/>
      <c r="BP752" s="239"/>
      <c r="BQ752" s="239"/>
      <c r="BR752" s="239"/>
      <c r="BS752" s="239"/>
      <c r="BT752" s="239"/>
      <c r="BU752" s="239"/>
      <c r="BV752" s="239"/>
      <c r="BW752" s="239"/>
      <c r="BX752" s="239"/>
      <c r="BY752" s="239"/>
      <c r="BZ752" s="240"/>
      <c r="CA752" s="30"/>
      <c r="CB752" s="42" t="str">
        <f t="shared" si="120"/>
        <v>Riadok bude skrytý.</v>
      </c>
      <c r="CC752" s="36" t="s">
        <v>97</v>
      </c>
      <c r="CW752" s="22">
        <f t="shared" si="117"/>
        <v>0</v>
      </c>
      <c r="CX752" s="22">
        <f>+IF(CX755+CX760+CX761+CX762+CX764+CX765+CX766+CX767+CX768+CX769=0,0,1)</f>
        <v>0</v>
      </c>
      <c r="CZ752" s="22">
        <f t="shared" si="121"/>
        <v>1</v>
      </c>
      <c r="DA752" s="40">
        <f t="shared" si="116"/>
        <v>0</v>
      </c>
      <c r="DZ752" s="191"/>
    </row>
    <row r="753" spans="1:130">
      <c r="A753" s="12"/>
      <c r="B753" s="216"/>
      <c r="C753" s="217"/>
      <c r="D753" s="217"/>
      <c r="E753" s="217"/>
      <c r="F753" s="217"/>
      <c r="G753" s="217"/>
      <c r="H753" s="217"/>
      <c r="I753" s="217"/>
      <c r="J753" s="217"/>
      <c r="K753" s="217"/>
      <c r="L753" s="217"/>
      <c r="M753" s="217"/>
      <c r="N753" s="217"/>
      <c r="O753" s="217"/>
      <c r="P753" s="217"/>
      <c r="Q753" s="217"/>
      <c r="R753" s="217"/>
      <c r="S753" s="217"/>
      <c r="T753" s="217"/>
      <c r="U753" s="217"/>
      <c r="V753" s="217"/>
      <c r="W753" s="217"/>
      <c r="X753" s="217"/>
      <c r="Y753" s="217"/>
      <c r="Z753" s="217"/>
      <c r="AA753" s="217"/>
      <c r="AB753" s="217"/>
      <c r="AC753" s="217"/>
      <c r="AD753" s="217"/>
      <c r="AE753" s="217"/>
      <c r="AF753" s="217"/>
      <c r="AG753" s="217"/>
      <c r="AH753" s="217"/>
      <c r="AI753" s="217"/>
      <c r="AJ753" s="218"/>
      <c r="AK753" s="412" t="s">
        <v>66</v>
      </c>
      <c r="AL753" s="413"/>
      <c r="AM753" s="413"/>
      <c r="AN753" s="413"/>
      <c r="AO753" s="413"/>
      <c r="AP753" s="413"/>
      <c r="AQ753" s="413"/>
      <c r="AR753" s="413"/>
      <c r="AS753" s="413"/>
      <c r="AT753" s="413"/>
      <c r="AU753" s="413"/>
      <c r="AV753" s="413"/>
      <c r="AW753" s="413"/>
      <c r="AX753" s="414"/>
      <c r="AY753" s="412" t="s">
        <v>67</v>
      </c>
      <c r="AZ753" s="413"/>
      <c r="BA753" s="413"/>
      <c r="BB753" s="413"/>
      <c r="BC753" s="413"/>
      <c r="BD753" s="413"/>
      <c r="BE753" s="413"/>
      <c r="BF753" s="413"/>
      <c r="BG753" s="413"/>
      <c r="BH753" s="413"/>
      <c r="BI753" s="413"/>
      <c r="BJ753" s="413"/>
      <c r="BK753" s="413"/>
      <c r="BL753" s="414"/>
      <c r="BM753" s="412" t="s">
        <v>68</v>
      </c>
      <c r="BN753" s="413"/>
      <c r="BO753" s="413"/>
      <c r="BP753" s="413"/>
      <c r="BQ753" s="413"/>
      <c r="BR753" s="413"/>
      <c r="BS753" s="413"/>
      <c r="BT753" s="413"/>
      <c r="BU753" s="413"/>
      <c r="BV753" s="413"/>
      <c r="BW753" s="413"/>
      <c r="BX753" s="413"/>
      <c r="BY753" s="413"/>
      <c r="BZ753" s="414"/>
      <c r="CA753" s="30"/>
      <c r="CB753" s="42" t="str">
        <f t="shared" si="120"/>
        <v>Riadok bude skrytý.</v>
      </c>
      <c r="CC753" s="36" t="s">
        <v>97</v>
      </c>
      <c r="CW753" s="22">
        <f t="shared" si="117"/>
        <v>0</v>
      </c>
      <c r="CX753" s="22">
        <f>+IF(CX755+CX760+CX761+CX762+CX764+CX765+CX766+CX767+CX768+CX769=0,0,1)</f>
        <v>0</v>
      </c>
      <c r="CZ753" s="22">
        <f t="shared" si="121"/>
        <v>1</v>
      </c>
      <c r="DA753" s="40">
        <f t="shared" si="116"/>
        <v>0</v>
      </c>
      <c r="DZ753" s="191"/>
    </row>
    <row r="754" spans="1:130">
      <c r="A754" s="12"/>
      <c r="B754" s="219"/>
      <c r="C754" s="220"/>
      <c r="D754" s="220"/>
      <c r="E754" s="220"/>
      <c r="F754" s="220"/>
      <c r="G754" s="220"/>
      <c r="H754" s="220"/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  <c r="AJ754" s="221"/>
      <c r="AK754" s="523">
        <v>2018</v>
      </c>
      <c r="AL754" s="524"/>
      <c r="AM754" s="524"/>
      <c r="AN754" s="524"/>
      <c r="AO754" s="524"/>
      <c r="AP754" s="524"/>
      <c r="AQ754" s="524"/>
      <c r="AR754" s="524"/>
      <c r="AS754" s="524"/>
      <c r="AT754" s="524"/>
      <c r="AU754" s="524"/>
      <c r="AV754" s="524"/>
      <c r="AW754" s="524"/>
      <c r="AX754" s="524"/>
      <c r="AY754" s="524"/>
      <c r="AZ754" s="524"/>
      <c r="BA754" s="524"/>
      <c r="BB754" s="524"/>
      <c r="BC754" s="524"/>
      <c r="BD754" s="524"/>
      <c r="BE754" s="524"/>
      <c r="BF754" s="524"/>
      <c r="BG754" s="524"/>
      <c r="BH754" s="524"/>
      <c r="BI754" s="524"/>
      <c r="BJ754" s="524"/>
      <c r="BK754" s="524"/>
      <c r="BL754" s="524"/>
      <c r="BM754" s="524"/>
      <c r="BN754" s="524"/>
      <c r="BO754" s="524"/>
      <c r="BP754" s="524"/>
      <c r="BQ754" s="524"/>
      <c r="BR754" s="524"/>
      <c r="BS754" s="524"/>
      <c r="BT754" s="524"/>
      <c r="BU754" s="524"/>
      <c r="BV754" s="524"/>
      <c r="BW754" s="524"/>
      <c r="BX754" s="524"/>
      <c r="BY754" s="524"/>
      <c r="BZ754" s="524"/>
      <c r="CA754" s="30"/>
      <c r="CB754" s="42" t="str">
        <f t="shared" si="120"/>
        <v>Riadok bude skrytý.</v>
      </c>
      <c r="CC754" s="36" t="s">
        <v>97</v>
      </c>
      <c r="CW754" s="22">
        <f t="shared" si="117"/>
        <v>0</v>
      </c>
      <c r="CX754" s="22">
        <f>+IF(CX755+CX760+CX761+CX762+CX764+CX765+CX766+CX767+CX768+CX769=0,0,1)</f>
        <v>0</v>
      </c>
      <c r="CZ754" s="22">
        <f t="shared" si="121"/>
        <v>1</v>
      </c>
      <c r="DA754" s="40">
        <f t="shared" si="116"/>
        <v>0</v>
      </c>
      <c r="DZ754" s="191"/>
    </row>
    <row r="755" spans="1:130">
      <c r="A755" s="12"/>
      <c r="B755" s="525" t="s">
        <v>167</v>
      </c>
      <c r="C755" s="526"/>
      <c r="D755" s="526"/>
      <c r="E755" s="526"/>
      <c r="F755" s="526"/>
      <c r="G755" s="526"/>
      <c r="H755" s="526"/>
      <c r="I755" s="526"/>
      <c r="J755" s="526"/>
      <c r="K755" s="526"/>
      <c r="L755" s="526"/>
      <c r="M755" s="526"/>
      <c r="N755" s="526"/>
      <c r="O755" s="526"/>
      <c r="P755" s="526"/>
      <c r="Q755" s="526"/>
      <c r="R755" s="526"/>
      <c r="S755" s="526"/>
      <c r="T755" s="526"/>
      <c r="U755" s="526"/>
      <c r="V755" s="526"/>
      <c r="W755" s="526"/>
      <c r="X755" s="526"/>
      <c r="Y755" s="526"/>
      <c r="Z755" s="526"/>
      <c r="AA755" s="526"/>
      <c r="AB755" s="526"/>
      <c r="AC755" s="526"/>
      <c r="AD755" s="526"/>
      <c r="AE755" s="526"/>
      <c r="AF755" s="526"/>
      <c r="AG755" s="526"/>
      <c r="AH755" s="526"/>
      <c r="AI755" s="526"/>
      <c r="AJ755" s="526"/>
      <c r="AK755" s="527"/>
      <c r="AL755" s="527"/>
      <c r="AM755" s="527"/>
      <c r="AN755" s="527"/>
      <c r="AO755" s="527"/>
      <c r="AP755" s="527"/>
      <c r="AQ755" s="527"/>
      <c r="AR755" s="527"/>
      <c r="AS755" s="527"/>
      <c r="AT755" s="527"/>
      <c r="AU755" s="527"/>
      <c r="AV755" s="527"/>
      <c r="AW755" s="527"/>
      <c r="AX755" s="527"/>
      <c r="AY755" s="527"/>
      <c r="AZ755" s="527"/>
      <c r="BA755" s="527"/>
      <c r="BB755" s="527"/>
      <c r="BC755" s="527"/>
      <c r="BD755" s="527"/>
      <c r="BE755" s="527"/>
      <c r="BF755" s="527"/>
      <c r="BG755" s="527"/>
      <c r="BH755" s="527"/>
      <c r="BI755" s="527"/>
      <c r="BJ755" s="527"/>
      <c r="BK755" s="527"/>
      <c r="BL755" s="527"/>
      <c r="BM755" s="527"/>
      <c r="BN755" s="527"/>
      <c r="BO755" s="527"/>
      <c r="BP755" s="527"/>
      <c r="BQ755" s="527"/>
      <c r="BR755" s="527"/>
      <c r="BS755" s="527"/>
      <c r="BT755" s="527"/>
      <c r="BU755" s="527"/>
      <c r="BV755" s="527"/>
      <c r="BW755" s="527"/>
      <c r="BX755" s="527"/>
      <c r="BY755" s="527"/>
      <c r="BZ755" s="528"/>
      <c r="CA755" s="30"/>
      <c r="CB755" s="42" t="str">
        <f t="shared" si="120"/>
        <v>Riadok bude skrytý.</v>
      </c>
      <c r="CC755" s="36" t="s">
        <v>97</v>
      </c>
      <c r="CW755" s="22">
        <f t="shared" si="117"/>
        <v>0</v>
      </c>
      <c r="CX755" s="22">
        <f>+IF(AK755="",IF(AY755="",IF(BM755="",0,1),1),1)</f>
        <v>0</v>
      </c>
      <c r="CZ755" s="22">
        <f t="shared" si="121"/>
        <v>1</v>
      </c>
      <c r="DA755" s="40">
        <f t="shared" si="116"/>
        <v>0</v>
      </c>
      <c r="DZ755" s="191"/>
    </row>
    <row r="756" spans="1:130">
      <c r="A756" s="12"/>
      <c r="B756" s="517" t="s">
        <v>179</v>
      </c>
      <c r="C756" s="518"/>
      <c r="D756" s="518"/>
      <c r="E756" s="518"/>
      <c r="F756" s="518"/>
      <c r="G756" s="518"/>
      <c r="H756" s="518"/>
      <c r="I756" s="518"/>
      <c r="J756" s="518"/>
      <c r="K756" s="518"/>
      <c r="L756" s="518"/>
      <c r="M756" s="518"/>
      <c r="N756" s="518"/>
      <c r="O756" s="518"/>
      <c r="P756" s="518"/>
      <c r="Q756" s="518"/>
      <c r="R756" s="518"/>
      <c r="S756" s="518"/>
      <c r="T756" s="518"/>
      <c r="U756" s="518"/>
      <c r="V756" s="518"/>
      <c r="W756" s="518"/>
      <c r="X756" s="518"/>
      <c r="Y756" s="518"/>
      <c r="Z756" s="518"/>
      <c r="AA756" s="518"/>
      <c r="AB756" s="518"/>
      <c r="AC756" s="518"/>
      <c r="AD756" s="518"/>
      <c r="AE756" s="518"/>
      <c r="AF756" s="518"/>
      <c r="AG756" s="518"/>
      <c r="AH756" s="518"/>
      <c r="AI756" s="518"/>
      <c r="AJ756" s="518"/>
      <c r="AK756" s="455"/>
      <c r="AL756" s="455"/>
      <c r="AM756" s="455"/>
      <c r="AN756" s="455"/>
      <c r="AO756" s="455"/>
      <c r="AP756" s="455"/>
      <c r="AQ756" s="455"/>
      <c r="AR756" s="455"/>
      <c r="AS756" s="455"/>
      <c r="AT756" s="455"/>
      <c r="AU756" s="455"/>
      <c r="AV756" s="455"/>
      <c r="AW756" s="455"/>
      <c r="AX756" s="455"/>
      <c r="AY756" s="455"/>
      <c r="AZ756" s="455"/>
      <c r="BA756" s="455"/>
      <c r="BB756" s="455"/>
      <c r="BC756" s="455"/>
      <c r="BD756" s="455"/>
      <c r="BE756" s="455"/>
      <c r="BF756" s="455"/>
      <c r="BG756" s="455"/>
      <c r="BH756" s="455"/>
      <c r="BI756" s="455"/>
      <c r="BJ756" s="455"/>
      <c r="BK756" s="455"/>
      <c r="BL756" s="455"/>
      <c r="BM756" s="455"/>
      <c r="BN756" s="455"/>
      <c r="BO756" s="455"/>
      <c r="BP756" s="455"/>
      <c r="BQ756" s="455"/>
      <c r="BR756" s="455"/>
      <c r="BS756" s="455"/>
      <c r="BT756" s="455"/>
      <c r="BU756" s="455"/>
      <c r="BV756" s="455"/>
      <c r="BW756" s="455"/>
      <c r="BX756" s="455"/>
      <c r="BY756" s="455"/>
      <c r="BZ756" s="456"/>
      <c r="CA756" s="30"/>
      <c r="CB756" s="42" t="str">
        <f t="shared" si="120"/>
        <v>Riadok bude skrytý.</v>
      </c>
      <c r="CC756" s="36" t="s">
        <v>97</v>
      </c>
      <c r="CW756" s="22">
        <f t="shared" si="117"/>
        <v>0</v>
      </c>
      <c r="CX756" s="22">
        <f>+IF(CX755+CX760+CX761+CX762+CX764+CX765+CX766+CX767+CX768+CX769=0,0,1)</f>
        <v>0</v>
      </c>
      <c r="CZ756" s="22">
        <f t="shared" si="121"/>
        <v>1</v>
      </c>
      <c r="DA756" s="40">
        <f t="shared" si="116"/>
        <v>0</v>
      </c>
      <c r="DZ756" s="191"/>
    </row>
    <row r="757" spans="1:130">
      <c r="A757" s="12"/>
      <c r="B757" s="519"/>
      <c r="C757" s="520"/>
      <c r="D757" s="520"/>
      <c r="E757" s="520"/>
      <c r="F757" s="520"/>
      <c r="G757" s="520"/>
      <c r="H757" s="520"/>
      <c r="I757" s="520"/>
      <c r="J757" s="520"/>
      <c r="K757" s="520"/>
      <c r="L757" s="520"/>
      <c r="M757" s="520"/>
      <c r="N757" s="520"/>
      <c r="O757" s="520"/>
      <c r="P757" s="520"/>
      <c r="Q757" s="520"/>
      <c r="R757" s="520"/>
      <c r="S757" s="520"/>
      <c r="T757" s="520"/>
      <c r="U757" s="520"/>
      <c r="V757" s="520"/>
      <c r="W757" s="520"/>
      <c r="X757" s="520"/>
      <c r="Y757" s="520"/>
      <c r="Z757" s="520"/>
      <c r="AA757" s="520"/>
      <c r="AB757" s="520"/>
      <c r="AC757" s="520"/>
      <c r="AD757" s="520"/>
      <c r="AE757" s="520"/>
      <c r="AF757" s="520"/>
      <c r="AG757" s="520"/>
      <c r="AH757" s="520"/>
      <c r="AI757" s="520"/>
      <c r="AJ757" s="520"/>
      <c r="AK757" s="455"/>
      <c r="AL757" s="455"/>
      <c r="AM757" s="455"/>
      <c r="AN757" s="455"/>
      <c r="AO757" s="455"/>
      <c r="AP757" s="455"/>
      <c r="AQ757" s="455"/>
      <c r="AR757" s="455"/>
      <c r="AS757" s="455"/>
      <c r="AT757" s="455"/>
      <c r="AU757" s="455"/>
      <c r="AV757" s="455"/>
      <c r="AW757" s="455"/>
      <c r="AX757" s="455"/>
      <c r="AY757" s="455"/>
      <c r="AZ757" s="455"/>
      <c r="BA757" s="455"/>
      <c r="BB757" s="455"/>
      <c r="BC757" s="455"/>
      <c r="BD757" s="455"/>
      <c r="BE757" s="455"/>
      <c r="BF757" s="455"/>
      <c r="BG757" s="455"/>
      <c r="BH757" s="455"/>
      <c r="BI757" s="455"/>
      <c r="BJ757" s="455"/>
      <c r="BK757" s="455"/>
      <c r="BL757" s="455"/>
      <c r="BM757" s="455"/>
      <c r="BN757" s="455"/>
      <c r="BO757" s="455"/>
      <c r="BP757" s="455"/>
      <c r="BQ757" s="455"/>
      <c r="BR757" s="455"/>
      <c r="BS757" s="455"/>
      <c r="BT757" s="455"/>
      <c r="BU757" s="455"/>
      <c r="BV757" s="455"/>
      <c r="BW757" s="455"/>
      <c r="BX757" s="455"/>
      <c r="BY757" s="455"/>
      <c r="BZ757" s="456"/>
      <c r="CA757" s="30"/>
      <c r="CB757" s="42" t="str">
        <f t="shared" si="120"/>
        <v>Riadok bude skrytý.</v>
      </c>
      <c r="CC757" s="36" t="s">
        <v>97</v>
      </c>
      <c r="CD757" s="182"/>
      <c r="CE757" s="25"/>
      <c r="CW757" s="22">
        <f t="shared" si="117"/>
        <v>0</v>
      </c>
      <c r="CX757" s="22">
        <f>+IF(CX755+CX760+CX761+CX762+CX764+CX765+CX766+CX767+CX768+CX769=0,0,1)</f>
        <v>0</v>
      </c>
      <c r="CZ757" s="22">
        <f t="shared" si="121"/>
        <v>1</v>
      </c>
      <c r="DA757" s="40">
        <f t="shared" si="116"/>
        <v>0</v>
      </c>
      <c r="DZ757" s="191"/>
    </row>
    <row r="758" spans="1:130">
      <c r="A758" s="12"/>
      <c r="B758" s="521"/>
      <c r="C758" s="522"/>
      <c r="D758" s="522"/>
      <c r="E758" s="522"/>
      <c r="F758" s="522"/>
      <c r="G758" s="522"/>
      <c r="H758" s="522"/>
      <c r="I758" s="522"/>
      <c r="J758" s="522"/>
      <c r="K758" s="522"/>
      <c r="L758" s="522"/>
      <c r="M758" s="522"/>
      <c r="N758" s="522"/>
      <c r="O758" s="522"/>
      <c r="P758" s="522"/>
      <c r="Q758" s="522"/>
      <c r="R758" s="522"/>
      <c r="S758" s="522"/>
      <c r="T758" s="522"/>
      <c r="U758" s="522"/>
      <c r="V758" s="522"/>
      <c r="W758" s="522"/>
      <c r="X758" s="522"/>
      <c r="Y758" s="522"/>
      <c r="Z758" s="522"/>
      <c r="AA758" s="522"/>
      <c r="AB758" s="522"/>
      <c r="AC758" s="522"/>
      <c r="AD758" s="522"/>
      <c r="AE758" s="522"/>
      <c r="AF758" s="522"/>
      <c r="AG758" s="522"/>
      <c r="AH758" s="522"/>
      <c r="AI758" s="522"/>
      <c r="AJ758" s="522"/>
      <c r="AK758" s="515"/>
      <c r="AL758" s="515"/>
      <c r="AM758" s="515"/>
      <c r="AN758" s="515"/>
      <c r="AO758" s="515"/>
      <c r="AP758" s="515"/>
      <c r="AQ758" s="515"/>
      <c r="AR758" s="515"/>
      <c r="AS758" s="515"/>
      <c r="AT758" s="515"/>
      <c r="AU758" s="515"/>
      <c r="AV758" s="515"/>
      <c r="AW758" s="515"/>
      <c r="AX758" s="515"/>
      <c r="AY758" s="515"/>
      <c r="AZ758" s="515"/>
      <c r="BA758" s="515"/>
      <c r="BB758" s="515"/>
      <c r="BC758" s="515"/>
      <c r="BD758" s="515"/>
      <c r="BE758" s="515"/>
      <c r="BF758" s="515"/>
      <c r="BG758" s="515"/>
      <c r="BH758" s="515"/>
      <c r="BI758" s="515"/>
      <c r="BJ758" s="515"/>
      <c r="BK758" s="515"/>
      <c r="BL758" s="515"/>
      <c r="BM758" s="515"/>
      <c r="BN758" s="515"/>
      <c r="BO758" s="515"/>
      <c r="BP758" s="515"/>
      <c r="BQ758" s="515"/>
      <c r="BR758" s="515"/>
      <c r="BS758" s="515"/>
      <c r="BT758" s="515"/>
      <c r="BU758" s="515"/>
      <c r="BV758" s="515"/>
      <c r="BW758" s="515"/>
      <c r="BX758" s="515"/>
      <c r="BY758" s="515"/>
      <c r="BZ758" s="516"/>
      <c r="CA758" s="30"/>
      <c r="CB758" s="42" t="str">
        <f t="shared" si="120"/>
        <v>Riadok bude skrytý.</v>
      </c>
      <c r="CC758" s="36" t="s">
        <v>97</v>
      </c>
      <c r="CD758" s="182"/>
      <c r="CE758" s="25"/>
      <c r="CW758" s="22">
        <f t="shared" si="117"/>
        <v>0</v>
      </c>
      <c r="CX758" s="22">
        <f>+IF(CX755+CX760+CX761+CX762+CX764+CX765+CX766+CX767+CX768+CX769=0,0,1)</f>
        <v>0</v>
      </c>
      <c r="CZ758" s="22">
        <f t="shared" si="121"/>
        <v>1</v>
      </c>
      <c r="DA758" s="40">
        <f t="shared" si="116"/>
        <v>0</v>
      </c>
      <c r="DZ758" s="191"/>
    </row>
    <row r="759" spans="1:130">
      <c r="A759" s="12"/>
      <c r="B759" s="503" t="s">
        <v>170</v>
      </c>
      <c r="C759" s="504"/>
      <c r="D759" s="504"/>
      <c r="E759" s="504"/>
      <c r="F759" s="504"/>
      <c r="G759" s="504"/>
      <c r="H759" s="504"/>
      <c r="I759" s="504"/>
      <c r="J759" s="504"/>
      <c r="K759" s="504"/>
      <c r="L759" s="504"/>
      <c r="M759" s="504"/>
      <c r="N759" s="504"/>
      <c r="O759" s="504"/>
      <c r="P759" s="504"/>
      <c r="Q759" s="504"/>
      <c r="R759" s="504"/>
      <c r="S759" s="504"/>
      <c r="T759" s="504"/>
      <c r="U759" s="504"/>
      <c r="V759" s="504"/>
      <c r="W759" s="504"/>
      <c r="X759" s="504"/>
      <c r="Y759" s="504"/>
      <c r="Z759" s="504"/>
      <c r="AA759" s="505" t="s">
        <v>69</v>
      </c>
      <c r="AB759" s="505"/>
      <c r="AC759" s="505"/>
      <c r="AD759" s="505"/>
      <c r="AE759" s="505"/>
      <c r="AF759" s="505"/>
      <c r="AG759" s="505"/>
      <c r="AH759" s="505"/>
      <c r="AI759" s="505"/>
      <c r="AJ759" s="506"/>
      <c r="AK759" s="507">
        <f>+SUM(AK760:AX762)</f>
        <v>0</v>
      </c>
      <c r="AL759" s="507"/>
      <c r="AM759" s="507"/>
      <c r="AN759" s="507"/>
      <c r="AO759" s="507"/>
      <c r="AP759" s="507"/>
      <c r="AQ759" s="507"/>
      <c r="AR759" s="507"/>
      <c r="AS759" s="507"/>
      <c r="AT759" s="507"/>
      <c r="AU759" s="507"/>
      <c r="AV759" s="507"/>
      <c r="AW759" s="507"/>
      <c r="AX759" s="507"/>
      <c r="AY759" s="507">
        <f>+SUM(AY760:BL762)</f>
        <v>0</v>
      </c>
      <c r="AZ759" s="507"/>
      <c r="BA759" s="507"/>
      <c r="BB759" s="507"/>
      <c r="BC759" s="507"/>
      <c r="BD759" s="507"/>
      <c r="BE759" s="507"/>
      <c r="BF759" s="507"/>
      <c r="BG759" s="507"/>
      <c r="BH759" s="507"/>
      <c r="BI759" s="507"/>
      <c r="BJ759" s="507"/>
      <c r="BK759" s="507"/>
      <c r="BL759" s="507"/>
      <c r="BM759" s="507">
        <f>+SUM(BM760:BZ762)</f>
        <v>0</v>
      </c>
      <c r="BN759" s="507"/>
      <c r="BO759" s="507"/>
      <c r="BP759" s="507"/>
      <c r="BQ759" s="507"/>
      <c r="BR759" s="507"/>
      <c r="BS759" s="507"/>
      <c r="BT759" s="507"/>
      <c r="BU759" s="507"/>
      <c r="BV759" s="507"/>
      <c r="BW759" s="507"/>
      <c r="BX759" s="507"/>
      <c r="BY759" s="507"/>
      <c r="BZ759" s="508"/>
      <c r="CA759" s="30"/>
      <c r="CB759" s="42" t="str">
        <f t="shared" si="120"/>
        <v>Riadok bude skrytý.</v>
      </c>
      <c r="CC759" s="36" t="s">
        <v>97</v>
      </c>
      <c r="CD759" s="182"/>
      <c r="CE759" s="25"/>
      <c r="CW759" s="22">
        <f t="shared" si="117"/>
        <v>0</v>
      </c>
      <c r="CX759" s="22">
        <f>+IF(CX760+CX761+CX762+CX764+CX765+CX766+CX767+CX768+CX769=0,0,1)</f>
        <v>0</v>
      </c>
      <c r="CZ759" s="22">
        <f t="shared" si="121"/>
        <v>1</v>
      </c>
      <c r="DA759" s="40">
        <f t="shared" si="116"/>
        <v>0</v>
      </c>
      <c r="DZ759" s="191"/>
    </row>
    <row r="760" spans="1:130">
      <c r="A760" s="12"/>
      <c r="B760" s="453" t="s">
        <v>168</v>
      </c>
      <c r="C760" s="454"/>
      <c r="D760" s="454"/>
      <c r="E760" s="454"/>
      <c r="F760" s="454"/>
      <c r="G760" s="454"/>
      <c r="H760" s="454"/>
      <c r="I760" s="454"/>
      <c r="J760" s="454"/>
      <c r="K760" s="454"/>
      <c r="L760" s="454"/>
      <c r="M760" s="454"/>
      <c r="N760" s="454"/>
      <c r="O760" s="454"/>
      <c r="P760" s="454"/>
      <c r="Q760" s="454"/>
      <c r="R760" s="454"/>
      <c r="S760" s="454"/>
      <c r="T760" s="454"/>
      <c r="U760" s="454"/>
      <c r="V760" s="454"/>
      <c r="W760" s="454"/>
      <c r="X760" s="454"/>
      <c r="Y760" s="454"/>
      <c r="Z760" s="454"/>
      <c r="AA760" s="454"/>
      <c r="AB760" s="454"/>
      <c r="AC760" s="454"/>
      <c r="AD760" s="454"/>
      <c r="AE760" s="454"/>
      <c r="AF760" s="454"/>
      <c r="AG760" s="454"/>
      <c r="AH760" s="454"/>
      <c r="AI760" s="454"/>
      <c r="AJ760" s="454"/>
      <c r="AK760" s="229"/>
      <c r="AL760" s="229"/>
      <c r="AM760" s="229"/>
      <c r="AN760" s="229"/>
      <c r="AO760" s="229"/>
      <c r="AP760" s="229"/>
      <c r="AQ760" s="229"/>
      <c r="AR760" s="229"/>
      <c r="AS760" s="229"/>
      <c r="AT760" s="229"/>
      <c r="AU760" s="229"/>
      <c r="AV760" s="229"/>
      <c r="AW760" s="229"/>
      <c r="AX760" s="229"/>
      <c r="AY760" s="229"/>
      <c r="AZ760" s="229"/>
      <c r="BA760" s="229"/>
      <c r="BB760" s="229"/>
      <c r="BC760" s="229"/>
      <c r="BD760" s="229"/>
      <c r="BE760" s="229"/>
      <c r="BF760" s="229"/>
      <c r="BG760" s="229"/>
      <c r="BH760" s="229"/>
      <c r="BI760" s="229"/>
      <c r="BJ760" s="229"/>
      <c r="BK760" s="229"/>
      <c r="BL760" s="229"/>
      <c r="BM760" s="229"/>
      <c r="BN760" s="229"/>
      <c r="BO760" s="229"/>
      <c r="BP760" s="229"/>
      <c r="BQ760" s="229"/>
      <c r="BR760" s="229"/>
      <c r="BS760" s="229"/>
      <c r="BT760" s="229"/>
      <c r="BU760" s="229"/>
      <c r="BV760" s="229"/>
      <c r="BW760" s="229"/>
      <c r="BX760" s="229"/>
      <c r="BY760" s="229"/>
      <c r="BZ760" s="230"/>
      <c r="CA760" s="30"/>
      <c r="CB760" s="42" t="str">
        <f t="shared" si="120"/>
        <v>Riadok bude skrytý.</v>
      </c>
      <c r="CC760" s="36" t="s">
        <v>97</v>
      </c>
      <c r="CD760" s="182"/>
      <c r="CE760" s="25"/>
      <c r="CW760" s="22">
        <f t="shared" si="117"/>
        <v>0</v>
      </c>
      <c r="CX760" s="22">
        <f>+IF(AK760="",IF(AY760="",IF(BM760="",0,1),1),1)</f>
        <v>0</v>
      </c>
      <c r="CZ760" s="22">
        <f t="shared" si="121"/>
        <v>1</v>
      </c>
      <c r="DA760" s="40">
        <f t="shared" si="116"/>
        <v>0</v>
      </c>
      <c r="DZ760" s="191"/>
    </row>
    <row r="761" spans="1:130">
      <c r="A761" s="12"/>
      <c r="B761" s="453" t="s">
        <v>169</v>
      </c>
      <c r="C761" s="454"/>
      <c r="D761" s="454"/>
      <c r="E761" s="454"/>
      <c r="F761" s="454"/>
      <c r="G761" s="454"/>
      <c r="H761" s="454"/>
      <c r="I761" s="454"/>
      <c r="J761" s="454"/>
      <c r="K761" s="454"/>
      <c r="L761" s="454"/>
      <c r="M761" s="454"/>
      <c r="N761" s="454"/>
      <c r="O761" s="454"/>
      <c r="P761" s="454"/>
      <c r="Q761" s="454"/>
      <c r="R761" s="454"/>
      <c r="S761" s="454"/>
      <c r="T761" s="454"/>
      <c r="U761" s="454"/>
      <c r="V761" s="454"/>
      <c r="W761" s="454"/>
      <c r="X761" s="454"/>
      <c r="Y761" s="454"/>
      <c r="Z761" s="454"/>
      <c r="AA761" s="454"/>
      <c r="AB761" s="454"/>
      <c r="AC761" s="454"/>
      <c r="AD761" s="454"/>
      <c r="AE761" s="454"/>
      <c r="AF761" s="454"/>
      <c r="AG761" s="454"/>
      <c r="AH761" s="454"/>
      <c r="AI761" s="454"/>
      <c r="AJ761" s="454"/>
      <c r="AK761" s="229"/>
      <c r="AL761" s="229"/>
      <c r="AM761" s="229"/>
      <c r="AN761" s="229"/>
      <c r="AO761" s="229"/>
      <c r="AP761" s="229"/>
      <c r="AQ761" s="229"/>
      <c r="AR761" s="229"/>
      <c r="AS761" s="229"/>
      <c r="AT761" s="229"/>
      <c r="AU761" s="229"/>
      <c r="AV761" s="229"/>
      <c r="AW761" s="229"/>
      <c r="AX761" s="229"/>
      <c r="AY761" s="229"/>
      <c r="AZ761" s="229"/>
      <c r="BA761" s="229"/>
      <c r="BB761" s="229"/>
      <c r="BC761" s="229"/>
      <c r="BD761" s="229"/>
      <c r="BE761" s="229"/>
      <c r="BF761" s="229"/>
      <c r="BG761" s="229"/>
      <c r="BH761" s="229"/>
      <c r="BI761" s="229"/>
      <c r="BJ761" s="229"/>
      <c r="BK761" s="229"/>
      <c r="BL761" s="229"/>
      <c r="BM761" s="229"/>
      <c r="BN761" s="229"/>
      <c r="BO761" s="229"/>
      <c r="BP761" s="229"/>
      <c r="BQ761" s="229"/>
      <c r="BR761" s="229"/>
      <c r="BS761" s="229"/>
      <c r="BT761" s="229"/>
      <c r="BU761" s="229"/>
      <c r="BV761" s="229"/>
      <c r="BW761" s="229"/>
      <c r="BX761" s="229"/>
      <c r="BY761" s="229"/>
      <c r="BZ761" s="230"/>
      <c r="CA761" s="30"/>
      <c r="CB761" s="42" t="str">
        <f t="shared" si="120"/>
        <v>Riadok bude skrytý.</v>
      </c>
      <c r="CC761" s="36" t="s">
        <v>97</v>
      </c>
      <c r="CD761" s="182"/>
      <c r="CE761" s="25"/>
      <c r="CW761" s="22">
        <f t="shared" si="117"/>
        <v>0</v>
      </c>
      <c r="CX761" s="22">
        <f>+IF(AK761="",IF(AY761="",IF(BM761="",0,1),1),1)</f>
        <v>0</v>
      </c>
      <c r="CZ761" s="22">
        <f t="shared" si="121"/>
        <v>1</v>
      </c>
      <c r="DA761" s="40">
        <f t="shared" si="116"/>
        <v>0</v>
      </c>
      <c r="DZ761" s="191"/>
    </row>
    <row r="762" spans="1:130">
      <c r="A762" s="12"/>
      <c r="B762" s="453" t="s">
        <v>171</v>
      </c>
      <c r="C762" s="454"/>
      <c r="D762" s="454"/>
      <c r="E762" s="454"/>
      <c r="F762" s="454"/>
      <c r="G762" s="454"/>
      <c r="H762" s="454"/>
      <c r="I762" s="454"/>
      <c r="J762" s="454"/>
      <c r="K762" s="454"/>
      <c r="L762" s="454"/>
      <c r="M762" s="454"/>
      <c r="N762" s="454"/>
      <c r="O762" s="454"/>
      <c r="P762" s="454"/>
      <c r="Q762" s="454"/>
      <c r="R762" s="454"/>
      <c r="S762" s="454"/>
      <c r="T762" s="454"/>
      <c r="U762" s="454"/>
      <c r="V762" s="454"/>
      <c r="W762" s="454"/>
      <c r="X762" s="454"/>
      <c r="Y762" s="454"/>
      <c r="Z762" s="454"/>
      <c r="AA762" s="454"/>
      <c r="AB762" s="454"/>
      <c r="AC762" s="454"/>
      <c r="AD762" s="454"/>
      <c r="AE762" s="454"/>
      <c r="AF762" s="454"/>
      <c r="AG762" s="454"/>
      <c r="AH762" s="454"/>
      <c r="AI762" s="454"/>
      <c r="AJ762" s="454"/>
      <c r="AK762" s="229"/>
      <c r="AL762" s="229"/>
      <c r="AM762" s="229"/>
      <c r="AN762" s="229"/>
      <c r="AO762" s="229"/>
      <c r="AP762" s="229"/>
      <c r="AQ762" s="229"/>
      <c r="AR762" s="229"/>
      <c r="AS762" s="229"/>
      <c r="AT762" s="229"/>
      <c r="AU762" s="229"/>
      <c r="AV762" s="229"/>
      <c r="AW762" s="229"/>
      <c r="AX762" s="229"/>
      <c r="AY762" s="229"/>
      <c r="AZ762" s="229"/>
      <c r="BA762" s="229"/>
      <c r="BB762" s="229"/>
      <c r="BC762" s="229"/>
      <c r="BD762" s="229"/>
      <c r="BE762" s="229"/>
      <c r="BF762" s="229"/>
      <c r="BG762" s="229"/>
      <c r="BH762" s="229"/>
      <c r="BI762" s="229"/>
      <c r="BJ762" s="229"/>
      <c r="BK762" s="229"/>
      <c r="BL762" s="229"/>
      <c r="BM762" s="229"/>
      <c r="BN762" s="229"/>
      <c r="BO762" s="229"/>
      <c r="BP762" s="229"/>
      <c r="BQ762" s="229"/>
      <c r="BR762" s="229"/>
      <c r="BS762" s="229"/>
      <c r="BT762" s="229"/>
      <c r="BU762" s="229"/>
      <c r="BV762" s="229"/>
      <c r="BW762" s="229"/>
      <c r="BX762" s="229"/>
      <c r="BY762" s="229"/>
      <c r="BZ762" s="230"/>
      <c r="CA762" s="30"/>
      <c r="CB762" s="42" t="str">
        <f t="shared" si="120"/>
        <v>Riadok bude skrytý.</v>
      </c>
      <c r="CC762" s="36" t="s">
        <v>97</v>
      </c>
      <c r="CD762" s="182"/>
      <c r="CE762" s="25"/>
      <c r="CW762" s="22">
        <f t="shared" si="117"/>
        <v>0</v>
      </c>
      <c r="CX762" s="22">
        <f>+IF(AK762="",IF(AY762="",IF(BM762="",0,1),1),1)</f>
        <v>0</v>
      </c>
      <c r="CZ762" s="22">
        <f t="shared" si="121"/>
        <v>1</v>
      </c>
      <c r="DA762" s="40">
        <f t="shared" si="116"/>
        <v>0</v>
      </c>
      <c r="DZ762" s="191"/>
    </row>
    <row r="763" spans="1:130">
      <c r="A763" s="12"/>
      <c r="B763" s="496" t="s">
        <v>173</v>
      </c>
      <c r="C763" s="497"/>
      <c r="D763" s="497"/>
      <c r="E763" s="497"/>
      <c r="F763" s="497"/>
      <c r="G763" s="497"/>
      <c r="H763" s="497"/>
      <c r="I763" s="497"/>
      <c r="J763" s="497"/>
      <c r="K763" s="497"/>
      <c r="L763" s="497"/>
      <c r="M763" s="497"/>
      <c r="N763" s="497"/>
      <c r="O763" s="497"/>
      <c r="P763" s="497"/>
      <c r="Q763" s="497"/>
      <c r="R763" s="497"/>
      <c r="S763" s="497"/>
      <c r="T763" s="497"/>
      <c r="U763" s="497"/>
      <c r="V763" s="497"/>
      <c r="W763" s="497"/>
      <c r="X763" s="497"/>
      <c r="Y763" s="497"/>
      <c r="Z763" s="497"/>
      <c r="AA763" s="497"/>
      <c r="AB763" s="497"/>
      <c r="AC763" s="497"/>
      <c r="AD763" s="497"/>
      <c r="AE763" s="497"/>
      <c r="AF763" s="497"/>
      <c r="AG763" s="497"/>
      <c r="AH763" s="497"/>
      <c r="AI763" s="497"/>
      <c r="AJ763" s="497"/>
      <c r="AK763" s="498"/>
      <c r="AL763" s="499"/>
      <c r="AM763" s="499"/>
      <c r="AN763" s="499"/>
      <c r="AO763" s="499"/>
      <c r="AP763" s="499"/>
      <c r="AQ763" s="499"/>
      <c r="AR763" s="499"/>
      <c r="AS763" s="499"/>
      <c r="AT763" s="499"/>
      <c r="AU763" s="499"/>
      <c r="AV763" s="499"/>
      <c r="AW763" s="499"/>
      <c r="AX763" s="499"/>
      <c r="AY763" s="499"/>
      <c r="AZ763" s="499"/>
      <c r="BA763" s="499"/>
      <c r="BB763" s="499"/>
      <c r="BC763" s="499"/>
      <c r="BD763" s="499"/>
      <c r="BE763" s="499"/>
      <c r="BF763" s="499"/>
      <c r="BG763" s="499"/>
      <c r="BH763" s="499"/>
      <c r="BI763" s="499"/>
      <c r="BJ763" s="499"/>
      <c r="BK763" s="499"/>
      <c r="BL763" s="499"/>
      <c r="BM763" s="499"/>
      <c r="BN763" s="499"/>
      <c r="BO763" s="499"/>
      <c r="BP763" s="499"/>
      <c r="BQ763" s="499"/>
      <c r="BR763" s="499"/>
      <c r="BS763" s="499"/>
      <c r="BT763" s="499"/>
      <c r="BU763" s="499"/>
      <c r="BV763" s="499"/>
      <c r="BW763" s="499"/>
      <c r="BX763" s="499"/>
      <c r="BY763" s="499"/>
      <c r="BZ763" s="500"/>
      <c r="CA763" s="30"/>
      <c r="CB763" s="42" t="str">
        <f t="shared" si="120"/>
        <v>Riadok bude skrytý.</v>
      </c>
      <c r="CC763" s="36" t="s">
        <v>97</v>
      </c>
      <c r="CD763" s="182"/>
      <c r="CE763" s="25"/>
      <c r="CW763" s="22">
        <f t="shared" si="117"/>
        <v>0</v>
      </c>
      <c r="CX763" s="22">
        <f>+IF(CX760+CX761+CX762+CX764+CX765+CX766+CX767+CX768+CX769=0,0,1)</f>
        <v>0</v>
      </c>
      <c r="CZ763" s="22">
        <f t="shared" si="121"/>
        <v>1</v>
      </c>
      <c r="DA763" s="40">
        <f t="shared" si="116"/>
        <v>0</v>
      </c>
      <c r="DZ763" s="191"/>
    </row>
    <row r="764" spans="1:130">
      <c r="A764" s="12"/>
      <c r="B764" s="453" t="s">
        <v>174</v>
      </c>
      <c r="C764" s="454"/>
      <c r="D764" s="454"/>
      <c r="E764" s="454"/>
      <c r="F764" s="454"/>
      <c r="G764" s="454"/>
      <c r="H764" s="454"/>
      <c r="I764" s="454"/>
      <c r="J764" s="454"/>
      <c r="K764" s="454"/>
      <c r="L764" s="454"/>
      <c r="M764" s="454"/>
      <c r="N764" s="454"/>
      <c r="O764" s="454"/>
      <c r="P764" s="454"/>
      <c r="Q764" s="454"/>
      <c r="R764" s="454"/>
      <c r="S764" s="454"/>
      <c r="T764" s="454"/>
      <c r="U764" s="454"/>
      <c r="V764" s="454"/>
      <c r="W764" s="454"/>
      <c r="X764" s="454"/>
      <c r="Y764" s="454"/>
      <c r="Z764" s="454"/>
      <c r="AA764" s="454"/>
      <c r="AB764" s="454"/>
      <c r="AC764" s="454"/>
      <c r="AD764" s="454"/>
      <c r="AE764" s="454"/>
      <c r="AF764" s="454"/>
      <c r="AG764" s="454"/>
      <c r="AH764" s="454"/>
      <c r="AI764" s="454"/>
      <c r="AJ764" s="454"/>
      <c r="AK764" s="501"/>
      <c r="AL764" s="501"/>
      <c r="AM764" s="501"/>
      <c r="AN764" s="501"/>
      <c r="AO764" s="501"/>
      <c r="AP764" s="501"/>
      <c r="AQ764" s="501"/>
      <c r="AR764" s="501"/>
      <c r="AS764" s="501"/>
      <c r="AT764" s="501"/>
      <c r="AU764" s="501"/>
      <c r="AV764" s="501"/>
      <c r="AW764" s="501"/>
      <c r="AX764" s="501"/>
      <c r="AY764" s="501"/>
      <c r="AZ764" s="501"/>
      <c r="BA764" s="501"/>
      <c r="BB764" s="501"/>
      <c r="BC764" s="501"/>
      <c r="BD764" s="501"/>
      <c r="BE764" s="501"/>
      <c r="BF764" s="501"/>
      <c r="BG764" s="501"/>
      <c r="BH764" s="501"/>
      <c r="BI764" s="501"/>
      <c r="BJ764" s="501"/>
      <c r="BK764" s="501"/>
      <c r="BL764" s="501"/>
      <c r="BM764" s="501"/>
      <c r="BN764" s="501"/>
      <c r="BO764" s="501"/>
      <c r="BP764" s="501"/>
      <c r="BQ764" s="501"/>
      <c r="BR764" s="501"/>
      <c r="BS764" s="501"/>
      <c r="BT764" s="501"/>
      <c r="BU764" s="501"/>
      <c r="BV764" s="501"/>
      <c r="BW764" s="501"/>
      <c r="BX764" s="501"/>
      <c r="BY764" s="501"/>
      <c r="BZ764" s="502"/>
      <c r="CA764" s="30"/>
      <c r="CB764" s="42" t="str">
        <f t="shared" si="120"/>
        <v>Riadok bude skrytý.</v>
      </c>
      <c r="CC764" s="36" t="s">
        <v>97</v>
      </c>
      <c r="CD764" s="182"/>
      <c r="CE764" s="25"/>
      <c r="CW764" s="22">
        <f t="shared" si="117"/>
        <v>0</v>
      </c>
      <c r="CX764" s="22">
        <f>+IF(AK764="",IF(AY764="",IF(BM764="",0,1),1),1)</f>
        <v>0</v>
      </c>
      <c r="CZ764" s="22">
        <f t="shared" si="121"/>
        <v>1</v>
      </c>
      <c r="DA764" s="40">
        <f t="shared" si="116"/>
        <v>0</v>
      </c>
      <c r="DZ764" s="191"/>
    </row>
    <row r="765" spans="1:130">
      <c r="A765" s="12"/>
      <c r="B765" s="453" t="s">
        <v>178</v>
      </c>
      <c r="C765" s="454"/>
      <c r="D765" s="454"/>
      <c r="E765" s="454"/>
      <c r="F765" s="454"/>
      <c r="G765" s="454"/>
      <c r="H765" s="454"/>
      <c r="I765" s="454"/>
      <c r="J765" s="454"/>
      <c r="K765" s="454"/>
      <c r="L765" s="454"/>
      <c r="M765" s="454"/>
      <c r="N765" s="454"/>
      <c r="O765" s="454"/>
      <c r="P765" s="454"/>
      <c r="Q765" s="454"/>
      <c r="R765" s="454"/>
      <c r="S765" s="454"/>
      <c r="T765" s="454"/>
      <c r="U765" s="454"/>
      <c r="V765" s="454"/>
      <c r="W765" s="454"/>
      <c r="X765" s="454"/>
      <c r="Y765" s="454"/>
      <c r="Z765" s="454"/>
      <c r="AA765" s="454"/>
      <c r="AB765" s="454"/>
      <c r="AC765" s="454"/>
      <c r="AD765" s="454"/>
      <c r="AE765" s="454"/>
      <c r="AF765" s="454"/>
      <c r="AG765" s="454"/>
      <c r="AH765" s="454"/>
      <c r="AI765" s="454"/>
      <c r="AJ765" s="454"/>
      <c r="AK765" s="229"/>
      <c r="AL765" s="229"/>
      <c r="AM765" s="229"/>
      <c r="AN765" s="229"/>
      <c r="AO765" s="229"/>
      <c r="AP765" s="229"/>
      <c r="AQ765" s="229"/>
      <c r="AR765" s="229"/>
      <c r="AS765" s="229"/>
      <c r="AT765" s="229"/>
      <c r="AU765" s="229"/>
      <c r="AV765" s="229"/>
      <c r="AW765" s="229"/>
      <c r="AX765" s="229"/>
      <c r="AY765" s="229"/>
      <c r="AZ765" s="229"/>
      <c r="BA765" s="229"/>
      <c r="BB765" s="229"/>
      <c r="BC765" s="229"/>
      <c r="BD765" s="229"/>
      <c r="BE765" s="229"/>
      <c r="BF765" s="229"/>
      <c r="BG765" s="229"/>
      <c r="BH765" s="229"/>
      <c r="BI765" s="229"/>
      <c r="BJ765" s="229"/>
      <c r="BK765" s="229"/>
      <c r="BL765" s="229"/>
      <c r="BM765" s="229"/>
      <c r="BN765" s="229"/>
      <c r="BO765" s="229"/>
      <c r="BP765" s="229"/>
      <c r="BQ765" s="229"/>
      <c r="BR765" s="229"/>
      <c r="BS765" s="229"/>
      <c r="BT765" s="229"/>
      <c r="BU765" s="229"/>
      <c r="BV765" s="229"/>
      <c r="BW765" s="229"/>
      <c r="BX765" s="229"/>
      <c r="BY765" s="229"/>
      <c r="BZ765" s="230"/>
      <c r="CA765" s="30"/>
      <c r="CB765" s="42" t="str">
        <f t="shared" si="120"/>
        <v>Riadok bude skrytý.</v>
      </c>
      <c r="CC765" s="36" t="s">
        <v>97</v>
      </c>
      <c r="CD765" s="182"/>
      <c r="CE765" s="25"/>
      <c r="CW765" s="22">
        <f t="shared" si="117"/>
        <v>0</v>
      </c>
      <c r="CX765" s="22">
        <f>+IF(AK765="",IF(AY765="",IF(BM765="",0,1),1),1)</f>
        <v>0</v>
      </c>
      <c r="CZ765" s="22">
        <f t="shared" si="121"/>
        <v>1</v>
      </c>
      <c r="DA765" s="40">
        <f t="shared" si="116"/>
        <v>0</v>
      </c>
      <c r="DZ765" s="191"/>
    </row>
    <row r="766" spans="1:130">
      <c r="A766" s="12"/>
      <c r="B766" s="453" t="s">
        <v>175</v>
      </c>
      <c r="C766" s="454"/>
      <c r="D766" s="454"/>
      <c r="E766" s="454"/>
      <c r="F766" s="454"/>
      <c r="G766" s="454"/>
      <c r="H766" s="454"/>
      <c r="I766" s="454"/>
      <c r="J766" s="454"/>
      <c r="K766" s="454"/>
      <c r="L766" s="454"/>
      <c r="M766" s="454"/>
      <c r="N766" s="454"/>
      <c r="O766" s="454"/>
      <c r="P766" s="454"/>
      <c r="Q766" s="454"/>
      <c r="R766" s="454"/>
      <c r="S766" s="454"/>
      <c r="T766" s="454"/>
      <c r="U766" s="454"/>
      <c r="V766" s="454"/>
      <c r="W766" s="454"/>
      <c r="X766" s="454"/>
      <c r="Y766" s="454"/>
      <c r="Z766" s="454"/>
      <c r="AA766" s="454"/>
      <c r="AB766" s="454"/>
      <c r="AC766" s="454"/>
      <c r="AD766" s="454"/>
      <c r="AE766" s="454"/>
      <c r="AF766" s="454"/>
      <c r="AG766" s="454"/>
      <c r="AH766" s="454"/>
      <c r="AI766" s="454"/>
      <c r="AJ766" s="454"/>
      <c r="AK766" s="494"/>
      <c r="AL766" s="494"/>
      <c r="AM766" s="494"/>
      <c r="AN766" s="494"/>
      <c r="AO766" s="494"/>
      <c r="AP766" s="494"/>
      <c r="AQ766" s="494"/>
      <c r="AR766" s="494"/>
      <c r="AS766" s="494"/>
      <c r="AT766" s="494"/>
      <c r="AU766" s="494"/>
      <c r="AV766" s="494"/>
      <c r="AW766" s="494"/>
      <c r="AX766" s="494"/>
      <c r="AY766" s="494"/>
      <c r="AZ766" s="494"/>
      <c r="BA766" s="494"/>
      <c r="BB766" s="494"/>
      <c r="BC766" s="494"/>
      <c r="BD766" s="494"/>
      <c r="BE766" s="494"/>
      <c r="BF766" s="494"/>
      <c r="BG766" s="494"/>
      <c r="BH766" s="494"/>
      <c r="BI766" s="494"/>
      <c r="BJ766" s="494"/>
      <c r="BK766" s="494"/>
      <c r="BL766" s="494"/>
      <c r="BM766" s="494"/>
      <c r="BN766" s="494"/>
      <c r="BO766" s="494"/>
      <c r="BP766" s="494"/>
      <c r="BQ766" s="494"/>
      <c r="BR766" s="494"/>
      <c r="BS766" s="494"/>
      <c r="BT766" s="494"/>
      <c r="BU766" s="494"/>
      <c r="BV766" s="494"/>
      <c r="BW766" s="494"/>
      <c r="BX766" s="494"/>
      <c r="BY766" s="494"/>
      <c r="BZ766" s="495"/>
      <c r="CA766" s="30"/>
      <c r="CB766" s="42" t="str">
        <f t="shared" si="120"/>
        <v>Riadok bude skrytý.</v>
      </c>
      <c r="CC766" s="36" t="s">
        <v>97</v>
      </c>
      <c r="CD766" s="182"/>
      <c r="CE766" s="25"/>
      <c r="CW766" s="22">
        <f t="shared" si="117"/>
        <v>0</v>
      </c>
      <c r="CX766" s="22">
        <f>+IF(AK766="",IF(AY766="",IF(BM766="",0,1),1),1)</f>
        <v>0</v>
      </c>
      <c r="CZ766" s="22">
        <f t="shared" si="121"/>
        <v>1</v>
      </c>
      <c r="DA766" s="40">
        <f t="shared" si="116"/>
        <v>0</v>
      </c>
      <c r="DZ766" s="191"/>
    </row>
    <row r="767" spans="1:130">
      <c r="A767" s="12"/>
      <c r="B767" s="453" t="s">
        <v>176</v>
      </c>
      <c r="C767" s="454"/>
      <c r="D767" s="454"/>
      <c r="E767" s="454"/>
      <c r="F767" s="454"/>
      <c r="G767" s="454"/>
      <c r="H767" s="454"/>
      <c r="I767" s="454"/>
      <c r="J767" s="454"/>
      <c r="K767" s="454"/>
      <c r="L767" s="454"/>
      <c r="M767" s="454"/>
      <c r="N767" s="454"/>
      <c r="O767" s="454"/>
      <c r="P767" s="454"/>
      <c r="Q767" s="454"/>
      <c r="R767" s="454"/>
      <c r="S767" s="454"/>
      <c r="T767" s="454"/>
      <c r="U767" s="454"/>
      <c r="V767" s="454"/>
      <c r="W767" s="454"/>
      <c r="X767" s="454"/>
      <c r="Y767" s="454"/>
      <c r="Z767" s="454"/>
      <c r="AA767" s="454"/>
      <c r="AB767" s="454"/>
      <c r="AC767" s="454"/>
      <c r="AD767" s="454"/>
      <c r="AE767" s="454"/>
      <c r="AF767" s="454"/>
      <c r="AG767" s="454"/>
      <c r="AH767" s="454"/>
      <c r="AI767" s="454"/>
      <c r="AJ767" s="454"/>
      <c r="AK767" s="494"/>
      <c r="AL767" s="494"/>
      <c r="AM767" s="494"/>
      <c r="AN767" s="494"/>
      <c r="AO767" s="494"/>
      <c r="AP767" s="494"/>
      <c r="AQ767" s="494"/>
      <c r="AR767" s="494"/>
      <c r="AS767" s="494"/>
      <c r="AT767" s="494"/>
      <c r="AU767" s="494"/>
      <c r="AV767" s="494"/>
      <c r="AW767" s="494"/>
      <c r="AX767" s="494"/>
      <c r="AY767" s="494"/>
      <c r="AZ767" s="494"/>
      <c r="BA767" s="494"/>
      <c r="BB767" s="494"/>
      <c r="BC767" s="494"/>
      <c r="BD767" s="494"/>
      <c r="BE767" s="494"/>
      <c r="BF767" s="494"/>
      <c r="BG767" s="494"/>
      <c r="BH767" s="494"/>
      <c r="BI767" s="494"/>
      <c r="BJ767" s="494"/>
      <c r="BK767" s="494"/>
      <c r="BL767" s="494"/>
      <c r="BM767" s="494"/>
      <c r="BN767" s="494"/>
      <c r="BO767" s="494"/>
      <c r="BP767" s="494"/>
      <c r="BQ767" s="494"/>
      <c r="BR767" s="494"/>
      <c r="BS767" s="494"/>
      <c r="BT767" s="494"/>
      <c r="BU767" s="494"/>
      <c r="BV767" s="494"/>
      <c r="BW767" s="494"/>
      <c r="BX767" s="494"/>
      <c r="BY767" s="494"/>
      <c r="BZ767" s="495"/>
      <c r="CA767" s="30"/>
      <c r="CB767" s="42" t="str">
        <f t="shared" si="120"/>
        <v>Riadok bude skrytý.</v>
      </c>
      <c r="CC767" s="36" t="s">
        <v>97</v>
      </c>
      <c r="CD767" s="182"/>
      <c r="CE767" s="25"/>
      <c r="CW767" s="22">
        <f t="shared" si="117"/>
        <v>0</v>
      </c>
      <c r="CX767" s="22">
        <f>+IF(AK767="",IF(AY767="",IF(BM767="",0,1),1),1)</f>
        <v>0</v>
      </c>
      <c r="CZ767" s="22">
        <f t="shared" si="121"/>
        <v>1</v>
      </c>
      <c r="DA767" s="40">
        <f t="shared" si="116"/>
        <v>0</v>
      </c>
      <c r="DZ767" s="191"/>
    </row>
    <row r="768" spans="1:130">
      <c r="A768" s="12"/>
      <c r="B768" s="509" t="s">
        <v>177</v>
      </c>
      <c r="C768" s="510"/>
      <c r="D768" s="510"/>
      <c r="E768" s="510"/>
      <c r="F768" s="510"/>
      <c r="G768" s="510"/>
      <c r="H768" s="510"/>
      <c r="I768" s="510"/>
      <c r="J768" s="510"/>
      <c r="K768" s="510"/>
      <c r="L768" s="510"/>
      <c r="M768" s="510"/>
      <c r="N768" s="510"/>
      <c r="O768" s="510"/>
      <c r="P768" s="510"/>
      <c r="Q768" s="510"/>
      <c r="R768" s="510"/>
      <c r="S768" s="510"/>
      <c r="T768" s="510"/>
      <c r="U768" s="510"/>
      <c r="V768" s="510"/>
      <c r="W768" s="510"/>
      <c r="X768" s="510"/>
      <c r="Y768" s="510"/>
      <c r="Z768" s="510"/>
      <c r="AA768" s="510"/>
      <c r="AB768" s="510"/>
      <c r="AC768" s="510"/>
      <c r="AD768" s="510"/>
      <c r="AE768" s="510"/>
      <c r="AF768" s="510"/>
      <c r="AG768" s="510"/>
      <c r="AH768" s="510"/>
      <c r="AI768" s="510"/>
      <c r="AJ768" s="510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7"/>
      <c r="CA768" s="30"/>
      <c r="CB768" s="42" t="str">
        <f t="shared" si="120"/>
        <v>Riadok bude skrytý.</v>
      </c>
      <c r="CC768" s="36" t="s">
        <v>97</v>
      </c>
      <c r="CD768" s="182"/>
      <c r="CE768" s="25"/>
      <c r="CW768" s="22">
        <f t="shared" si="117"/>
        <v>0</v>
      </c>
      <c r="CX768" s="22">
        <f>+IF(AK768="",IF(AY768="",IF(BM768="",0,1),1),1)</f>
        <v>0</v>
      </c>
      <c r="CZ768" s="22">
        <f t="shared" si="121"/>
        <v>1</v>
      </c>
      <c r="DA768" s="40">
        <f t="shared" si="116"/>
        <v>0</v>
      </c>
      <c r="DZ768" s="191"/>
    </row>
    <row r="769" spans="1:130" ht="29.25" customHeight="1">
      <c r="A769" s="12"/>
      <c r="B769" s="511" t="s">
        <v>172</v>
      </c>
      <c r="C769" s="512"/>
      <c r="D769" s="512"/>
      <c r="E769" s="512"/>
      <c r="F769" s="512"/>
      <c r="G769" s="512"/>
      <c r="H769" s="512"/>
      <c r="I769" s="512"/>
      <c r="J769" s="512"/>
      <c r="K769" s="512"/>
      <c r="L769" s="512"/>
      <c r="M769" s="512"/>
      <c r="N769" s="512"/>
      <c r="O769" s="512"/>
      <c r="P769" s="512"/>
      <c r="Q769" s="512"/>
      <c r="R769" s="512"/>
      <c r="S769" s="512"/>
      <c r="T769" s="512"/>
      <c r="U769" s="512"/>
      <c r="V769" s="512"/>
      <c r="W769" s="512"/>
      <c r="X769" s="512"/>
      <c r="Y769" s="512"/>
      <c r="Z769" s="512"/>
      <c r="AA769" s="512"/>
      <c r="AB769" s="512"/>
      <c r="AC769" s="512"/>
      <c r="AD769" s="512"/>
      <c r="AE769" s="512"/>
      <c r="AF769" s="512"/>
      <c r="AG769" s="512"/>
      <c r="AH769" s="512"/>
      <c r="AI769" s="512"/>
      <c r="AJ769" s="512"/>
      <c r="AK769" s="513"/>
      <c r="AL769" s="513"/>
      <c r="AM769" s="513"/>
      <c r="AN769" s="513"/>
      <c r="AO769" s="513"/>
      <c r="AP769" s="513"/>
      <c r="AQ769" s="513"/>
      <c r="AR769" s="513"/>
      <c r="AS769" s="513"/>
      <c r="AT769" s="513"/>
      <c r="AU769" s="513"/>
      <c r="AV769" s="513"/>
      <c r="AW769" s="513"/>
      <c r="AX769" s="513"/>
      <c r="AY769" s="513"/>
      <c r="AZ769" s="513"/>
      <c r="BA769" s="513"/>
      <c r="BB769" s="513"/>
      <c r="BC769" s="513"/>
      <c r="BD769" s="513"/>
      <c r="BE769" s="513"/>
      <c r="BF769" s="513"/>
      <c r="BG769" s="513"/>
      <c r="BH769" s="513"/>
      <c r="BI769" s="513"/>
      <c r="BJ769" s="513"/>
      <c r="BK769" s="513"/>
      <c r="BL769" s="513"/>
      <c r="BM769" s="513"/>
      <c r="BN769" s="513"/>
      <c r="BO769" s="513"/>
      <c r="BP769" s="513"/>
      <c r="BQ769" s="513"/>
      <c r="BR769" s="513"/>
      <c r="BS769" s="513"/>
      <c r="BT769" s="513"/>
      <c r="BU769" s="513"/>
      <c r="BV769" s="513"/>
      <c r="BW769" s="513"/>
      <c r="BX769" s="513"/>
      <c r="BY769" s="513"/>
      <c r="BZ769" s="514"/>
      <c r="CA769" s="30"/>
      <c r="CB769" s="42" t="str">
        <f t="shared" si="120"/>
        <v>Riadok bude skrytý.</v>
      </c>
      <c r="CC769" s="36" t="s">
        <v>97</v>
      </c>
      <c r="CW769" s="22">
        <f t="shared" si="117"/>
        <v>0</v>
      </c>
      <c r="CX769" s="22">
        <f>+IF(AK769="",IF(AY769="",IF(BM769="",0,1),1)*1,)</f>
        <v>0</v>
      </c>
      <c r="CZ769" s="22">
        <f t="shared" si="121"/>
        <v>1</v>
      </c>
      <c r="DA769" s="40">
        <f t="shared" si="116"/>
        <v>0</v>
      </c>
      <c r="DZ769" s="191"/>
    </row>
    <row r="770" spans="1:130">
      <c r="A770" s="12"/>
      <c r="CA770" s="28"/>
      <c r="CB770" s="42" t="str">
        <f t="shared" si="120"/>
        <v>Riadok bude skrytý.</v>
      </c>
      <c r="CC770" s="36" t="s">
        <v>97</v>
      </c>
      <c r="CW770" s="22">
        <f t="shared" si="117"/>
        <v>0</v>
      </c>
      <c r="CZ770" s="22">
        <f t="shared" si="121"/>
        <v>1</v>
      </c>
      <c r="DA770" s="22">
        <f>+IF(CW770+CX770+CY770=0,0,IF(CZ770=0,0,1))</f>
        <v>0</v>
      </c>
      <c r="DZ770" s="191"/>
    </row>
    <row r="771" spans="1:130">
      <c r="A771" s="12"/>
      <c r="B771" s="196" t="s">
        <v>229</v>
      </c>
      <c r="CA771" s="29" t="s">
        <v>91</v>
      </c>
      <c r="CB771" s="42" t="str">
        <f t="shared" ref="CB771:CB800" si="122">+IF(DA771=0,"Riadok bude skrytý.","Riadok bude vidieť.")</f>
        <v>Riadok bude skrytý.</v>
      </c>
      <c r="CC771" s="36" t="s">
        <v>97</v>
      </c>
      <c r="CW771" s="22">
        <f>+IF($K$773="nie je",0,1)</f>
        <v>0</v>
      </c>
      <c r="CZ771" s="22">
        <f t="shared" ref="CZ771:CZ800" si="123">IF(CC771="",1,IF(CC771="Chcem skryť riadok.",0,1))</f>
        <v>1</v>
      </c>
      <c r="DA771" s="22">
        <f>+IF(CW771+CX771+CY771=0,0,IF(CZ771=0,0,1))</f>
        <v>0</v>
      </c>
      <c r="DZ771" s="191"/>
    </row>
    <row r="772" spans="1:130">
      <c r="A772" s="12"/>
      <c r="CA772" s="28"/>
      <c r="CB772" s="42" t="str">
        <f t="shared" si="122"/>
        <v>Riadok bude skrytý.</v>
      </c>
      <c r="CC772" s="36" t="s">
        <v>97</v>
      </c>
      <c r="CW772" s="22">
        <f t="shared" ref="CW772:CW800" si="124">+IF($K$773="nie je",0,1)</f>
        <v>0</v>
      </c>
      <c r="CZ772" s="22">
        <f t="shared" si="123"/>
        <v>1</v>
      </c>
      <c r="DA772" s="22">
        <f>+IF(CW772+CX772+CY772=0,0,IF(CZ772=0,0,1))</f>
        <v>0</v>
      </c>
      <c r="DZ772" s="191"/>
    </row>
    <row r="773" spans="1:130">
      <c r="A773" s="12"/>
      <c r="B773" s="2" t="s">
        <v>230</v>
      </c>
      <c r="K773" s="211" t="s">
        <v>281</v>
      </c>
      <c r="L773" s="211"/>
      <c r="M773" s="211"/>
      <c r="N773" s="211"/>
      <c r="O773" s="211"/>
      <c r="P773" s="2" t="s">
        <v>233</v>
      </c>
      <c r="CA773" s="28"/>
      <c r="CB773" s="42" t="str">
        <f t="shared" si="122"/>
        <v>Riadok bude skrytý.</v>
      </c>
      <c r="CC773" s="36" t="s">
        <v>97</v>
      </c>
      <c r="CW773" s="22">
        <f t="shared" si="124"/>
        <v>0</v>
      </c>
      <c r="CZ773" s="22">
        <f t="shared" si="123"/>
        <v>1</v>
      </c>
      <c r="DA773" s="22">
        <f>+IF(CW773+CX773+CY773=0,0,IF(CZ773=0,0,1))</f>
        <v>0</v>
      </c>
      <c r="DZ773" s="191"/>
    </row>
    <row r="774" spans="1:130">
      <c r="A774" s="12"/>
      <c r="B774" s="2" t="s">
        <v>232</v>
      </c>
      <c r="CA774" s="28"/>
      <c r="CB774" s="42" t="str">
        <f t="shared" si="122"/>
        <v>Riadok bude skrytý.</v>
      </c>
      <c r="CC774" s="36" t="s">
        <v>97</v>
      </c>
      <c r="CW774" s="22">
        <f t="shared" si="124"/>
        <v>0</v>
      </c>
      <c r="CZ774" s="22">
        <f t="shared" si="123"/>
        <v>1</v>
      </c>
      <c r="DA774" s="22">
        <f>+IF(CW774+CX774+CY774=0,0,IF(CZ774=0,0,1))</f>
        <v>0</v>
      </c>
      <c r="DZ774" s="191"/>
    </row>
    <row r="775" spans="1:130">
      <c r="A775" s="12"/>
      <c r="CA775" s="28"/>
      <c r="CB775" s="42" t="str">
        <f t="shared" si="122"/>
        <v>Riadok bude skrytý.</v>
      </c>
      <c r="CC775" s="36" t="s">
        <v>97</v>
      </c>
      <c r="CW775" s="22">
        <f t="shared" si="124"/>
        <v>0</v>
      </c>
      <c r="CX775" s="22">
        <f>+IF(CX777+CX785+CX793=0,0,1)</f>
        <v>0</v>
      </c>
      <c r="CZ775" s="22">
        <f t="shared" si="123"/>
        <v>1</v>
      </c>
      <c r="DA775" s="40">
        <f t="shared" ref="DA775:DA800" si="125">+IF(CW775*CX775=0,0,IF(CZ775=0,0,1))</f>
        <v>0</v>
      </c>
      <c r="DZ775" s="191"/>
    </row>
    <row r="776" spans="1:130">
      <c r="A776" s="12"/>
      <c r="B776" s="2" t="str">
        <f>+IF(K773="je","Spoločnosť uvádza nasledujúce informácie:","")</f>
        <v/>
      </c>
      <c r="CA776" s="29" t="s">
        <v>91</v>
      </c>
      <c r="CB776" s="42" t="str">
        <f t="shared" si="122"/>
        <v>Riadok bude skrytý.</v>
      </c>
      <c r="CC776" s="36" t="s">
        <v>97</v>
      </c>
      <c r="CW776" s="22">
        <f t="shared" si="124"/>
        <v>0</v>
      </c>
      <c r="CX776" s="22">
        <f>+IF(CX777+CX785+CX793=0,0,1)</f>
        <v>0</v>
      </c>
      <c r="CZ776" s="22">
        <f t="shared" si="123"/>
        <v>1</v>
      </c>
      <c r="DA776" s="40">
        <f t="shared" si="125"/>
        <v>0</v>
      </c>
      <c r="DZ776" s="191"/>
    </row>
    <row r="777" spans="1:130">
      <c r="A777" s="12"/>
      <c r="B777" s="2" t="s">
        <v>234</v>
      </c>
      <c r="CA777" s="28"/>
      <c r="CB777" s="42" t="str">
        <f t="shared" si="122"/>
        <v>Riadok bude skrytý.</v>
      </c>
      <c r="CC777" s="36" t="s">
        <v>97</v>
      </c>
      <c r="CW777" s="22">
        <f t="shared" si="124"/>
        <v>0</v>
      </c>
      <c r="CX777" s="22">
        <f>+IF(SUM(CX778:CX784)=0,0,1)</f>
        <v>0</v>
      </c>
      <c r="CZ777" s="22">
        <f t="shared" si="123"/>
        <v>1</v>
      </c>
      <c r="DA777" s="40">
        <f t="shared" si="125"/>
        <v>0</v>
      </c>
      <c r="DZ777" s="191"/>
    </row>
    <row r="778" spans="1:130">
      <c r="A778" s="12"/>
      <c r="B778" s="212"/>
      <c r="C778" s="212"/>
      <c r="D778" s="212"/>
      <c r="E778" s="212"/>
      <c r="F778" s="212"/>
      <c r="G778" s="212"/>
      <c r="H778" s="212"/>
      <c r="I778" s="212"/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  <c r="AH778" s="212"/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  <c r="BI778" s="212"/>
      <c r="BJ778" s="212"/>
      <c r="BK778" s="212"/>
      <c r="BL778" s="212"/>
      <c r="BM778" s="212"/>
      <c r="BN778" s="212"/>
      <c r="BO778" s="212"/>
      <c r="BP778" s="212"/>
      <c r="BQ778" s="212"/>
      <c r="BR778" s="212"/>
      <c r="BS778" s="212"/>
      <c r="BT778" s="212"/>
      <c r="BU778" s="212"/>
      <c r="BV778" s="212"/>
      <c r="BW778" s="212"/>
      <c r="BX778" s="212"/>
      <c r="BY778" s="212"/>
      <c r="BZ778" s="212"/>
      <c r="CA778" s="28"/>
      <c r="CB778" s="42" t="str">
        <f t="shared" si="122"/>
        <v>Riadok bude skrytý.</v>
      </c>
      <c r="CC778" s="36" t="s">
        <v>97</v>
      </c>
      <c r="CW778" s="22">
        <f t="shared" si="124"/>
        <v>0</v>
      </c>
      <c r="CX778" s="22">
        <f>+IF(B778="",0,1)</f>
        <v>0</v>
      </c>
      <c r="CZ778" s="22">
        <f t="shared" si="123"/>
        <v>1</v>
      </c>
      <c r="DA778" s="40">
        <f t="shared" si="125"/>
        <v>0</v>
      </c>
      <c r="DZ778" s="191"/>
    </row>
    <row r="779" spans="1:130">
      <c r="A779" s="12"/>
      <c r="B779" s="212"/>
      <c r="C779" s="212"/>
      <c r="D779" s="212"/>
      <c r="E779" s="212"/>
      <c r="F779" s="212"/>
      <c r="G779" s="212"/>
      <c r="H779" s="212"/>
      <c r="I779" s="212"/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  <c r="AH779" s="212"/>
      <c r="AI779" s="212"/>
      <c r="AJ779" s="212"/>
      <c r="AK779" s="212"/>
      <c r="AL779" s="212"/>
      <c r="AM779" s="212"/>
      <c r="AN779" s="212"/>
      <c r="AO779" s="212"/>
      <c r="AP779" s="212"/>
      <c r="AQ779" s="212"/>
      <c r="AR779" s="212"/>
      <c r="AS779" s="212"/>
      <c r="AT779" s="212"/>
      <c r="AU779" s="212"/>
      <c r="AV779" s="212"/>
      <c r="AW779" s="212"/>
      <c r="AX779" s="212"/>
      <c r="AY779" s="212"/>
      <c r="AZ779" s="212"/>
      <c r="BA779" s="212"/>
      <c r="BB779" s="212"/>
      <c r="BC779" s="212"/>
      <c r="BD779" s="212"/>
      <c r="BE779" s="212"/>
      <c r="BF779" s="212"/>
      <c r="BG779" s="212"/>
      <c r="BH779" s="212"/>
      <c r="BI779" s="212"/>
      <c r="BJ779" s="212"/>
      <c r="BK779" s="212"/>
      <c r="BL779" s="212"/>
      <c r="BM779" s="212"/>
      <c r="BN779" s="212"/>
      <c r="BO779" s="212"/>
      <c r="BP779" s="212"/>
      <c r="BQ779" s="212"/>
      <c r="BR779" s="212"/>
      <c r="BS779" s="212"/>
      <c r="BT779" s="212"/>
      <c r="BU779" s="212"/>
      <c r="BV779" s="212"/>
      <c r="BW779" s="212"/>
      <c r="BX779" s="212"/>
      <c r="BY779" s="212"/>
      <c r="BZ779" s="212"/>
      <c r="CA779" s="28"/>
      <c r="CB779" s="42" t="str">
        <f t="shared" si="122"/>
        <v>Riadok bude skrytý.</v>
      </c>
      <c r="CC779" s="36" t="s">
        <v>97</v>
      </c>
      <c r="CW779" s="22">
        <f t="shared" si="124"/>
        <v>0</v>
      </c>
      <c r="CX779" s="22">
        <f t="shared" ref="CX779:CX784" si="126">+IF(B779="",0,1)</f>
        <v>0</v>
      </c>
      <c r="CZ779" s="22">
        <f t="shared" si="123"/>
        <v>1</v>
      </c>
      <c r="DA779" s="40">
        <f t="shared" si="125"/>
        <v>0</v>
      </c>
      <c r="DZ779" s="191"/>
    </row>
    <row r="780" spans="1:130">
      <c r="A780" s="12"/>
      <c r="B780" s="212"/>
      <c r="C780" s="212"/>
      <c r="D780" s="212"/>
      <c r="E780" s="212"/>
      <c r="F780" s="212"/>
      <c r="G780" s="212"/>
      <c r="H780" s="212"/>
      <c r="I780" s="212"/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  <c r="AH780" s="212"/>
      <c r="AI780" s="212"/>
      <c r="AJ780" s="212"/>
      <c r="AK780" s="212"/>
      <c r="AL780" s="212"/>
      <c r="AM780" s="212"/>
      <c r="AN780" s="212"/>
      <c r="AO780" s="212"/>
      <c r="AP780" s="212"/>
      <c r="AQ780" s="212"/>
      <c r="AR780" s="212"/>
      <c r="AS780" s="212"/>
      <c r="AT780" s="212"/>
      <c r="AU780" s="212"/>
      <c r="AV780" s="212"/>
      <c r="AW780" s="212"/>
      <c r="AX780" s="212"/>
      <c r="AY780" s="212"/>
      <c r="AZ780" s="212"/>
      <c r="BA780" s="212"/>
      <c r="BB780" s="212"/>
      <c r="BC780" s="212"/>
      <c r="BD780" s="212"/>
      <c r="BE780" s="212"/>
      <c r="BF780" s="212"/>
      <c r="BG780" s="212"/>
      <c r="BH780" s="212"/>
      <c r="BI780" s="212"/>
      <c r="BJ780" s="212"/>
      <c r="BK780" s="212"/>
      <c r="BL780" s="212"/>
      <c r="BM780" s="212"/>
      <c r="BN780" s="212"/>
      <c r="BO780" s="212"/>
      <c r="BP780" s="212"/>
      <c r="BQ780" s="212"/>
      <c r="BR780" s="212"/>
      <c r="BS780" s="212"/>
      <c r="BT780" s="212"/>
      <c r="BU780" s="212"/>
      <c r="BV780" s="212"/>
      <c r="BW780" s="212"/>
      <c r="BX780" s="212"/>
      <c r="BY780" s="212"/>
      <c r="BZ780" s="212"/>
      <c r="CA780" s="28"/>
      <c r="CB780" s="42" t="str">
        <f t="shared" si="122"/>
        <v>Riadok bude skrytý.</v>
      </c>
      <c r="CC780" s="36" t="s">
        <v>97</v>
      </c>
      <c r="CW780" s="22">
        <f t="shared" si="124"/>
        <v>0</v>
      </c>
      <c r="CX780" s="22">
        <f t="shared" si="126"/>
        <v>0</v>
      </c>
      <c r="CZ780" s="22">
        <f t="shared" si="123"/>
        <v>1</v>
      </c>
      <c r="DA780" s="40">
        <f t="shared" si="125"/>
        <v>0</v>
      </c>
      <c r="DZ780" s="191"/>
    </row>
    <row r="781" spans="1:130">
      <c r="A781" s="12"/>
      <c r="B781" s="212"/>
      <c r="C781" s="212"/>
      <c r="D781" s="212"/>
      <c r="E781" s="212"/>
      <c r="F781" s="212"/>
      <c r="G781" s="212"/>
      <c r="H781" s="212"/>
      <c r="I781" s="212"/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  <c r="AH781" s="212"/>
      <c r="AI781" s="212"/>
      <c r="AJ781" s="212"/>
      <c r="AK781" s="212"/>
      <c r="AL781" s="212"/>
      <c r="AM781" s="212"/>
      <c r="AN781" s="212"/>
      <c r="AO781" s="212"/>
      <c r="AP781" s="212"/>
      <c r="AQ781" s="212"/>
      <c r="AR781" s="212"/>
      <c r="AS781" s="212"/>
      <c r="AT781" s="212"/>
      <c r="AU781" s="212"/>
      <c r="AV781" s="212"/>
      <c r="AW781" s="212"/>
      <c r="AX781" s="212"/>
      <c r="AY781" s="212"/>
      <c r="AZ781" s="212"/>
      <c r="BA781" s="212"/>
      <c r="BB781" s="212"/>
      <c r="BC781" s="212"/>
      <c r="BD781" s="212"/>
      <c r="BE781" s="212"/>
      <c r="BF781" s="212"/>
      <c r="BG781" s="212"/>
      <c r="BH781" s="212"/>
      <c r="BI781" s="212"/>
      <c r="BJ781" s="212"/>
      <c r="BK781" s="212"/>
      <c r="BL781" s="212"/>
      <c r="BM781" s="212"/>
      <c r="BN781" s="212"/>
      <c r="BO781" s="212"/>
      <c r="BP781" s="212"/>
      <c r="BQ781" s="212"/>
      <c r="BR781" s="212"/>
      <c r="BS781" s="212"/>
      <c r="BT781" s="212"/>
      <c r="BU781" s="212"/>
      <c r="BV781" s="212"/>
      <c r="BW781" s="212"/>
      <c r="BX781" s="212"/>
      <c r="BY781" s="212"/>
      <c r="BZ781" s="212"/>
      <c r="CA781" s="28"/>
      <c r="CB781" s="42" t="str">
        <f t="shared" si="122"/>
        <v>Riadok bude skrytý.</v>
      </c>
      <c r="CC781" s="36" t="s">
        <v>97</v>
      </c>
      <c r="CW781" s="22">
        <f t="shared" si="124"/>
        <v>0</v>
      </c>
      <c r="CX781" s="22">
        <f t="shared" si="126"/>
        <v>0</v>
      </c>
      <c r="CZ781" s="22">
        <f t="shared" si="123"/>
        <v>1</v>
      </c>
      <c r="DA781" s="40">
        <f t="shared" si="125"/>
        <v>0</v>
      </c>
      <c r="DZ781" s="191"/>
    </row>
    <row r="782" spans="1:130">
      <c r="A782" s="12"/>
      <c r="B782" s="212"/>
      <c r="C782" s="212"/>
      <c r="D782" s="212"/>
      <c r="E782" s="212"/>
      <c r="F782" s="212"/>
      <c r="G782" s="212"/>
      <c r="H782" s="212"/>
      <c r="I782" s="212"/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  <c r="AH782" s="212"/>
      <c r="AI782" s="212"/>
      <c r="AJ782" s="212"/>
      <c r="AK782" s="212"/>
      <c r="AL782" s="212"/>
      <c r="AM782" s="212"/>
      <c r="AN782" s="212"/>
      <c r="AO782" s="212"/>
      <c r="AP782" s="212"/>
      <c r="AQ782" s="212"/>
      <c r="AR782" s="212"/>
      <c r="AS782" s="212"/>
      <c r="AT782" s="212"/>
      <c r="AU782" s="212"/>
      <c r="AV782" s="212"/>
      <c r="AW782" s="212"/>
      <c r="AX782" s="212"/>
      <c r="AY782" s="212"/>
      <c r="AZ782" s="212"/>
      <c r="BA782" s="212"/>
      <c r="BB782" s="212"/>
      <c r="BC782" s="212"/>
      <c r="BD782" s="212"/>
      <c r="BE782" s="212"/>
      <c r="BF782" s="212"/>
      <c r="BG782" s="212"/>
      <c r="BH782" s="212"/>
      <c r="BI782" s="212"/>
      <c r="BJ782" s="212"/>
      <c r="BK782" s="212"/>
      <c r="BL782" s="212"/>
      <c r="BM782" s="212"/>
      <c r="BN782" s="212"/>
      <c r="BO782" s="212"/>
      <c r="BP782" s="212"/>
      <c r="BQ782" s="212"/>
      <c r="BR782" s="212"/>
      <c r="BS782" s="212"/>
      <c r="BT782" s="212"/>
      <c r="BU782" s="212"/>
      <c r="BV782" s="212"/>
      <c r="BW782" s="212"/>
      <c r="BX782" s="212"/>
      <c r="BY782" s="212"/>
      <c r="BZ782" s="212"/>
      <c r="CA782" s="28"/>
      <c r="CB782" s="42" t="str">
        <f t="shared" si="122"/>
        <v>Riadok bude skrytý.</v>
      </c>
      <c r="CC782" s="36" t="s">
        <v>97</v>
      </c>
      <c r="CW782" s="22">
        <f t="shared" si="124"/>
        <v>0</v>
      </c>
      <c r="CX782" s="22">
        <f t="shared" si="126"/>
        <v>0</v>
      </c>
      <c r="CZ782" s="22">
        <f t="shared" si="123"/>
        <v>1</v>
      </c>
      <c r="DA782" s="40">
        <f t="shared" si="125"/>
        <v>0</v>
      </c>
      <c r="DZ782" s="191"/>
    </row>
    <row r="783" spans="1:130">
      <c r="A783" s="12"/>
      <c r="B783" s="212"/>
      <c r="C783" s="212"/>
      <c r="D783" s="212"/>
      <c r="E783" s="212"/>
      <c r="F783" s="212"/>
      <c r="G783" s="212"/>
      <c r="H783" s="212"/>
      <c r="I783" s="212"/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  <c r="AH783" s="212"/>
      <c r="AI783" s="212"/>
      <c r="AJ783" s="212"/>
      <c r="AK783" s="212"/>
      <c r="AL783" s="212"/>
      <c r="AM783" s="212"/>
      <c r="AN783" s="212"/>
      <c r="AO783" s="212"/>
      <c r="AP783" s="212"/>
      <c r="AQ783" s="212"/>
      <c r="AR783" s="212"/>
      <c r="AS783" s="212"/>
      <c r="AT783" s="212"/>
      <c r="AU783" s="212"/>
      <c r="AV783" s="212"/>
      <c r="AW783" s="212"/>
      <c r="AX783" s="212"/>
      <c r="AY783" s="212"/>
      <c r="AZ783" s="212"/>
      <c r="BA783" s="212"/>
      <c r="BB783" s="212"/>
      <c r="BC783" s="212"/>
      <c r="BD783" s="212"/>
      <c r="BE783" s="212"/>
      <c r="BF783" s="212"/>
      <c r="BG783" s="212"/>
      <c r="BH783" s="212"/>
      <c r="BI783" s="212"/>
      <c r="BJ783" s="212"/>
      <c r="BK783" s="212"/>
      <c r="BL783" s="212"/>
      <c r="BM783" s="212"/>
      <c r="BN783" s="212"/>
      <c r="BO783" s="212"/>
      <c r="BP783" s="212"/>
      <c r="BQ783" s="212"/>
      <c r="BR783" s="212"/>
      <c r="BS783" s="212"/>
      <c r="BT783" s="212"/>
      <c r="BU783" s="212"/>
      <c r="BV783" s="212"/>
      <c r="BW783" s="212"/>
      <c r="BX783" s="212"/>
      <c r="BY783" s="212"/>
      <c r="BZ783" s="212"/>
      <c r="CA783" s="28"/>
      <c r="CB783" s="42" t="str">
        <f t="shared" si="122"/>
        <v>Riadok bude skrytý.</v>
      </c>
      <c r="CC783" s="36" t="s">
        <v>97</v>
      </c>
      <c r="CW783" s="22">
        <f t="shared" si="124"/>
        <v>0</v>
      </c>
      <c r="CX783" s="22">
        <f t="shared" si="126"/>
        <v>0</v>
      </c>
      <c r="CZ783" s="22">
        <f t="shared" si="123"/>
        <v>1</v>
      </c>
      <c r="DA783" s="40">
        <f t="shared" si="125"/>
        <v>0</v>
      </c>
      <c r="DZ783" s="191"/>
    </row>
    <row r="784" spans="1:130">
      <c r="A784" s="12"/>
      <c r="B784" s="212"/>
      <c r="C784" s="212"/>
      <c r="D784" s="212"/>
      <c r="E784" s="212"/>
      <c r="F784" s="212"/>
      <c r="G784" s="212"/>
      <c r="H784" s="212"/>
      <c r="I784" s="212"/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  <c r="AH784" s="212"/>
      <c r="AI784" s="212"/>
      <c r="AJ784" s="212"/>
      <c r="AK784" s="212"/>
      <c r="AL784" s="212"/>
      <c r="AM784" s="212"/>
      <c r="AN784" s="212"/>
      <c r="AO784" s="212"/>
      <c r="AP784" s="212"/>
      <c r="AQ784" s="212"/>
      <c r="AR784" s="212"/>
      <c r="AS784" s="212"/>
      <c r="AT784" s="212"/>
      <c r="AU784" s="212"/>
      <c r="AV784" s="212"/>
      <c r="AW784" s="212"/>
      <c r="AX784" s="212"/>
      <c r="AY784" s="212"/>
      <c r="AZ784" s="212"/>
      <c r="BA784" s="212"/>
      <c r="BB784" s="212"/>
      <c r="BC784" s="212"/>
      <c r="BD784" s="212"/>
      <c r="BE784" s="212"/>
      <c r="BF784" s="212"/>
      <c r="BG784" s="212"/>
      <c r="BH784" s="212"/>
      <c r="BI784" s="212"/>
      <c r="BJ784" s="212"/>
      <c r="BK784" s="212"/>
      <c r="BL784" s="212"/>
      <c r="BM784" s="212"/>
      <c r="BN784" s="212"/>
      <c r="BO784" s="212"/>
      <c r="BP784" s="212"/>
      <c r="BQ784" s="212"/>
      <c r="BR784" s="212"/>
      <c r="BS784" s="212"/>
      <c r="BT784" s="212"/>
      <c r="BU784" s="212"/>
      <c r="BV784" s="212"/>
      <c r="BW784" s="212"/>
      <c r="BX784" s="212"/>
      <c r="BY784" s="212"/>
      <c r="BZ784" s="212"/>
      <c r="CA784" s="28"/>
      <c r="CB784" s="42" t="str">
        <f t="shared" si="122"/>
        <v>Riadok bude skrytý.</v>
      </c>
      <c r="CC784" s="36" t="s">
        <v>97</v>
      </c>
      <c r="CW784" s="22">
        <f t="shared" si="124"/>
        <v>0</v>
      </c>
      <c r="CX784" s="22">
        <f t="shared" si="126"/>
        <v>0</v>
      </c>
      <c r="CZ784" s="22">
        <f t="shared" si="123"/>
        <v>1</v>
      </c>
      <c r="DA784" s="40">
        <f t="shared" si="125"/>
        <v>0</v>
      </c>
      <c r="DZ784" s="191"/>
    </row>
    <row r="785" spans="1:130">
      <c r="A785" s="12"/>
      <c r="B785" s="2" t="s">
        <v>231</v>
      </c>
      <c r="CA785" s="28"/>
      <c r="CB785" s="42" t="str">
        <f t="shared" si="122"/>
        <v>Riadok bude skrytý.</v>
      </c>
      <c r="CC785" s="36" t="s">
        <v>97</v>
      </c>
      <c r="CW785" s="22">
        <f t="shared" si="124"/>
        <v>0</v>
      </c>
      <c r="CX785" s="22">
        <f>+IF(SUM(CX786:CX792)=0,0,1)</f>
        <v>0</v>
      </c>
      <c r="CZ785" s="22">
        <f t="shared" si="123"/>
        <v>1</v>
      </c>
      <c r="DA785" s="40">
        <f t="shared" si="125"/>
        <v>0</v>
      </c>
      <c r="DZ785" s="191"/>
    </row>
    <row r="786" spans="1:130">
      <c r="A786" s="12"/>
      <c r="B786" s="212"/>
      <c r="C786" s="212"/>
      <c r="D786" s="212"/>
      <c r="E786" s="212"/>
      <c r="F786" s="212"/>
      <c r="G786" s="212"/>
      <c r="H786" s="212"/>
      <c r="I786" s="212"/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  <c r="AH786" s="212"/>
      <c r="AI786" s="212"/>
      <c r="AJ786" s="212"/>
      <c r="AK786" s="212"/>
      <c r="AL786" s="212"/>
      <c r="AM786" s="212"/>
      <c r="AN786" s="212"/>
      <c r="AO786" s="212"/>
      <c r="AP786" s="212"/>
      <c r="AQ786" s="212"/>
      <c r="AR786" s="212"/>
      <c r="AS786" s="212"/>
      <c r="AT786" s="212"/>
      <c r="AU786" s="212"/>
      <c r="AV786" s="212"/>
      <c r="AW786" s="212"/>
      <c r="AX786" s="212"/>
      <c r="AY786" s="212"/>
      <c r="AZ786" s="212"/>
      <c r="BA786" s="212"/>
      <c r="BB786" s="212"/>
      <c r="BC786" s="212"/>
      <c r="BD786" s="212"/>
      <c r="BE786" s="212"/>
      <c r="BF786" s="212"/>
      <c r="BG786" s="212"/>
      <c r="BH786" s="212"/>
      <c r="BI786" s="212"/>
      <c r="BJ786" s="212"/>
      <c r="BK786" s="212"/>
      <c r="BL786" s="212"/>
      <c r="BM786" s="212"/>
      <c r="BN786" s="212"/>
      <c r="BO786" s="212"/>
      <c r="BP786" s="212"/>
      <c r="BQ786" s="212"/>
      <c r="BR786" s="212"/>
      <c r="BS786" s="212"/>
      <c r="BT786" s="212"/>
      <c r="BU786" s="212"/>
      <c r="BV786" s="212"/>
      <c r="BW786" s="212"/>
      <c r="BX786" s="212"/>
      <c r="BY786" s="212"/>
      <c r="BZ786" s="212"/>
      <c r="CA786" s="28"/>
      <c r="CB786" s="42" t="str">
        <f t="shared" si="122"/>
        <v>Riadok bude skrytý.</v>
      </c>
      <c r="CC786" s="36" t="s">
        <v>97</v>
      </c>
      <c r="CW786" s="22">
        <f t="shared" si="124"/>
        <v>0</v>
      </c>
      <c r="CX786" s="22">
        <f>+IF(B786="",0,1)</f>
        <v>0</v>
      </c>
      <c r="CZ786" s="22">
        <f t="shared" si="123"/>
        <v>1</v>
      </c>
      <c r="DA786" s="40">
        <f t="shared" si="125"/>
        <v>0</v>
      </c>
      <c r="DZ786" s="191"/>
    </row>
    <row r="787" spans="1:130">
      <c r="A787" s="12"/>
      <c r="B787" s="212"/>
      <c r="C787" s="212"/>
      <c r="D787" s="212"/>
      <c r="E787" s="212"/>
      <c r="F787" s="212"/>
      <c r="G787" s="212"/>
      <c r="H787" s="212"/>
      <c r="I787" s="212"/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  <c r="AH787" s="212"/>
      <c r="AI787" s="212"/>
      <c r="AJ787" s="212"/>
      <c r="AK787" s="212"/>
      <c r="AL787" s="212"/>
      <c r="AM787" s="212"/>
      <c r="AN787" s="212"/>
      <c r="AO787" s="212"/>
      <c r="AP787" s="212"/>
      <c r="AQ787" s="212"/>
      <c r="AR787" s="212"/>
      <c r="AS787" s="212"/>
      <c r="AT787" s="212"/>
      <c r="AU787" s="212"/>
      <c r="AV787" s="212"/>
      <c r="AW787" s="212"/>
      <c r="AX787" s="212"/>
      <c r="AY787" s="212"/>
      <c r="AZ787" s="212"/>
      <c r="BA787" s="212"/>
      <c r="BB787" s="212"/>
      <c r="BC787" s="212"/>
      <c r="BD787" s="212"/>
      <c r="BE787" s="212"/>
      <c r="BF787" s="212"/>
      <c r="BG787" s="212"/>
      <c r="BH787" s="212"/>
      <c r="BI787" s="212"/>
      <c r="BJ787" s="212"/>
      <c r="BK787" s="212"/>
      <c r="BL787" s="212"/>
      <c r="BM787" s="212"/>
      <c r="BN787" s="212"/>
      <c r="BO787" s="212"/>
      <c r="BP787" s="212"/>
      <c r="BQ787" s="212"/>
      <c r="BR787" s="212"/>
      <c r="BS787" s="212"/>
      <c r="BT787" s="212"/>
      <c r="BU787" s="212"/>
      <c r="BV787" s="212"/>
      <c r="BW787" s="212"/>
      <c r="BX787" s="212"/>
      <c r="BY787" s="212"/>
      <c r="BZ787" s="212"/>
      <c r="CA787" s="28"/>
      <c r="CB787" s="42" t="str">
        <f t="shared" si="122"/>
        <v>Riadok bude skrytý.</v>
      </c>
      <c r="CC787" s="36" t="s">
        <v>97</v>
      </c>
      <c r="CW787" s="22">
        <f t="shared" si="124"/>
        <v>0</v>
      </c>
      <c r="CX787" s="22">
        <f t="shared" ref="CX787:CX792" si="127">+IF(B787="",0,1)</f>
        <v>0</v>
      </c>
      <c r="CZ787" s="22">
        <f t="shared" si="123"/>
        <v>1</v>
      </c>
      <c r="DA787" s="40">
        <f t="shared" si="125"/>
        <v>0</v>
      </c>
      <c r="DZ787" s="191"/>
    </row>
    <row r="788" spans="1:130">
      <c r="A788" s="12"/>
      <c r="B788" s="212"/>
      <c r="C788" s="212"/>
      <c r="D788" s="212"/>
      <c r="E788" s="212"/>
      <c r="F788" s="212"/>
      <c r="G788" s="212"/>
      <c r="H788" s="212"/>
      <c r="I788" s="212"/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  <c r="AH788" s="212"/>
      <c r="AI788" s="212"/>
      <c r="AJ788" s="212"/>
      <c r="AK788" s="212"/>
      <c r="AL788" s="212"/>
      <c r="AM788" s="212"/>
      <c r="AN788" s="212"/>
      <c r="AO788" s="212"/>
      <c r="AP788" s="212"/>
      <c r="AQ788" s="212"/>
      <c r="AR788" s="212"/>
      <c r="AS788" s="212"/>
      <c r="AT788" s="212"/>
      <c r="AU788" s="212"/>
      <c r="AV788" s="212"/>
      <c r="AW788" s="212"/>
      <c r="AX788" s="212"/>
      <c r="AY788" s="212"/>
      <c r="AZ788" s="212"/>
      <c r="BA788" s="212"/>
      <c r="BB788" s="212"/>
      <c r="BC788" s="212"/>
      <c r="BD788" s="212"/>
      <c r="BE788" s="212"/>
      <c r="BF788" s="212"/>
      <c r="BG788" s="212"/>
      <c r="BH788" s="212"/>
      <c r="BI788" s="212"/>
      <c r="BJ788" s="212"/>
      <c r="BK788" s="212"/>
      <c r="BL788" s="212"/>
      <c r="BM788" s="212"/>
      <c r="BN788" s="212"/>
      <c r="BO788" s="212"/>
      <c r="BP788" s="212"/>
      <c r="BQ788" s="212"/>
      <c r="BR788" s="212"/>
      <c r="BS788" s="212"/>
      <c r="BT788" s="212"/>
      <c r="BU788" s="212"/>
      <c r="BV788" s="212"/>
      <c r="BW788" s="212"/>
      <c r="BX788" s="212"/>
      <c r="BY788" s="212"/>
      <c r="BZ788" s="212"/>
      <c r="CA788" s="28"/>
      <c r="CB788" s="42" t="str">
        <f t="shared" si="122"/>
        <v>Riadok bude skrytý.</v>
      </c>
      <c r="CC788" s="36" t="s">
        <v>97</v>
      </c>
      <c r="CW788" s="22">
        <f t="shared" si="124"/>
        <v>0</v>
      </c>
      <c r="CX788" s="22">
        <f t="shared" si="127"/>
        <v>0</v>
      </c>
      <c r="CZ788" s="22">
        <f t="shared" si="123"/>
        <v>1</v>
      </c>
      <c r="DA788" s="40">
        <f t="shared" si="125"/>
        <v>0</v>
      </c>
      <c r="DZ788" s="191"/>
    </row>
    <row r="789" spans="1:130">
      <c r="A789" s="12"/>
      <c r="B789" s="212"/>
      <c r="C789" s="212"/>
      <c r="D789" s="212"/>
      <c r="E789" s="212"/>
      <c r="F789" s="212"/>
      <c r="G789" s="212"/>
      <c r="H789" s="212"/>
      <c r="I789" s="212"/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  <c r="AH789" s="212"/>
      <c r="AI789" s="212"/>
      <c r="AJ789" s="212"/>
      <c r="AK789" s="212"/>
      <c r="AL789" s="212"/>
      <c r="AM789" s="212"/>
      <c r="AN789" s="212"/>
      <c r="AO789" s="212"/>
      <c r="AP789" s="212"/>
      <c r="AQ789" s="212"/>
      <c r="AR789" s="212"/>
      <c r="AS789" s="212"/>
      <c r="AT789" s="212"/>
      <c r="AU789" s="212"/>
      <c r="AV789" s="212"/>
      <c r="AW789" s="212"/>
      <c r="AX789" s="212"/>
      <c r="AY789" s="212"/>
      <c r="AZ789" s="212"/>
      <c r="BA789" s="212"/>
      <c r="BB789" s="212"/>
      <c r="BC789" s="212"/>
      <c r="BD789" s="212"/>
      <c r="BE789" s="212"/>
      <c r="BF789" s="212"/>
      <c r="BG789" s="212"/>
      <c r="BH789" s="212"/>
      <c r="BI789" s="212"/>
      <c r="BJ789" s="212"/>
      <c r="BK789" s="212"/>
      <c r="BL789" s="212"/>
      <c r="BM789" s="212"/>
      <c r="BN789" s="212"/>
      <c r="BO789" s="212"/>
      <c r="BP789" s="212"/>
      <c r="BQ789" s="212"/>
      <c r="BR789" s="212"/>
      <c r="BS789" s="212"/>
      <c r="BT789" s="212"/>
      <c r="BU789" s="212"/>
      <c r="BV789" s="212"/>
      <c r="BW789" s="212"/>
      <c r="BX789" s="212"/>
      <c r="BY789" s="212"/>
      <c r="BZ789" s="212"/>
      <c r="CA789" s="28"/>
      <c r="CB789" s="42" t="str">
        <f t="shared" si="122"/>
        <v>Riadok bude skrytý.</v>
      </c>
      <c r="CC789" s="36" t="s">
        <v>97</v>
      </c>
      <c r="CW789" s="22">
        <f t="shared" si="124"/>
        <v>0</v>
      </c>
      <c r="CX789" s="22">
        <f t="shared" si="127"/>
        <v>0</v>
      </c>
      <c r="CZ789" s="22">
        <f t="shared" si="123"/>
        <v>1</v>
      </c>
      <c r="DA789" s="40">
        <f t="shared" si="125"/>
        <v>0</v>
      </c>
      <c r="DZ789" s="191"/>
    </row>
    <row r="790" spans="1:130">
      <c r="A790" s="12"/>
      <c r="B790" s="212"/>
      <c r="C790" s="212"/>
      <c r="D790" s="212"/>
      <c r="E790" s="212"/>
      <c r="F790" s="212"/>
      <c r="G790" s="212"/>
      <c r="H790" s="212"/>
      <c r="I790" s="212"/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  <c r="AH790" s="212"/>
      <c r="AI790" s="212"/>
      <c r="AJ790" s="212"/>
      <c r="AK790" s="212"/>
      <c r="AL790" s="212"/>
      <c r="AM790" s="212"/>
      <c r="AN790" s="212"/>
      <c r="AO790" s="212"/>
      <c r="AP790" s="212"/>
      <c r="AQ790" s="212"/>
      <c r="AR790" s="212"/>
      <c r="AS790" s="212"/>
      <c r="AT790" s="212"/>
      <c r="AU790" s="212"/>
      <c r="AV790" s="212"/>
      <c r="AW790" s="212"/>
      <c r="AX790" s="212"/>
      <c r="AY790" s="212"/>
      <c r="AZ790" s="212"/>
      <c r="BA790" s="212"/>
      <c r="BB790" s="212"/>
      <c r="BC790" s="212"/>
      <c r="BD790" s="212"/>
      <c r="BE790" s="212"/>
      <c r="BF790" s="212"/>
      <c r="BG790" s="212"/>
      <c r="BH790" s="212"/>
      <c r="BI790" s="212"/>
      <c r="BJ790" s="212"/>
      <c r="BK790" s="212"/>
      <c r="BL790" s="212"/>
      <c r="BM790" s="212"/>
      <c r="BN790" s="212"/>
      <c r="BO790" s="212"/>
      <c r="BP790" s="212"/>
      <c r="BQ790" s="212"/>
      <c r="BR790" s="212"/>
      <c r="BS790" s="212"/>
      <c r="BT790" s="212"/>
      <c r="BU790" s="212"/>
      <c r="BV790" s="212"/>
      <c r="BW790" s="212"/>
      <c r="BX790" s="212"/>
      <c r="BY790" s="212"/>
      <c r="BZ790" s="212"/>
      <c r="CA790" s="28"/>
      <c r="CB790" s="42" t="str">
        <f t="shared" si="122"/>
        <v>Riadok bude skrytý.</v>
      </c>
      <c r="CC790" s="36" t="s">
        <v>97</v>
      </c>
      <c r="CW790" s="22">
        <f t="shared" si="124"/>
        <v>0</v>
      </c>
      <c r="CX790" s="22">
        <f t="shared" si="127"/>
        <v>0</v>
      </c>
      <c r="CZ790" s="22">
        <f t="shared" si="123"/>
        <v>1</v>
      </c>
      <c r="DA790" s="40">
        <f t="shared" si="125"/>
        <v>0</v>
      </c>
      <c r="DZ790" s="191"/>
    </row>
    <row r="791" spans="1:130">
      <c r="A791" s="12"/>
      <c r="B791" s="212"/>
      <c r="C791" s="212"/>
      <c r="D791" s="212"/>
      <c r="E791" s="212"/>
      <c r="F791" s="212"/>
      <c r="G791" s="212"/>
      <c r="H791" s="212"/>
      <c r="I791" s="212"/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  <c r="AH791" s="212"/>
      <c r="AI791" s="212"/>
      <c r="AJ791" s="212"/>
      <c r="AK791" s="212"/>
      <c r="AL791" s="212"/>
      <c r="AM791" s="212"/>
      <c r="AN791" s="212"/>
      <c r="AO791" s="212"/>
      <c r="AP791" s="212"/>
      <c r="AQ791" s="212"/>
      <c r="AR791" s="212"/>
      <c r="AS791" s="212"/>
      <c r="AT791" s="212"/>
      <c r="AU791" s="212"/>
      <c r="AV791" s="212"/>
      <c r="AW791" s="212"/>
      <c r="AX791" s="212"/>
      <c r="AY791" s="212"/>
      <c r="AZ791" s="212"/>
      <c r="BA791" s="212"/>
      <c r="BB791" s="212"/>
      <c r="BC791" s="212"/>
      <c r="BD791" s="212"/>
      <c r="BE791" s="212"/>
      <c r="BF791" s="212"/>
      <c r="BG791" s="212"/>
      <c r="BH791" s="212"/>
      <c r="BI791" s="212"/>
      <c r="BJ791" s="212"/>
      <c r="BK791" s="212"/>
      <c r="BL791" s="212"/>
      <c r="BM791" s="212"/>
      <c r="BN791" s="212"/>
      <c r="BO791" s="212"/>
      <c r="BP791" s="212"/>
      <c r="BQ791" s="212"/>
      <c r="BR791" s="212"/>
      <c r="BS791" s="212"/>
      <c r="BT791" s="212"/>
      <c r="BU791" s="212"/>
      <c r="BV791" s="212"/>
      <c r="BW791" s="212"/>
      <c r="BX791" s="212"/>
      <c r="BY791" s="212"/>
      <c r="BZ791" s="212"/>
      <c r="CA791" s="28"/>
      <c r="CB791" s="42" t="str">
        <f t="shared" si="122"/>
        <v>Riadok bude skrytý.</v>
      </c>
      <c r="CC791" s="36" t="s">
        <v>97</v>
      </c>
      <c r="CW791" s="22">
        <f t="shared" si="124"/>
        <v>0</v>
      </c>
      <c r="CX791" s="22">
        <f t="shared" si="127"/>
        <v>0</v>
      </c>
      <c r="CZ791" s="22">
        <f t="shared" si="123"/>
        <v>1</v>
      </c>
      <c r="DA791" s="40">
        <f t="shared" si="125"/>
        <v>0</v>
      </c>
      <c r="DZ791" s="191"/>
    </row>
    <row r="792" spans="1:130">
      <c r="A792" s="12"/>
      <c r="B792" s="212"/>
      <c r="C792" s="212"/>
      <c r="D792" s="212"/>
      <c r="E792" s="212"/>
      <c r="F792" s="212"/>
      <c r="G792" s="212"/>
      <c r="H792" s="212"/>
      <c r="I792" s="212"/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  <c r="AH792" s="212"/>
      <c r="AI792" s="212"/>
      <c r="AJ792" s="212"/>
      <c r="AK792" s="212"/>
      <c r="AL792" s="212"/>
      <c r="AM792" s="212"/>
      <c r="AN792" s="212"/>
      <c r="AO792" s="212"/>
      <c r="AP792" s="212"/>
      <c r="AQ792" s="212"/>
      <c r="AR792" s="212"/>
      <c r="AS792" s="212"/>
      <c r="AT792" s="212"/>
      <c r="AU792" s="212"/>
      <c r="AV792" s="212"/>
      <c r="AW792" s="212"/>
      <c r="AX792" s="212"/>
      <c r="AY792" s="212"/>
      <c r="AZ792" s="212"/>
      <c r="BA792" s="212"/>
      <c r="BB792" s="212"/>
      <c r="BC792" s="212"/>
      <c r="BD792" s="212"/>
      <c r="BE792" s="212"/>
      <c r="BF792" s="212"/>
      <c r="BG792" s="212"/>
      <c r="BH792" s="212"/>
      <c r="BI792" s="212"/>
      <c r="BJ792" s="212"/>
      <c r="BK792" s="212"/>
      <c r="BL792" s="212"/>
      <c r="BM792" s="212"/>
      <c r="BN792" s="212"/>
      <c r="BO792" s="212"/>
      <c r="BP792" s="212"/>
      <c r="BQ792" s="212"/>
      <c r="BR792" s="212"/>
      <c r="BS792" s="212"/>
      <c r="BT792" s="212"/>
      <c r="BU792" s="212"/>
      <c r="BV792" s="212"/>
      <c r="BW792" s="212"/>
      <c r="BX792" s="212"/>
      <c r="BY792" s="212"/>
      <c r="BZ792" s="212"/>
      <c r="CA792" s="28"/>
      <c r="CB792" s="42" t="str">
        <f t="shared" si="122"/>
        <v>Riadok bude skrytý.</v>
      </c>
      <c r="CC792" s="36" t="s">
        <v>97</v>
      </c>
      <c r="CW792" s="22">
        <f t="shared" si="124"/>
        <v>0</v>
      </c>
      <c r="CX792" s="22">
        <f t="shared" si="127"/>
        <v>0</v>
      </c>
      <c r="CZ792" s="22">
        <f t="shared" si="123"/>
        <v>1</v>
      </c>
      <c r="DA792" s="40">
        <f t="shared" si="125"/>
        <v>0</v>
      </c>
      <c r="DZ792" s="191"/>
    </row>
    <row r="793" spans="1:130">
      <c r="A793" s="12"/>
      <c r="B793" s="2" t="s">
        <v>235</v>
      </c>
      <c r="CA793" s="28"/>
      <c r="CB793" s="42" t="str">
        <f t="shared" si="122"/>
        <v>Riadok bude skrytý.</v>
      </c>
      <c r="CC793" s="36" t="s">
        <v>97</v>
      </c>
      <c r="CW793" s="22">
        <f t="shared" si="124"/>
        <v>0</v>
      </c>
      <c r="CX793" s="22">
        <f>+IF(SUM(CX794:CX800)=0,0,1)</f>
        <v>0</v>
      </c>
      <c r="CZ793" s="22">
        <f t="shared" si="123"/>
        <v>1</v>
      </c>
      <c r="DA793" s="40">
        <f t="shared" si="125"/>
        <v>0</v>
      </c>
      <c r="DZ793" s="191"/>
    </row>
    <row r="794" spans="1:130">
      <c r="A794" s="12"/>
      <c r="B794" s="212"/>
      <c r="C794" s="212"/>
      <c r="D794" s="212"/>
      <c r="E794" s="212"/>
      <c r="F794" s="212"/>
      <c r="G794" s="212"/>
      <c r="H794" s="212"/>
      <c r="I794" s="212"/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  <c r="AH794" s="212"/>
      <c r="AI794" s="212"/>
      <c r="AJ794" s="212"/>
      <c r="AK794" s="212"/>
      <c r="AL794" s="212"/>
      <c r="AM794" s="212"/>
      <c r="AN794" s="212"/>
      <c r="AO794" s="212"/>
      <c r="AP794" s="212"/>
      <c r="AQ794" s="212"/>
      <c r="AR794" s="212"/>
      <c r="AS794" s="212"/>
      <c r="AT794" s="212"/>
      <c r="AU794" s="212"/>
      <c r="AV794" s="212"/>
      <c r="AW794" s="212"/>
      <c r="AX794" s="212"/>
      <c r="AY794" s="212"/>
      <c r="AZ794" s="212"/>
      <c r="BA794" s="212"/>
      <c r="BB794" s="212"/>
      <c r="BC794" s="212"/>
      <c r="BD794" s="212"/>
      <c r="BE794" s="212"/>
      <c r="BF794" s="212"/>
      <c r="BG794" s="212"/>
      <c r="BH794" s="212"/>
      <c r="BI794" s="212"/>
      <c r="BJ794" s="212"/>
      <c r="BK794" s="212"/>
      <c r="BL794" s="212"/>
      <c r="BM794" s="212"/>
      <c r="BN794" s="212"/>
      <c r="BO794" s="212"/>
      <c r="BP794" s="212"/>
      <c r="BQ794" s="212"/>
      <c r="BR794" s="212"/>
      <c r="BS794" s="212"/>
      <c r="BT794" s="212"/>
      <c r="BU794" s="212"/>
      <c r="BV794" s="212"/>
      <c r="BW794" s="212"/>
      <c r="BX794" s="212"/>
      <c r="BY794" s="212"/>
      <c r="BZ794" s="212"/>
      <c r="CA794" s="28"/>
      <c r="CB794" s="42" t="str">
        <f t="shared" si="122"/>
        <v>Riadok bude skrytý.</v>
      </c>
      <c r="CC794" s="36" t="s">
        <v>97</v>
      </c>
      <c r="CW794" s="22">
        <f t="shared" si="124"/>
        <v>0</v>
      </c>
      <c r="CX794" s="22">
        <f>+IF(B794="",0,1)</f>
        <v>0</v>
      </c>
      <c r="CZ794" s="22">
        <f t="shared" si="123"/>
        <v>1</v>
      </c>
      <c r="DA794" s="40">
        <f t="shared" si="125"/>
        <v>0</v>
      </c>
      <c r="DZ794" s="191"/>
    </row>
    <row r="795" spans="1:130">
      <c r="A795" s="12"/>
      <c r="B795" s="212"/>
      <c r="C795" s="212"/>
      <c r="D795" s="212"/>
      <c r="E795" s="212"/>
      <c r="F795" s="212"/>
      <c r="G795" s="212"/>
      <c r="H795" s="212"/>
      <c r="I795" s="212"/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  <c r="AH795" s="212"/>
      <c r="AI795" s="212"/>
      <c r="AJ795" s="212"/>
      <c r="AK795" s="212"/>
      <c r="AL795" s="212"/>
      <c r="AM795" s="212"/>
      <c r="AN795" s="212"/>
      <c r="AO795" s="212"/>
      <c r="AP795" s="212"/>
      <c r="AQ795" s="212"/>
      <c r="AR795" s="212"/>
      <c r="AS795" s="212"/>
      <c r="AT795" s="212"/>
      <c r="AU795" s="212"/>
      <c r="AV795" s="212"/>
      <c r="AW795" s="212"/>
      <c r="AX795" s="212"/>
      <c r="AY795" s="212"/>
      <c r="AZ795" s="212"/>
      <c r="BA795" s="212"/>
      <c r="BB795" s="212"/>
      <c r="BC795" s="212"/>
      <c r="BD795" s="212"/>
      <c r="BE795" s="212"/>
      <c r="BF795" s="212"/>
      <c r="BG795" s="212"/>
      <c r="BH795" s="212"/>
      <c r="BI795" s="212"/>
      <c r="BJ795" s="212"/>
      <c r="BK795" s="212"/>
      <c r="BL795" s="212"/>
      <c r="BM795" s="212"/>
      <c r="BN795" s="212"/>
      <c r="BO795" s="212"/>
      <c r="BP795" s="212"/>
      <c r="BQ795" s="212"/>
      <c r="BR795" s="212"/>
      <c r="BS795" s="212"/>
      <c r="BT795" s="212"/>
      <c r="BU795" s="212"/>
      <c r="BV795" s="212"/>
      <c r="BW795" s="212"/>
      <c r="BX795" s="212"/>
      <c r="BY795" s="212"/>
      <c r="BZ795" s="212"/>
      <c r="CA795" s="28"/>
      <c r="CB795" s="42" t="str">
        <f t="shared" si="122"/>
        <v>Riadok bude skrytý.</v>
      </c>
      <c r="CC795" s="36" t="s">
        <v>97</v>
      </c>
      <c r="CW795" s="22">
        <f t="shared" si="124"/>
        <v>0</v>
      </c>
      <c r="CX795" s="22">
        <f t="shared" ref="CX795:CX800" si="128">+IF(B795="",0,1)</f>
        <v>0</v>
      </c>
      <c r="CZ795" s="22">
        <f t="shared" si="123"/>
        <v>1</v>
      </c>
      <c r="DA795" s="40">
        <f t="shared" si="125"/>
        <v>0</v>
      </c>
      <c r="DZ795" s="191"/>
    </row>
    <row r="796" spans="1:130">
      <c r="A796" s="12"/>
      <c r="B796" s="212"/>
      <c r="C796" s="212"/>
      <c r="D796" s="212"/>
      <c r="E796" s="212"/>
      <c r="F796" s="212"/>
      <c r="G796" s="212"/>
      <c r="H796" s="212"/>
      <c r="I796" s="212"/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  <c r="AH796" s="212"/>
      <c r="AI796" s="212"/>
      <c r="AJ796" s="212"/>
      <c r="AK796" s="212"/>
      <c r="AL796" s="212"/>
      <c r="AM796" s="212"/>
      <c r="AN796" s="212"/>
      <c r="AO796" s="212"/>
      <c r="AP796" s="212"/>
      <c r="AQ796" s="212"/>
      <c r="AR796" s="212"/>
      <c r="AS796" s="212"/>
      <c r="AT796" s="212"/>
      <c r="AU796" s="212"/>
      <c r="AV796" s="212"/>
      <c r="AW796" s="212"/>
      <c r="AX796" s="212"/>
      <c r="AY796" s="212"/>
      <c r="AZ796" s="212"/>
      <c r="BA796" s="212"/>
      <c r="BB796" s="212"/>
      <c r="BC796" s="212"/>
      <c r="BD796" s="212"/>
      <c r="BE796" s="212"/>
      <c r="BF796" s="212"/>
      <c r="BG796" s="212"/>
      <c r="BH796" s="212"/>
      <c r="BI796" s="212"/>
      <c r="BJ796" s="212"/>
      <c r="BK796" s="212"/>
      <c r="BL796" s="212"/>
      <c r="BM796" s="212"/>
      <c r="BN796" s="212"/>
      <c r="BO796" s="212"/>
      <c r="BP796" s="212"/>
      <c r="BQ796" s="212"/>
      <c r="BR796" s="212"/>
      <c r="BS796" s="212"/>
      <c r="BT796" s="212"/>
      <c r="BU796" s="212"/>
      <c r="BV796" s="212"/>
      <c r="BW796" s="212"/>
      <c r="BX796" s="212"/>
      <c r="BY796" s="212"/>
      <c r="BZ796" s="212"/>
      <c r="CA796" s="28"/>
      <c r="CB796" s="42" t="str">
        <f t="shared" si="122"/>
        <v>Riadok bude skrytý.</v>
      </c>
      <c r="CC796" s="36" t="s">
        <v>97</v>
      </c>
      <c r="CW796" s="22">
        <f t="shared" si="124"/>
        <v>0</v>
      </c>
      <c r="CX796" s="22">
        <f t="shared" si="128"/>
        <v>0</v>
      </c>
      <c r="CZ796" s="22">
        <f t="shared" si="123"/>
        <v>1</v>
      </c>
      <c r="DA796" s="40">
        <f t="shared" si="125"/>
        <v>0</v>
      </c>
      <c r="DZ796" s="191"/>
    </row>
    <row r="797" spans="1:130">
      <c r="A797" s="12"/>
      <c r="B797" s="212"/>
      <c r="C797" s="212"/>
      <c r="D797" s="212"/>
      <c r="E797" s="212"/>
      <c r="F797" s="212"/>
      <c r="G797" s="212"/>
      <c r="H797" s="212"/>
      <c r="I797" s="212"/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  <c r="AH797" s="212"/>
      <c r="AI797" s="212"/>
      <c r="AJ797" s="212"/>
      <c r="AK797" s="212"/>
      <c r="AL797" s="212"/>
      <c r="AM797" s="212"/>
      <c r="AN797" s="212"/>
      <c r="AO797" s="212"/>
      <c r="AP797" s="212"/>
      <c r="AQ797" s="212"/>
      <c r="AR797" s="212"/>
      <c r="AS797" s="212"/>
      <c r="AT797" s="212"/>
      <c r="AU797" s="212"/>
      <c r="AV797" s="212"/>
      <c r="AW797" s="212"/>
      <c r="AX797" s="212"/>
      <c r="AY797" s="212"/>
      <c r="AZ797" s="212"/>
      <c r="BA797" s="212"/>
      <c r="BB797" s="212"/>
      <c r="BC797" s="212"/>
      <c r="BD797" s="212"/>
      <c r="BE797" s="212"/>
      <c r="BF797" s="212"/>
      <c r="BG797" s="212"/>
      <c r="BH797" s="212"/>
      <c r="BI797" s="212"/>
      <c r="BJ797" s="212"/>
      <c r="BK797" s="212"/>
      <c r="BL797" s="212"/>
      <c r="BM797" s="212"/>
      <c r="BN797" s="212"/>
      <c r="BO797" s="212"/>
      <c r="BP797" s="212"/>
      <c r="BQ797" s="212"/>
      <c r="BR797" s="212"/>
      <c r="BS797" s="212"/>
      <c r="BT797" s="212"/>
      <c r="BU797" s="212"/>
      <c r="BV797" s="212"/>
      <c r="BW797" s="212"/>
      <c r="BX797" s="212"/>
      <c r="BY797" s="212"/>
      <c r="BZ797" s="212"/>
      <c r="CA797" s="28"/>
      <c r="CB797" s="42" t="str">
        <f t="shared" si="122"/>
        <v>Riadok bude skrytý.</v>
      </c>
      <c r="CC797" s="36" t="s">
        <v>97</v>
      </c>
      <c r="CW797" s="22">
        <f t="shared" si="124"/>
        <v>0</v>
      </c>
      <c r="CX797" s="22">
        <f t="shared" si="128"/>
        <v>0</v>
      </c>
      <c r="CZ797" s="22">
        <f t="shared" si="123"/>
        <v>1</v>
      </c>
      <c r="DA797" s="40">
        <f t="shared" si="125"/>
        <v>0</v>
      </c>
      <c r="DZ797" s="191"/>
    </row>
    <row r="798" spans="1:130">
      <c r="A798" s="12"/>
      <c r="B798" s="212"/>
      <c r="C798" s="212"/>
      <c r="D798" s="212"/>
      <c r="E798" s="212"/>
      <c r="F798" s="212"/>
      <c r="G798" s="212"/>
      <c r="H798" s="212"/>
      <c r="I798" s="212"/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  <c r="AH798" s="212"/>
      <c r="AI798" s="212"/>
      <c r="AJ798" s="212"/>
      <c r="AK798" s="212"/>
      <c r="AL798" s="212"/>
      <c r="AM798" s="212"/>
      <c r="AN798" s="212"/>
      <c r="AO798" s="212"/>
      <c r="AP798" s="212"/>
      <c r="AQ798" s="212"/>
      <c r="AR798" s="212"/>
      <c r="AS798" s="212"/>
      <c r="AT798" s="212"/>
      <c r="AU798" s="212"/>
      <c r="AV798" s="212"/>
      <c r="AW798" s="212"/>
      <c r="AX798" s="212"/>
      <c r="AY798" s="212"/>
      <c r="AZ798" s="212"/>
      <c r="BA798" s="212"/>
      <c r="BB798" s="212"/>
      <c r="BC798" s="212"/>
      <c r="BD798" s="212"/>
      <c r="BE798" s="212"/>
      <c r="BF798" s="212"/>
      <c r="BG798" s="212"/>
      <c r="BH798" s="212"/>
      <c r="BI798" s="212"/>
      <c r="BJ798" s="212"/>
      <c r="BK798" s="212"/>
      <c r="BL798" s="212"/>
      <c r="BM798" s="212"/>
      <c r="BN798" s="212"/>
      <c r="BO798" s="212"/>
      <c r="BP798" s="212"/>
      <c r="BQ798" s="212"/>
      <c r="BR798" s="212"/>
      <c r="BS798" s="212"/>
      <c r="BT798" s="212"/>
      <c r="BU798" s="212"/>
      <c r="BV798" s="212"/>
      <c r="BW798" s="212"/>
      <c r="BX798" s="212"/>
      <c r="BY798" s="212"/>
      <c r="BZ798" s="212"/>
      <c r="CA798" s="28"/>
      <c r="CB798" s="42" t="str">
        <f t="shared" si="122"/>
        <v>Riadok bude skrytý.</v>
      </c>
      <c r="CC798" s="36" t="s">
        <v>97</v>
      </c>
      <c r="CW798" s="22">
        <f t="shared" si="124"/>
        <v>0</v>
      </c>
      <c r="CX798" s="22">
        <f t="shared" si="128"/>
        <v>0</v>
      </c>
      <c r="CZ798" s="22">
        <f t="shared" si="123"/>
        <v>1</v>
      </c>
      <c r="DA798" s="40">
        <f t="shared" si="125"/>
        <v>0</v>
      </c>
      <c r="DZ798" s="191"/>
    </row>
    <row r="799" spans="1:130">
      <c r="A799" s="12"/>
      <c r="B799" s="212"/>
      <c r="C799" s="212"/>
      <c r="D799" s="212"/>
      <c r="E799" s="212"/>
      <c r="F799" s="212"/>
      <c r="G799" s="212"/>
      <c r="H799" s="212"/>
      <c r="I799" s="212"/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  <c r="AH799" s="212"/>
      <c r="AI799" s="212"/>
      <c r="AJ799" s="212"/>
      <c r="AK799" s="212"/>
      <c r="AL799" s="212"/>
      <c r="AM799" s="212"/>
      <c r="AN799" s="212"/>
      <c r="AO799" s="212"/>
      <c r="AP799" s="212"/>
      <c r="AQ799" s="212"/>
      <c r="AR799" s="212"/>
      <c r="AS799" s="212"/>
      <c r="AT799" s="212"/>
      <c r="AU799" s="212"/>
      <c r="AV799" s="212"/>
      <c r="AW799" s="212"/>
      <c r="AX799" s="212"/>
      <c r="AY799" s="212"/>
      <c r="AZ799" s="212"/>
      <c r="BA799" s="212"/>
      <c r="BB799" s="212"/>
      <c r="BC799" s="212"/>
      <c r="BD799" s="212"/>
      <c r="BE799" s="212"/>
      <c r="BF799" s="212"/>
      <c r="BG799" s="212"/>
      <c r="BH799" s="212"/>
      <c r="BI799" s="212"/>
      <c r="BJ799" s="212"/>
      <c r="BK799" s="212"/>
      <c r="BL799" s="212"/>
      <c r="BM799" s="212"/>
      <c r="BN799" s="212"/>
      <c r="BO799" s="212"/>
      <c r="BP799" s="212"/>
      <c r="BQ799" s="212"/>
      <c r="BR799" s="212"/>
      <c r="BS799" s="212"/>
      <c r="BT799" s="212"/>
      <c r="BU799" s="212"/>
      <c r="BV799" s="212"/>
      <c r="BW799" s="212"/>
      <c r="BX799" s="212"/>
      <c r="BY799" s="212"/>
      <c r="BZ799" s="212"/>
      <c r="CA799" s="28"/>
      <c r="CB799" s="42" t="str">
        <f t="shared" si="122"/>
        <v>Riadok bude skrytý.</v>
      </c>
      <c r="CC799" s="36" t="s">
        <v>97</v>
      </c>
      <c r="CW799" s="22">
        <f t="shared" si="124"/>
        <v>0</v>
      </c>
      <c r="CX799" s="22">
        <f t="shared" si="128"/>
        <v>0</v>
      </c>
      <c r="CZ799" s="22">
        <f t="shared" si="123"/>
        <v>1</v>
      </c>
      <c r="DA799" s="40">
        <f t="shared" si="125"/>
        <v>0</v>
      </c>
      <c r="DZ799" s="191"/>
    </row>
    <row r="800" spans="1:130">
      <c r="A800" s="12"/>
      <c r="B800" s="212"/>
      <c r="C800" s="212"/>
      <c r="D800" s="212"/>
      <c r="E800" s="212"/>
      <c r="F800" s="212"/>
      <c r="G800" s="212"/>
      <c r="H800" s="212"/>
      <c r="I800" s="212"/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  <c r="AH800" s="212"/>
      <c r="AI800" s="212"/>
      <c r="AJ800" s="212"/>
      <c r="AK800" s="212"/>
      <c r="AL800" s="212"/>
      <c r="AM800" s="212"/>
      <c r="AN800" s="212"/>
      <c r="AO800" s="212"/>
      <c r="AP800" s="212"/>
      <c r="AQ800" s="212"/>
      <c r="AR800" s="212"/>
      <c r="AS800" s="212"/>
      <c r="AT800" s="212"/>
      <c r="AU800" s="212"/>
      <c r="AV800" s="212"/>
      <c r="AW800" s="212"/>
      <c r="AX800" s="212"/>
      <c r="AY800" s="212"/>
      <c r="AZ800" s="212"/>
      <c r="BA800" s="212"/>
      <c r="BB800" s="212"/>
      <c r="BC800" s="212"/>
      <c r="BD800" s="212"/>
      <c r="BE800" s="212"/>
      <c r="BF800" s="212"/>
      <c r="BG800" s="212"/>
      <c r="BH800" s="212"/>
      <c r="BI800" s="212"/>
      <c r="BJ800" s="212"/>
      <c r="BK800" s="212"/>
      <c r="BL800" s="212"/>
      <c r="BM800" s="212"/>
      <c r="BN800" s="212"/>
      <c r="BO800" s="212"/>
      <c r="BP800" s="212"/>
      <c r="BQ800" s="212"/>
      <c r="BR800" s="212"/>
      <c r="BS800" s="212"/>
      <c r="BT800" s="212"/>
      <c r="BU800" s="212"/>
      <c r="BV800" s="212"/>
      <c r="BW800" s="212"/>
      <c r="BX800" s="212"/>
      <c r="BY800" s="212"/>
      <c r="BZ800" s="212"/>
      <c r="CA800" s="28"/>
      <c r="CB800" s="42" t="str">
        <f t="shared" si="122"/>
        <v>Riadok bude skrytý.</v>
      </c>
      <c r="CC800" s="36" t="s">
        <v>97</v>
      </c>
      <c r="CW800" s="22">
        <f t="shared" si="124"/>
        <v>0</v>
      </c>
      <c r="CX800" s="22">
        <f t="shared" si="128"/>
        <v>0</v>
      </c>
      <c r="CZ800" s="22">
        <f t="shared" si="123"/>
        <v>1</v>
      </c>
      <c r="DA800" s="40">
        <f t="shared" si="125"/>
        <v>0</v>
      </c>
      <c r="DZ800" s="191"/>
    </row>
    <row r="801" spans="1:105">
      <c r="A801" s="12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  <c r="AD801" s="46"/>
      <c r="AE801" s="46"/>
      <c r="AF801" s="46"/>
      <c r="AG801" s="46"/>
      <c r="AH801" s="46"/>
      <c r="AI801" s="46"/>
      <c r="AJ801" s="46"/>
      <c r="AK801" s="46"/>
      <c r="AL801" s="46"/>
      <c r="AM801" s="46"/>
      <c r="AN801" s="46"/>
      <c r="AO801" s="46"/>
      <c r="AP801" s="46"/>
      <c r="AQ801" s="46"/>
      <c r="AR801" s="46"/>
      <c r="AS801" s="46"/>
      <c r="AT801" s="46"/>
      <c r="AU801" s="46"/>
      <c r="AV801" s="46"/>
      <c r="AW801" s="46"/>
      <c r="AX801" s="46"/>
      <c r="AY801" s="46"/>
      <c r="AZ801" s="46"/>
      <c r="BA801" s="46"/>
      <c r="BB801" s="46"/>
      <c r="BC801" s="46"/>
      <c r="BD801" s="46"/>
      <c r="BE801" s="46"/>
      <c r="BF801" s="46"/>
      <c r="BG801" s="46"/>
      <c r="BH801" s="46"/>
      <c r="BI801" s="46"/>
      <c r="BJ801" s="46"/>
      <c r="BK801" s="46"/>
      <c r="BL801" s="46"/>
      <c r="BM801" s="46"/>
      <c r="BN801" s="46"/>
      <c r="BO801" s="46"/>
      <c r="BP801" s="46"/>
      <c r="BQ801" s="46"/>
      <c r="BR801" s="46"/>
      <c r="BS801" s="46"/>
      <c r="BT801" s="46"/>
      <c r="BU801" s="46"/>
      <c r="BV801" s="46"/>
      <c r="BW801" s="46"/>
      <c r="BX801" s="46"/>
      <c r="BY801" s="46"/>
      <c r="BZ801" s="46"/>
      <c r="CA801" s="31"/>
      <c r="CB801" s="43" t="str">
        <f>+IF(DA801=0,"Riadok bude skrytý.","Riadok bude vidieť.")</f>
        <v>Riadok bude vidieť.</v>
      </c>
      <c r="CC801" s="44" t="s">
        <v>97</v>
      </c>
      <c r="CW801" s="37">
        <v>1</v>
      </c>
      <c r="CZ801" s="22">
        <f>IF(CC801="",1,IF(CC801="Chcem skryť riadok.",0,1))</f>
        <v>1</v>
      </c>
      <c r="DA801" s="22">
        <f>+IF(CW801+CX801+CY801=0,0,IF(CZ801=0,0,1))</f>
        <v>1</v>
      </c>
    </row>
    <row r="802" spans="1:105" ht="7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28"/>
      <c r="CC802" s="14"/>
    </row>
    <row r="803" spans="1:105">
      <c r="CC803" s="14"/>
    </row>
    <row r="804" spans="1:105">
      <c r="CC804" s="14"/>
    </row>
    <row r="805" spans="1:105">
      <c r="CC805" s="14"/>
    </row>
    <row r="806" spans="1:105">
      <c r="CC806" s="14"/>
    </row>
    <row r="807" spans="1:105">
      <c r="CC807" s="14"/>
    </row>
    <row r="808" spans="1:105">
      <c r="CC808" s="14"/>
    </row>
    <row r="809" spans="1:105">
      <c r="CC809" s="14"/>
    </row>
    <row r="810" spans="1:105">
      <c r="CC810" s="14"/>
    </row>
    <row r="811" spans="1:105">
      <c r="CC811" s="14"/>
    </row>
    <row r="812" spans="1:105">
      <c r="CC812" s="14"/>
    </row>
    <row r="813" spans="1:105">
      <c r="CC813" s="14"/>
    </row>
    <row r="814" spans="1:105">
      <c r="CC814" s="14"/>
    </row>
    <row r="815" spans="1:105">
      <c r="CC815" s="14"/>
    </row>
    <row r="816" spans="1:105">
      <c r="CC816" s="14"/>
    </row>
    <row r="817" spans="81:81">
      <c r="CC817" s="14"/>
    </row>
    <row r="818" spans="81:81">
      <c r="CC818" s="14"/>
    </row>
    <row r="819" spans="81:81">
      <c r="CC819" s="14"/>
    </row>
    <row r="820" spans="81:81">
      <c r="CC820" s="14"/>
    </row>
    <row r="821" spans="81:81">
      <c r="CC821" s="14"/>
    </row>
    <row r="822" spans="81:81">
      <c r="CC822" s="14"/>
    </row>
    <row r="823" spans="81:81">
      <c r="CC823" s="14"/>
    </row>
    <row r="824" spans="81:81">
      <c r="CC824" s="14"/>
    </row>
    <row r="825" spans="81:81">
      <c r="CC825" s="14"/>
    </row>
    <row r="826" spans="81:81">
      <c r="CC826" s="14"/>
    </row>
    <row r="827" spans="81:81">
      <c r="CC827" s="14"/>
    </row>
    <row r="828" spans="81:81">
      <c r="CC828" s="14"/>
    </row>
    <row r="829" spans="81:81">
      <c r="CC829" s="14"/>
    </row>
    <row r="830" spans="81:81">
      <c r="CC830" s="14"/>
    </row>
    <row r="831" spans="81:81">
      <c r="CC831" s="14"/>
    </row>
    <row r="832" spans="81:81">
      <c r="CC832" s="14"/>
    </row>
    <row r="833" spans="81:81">
      <c r="CC833" s="14"/>
    </row>
    <row r="834" spans="81:81">
      <c r="CC834" s="14"/>
    </row>
    <row r="835" spans="81:81">
      <c r="CC835" s="14"/>
    </row>
    <row r="836" spans="81:81">
      <c r="CC836" s="14"/>
    </row>
    <row r="837" spans="81:81">
      <c r="CC837" s="14"/>
    </row>
    <row r="838" spans="81:81">
      <c r="CC838" s="14"/>
    </row>
    <row r="839" spans="81:81">
      <c r="CC839" s="14"/>
    </row>
    <row r="840" spans="81:81">
      <c r="CC840" s="14"/>
    </row>
    <row r="841" spans="81:81">
      <c r="CC841" s="14"/>
    </row>
    <row r="842" spans="81:81">
      <c r="CC842" s="14"/>
    </row>
    <row r="843" spans="81:81">
      <c r="CC843" s="14"/>
    </row>
    <row r="844" spans="81:81">
      <c r="CC844" s="14"/>
    </row>
    <row r="845" spans="81:81">
      <c r="CC845" s="14"/>
    </row>
    <row r="846" spans="81:81">
      <c r="CC846" s="14"/>
    </row>
    <row r="847" spans="81:81">
      <c r="CC847" s="14"/>
    </row>
    <row r="848" spans="81:81">
      <c r="CC848" s="14"/>
    </row>
    <row r="849" spans="81:81">
      <c r="CC849" s="14"/>
    </row>
    <row r="850" spans="81:81">
      <c r="CC850" s="14"/>
    </row>
    <row r="851" spans="81:81">
      <c r="CC851" s="14"/>
    </row>
    <row r="852" spans="81:81">
      <c r="CC852" s="14"/>
    </row>
    <row r="853" spans="81:81">
      <c r="CC853" s="14"/>
    </row>
    <row r="854" spans="81:81">
      <c r="CC854" s="14"/>
    </row>
    <row r="855" spans="81:81">
      <c r="CC855" s="14"/>
    </row>
    <row r="856" spans="81:81">
      <c r="CC856" s="14"/>
    </row>
    <row r="857" spans="81:81">
      <c r="CC857" s="14"/>
    </row>
    <row r="858" spans="81:81">
      <c r="CC858" s="14"/>
    </row>
    <row r="859" spans="81:81">
      <c r="CC859" s="14"/>
    </row>
    <row r="860" spans="81:81">
      <c r="CC860" s="14"/>
    </row>
    <row r="861" spans="81:81">
      <c r="CC861" s="14"/>
    </row>
    <row r="862" spans="81:81">
      <c r="CC862" s="14"/>
    </row>
    <row r="863" spans="81:81">
      <c r="CC863" s="14"/>
    </row>
    <row r="864" spans="81:81">
      <c r="CC864" s="14"/>
    </row>
    <row r="865" spans="81:81">
      <c r="CC865" s="14"/>
    </row>
    <row r="866" spans="81:81">
      <c r="CC866" s="14"/>
    </row>
    <row r="867" spans="81:81">
      <c r="CC867" s="14"/>
    </row>
    <row r="868" spans="81:81">
      <c r="CC868" s="14"/>
    </row>
    <row r="869" spans="81:81">
      <c r="CC869" s="14"/>
    </row>
    <row r="870" spans="81:81">
      <c r="CC870" s="14"/>
    </row>
    <row r="871" spans="81:81">
      <c r="CC871" s="14"/>
    </row>
    <row r="872" spans="81:81">
      <c r="CC872" s="14"/>
    </row>
    <row r="873" spans="81:81">
      <c r="CC873" s="14"/>
    </row>
    <row r="874" spans="81:81">
      <c r="CC874" s="14"/>
    </row>
    <row r="875" spans="81:81">
      <c r="CC875" s="14"/>
    </row>
    <row r="876" spans="81:81">
      <c r="CC876" s="14"/>
    </row>
    <row r="877" spans="81:81">
      <c r="CC877" s="14"/>
    </row>
    <row r="878" spans="81:81">
      <c r="CC878" s="14"/>
    </row>
    <row r="879" spans="81:81">
      <c r="CC879" s="14"/>
    </row>
    <row r="880" spans="81:81">
      <c r="CC880" s="14"/>
    </row>
    <row r="881" spans="81:81">
      <c r="CC881" s="14"/>
    </row>
    <row r="882" spans="81:81">
      <c r="CC882" s="14"/>
    </row>
    <row r="883" spans="81:81">
      <c r="CC883" s="14"/>
    </row>
    <row r="884" spans="81:81">
      <c r="CC884" s="14"/>
    </row>
    <row r="885" spans="81:81">
      <c r="CC885" s="14"/>
    </row>
    <row r="886" spans="81:81">
      <c r="CC886" s="14"/>
    </row>
    <row r="887" spans="81:81">
      <c r="CC887" s="14"/>
    </row>
    <row r="888" spans="81:81">
      <c r="CC888" s="14"/>
    </row>
    <row r="889" spans="81:81">
      <c r="CC889" s="14"/>
    </row>
    <row r="890" spans="81:81">
      <c r="CC890" s="14"/>
    </row>
    <row r="891" spans="81:81">
      <c r="CC891" s="14"/>
    </row>
    <row r="892" spans="81:81">
      <c r="CC892" s="14"/>
    </row>
    <row r="893" spans="81:81">
      <c r="CC893" s="14"/>
    </row>
    <row r="894" spans="81:81">
      <c r="CC894" s="14"/>
    </row>
    <row r="895" spans="81:81">
      <c r="CC895" s="14"/>
    </row>
    <row r="896" spans="81:81">
      <c r="CC896" s="14"/>
    </row>
    <row r="897" spans="81:81">
      <c r="CC897" s="14"/>
    </row>
    <row r="898" spans="81:81">
      <c r="CC898" s="14"/>
    </row>
    <row r="899" spans="81:81">
      <c r="CC899" s="14"/>
    </row>
    <row r="900" spans="81:81">
      <c r="CC900" s="14"/>
    </row>
    <row r="901" spans="81:81">
      <c r="CC901" s="14"/>
    </row>
    <row r="902" spans="81:81">
      <c r="CC902" s="14"/>
    </row>
    <row r="903" spans="81:81">
      <c r="CC903" s="14"/>
    </row>
    <row r="904" spans="81:81">
      <c r="CC904" s="14"/>
    </row>
    <row r="905" spans="81:81">
      <c r="CC905" s="14"/>
    </row>
    <row r="906" spans="81:81">
      <c r="CC906" s="14"/>
    </row>
    <row r="907" spans="81:81">
      <c r="CC907" s="14"/>
    </row>
    <row r="908" spans="81:81">
      <c r="CC908" s="14"/>
    </row>
    <row r="909" spans="81:81">
      <c r="CC909" s="14"/>
    </row>
    <row r="910" spans="81:81">
      <c r="CC910" s="14"/>
    </row>
    <row r="911" spans="81:81">
      <c r="CC911" s="14"/>
    </row>
    <row r="912" spans="81:81">
      <c r="CC912" s="14"/>
    </row>
    <row r="913" spans="81:81">
      <c r="CC913" s="14"/>
    </row>
    <row r="914" spans="81:81">
      <c r="CC914" s="14"/>
    </row>
    <row r="915" spans="81:81">
      <c r="CC915" s="14"/>
    </row>
    <row r="916" spans="81:81">
      <c r="CC916" s="14"/>
    </row>
    <row r="917" spans="81:81">
      <c r="CC917" s="14"/>
    </row>
    <row r="918" spans="81:81">
      <c r="CC918" s="14"/>
    </row>
    <row r="919" spans="81:81">
      <c r="CC919" s="14"/>
    </row>
    <row r="920" spans="81:81">
      <c r="CC920" s="14"/>
    </row>
    <row r="921" spans="81:81">
      <c r="CC921" s="14"/>
    </row>
    <row r="922" spans="81:81">
      <c r="CC922" s="14"/>
    </row>
    <row r="923" spans="81:81">
      <c r="CC923" s="14"/>
    </row>
    <row r="924" spans="81:81">
      <c r="CC924" s="14"/>
    </row>
    <row r="925" spans="81:81">
      <c r="CC925" s="14"/>
    </row>
    <row r="926" spans="81:81">
      <c r="CC926" s="14"/>
    </row>
    <row r="927" spans="81:81">
      <c r="CC927" s="14"/>
    </row>
    <row r="928" spans="81:81">
      <c r="CC928" s="14"/>
    </row>
    <row r="929" spans="81:81">
      <c r="CC929" s="14"/>
    </row>
    <row r="930" spans="81:81">
      <c r="CC930" s="14"/>
    </row>
    <row r="931" spans="81:81">
      <c r="CC931" s="14"/>
    </row>
    <row r="932" spans="81:81">
      <c r="CC932" s="14"/>
    </row>
    <row r="933" spans="81:81">
      <c r="CC933" s="14"/>
    </row>
    <row r="934" spans="81:81">
      <c r="CC934" s="14"/>
    </row>
    <row r="935" spans="81:81">
      <c r="CC935" s="14"/>
    </row>
    <row r="936" spans="81:81">
      <c r="CC936" s="14"/>
    </row>
    <row r="937" spans="81:81">
      <c r="CC937" s="14"/>
    </row>
    <row r="938" spans="81:81">
      <c r="CC938" s="14"/>
    </row>
    <row r="939" spans="81:81">
      <c r="CC939" s="14"/>
    </row>
    <row r="940" spans="81:81">
      <c r="CC940" s="14"/>
    </row>
    <row r="941" spans="81:81">
      <c r="CC941" s="14"/>
    </row>
    <row r="942" spans="81:81">
      <c r="CC942" s="14"/>
    </row>
    <row r="943" spans="81:81">
      <c r="CC943" s="14"/>
    </row>
    <row r="944" spans="81:81">
      <c r="CC944" s="14"/>
    </row>
    <row r="945" spans="81:81">
      <c r="CC945" s="14"/>
    </row>
    <row r="946" spans="81:81">
      <c r="CC946" s="14"/>
    </row>
    <row r="947" spans="81:81">
      <c r="CC947" s="14"/>
    </row>
    <row r="948" spans="81:81">
      <c r="CC948" s="14"/>
    </row>
    <row r="949" spans="81:81">
      <c r="CC949" s="14"/>
    </row>
    <row r="950" spans="81:81">
      <c r="CC950" s="14"/>
    </row>
    <row r="951" spans="81:81">
      <c r="CC951" s="14"/>
    </row>
    <row r="952" spans="81:81">
      <c r="CC952" s="14"/>
    </row>
    <row r="953" spans="81:81">
      <c r="CC953" s="14"/>
    </row>
    <row r="954" spans="81:81">
      <c r="CC954" s="14"/>
    </row>
    <row r="955" spans="81:81">
      <c r="CC955" s="14"/>
    </row>
    <row r="956" spans="81:81">
      <c r="CC956" s="14"/>
    </row>
    <row r="957" spans="81:81">
      <c r="CC957" s="14"/>
    </row>
    <row r="958" spans="81:81">
      <c r="CC958" s="14"/>
    </row>
    <row r="959" spans="81:81">
      <c r="CC959" s="14"/>
    </row>
    <row r="960" spans="81:81">
      <c r="CC960" s="14"/>
    </row>
    <row r="961" spans="81:81">
      <c r="CC961" s="14"/>
    </row>
    <row r="962" spans="81:81">
      <c r="CC962" s="14"/>
    </row>
    <row r="963" spans="81:81">
      <c r="CC963" s="14"/>
    </row>
    <row r="964" spans="81:81">
      <c r="CC964" s="14"/>
    </row>
    <row r="965" spans="81:81">
      <c r="CC965" s="14"/>
    </row>
    <row r="966" spans="81:81">
      <c r="CC966" s="14"/>
    </row>
    <row r="967" spans="81:81">
      <c r="CC967" s="14"/>
    </row>
    <row r="968" spans="81:81">
      <c r="CC968" s="14"/>
    </row>
    <row r="969" spans="81:81">
      <c r="CC969" s="14"/>
    </row>
    <row r="970" spans="81:81">
      <c r="CC970" s="14"/>
    </row>
    <row r="971" spans="81:81">
      <c r="CC971" s="14"/>
    </row>
    <row r="972" spans="81:81">
      <c r="CC972" s="14"/>
    </row>
    <row r="973" spans="81:81">
      <c r="CC973" s="14"/>
    </row>
    <row r="974" spans="81:81">
      <c r="CC974" s="14"/>
    </row>
    <row r="975" spans="81:81">
      <c r="CC975" s="14"/>
    </row>
    <row r="976" spans="81:81">
      <c r="CC976" s="14"/>
    </row>
    <row r="977" spans="81:81">
      <c r="CC977" s="14"/>
    </row>
    <row r="978" spans="81:81">
      <c r="CC978" s="14"/>
    </row>
    <row r="979" spans="81:81">
      <c r="CC979" s="14"/>
    </row>
    <row r="980" spans="81:81">
      <c r="CC980" s="14"/>
    </row>
    <row r="981" spans="81:81">
      <c r="CC981" s="14"/>
    </row>
    <row r="982" spans="81:81">
      <c r="CC982" s="14"/>
    </row>
    <row r="983" spans="81:81">
      <c r="CC983" s="14"/>
    </row>
    <row r="984" spans="81:81">
      <c r="CC984" s="14"/>
    </row>
    <row r="985" spans="81:81">
      <c r="CC985" s="14"/>
    </row>
    <row r="986" spans="81:81">
      <c r="CC986" s="14"/>
    </row>
    <row r="987" spans="81:81">
      <c r="CC987" s="14"/>
    </row>
    <row r="988" spans="81:81">
      <c r="CC988" s="14"/>
    </row>
    <row r="989" spans="81:81">
      <c r="CC989" s="14"/>
    </row>
    <row r="990" spans="81:81">
      <c r="CC990" s="14"/>
    </row>
    <row r="991" spans="81:81">
      <c r="CC991" s="14"/>
    </row>
    <row r="992" spans="81:81">
      <c r="CC992" s="14"/>
    </row>
    <row r="993" spans="81:81">
      <c r="CC993" s="14"/>
    </row>
    <row r="994" spans="81:81">
      <c r="CC994" s="14"/>
    </row>
    <row r="995" spans="81:81">
      <c r="CC995" s="14"/>
    </row>
    <row r="996" spans="81:81">
      <c r="CC996" s="14"/>
    </row>
    <row r="997" spans="81:81">
      <c r="CC997" s="14"/>
    </row>
    <row r="998" spans="81:81">
      <c r="CC998" s="14"/>
    </row>
    <row r="999" spans="81:81">
      <c r="CC999" s="14"/>
    </row>
    <row r="1000" spans="81:81">
      <c r="CC1000" s="14"/>
    </row>
    <row r="1001" spans="81:81">
      <c r="CC1001" s="14"/>
    </row>
    <row r="1002" spans="81:81">
      <c r="CC1002" s="14"/>
    </row>
    <row r="1003" spans="81:81">
      <c r="CC1003" s="14"/>
    </row>
    <row r="1004" spans="81:81">
      <c r="CC1004" s="14"/>
    </row>
    <row r="1005" spans="81:81">
      <c r="CC1005" s="14"/>
    </row>
    <row r="1006" spans="81:81">
      <c r="CC1006" s="14"/>
    </row>
    <row r="1007" spans="81:81">
      <c r="CC1007" s="14"/>
    </row>
    <row r="1008" spans="81:81">
      <c r="CC1008" s="14"/>
    </row>
    <row r="1009" spans="81:81">
      <c r="CC1009" s="14"/>
    </row>
    <row r="1010" spans="81:81">
      <c r="CC1010" s="14"/>
    </row>
    <row r="1011" spans="81:81">
      <c r="CC1011" s="14"/>
    </row>
    <row r="1012" spans="81:81">
      <c r="CC1012" s="14"/>
    </row>
    <row r="1013" spans="81:81">
      <c r="CC1013" s="14"/>
    </row>
    <row r="1014" spans="81:81">
      <c r="CC1014" s="14"/>
    </row>
    <row r="1015" spans="81:81">
      <c r="CC1015" s="14"/>
    </row>
    <row r="1016" spans="81:81">
      <c r="CC1016" s="14"/>
    </row>
    <row r="1017" spans="81:81">
      <c r="CC1017" s="14"/>
    </row>
    <row r="1018" spans="81:81">
      <c r="CC1018" s="14"/>
    </row>
    <row r="1019" spans="81:81">
      <c r="CC1019" s="14"/>
    </row>
    <row r="1020" spans="81:81">
      <c r="CC1020" s="14"/>
    </row>
    <row r="1021" spans="81:81">
      <c r="CC1021" s="14"/>
    </row>
    <row r="1022" spans="81:81">
      <c r="CC1022" s="14"/>
    </row>
    <row r="1023" spans="81:81">
      <c r="CC1023" s="14"/>
    </row>
    <row r="1024" spans="81:81">
      <c r="CC1024" s="14"/>
    </row>
    <row r="1025" spans="81:81">
      <c r="CC1025" s="14"/>
    </row>
    <row r="1026" spans="81:81">
      <c r="CC1026" s="14"/>
    </row>
    <row r="1027" spans="81:81">
      <c r="CC1027" s="14"/>
    </row>
    <row r="1028" spans="81:81">
      <c r="CC1028" s="14"/>
    </row>
    <row r="1029" spans="81:81">
      <c r="CC1029" s="14"/>
    </row>
    <row r="1030" spans="81:81">
      <c r="CC1030" s="14"/>
    </row>
    <row r="1031" spans="81:81">
      <c r="CC1031" s="14"/>
    </row>
    <row r="1032" spans="81:81">
      <c r="CC1032" s="14"/>
    </row>
    <row r="1033" spans="81:81">
      <c r="CC1033" s="14"/>
    </row>
    <row r="1034" spans="81:81">
      <c r="CC1034" s="14"/>
    </row>
    <row r="1035" spans="81:81">
      <c r="CC1035" s="14"/>
    </row>
    <row r="1036" spans="81:81">
      <c r="CC1036" s="14"/>
    </row>
    <row r="1037" spans="81:81">
      <c r="CC1037" s="14"/>
    </row>
    <row r="1038" spans="81:81">
      <c r="CC1038" s="14"/>
    </row>
    <row r="1039" spans="81:81">
      <c r="CC1039" s="14"/>
    </row>
    <row r="1040" spans="81:81">
      <c r="CC1040" s="14"/>
    </row>
    <row r="1041" spans="81:81">
      <c r="CC1041" s="14"/>
    </row>
    <row r="1042" spans="81:81">
      <c r="CC1042" s="14"/>
    </row>
    <row r="1043" spans="81:81">
      <c r="CC1043" s="14"/>
    </row>
    <row r="1044" spans="81:81">
      <c r="CC1044" s="14"/>
    </row>
    <row r="1045" spans="81:81">
      <c r="CC1045" s="14"/>
    </row>
    <row r="1046" spans="81:81">
      <c r="CC1046" s="14"/>
    </row>
    <row r="1047" spans="81:81">
      <c r="CC1047" s="14"/>
    </row>
    <row r="1048" spans="81:81">
      <c r="CC1048" s="14"/>
    </row>
    <row r="1049" spans="81:81">
      <c r="CC1049" s="14"/>
    </row>
    <row r="1050" spans="81:81">
      <c r="CC1050" s="14"/>
    </row>
    <row r="1051" spans="81:81">
      <c r="CC1051" s="14"/>
    </row>
    <row r="1052" spans="81:81">
      <c r="CC1052" s="14"/>
    </row>
    <row r="1053" spans="81:81">
      <c r="CC1053" s="14"/>
    </row>
    <row r="1054" spans="81:81">
      <c r="CC1054" s="14"/>
    </row>
    <row r="1055" spans="81:81">
      <c r="CC1055" s="14"/>
    </row>
    <row r="1056" spans="81:81">
      <c r="CC1056" s="14"/>
    </row>
    <row r="1057" spans="81:81">
      <c r="CC1057" s="14"/>
    </row>
    <row r="1058" spans="81:81">
      <c r="CC1058" s="14"/>
    </row>
    <row r="1059" spans="81:81">
      <c r="CC1059" s="14"/>
    </row>
    <row r="1060" spans="81:81">
      <c r="CC1060" s="14"/>
    </row>
    <row r="1061" spans="81:81">
      <c r="CC1061" s="14"/>
    </row>
    <row r="1062" spans="81:81">
      <c r="CC1062" s="14"/>
    </row>
    <row r="1063" spans="81:81">
      <c r="CC1063" s="14"/>
    </row>
    <row r="1064" spans="81:81">
      <c r="CC1064" s="14"/>
    </row>
    <row r="1065" spans="81:81">
      <c r="CC1065" s="14"/>
    </row>
    <row r="1066" spans="81:81">
      <c r="CC1066" s="14"/>
    </row>
    <row r="1067" spans="81:81">
      <c r="CC1067" s="14"/>
    </row>
    <row r="1068" spans="81:81">
      <c r="CC1068" s="14"/>
    </row>
    <row r="1069" spans="81:81">
      <c r="CC1069" s="14"/>
    </row>
    <row r="1070" spans="81:81">
      <c r="CC1070" s="14"/>
    </row>
    <row r="1071" spans="81:81">
      <c r="CC1071" s="14"/>
    </row>
    <row r="1072" spans="81:81">
      <c r="CC1072" s="14"/>
    </row>
    <row r="1073" spans="81:81">
      <c r="CC1073" s="14"/>
    </row>
    <row r="1074" spans="81:81">
      <c r="CC1074" s="14"/>
    </row>
    <row r="1075" spans="81:81">
      <c r="CC1075" s="14"/>
    </row>
    <row r="1076" spans="81:81">
      <c r="CC1076" s="14"/>
    </row>
    <row r="1077" spans="81:81">
      <c r="CC1077" s="14"/>
    </row>
    <row r="1078" spans="81:81">
      <c r="CC1078" s="14"/>
    </row>
    <row r="1079" spans="81:81">
      <c r="CC1079" s="14"/>
    </row>
    <row r="1080" spans="81:81">
      <c r="CC1080" s="14"/>
    </row>
    <row r="1081" spans="81:81">
      <c r="CC1081" s="14"/>
    </row>
    <row r="1082" spans="81:81">
      <c r="CC1082" s="14"/>
    </row>
    <row r="1083" spans="81:81">
      <c r="CC1083" s="14"/>
    </row>
    <row r="1084" spans="81:81">
      <c r="CC1084" s="14"/>
    </row>
    <row r="1085" spans="81:81">
      <c r="CC1085" s="14"/>
    </row>
    <row r="1086" spans="81:81">
      <c r="CC1086" s="14"/>
    </row>
    <row r="1087" spans="81:81">
      <c r="CC1087" s="14"/>
    </row>
    <row r="1088" spans="81:81">
      <c r="CC1088" s="14"/>
    </row>
    <row r="1089" spans="81:81">
      <c r="CC1089" s="14"/>
    </row>
    <row r="1090" spans="81:81">
      <c r="CC1090" s="14"/>
    </row>
    <row r="1091" spans="81:81">
      <c r="CC1091" s="14"/>
    </row>
    <row r="1092" spans="81:81">
      <c r="CC1092" s="14"/>
    </row>
    <row r="1093" spans="81:81">
      <c r="CC1093" s="14"/>
    </row>
    <row r="1094" spans="81:81">
      <c r="CC1094" s="14"/>
    </row>
    <row r="1095" spans="81:81">
      <c r="CC1095" s="14"/>
    </row>
    <row r="1096" spans="81:81">
      <c r="CC1096" s="14"/>
    </row>
    <row r="1097" spans="81:81">
      <c r="CC1097" s="14"/>
    </row>
    <row r="1098" spans="81:81">
      <c r="CC1098" s="14"/>
    </row>
    <row r="1099" spans="81:81">
      <c r="CC1099" s="14"/>
    </row>
    <row r="1100" spans="81:81">
      <c r="CC1100" s="14"/>
    </row>
    <row r="1101" spans="81:81">
      <c r="CC1101" s="14"/>
    </row>
    <row r="1102" spans="81:81">
      <c r="CC1102" s="14"/>
    </row>
    <row r="1103" spans="81:81">
      <c r="CC1103" s="14"/>
    </row>
    <row r="1104" spans="81:81">
      <c r="CC1104" s="14"/>
    </row>
    <row r="1105" spans="81:81">
      <c r="CC1105" s="14"/>
    </row>
    <row r="1106" spans="81:81">
      <c r="CC1106" s="14"/>
    </row>
    <row r="1107" spans="81:81">
      <c r="CC1107" s="14"/>
    </row>
    <row r="1108" spans="81:81">
      <c r="CC1108" s="14"/>
    </row>
    <row r="1109" spans="81:81">
      <c r="CC1109" s="14"/>
    </row>
    <row r="1110" spans="81:81">
      <c r="CC1110" s="14"/>
    </row>
    <row r="1111" spans="81:81">
      <c r="CC1111" s="14"/>
    </row>
    <row r="1112" spans="81:81">
      <c r="CC1112" s="14"/>
    </row>
    <row r="1113" spans="81:81">
      <c r="CC1113" s="14"/>
    </row>
    <row r="1114" spans="81:81">
      <c r="CC1114" s="14"/>
    </row>
    <row r="1115" spans="81:81">
      <c r="CC1115" s="14"/>
    </row>
    <row r="1116" spans="81:81">
      <c r="CC1116" s="14"/>
    </row>
    <row r="1117" spans="81:81">
      <c r="CC1117" s="14"/>
    </row>
    <row r="1118" spans="81:81">
      <c r="CC1118" s="14"/>
    </row>
    <row r="1119" spans="81:81">
      <c r="CC1119" s="14"/>
    </row>
    <row r="1120" spans="81:81">
      <c r="CC1120" s="14"/>
    </row>
    <row r="1121" spans="81:81">
      <c r="CC1121" s="14"/>
    </row>
    <row r="1122" spans="81:81">
      <c r="CC1122" s="14"/>
    </row>
    <row r="1123" spans="81:81">
      <c r="CC1123" s="14"/>
    </row>
    <row r="1124" spans="81:81">
      <c r="CC1124" s="14"/>
    </row>
    <row r="1125" spans="81:81">
      <c r="CC1125" s="14"/>
    </row>
    <row r="1126" spans="81:81">
      <c r="CC1126" s="14"/>
    </row>
    <row r="1127" spans="81:81">
      <c r="CC1127" s="14"/>
    </row>
    <row r="1128" spans="81:81">
      <c r="CC1128" s="14"/>
    </row>
    <row r="1129" spans="81:81">
      <c r="CC1129" s="14"/>
    </row>
    <row r="1130" spans="81:81">
      <c r="CC1130" s="14"/>
    </row>
    <row r="1131" spans="81:81">
      <c r="CC1131" s="14"/>
    </row>
    <row r="1132" spans="81:81">
      <c r="CC1132" s="14"/>
    </row>
    <row r="1133" spans="81:81">
      <c r="CC1133" s="14"/>
    </row>
    <row r="1134" spans="81:81">
      <c r="CC1134" s="14"/>
    </row>
    <row r="1135" spans="81:81">
      <c r="CC1135" s="14"/>
    </row>
    <row r="1136" spans="81:81">
      <c r="CC1136" s="14"/>
    </row>
    <row r="1137" spans="81:81">
      <c r="CC1137" s="14"/>
    </row>
    <row r="1138" spans="81:81">
      <c r="CC1138" s="14"/>
    </row>
    <row r="1139" spans="81:81">
      <c r="CC1139" s="14"/>
    </row>
    <row r="1140" spans="81:81">
      <c r="CC1140" s="14"/>
    </row>
    <row r="1141" spans="81:81">
      <c r="CC1141" s="14"/>
    </row>
    <row r="1142" spans="81:81">
      <c r="CC1142" s="14"/>
    </row>
    <row r="1143" spans="81:81">
      <c r="CC1143" s="14"/>
    </row>
    <row r="1144" spans="81:81">
      <c r="CC1144" s="14"/>
    </row>
    <row r="1145" spans="81:81">
      <c r="CC1145" s="14"/>
    </row>
    <row r="1146" spans="81:81">
      <c r="CC1146" s="14"/>
    </row>
    <row r="1147" spans="81:81">
      <c r="CC1147" s="14"/>
    </row>
    <row r="1148" spans="81:81">
      <c r="CC1148" s="14"/>
    </row>
    <row r="1149" spans="81:81">
      <c r="CC1149" s="14"/>
    </row>
    <row r="1150" spans="81:81">
      <c r="CC1150" s="14"/>
    </row>
    <row r="1151" spans="81:81">
      <c r="CC1151" s="14"/>
    </row>
    <row r="1152" spans="81:81">
      <c r="CC1152" s="14"/>
    </row>
    <row r="1153" spans="81:81">
      <c r="CC1153" s="14"/>
    </row>
    <row r="1154" spans="81:81">
      <c r="CC1154" s="14"/>
    </row>
    <row r="1155" spans="81:81">
      <c r="CC1155" s="14"/>
    </row>
    <row r="1156" spans="81:81">
      <c r="CC1156" s="14"/>
    </row>
    <row r="1157" spans="81:81">
      <c r="CC1157" s="14"/>
    </row>
    <row r="1158" spans="81:81">
      <c r="CC1158" s="14"/>
    </row>
    <row r="1159" spans="81:81">
      <c r="CC1159" s="14"/>
    </row>
    <row r="1160" spans="81:81">
      <c r="CC1160" s="14"/>
    </row>
    <row r="1161" spans="81:81">
      <c r="CC1161" s="14"/>
    </row>
    <row r="1162" spans="81:81">
      <c r="CC1162" s="14"/>
    </row>
    <row r="1163" spans="81:81">
      <c r="CC1163" s="14"/>
    </row>
    <row r="1164" spans="81:81">
      <c r="CC1164" s="14"/>
    </row>
    <row r="1165" spans="81:81">
      <c r="CC1165" s="14"/>
    </row>
    <row r="1166" spans="81:81">
      <c r="CC1166" s="14"/>
    </row>
    <row r="1167" spans="81:81">
      <c r="CC1167" s="14"/>
    </row>
    <row r="1168" spans="81:81">
      <c r="CC1168" s="14"/>
    </row>
    <row r="1169" spans="81:81">
      <c r="CC1169" s="14"/>
    </row>
    <row r="1170" spans="81:81">
      <c r="CC1170" s="14"/>
    </row>
    <row r="1171" spans="81:81">
      <c r="CC1171" s="14"/>
    </row>
    <row r="1172" spans="81:81">
      <c r="CC1172" s="14"/>
    </row>
    <row r="1173" spans="81:81">
      <c r="CC1173" s="14"/>
    </row>
    <row r="1174" spans="81:81">
      <c r="CC1174" s="14"/>
    </row>
    <row r="1175" spans="81:81">
      <c r="CC1175" s="14"/>
    </row>
    <row r="1176" spans="81:81">
      <c r="CC1176" s="14"/>
    </row>
    <row r="1177" spans="81:81">
      <c r="CC1177" s="14"/>
    </row>
    <row r="1178" spans="81:81">
      <c r="CC1178" s="14"/>
    </row>
    <row r="1179" spans="81:81">
      <c r="CC1179" s="14"/>
    </row>
    <row r="1180" spans="81:81">
      <c r="CC1180" s="14"/>
    </row>
    <row r="1181" spans="81:81">
      <c r="CC1181" s="14"/>
    </row>
    <row r="1182" spans="81:81">
      <c r="CC1182" s="14"/>
    </row>
    <row r="1183" spans="81:81">
      <c r="CC1183" s="14"/>
    </row>
    <row r="1184" spans="81:81">
      <c r="CC1184" s="14"/>
    </row>
    <row r="1185" spans="81:81">
      <c r="CC1185" s="14"/>
    </row>
    <row r="1186" spans="81:81">
      <c r="CC1186" s="14"/>
    </row>
    <row r="1187" spans="81:81">
      <c r="CC1187" s="14"/>
    </row>
    <row r="1188" spans="81:81">
      <c r="CC1188" s="14"/>
    </row>
    <row r="1189" spans="81:81">
      <c r="CC1189" s="14"/>
    </row>
    <row r="1190" spans="81:81">
      <c r="CC1190" s="14"/>
    </row>
    <row r="1191" spans="81:81">
      <c r="CC1191" s="14"/>
    </row>
    <row r="1192" spans="81:81">
      <c r="CC1192" s="14"/>
    </row>
    <row r="1193" spans="81:81">
      <c r="CC1193" s="14"/>
    </row>
    <row r="1194" spans="81:81">
      <c r="CC1194" s="14"/>
    </row>
    <row r="1195" spans="81:81">
      <c r="CC1195" s="14"/>
    </row>
    <row r="1196" spans="81:81">
      <c r="CC1196" s="14"/>
    </row>
    <row r="1197" spans="81:81">
      <c r="CC1197" s="14"/>
    </row>
    <row r="1198" spans="81:81">
      <c r="CC1198" s="14"/>
    </row>
    <row r="1199" spans="81:81">
      <c r="CC1199" s="14"/>
    </row>
    <row r="1200" spans="81:81">
      <c r="CC1200" s="14"/>
    </row>
    <row r="1201" spans="81:81">
      <c r="CC1201" s="14"/>
    </row>
    <row r="1202" spans="81:81">
      <c r="CC1202" s="14"/>
    </row>
    <row r="1203" spans="81:81">
      <c r="CC1203" s="14"/>
    </row>
    <row r="1204" spans="81:81">
      <c r="CC1204" s="14"/>
    </row>
    <row r="1205" spans="81:81">
      <c r="CC1205" s="14"/>
    </row>
    <row r="1206" spans="81:81">
      <c r="CC1206" s="14"/>
    </row>
    <row r="1207" spans="81:81">
      <c r="CC1207" s="14"/>
    </row>
    <row r="1208" spans="81:81">
      <c r="CC1208" s="14"/>
    </row>
    <row r="1209" spans="81:81">
      <c r="CC1209" s="14"/>
    </row>
    <row r="1210" spans="81:81">
      <c r="CC1210" s="14"/>
    </row>
    <row r="1211" spans="81:81">
      <c r="CC1211" s="14"/>
    </row>
    <row r="1212" spans="81:81">
      <c r="CC1212" s="14"/>
    </row>
    <row r="1213" spans="81:81">
      <c r="CC1213" s="14"/>
    </row>
    <row r="1214" spans="81:81">
      <c r="CC1214" s="14"/>
    </row>
    <row r="1215" spans="81:81">
      <c r="CC1215" s="14"/>
    </row>
    <row r="1216" spans="81:81">
      <c r="CC1216" s="14"/>
    </row>
    <row r="1217" spans="81:81">
      <c r="CC1217" s="14"/>
    </row>
    <row r="1218" spans="81:81">
      <c r="CC1218" s="14"/>
    </row>
    <row r="1219" spans="81:81">
      <c r="CC1219" s="14"/>
    </row>
    <row r="1220" spans="81:81">
      <c r="CC1220" s="14"/>
    </row>
    <row r="1221" spans="81:81">
      <c r="CC1221" s="14"/>
    </row>
    <row r="1222" spans="81:81">
      <c r="CC1222" s="14"/>
    </row>
    <row r="1223" spans="81:81">
      <c r="CC1223" s="14"/>
    </row>
    <row r="1224" spans="81:81">
      <c r="CC1224" s="14"/>
    </row>
    <row r="1225" spans="81:81">
      <c r="CC1225" s="14"/>
    </row>
    <row r="1226" spans="81:81">
      <c r="CC1226" s="14"/>
    </row>
    <row r="1227" spans="81:81">
      <c r="CC1227" s="14"/>
    </row>
    <row r="1228" spans="81:81">
      <c r="CC1228" s="14"/>
    </row>
    <row r="1229" spans="81:81">
      <c r="CC1229" s="14"/>
    </row>
    <row r="1230" spans="81:81">
      <c r="CC1230" s="14"/>
    </row>
    <row r="1231" spans="81:81">
      <c r="CC1231" s="14"/>
    </row>
    <row r="1232" spans="81:81">
      <c r="CC1232" s="14"/>
    </row>
    <row r="1233" spans="81:81">
      <c r="CC1233" s="14"/>
    </row>
    <row r="1234" spans="81:81">
      <c r="CC1234" s="14"/>
    </row>
    <row r="1235" spans="81:81">
      <c r="CC1235" s="14"/>
    </row>
    <row r="1236" spans="81:81">
      <c r="CC1236" s="14"/>
    </row>
    <row r="1237" spans="81:81">
      <c r="CC1237" s="14"/>
    </row>
    <row r="1238" spans="81:81">
      <c r="CC1238" s="14"/>
    </row>
    <row r="1239" spans="81:81">
      <c r="CC1239" s="14"/>
    </row>
    <row r="1240" spans="81:81">
      <c r="CC1240" s="14"/>
    </row>
    <row r="1241" spans="81:81">
      <c r="CC1241" s="14"/>
    </row>
    <row r="1242" spans="81:81">
      <c r="CC1242" s="14"/>
    </row>
    <row r="1243" spans="81:81">
      <c r="CC1243" s="14"/>
    </row>
    <row r="1244" spans="81:81">
      <c r="CC1244" s="14"/>
    </row>
    <row r="1245" spans="81:81">
      <c r="CC1245" s="14"/>
    </row>
    <row r="1246" spans="81:81">
      <c r="CC1246" s="14"/>
    </row>
    <row r="1247" spans="81:81">
      <c r="CC1247" s="14"/>
    </row>
    <row r="1248" spans="81:81">
      <c r="CC1248" s="14"/>
    </row>
    <row r="1249" spans="81:81">
      <c r="CC1249" s="14"/>
    </row>
    <row r="1250" spans="81:81">
      <c r="CC1250" s="14"/>
    </row>
    <row r="1251" spans="81:81">
      <c r="CC1251" s="14"/>
    </row>
    <row r="1252" spans="81:81">
      <c r="CC1252" s="14"/>
    </row>
    <row r="1253" spans="81:81">
      <c r="CC1253" s="14"/>
    </row>
    <row r="1254" spans="81:81">
      <c r="CC1254" s="14"/>
    </row>
    <row r="1255" spans="81:81">
      <c r="CC1255" s="14"/>
    </row>
    <row r="1256" spans="81:81">
      <c r="CC1256" s="14"/>
    </row>
    <row r="1257" spans="81:81">
      <c r="CC1257" s="14"/>
    </row>
    <row r="1258" spans="81:81">
      <c r="CC1258" s="14"/>
    </row>
    <row r="1259" spans="81:81">
      <c r="CC1259" s="14"/>
    </row>
    <row r="1260" spans="81:81">
      <c r="CC1260" s="14"/>
    </row>
    <row r="1261" spans="81:81">
      <c r="CC1261" s="14"/>
    </row>
    <row r="1262" spans="81:81">
      <c r="CC1262" s="14"/>
    </row>
    <row r="1263" spans="81:81">
      <c r="CC1263" s="14"/>
    </row>
    <row r="1264" spans="81:81">
      <c r="CC1264" s="14"/>
    </row>
    <row r="1265" spans="81:81">
      <c r="CC1265" s="14"/>
    </row>
    <row r="1266" spans="81:81">
      <c r="CC1266" s="14"/>
    </row>
    <row r="1267" spans="81:81">
      <c r="CC1267" s="14"/>
    </row>
    <row r="1268" spans="81:81">
      <c r="CC1268" s="14"/>
    </row>
  </sheetData>
  <sheetProtection sheet="1" selectLockedCells="1" autoFilter="0"/>
  <autoFilter ref="CB1:CB801"/>
  <mergeCells count="1421">
    <mergeCell ref="AM110:AN110"/>
    <mergeCell ref="U85:AI85"/>
    <mergeCell ref="B166:BZ166"/>
    <mergeCell ref="B167:BZ167"/>
    <mergeCell ref="B168:BZ168"/>
    <mergeCell ref="W86:W89"/>
    <mergeCell ref="X86:X90"/>
    <mergeCell ref="Y86:Y89"/>
    <mergeCell ref="AA86:AA89"/>
    <mergeCell ref="AB86:AB90"/>
    <mergeCell ref="B169:BZ169"/>
    <mergeCell ref="B117:BZ117"/>
    <mergeCell ref="B118:BZ118"/>
    <mergeCell ref="B160:BZ160"/>
    <mergeCell ref="B161:BZ161"/>
    <mergeCell ref="B162:BZ162"/>
    <mergeCell ref="B163:BZ163"/>
    <mergeCell ref="B151:BZ151"/>
    <mergeCell ref="B164:BZ164"/>
    <mergeCell ref="B126:BZ126"/>
    <mergeCell ref="B135:BZ135"/>
    <mergeCell ref="B136:BZ136"/>
    <mergeCell ref="B157:BZ157"/>
    <mergeCell ref="B142:BZ142"/>
    <mergeCell ref="B129:BZ129"/>
    <mergeCell ref="B139:BZ139"/>
    <mergeCell ref="O86:O89"/>
    <mergeCell ref="Q86:Q89"/>
    <mergeCell ref="C85:Q85"/>
    <mergeCell ref="C86:C89"/>
    <mergeCell ref="E86:E89"/>
    <mergeCell ref="B125:BZ125"/>
    <mergeCell ref="BG532:BZ532"/>
    <mergeCell ref="B500:AB500"/>
    <mergeCell ref="AC500:BB500"/>
    <mergeCell ref="B165:BZ165"/>
    <mergeCell ref="B150:BZ150"/>
    <mergeCell ref="B540:AL540"/>
    <mergeCell ref="B533:AL533"/>
    <mergeCell ref="B534:AL534"/>
    <mergeCell ref="B532:AL532"/>
    <mergeCell ref="J495:N495"/>
    <mergeCell ref="U86:U89"/>
    <mergeCell ref="B498:AB499"/>
    <mergeCell ref="AC498:BZ498"/>
    <mergeCell ref="AC499:BB499"/>
    <mergeCell ref="AB110:AC110"/>
    <mergeCell ref="BG531:BZ531"/>
    <mergeCell ref="AO110:AP110"/>
    <mergeCell ref="AD110:AE110"/>
    <mergeCell ref="AF110:AH110"/>
    <mergeCell ref="AI110:AJ110"/>
    <mergeCell ref="AQ110:AR110"/>
    <mergeCell ref="J505:R505"/>
    <mergeCell ref="B530:AL530"/>
    <mergeCell ref="B531:AL531"/>
    <mergeCell ref="B491:AA491"/>
    <mergeCell ref="B485:BZ485"/>
    <mergeCell ref="B489:AA490"/>
    <mergeCell ref="AK110:AL110"/>
    <mergeCell ref="AM531:BF531"/>
    <mergeCell ref="AC501:BB501"/>
    <mergeCell ref="AG86:AG89"/>
    <mergeCell ref="AI86:AI89"/>
    <mergeCell ref="B558:BZ558"/>
    <mergeCell ref="B553:BZ553"/>
    <mergeCell ref="B569:BZ569"/>
    <mergeCell ref="J544:R544"/>
    <mergeCell ref="BG540:BZ540"/>
    <mergeCell ref="B554:BZ554"/>
    <mergeCell ref="BO570:BZ570"/>
    <mergeCell ref="BO571:BZ571"/>
    <mergeCell ref="BO572:BZ572"/>
    <mergeCell ref="BO595:BZ595"/>
    <mergeCell ref="B594:L594"/>
    <mergeCell ref="AW572:BN572"/>
    <mergeCell ref="AW570:BN570"/>
    <mergeCell ref="Q571:AE571"/>
    <mergeCell ref="AF571:AV571"/>
    <mergeCell ref="B572:P572"/>
    <mergeCell ref="AM532:BF532"/>
    <mergeCell ref="AM533:BF533"/>
    <mergeCell ref="AM534:BF534"/>
    <mergeCell ref="AM535:BF535"/>
    <mergeCell ref="AM540:BF540"/>
    <mergeCell ref="Q572:AE572"/>
    <mergeCell ref="BG533:BZ533"/>
    <mergeCell ref="B535:AL535"/>
    <mergeCell ref="B536:AL536"/>
    <mergeCell ref="B537:AL537"/>
    <mergeCell ref="B560:BZ560"/>
    <mergeCell ref="B546:BZ546"/>
    <mergeCell ref="B559:BZ559"/>
    <mergeCell ref="B538:AL538"/>
    <mergeCell ref="B539:AL539"/>
    <mergeCell ref="BG539:BZ539"/>
    <mergeCell ref="AW573:BN573"/>
    <mergeCell ref="BO573:BZ573"/>
    <mergeCell ref="B574:P574"/>
    <mergeCell ref="Q574:AE574"/>
    <mergeCell ref="AF574:AV574"/>
    <mergeCell ref="AW574:BN574"/>
    <mergeCell ref="BO574:BZ574"/>
    <mergeCell ref="BC499:BZ499"/>
    <mergeCell ref="B571:P571"/>
    <mergeCell ref="AW571:BN571"/>
    <mergeCell ref="BC500:BZ500"/>
    <mergeCell ref="B501:AB501"/>
    <mergeCell ref="AM536:BF536"/>
    <mergeCell ref="AM537:BF537"/>
    <mergeCell ref="AM538:BF538"/>
    <mergeCell ref="AM539:BF539"/>
    <mergeCell ref="BG535:BZ535"/>
    <mergeCell ref="AF572:AV572"/>
    <mergeCell ref="B573:P573"/>
    <mergeCell ref="Q573:AE573"/>
    <mergeCell ref="AF573:AV573"/>
    <mergeCell ref="B570:P570"/>
    <mergeCell ref="Q570:AE570"/>
    <mergeCell ref="AF570:AV570"/>
    <mergeCell ref="BC501:BZ501"/>
    <mergeCell ref="BG536:BZ536"/>
    <mergeCell ref="BG537:BZ537"/>
    <mergeCell ref="B507:BZ507"/>
    <mergeCell ref="B508:BZ508"/>
    <mergeCell ref="BG538:BZ538"/>
    <mergeCell ref="B525:BZ525"/>
    <mergeCell ref="BG534:BZ534"/>
    <mergeCell ref="B577:P577"/>
    <mergeCell ref="Q577:AE577"/>
    <mergeCell ref="AF577:AV577"/>
    <mergeCell ref="AW577:BN577"/>
    <mergeCell ref="BO577:BZ577"/>
    <mergeCell ref="B578:P578"/>
    <mergeCell ref="Q578:AE578"/>
    <mergeCell ref="AF578:AV578"/>
    <mergeCell ref="AW578:BN578"/>
    <mergeCell ref="BO578:BZ578"/>
    <mergeCell ref="Q575:AE575"/>
    <mergeCell ref="AF575:AV575"/>
    <mergeCell ref="AW575:BN575"/>
    <mergeCell ref="BO575:BZ575"/>
    <mergeCell ref="B576:P576"/>
    <mergeCell ref="Q576:AE576"/>
    <mergeCell ref="AF576:AV576"/>
    <mergeCell ref="AW576:BN576"/>
    <mergeCell ref="BO576:BZ576"/>
    <mergeCell ref="B575:P575"/>
    <mergeCell ref="B583:P583"/>
    <mergeCell ref="Q583:AE583"/>
    <mergeCell ref="AF583:AV583"/>
    <mergeCell ref="AW583:BN583"/>
    <mergeCell ref="BO583:BZ583"/>
    <mergeCell ref="B584:P584"/>
    <mergeCell ref="Q584:AE584"/>
    <mergeCell ref="AF584:AV584"/>
    <mergeCell ref="AW584:BN584"/>
    <mergeCell ref="BO584:BZ584"/>
    <mergeCell ref="B581:BZ581"/>
    <mergeCell ref="B582:P582"/>
    <mergeCell ref="Q582:AE582"/>
    <mergeCell ref="AF582:AV582"/>
    <mergeCell ref="AW582:BN582"/>
    <mergeCell ref="BO582:BZ582"/>
    <mergeCell ref="B579:P579"/>
    <mergeCell ref="Q579:AE579"/>
    <mergeCell ref="AF579:AV579"/>
    <mergeCell ref="AW579:BN579"/>
    <mergeCell ref="BO579:BZ579"/>
    <mergeCell ref="B580:P580"/>
    <mergeCell ref="Q580:AE580"/>
    <mergeCell ref="AF580:AV580"/>
    <mergeCell ref="AW580:BN580"/>
    <mergeCell ref="BO580:BZ580"/>
    <mergeCell ref="B587:P587"/>
    <mergeCell ref="Q587:AE587"/>
    <mergeCell ref="AF587:AV587"/>
    <mergeCell ref="AW587:BN587"/>
    <mergeCell ref="BO587:BZ587"/>
    <mergeCell ref="B588:P588"/>
    <mergeCell ref="Q588:AE588"/>
    <mergeCell ref="AF588:AV588"/>
    <mergeCell ref="AW588:BN588"/>
    <mergeCell ref="BO588:BZ588"/>
    <mergeCell ref="B585:P585"/>
    <mergeCell ref="Q585:AE585"/>
    <mergeCell ref="AF585:AV585"/>
    <mergeCell ref="AW585:BN585"/>
    <mergeCell ref="BO585:BZ585"/>
    <mergeCell ref="B586:P586"/>
    <mergeCell ref="Q586:AE586"/>
    <mergeCell ref="AF586:AV586"/>
    <mergeCell ref="AW586:BN586"/>
    <mergeCell ref="BO586:BZ586"/>
    <mergeCell ref="B591:P591"/>
    <mergeCell ref="Q591:AE591"/>
    <mergeCell ref="AF591:AV591"/>
    <mergeCell ref="AW591:BN591"/>
    <mergeCell ref="BO591:BZ591"/>
    <mergeCell ref="B592:P592"/>
    <mergeCell ref="Q592:AE592"/>
    <mergeCell ref="AF592:AV592"/>
    <mergeCell ref="AW592:BN592"/>
    <mergeCell ref="BO592:BZ592"/>
    <mergeCell ref="B589:P589"/>
    <mergeCell ref="Q589:AE589"/>
    <mergeCell ref="AF589:AV589"/>
    <mergeCell ref="AW589:BN589"/>
    <mergeCell ref="BO589:BZ589"/>
    <mergeCell ref="B590:P590"/>
    <mergeCell ref="Q590:AE590"/>
    <mergeCell ref="AF590:AV590"/>
    <mergeCell ref="AW590:BN590"/>
    <mergeCell ref="BO590:BZ590"/>
    <mergeCell ref="BO598:BZ598"/>
    <mergeCell ref="BO599:BZ599"/>
    <mergeCell ref="B609:L609"/>
    <mergeCell ref="M609:W609"/>
    <mergeCell ref="X609:AJ609"/>
    <mergeCell ref="AK609:AV609"/>
    <mergeCell ref="BO600:BZ600"/>
    <mergeCell ref="BO601:BZ601"/>
    <mergeCell ref="B598:L598"/>
    <mergeCell ref="M598:AA598"/>
    <mergeCell ref="BO596:BZ596"/>
    <mergeCell ref="BO597:BZ597"/>
    <mergeCell ref="B596:L596"/>
    <mergeCell ref="M596:AA596"/>
    <mergeCell ref="AB596:AN596"/>
    <mergeCell ref="AO596:AY596"/>
    <mergeCell ref="B597:L597"/>
    <mergeCell ref="AZ597:BN597"/>
    <mergeCell ref="X608:AJ608"/>
    <mergeCell ref="AK608:AV608"/>
    <mergeCell ref="B607:L607"/>
    <mergeCell ref="M607:W607"/>
    <mergeCell ref="X607:AJ607"/>
    <mergeCell ref="B606:L606"/>
    <mergeCell ref="M606:W606"/>
    <mergeCell ref="AK606:AV606"/>
    <mergeCell ref="X606:AJ606"/>
    <mergeCell ref="BO604:BZ604"/>
    <mergeCell ref="B604:L604"/>
    <mergeCell ref="M604:AA604"/>
    <mergeCell ref="AB604:AN604"/>
    <mergeCell ref="AO604:AY604"/>
    <mergeCell ref="BO603:BZ603"/>
    <mergeCell ref="B602:L602"/>
    <mergeCell ref="M602:AA602"/>
    <mergeCell ref="AB602:AN602"/>
    <mergeCell ref="AO602:AY602"/>
    <mergeCell ref="AK607:AV607"/>
    <mergeCell ref="B608:L608"/>
    <mergeCell ref="M608:W608"/>
    <mergeCell ref="X613:AJ613"/>
    <mergeCell ref="AK613:AV613"/>
    <mergeCell ref="X614:AJ614"/>
    <mergeCell ref="AK614:AV614"/>
    <mergeCell ref="BO609:BZ609"/>
    <mergeCell ref="B612:L612"/>
    <mergeCell ref="M612:W612"/>
    <mergeCell ref="X612:AJ612"/>
    <mergeCell ref="AK612:AV612"/>
    <mergeCell ref="B611:L611"/>
    <mergeCell ref="BO612:BZ612"/>
    <mergeCell ref="AW612:BN612"/>
    <mergeCell ref="M611:W611"/>
    <mergeCell ref="X611:AJ611"/>
    <mergeCell ref="AW606:BN606"/>
    <mergeCell ref="BO606:BZ606"/>
    <mergeCell ref="AW610:BN610"/>
    <mergeCell ref="BO610:BZ610"/>
    <mergeCell ref="V131:BZ131"/>
    <mergeCell ref="B134:BZ134"/>
    <mergeCell ref="B147:AI147"/>
    <mergeCell ref="AW611:BN611"/>
    <mergeCell ref="BO611:BZ611"/>
    <mergeCell ref="BO607:BZ607"/>
    <mergeCell ref="AW608:BN608"/>
    <mergeCell ref="BO608:BZ608"/>
    <mergeCell ref="AW609:BN609"/>
    <mergeCell ref="AK611:AV611"/>
    <mergeCell ref="B516:BZ516"/>
    <mergeCell ref="B515:BZ515"/>
    <mergeCell ref="B191:AA191"/>
    <mergeCell ref="AU265:BE265"/>
    <mergeCell ref="AB598:AN598"/>
    <mergeCell ref="AO598:AY598"/>
    <mergeCell ref="AZ598:BN598"/>
    <mergeCell ref="B547:BZ547"/>
    <mergeCell ref="B561:BZ561"/>
    <mergeCell ref="B564:BZ564"/>
    <mergeCell ref="B565:BZ565"/>
    <mergeCell ref="B557:BZ557"/>
    <mergeCell ref="B563:BZ563"/>
    <mergeCell ref="AO595:AY595"/>
    <mergeCell ref="AW607:BN607"/>
    <mergeCell ref="B599:L599"/>
    <mergeCell ref="M599:AA599"/>
    <mergeCell ref="AB599:AN599"/>
    <mergeCell ref="AO599:AY599"/>
    <mergeCell ref="AZ599:BN599"/>
    <mergeCell ref="AO600:AY600"/>
    <mergeCell ref="AZ600:BN600"/>
    <mergeCell ref="AE86:AE89"/>
    <mergeCell ref="BO24:BO27"/>
    <mergeCell ref="BS24:BS27"/>
    <mergeCell ref="AZ596:BN596"/>
    <mergeCell ref="M597:AA597"/>
    <mergeCell ref="AB597:AN597"/>
    <mergeCell ref="AO597:AY597"/>
    <mergeCell ref="M595:AA595"/>
    <mergeCell ref="AB595:AN595"/>
    <mergeCell ref="BO594:BZ594"/>
    <mergeCell ref="AK113:BI113"/>
    <mergeCell ref="AV7:AV10"/>
    <mergeCell ref="AT7:AT10"/>
    <mergeCell ref="AR7:AR10"/>
    <mergeCell ref="AI16:AI19"/>
    <mergeCell ref="BK63:BS63"/>
    <mergeCell ref="AK16:AK19"/>
    <mergeCell ref="AM16:AM19"/>
    <mergeCell ref="G107:AK107"/>
    <mergeCell ref="C73:I73"/>
    <mergeCell ref="AE73:AK73"/>
    <mergeCell ref="BF16:BF19"/>
    <mergeCell ref="AP16:AP19"/>
    <mergeCell ref="AS7:AS11"/>
    <mergeCell ref="B153:BZ153"/>
    <mergeCell ref="BD184:BZ184"/>
    <mergeCell ref="B141:BZ141"/>
    <mergeCell ref="BD186:BZ186"/>
    <mergeCell ref="B184:AA184"/>
    <mergeCell ref="BD182:BZ182"/>
    <mergeCell ref="AB182:BC182"/>
    <mergeCell ref="B133:BZ133"/>
    <mergeCell ref="AY755:BL755"/>
    <mergeCell ref="BM755:BZ755"/>
    <mergeCell ref="AK753:AX753"/>
    <mergeCell ref="C63:AC63"/>
    <mergeCell ref="C68:K68"/>
    <mergeCell ref="O68:AE68"/>
    <mergeCell ref="D3:T3"/>
    <mergeCell ref="AN7:AN11"/>
    <mergeCell ref="AK7:AK10"/>
    <mergeCell ref="Y7:AI10"/>
    <mergeCell ref="AP101:BU106"/>
    <mergeCell ref="BB16:BB19"/>
    <mergeCell ref="AZ7:AZ10"/>
    <mergeCell ref="AX7:AX10"/>
    <mergeCell ref="AP107:BU107"/>
    <mergeCell ref="AM85:BZ90"/>
    <mergeCell ref="AM91:BY94"/>
    <mergeCell ref="AC86:AC89"/>
    <mergeCell ref="AM7:AM10"/>
    <mergeCell ref="AP7:AP10"/>
    <mergeCell ref="AG16:AG19"/>
    <mergeCell ref="U16:U19"/>
    <mergeCell ref="W16:W19"/>
    <mergeCell ref="BI16:BI19"/>
    <mergeCell ref="BK16:BK19"/>
    <mergeCell ref="BM16:BM19"/>
    <mergeCell ref="AT16:AT19"/>
    <mergeCell ref="AV16:AV19"/>
    <mergeCell ref="AX16:AX19"/>
    <mergeCell ref="AZ16:AZ19"/>
    <mergeCell ref="BD16:BD19"/>
    <mergeCell ref="BS22:BY22"/>
    <mergeCell ref="AY759:BL759"/>
    <mergeCell ref="BM759:BZ759"/>
    <mergeCell ref="B744:BZ744"/>
    <mergeCell ref="BM767:BZ767"/>
    <mergeCell ref="B768:AJ768"/>
    <mergeCell ref="AK768:AX768"/>
    <mergeCell ref="AY768:BL768"/>
    <mergeCell ref="BM768:BZ768"/>
    <mergeCell ref="AY765:BL765"/>
    <mergeCell ref="BM765:BZ765"/>
    <mergeCell ref="B766:AJ766"/>
    <mergeCell ref="AK766:AX766"/>
    <mergeCell ref="AY766:BL766"/>
    <mergeCell ref="B769:AJ769"/>
    <mergeCell ref="AK769:AX769"/>
    <mergeCell ref="AY769:BL769"/>
    <mergeCell ref="BM769:BZ769"/>
    <mergeCell ref="B746:BZ746"/>
    <mergeCell ref="B747:BZ747"/>
    <mergeCell ref="B748:BZ748"/>
    <mergeCell ref="B767:AJ767"/>
    <mergeCell ref="AK767:AX767"/>
    <mergeCell ref="AY767:BL767"/>
    <mergeCell ref="AK762:AX762"/>
    <mergeCell ref="AY762:BL762"/>
    <mergeCell ref="BM762:BZ762"/>
    <mergeCell ref="B761:AJ761"/>
    <mergeCell ref="AK758:BZ758"/>
    <mergeCell ref="B756:AJ758"/>
    <mergeCell ref="AK754:BZ754"/>
    <mergeCell ref="B755:AJ755"/>
    <mergeCell ref="AK755:AX755"/>
    <mergeCell ref="AB183:BC183"/>
    <mergeCell ref="B600:L600"/>
    <mergeCell ref="AZ594:BN594"/>
    <mergeCell ref="B742:BZ742"/>
    <mergeCell ref="B743:BZ743"/>
    <mergeCell ref="B745:BZ745"/>
    <mergeCell ref="B760:AJ760"/>
    <mergeCell ref="AK760:AX760"/>
    <mergeCell ref="AY760:BL760"/>
    <mergeCell ref="BM766:BZ766"/>
    <mergeCell ref="B641:BZ641"/>
    <mergeCell ref="AR656:BZ656"/>
    <mergeCell ref="B657:AQ657"/>
    <mergeCell ref="B763:AJ763"/>
    <mergeCell ref="AK763:BZ763"/>
    <mergeCell ref="B764:AJ764"/>
    <mergeCell ref="AK764:AX764"/>
    <mergeCell ref="AY764:BL764"/>
    <mergeCell ref="BM764:BZ764"/>
    <mergeCell ref="BM760:BZ760"/>
    <mergeCell ref="B738:BZ738"/>
    <mergeCell ref="B739:BZ739"/>
    <mergeCell ref="B759:Z759"/>
    <mergeCell ref="AA759:AJ759"/>
    <mergeCell ref="AK759:AX759"/>
    <mergeCell ref="B765:AJ765"/>
    <mergeCell ref="AK765:AX765"/>
    <mergeCell ref="AR651:BZ651"/>
    <mergeCell ref="AR652:BZ652"/>
    <mergeCell ref="B735:BZ735"/>
    <mergeCell ref="B736:BZ736"/>
    <mergeCell ref="B737:BZ737"/>
    <mergeCell ref="AB184:BC184"/>
    <mergeCell ref="AB185:BC185"/>
    <mergeCell ref="B681:BZ681"/>
    <mergeCell ref="AW616:BN616"/>
    <mergeCell ref="AK616:AV616"/>
    <mergeCell ref="B605:BZ605"/>
    <mergeCell ref="BO616:BZ616"/>
    <mergeCell ref="B615:L615"/>
    <mergeCell ref="M615:W615"/>
    <mergeCell ref="X615:AJ615"/>
    <mergeCell ref="AK615:AV615"/>
    <mergeCell ref="B616:L616"/>
    <mergeCell ref="B271:BZ271"/>
    <mergeCell ref="BF262:BP262"/>
    <mergeCell ref="B192:AA192"/>
    <mergeCell ref="AB192:BC192"/>
    <mergeCell ref="B189:AA189"/>
    <mergeCell ref="BQ220:BZ220"/>
    <mergeCell ref="B228:AT228"/>
    <mergeCell ref="BQ223:BZ223"/>
    <mergeCell ref="B206:BZ206"/>
    <mergeCell ref="AB189:BC189"/>
    <mergeCell ref="B227:AT227"/>
    <mergeCell ref="BQ261:BZ261"/>
    <mergeCell ref="B190:AA190"/>
    <mergeCell ref="AZ601:BN601"/>
    <mergeCell ref="B603:L603"/>
    <mergeCell ref="AZ595:BN595"/>
    <mergeCell ref="AZ604:BN604"/>
    <mergeCell ref="B610:L610"/>
    <mergeCell ref="M610:W610"/>
    <mergeCell ref="X610:AJ610"/>
    <mergeCell ref="B741:BZ741"/>
    <mergeCell ref="B185:AA185"/>
    <mergeCell ref="B199:BZ199"/>
    <mergeCell ref="B202:BZ202"/>
    <mergeCell ref="B203:BZ203"/>
    <mergeCell ref="B196:BZ196"/>
    <mergeCell ref="BF220:BP220"/>
    <mergeCell ref="AB187:BC187"/>
    <mergeCell ref="B208:BZ208"/>
    <mergeCell ref="B204:BZ204"/>
    <mergeCell ref="B188:AA188"/>
    <mergeCell ref="AB186:BC186"/>
    <mergeCell ref="AB188:BC188"/>
    <mergeCell ref="BD188:BZ188"/>
    <mergeCell ref="B200:BZ200"/>
    <mergeCell ref="C194:BZ194"/>
    <mergeCell ref="AU218:BE219"/>
    <mergeCell ref="B217:BZ217"/>
    <mergeCell ref="AB191:BC191"/>
    <mergeCell ref="AR653:BZ653"/>
    <mergeCell ref="B656:AQ656"/>
    <mergeCell ref="AR655:BZ655"/>
    <mergeCell ref="X616:AJ616"/>
    <mergeCell ref="AZ602:BN602"/>
    <mergeCell ref="B601:L601"/>
    <mergeCell ref="M616:W616"/>
    <mergeCell ref="AW615:BN615"/>
    <mergeCell ref="BO615:BZ615"/>
    <mergeCell ref="M603:AA603"/>
    <mergeCell ref="AB603:AN603"/>
    <mergeCell ref="AO603:AY603"/>
    <mergeCell ref="AZ603:BN603"/>
    <mergeCell ref="CD52:CF73"/>
    <mergeCell ref="CC74:CC83"/>
    <mergeCell ref="CC51:CC72"/>
    <mergeCell ref="B713:BZ713"/>
    <mergeCell ref="B556:BZ556"/>
    <mergeCell ref="B552:BZ552"/>
    <mergeCell ref="B593:BZ593"/>
    <mergeCell ref="B706:BZ706"/>
    <mergeCell ref="B714:BZ714"/>
    <mergeCell ref="CC2:CC3"/>
    <mergeCell ref="B707:BZ707"/>
    <mergeCell ref="B708:BZ708"/>
    <mergeCell ref="B709:BZ709"/>
    <mergeCell ref="B128:BZ128"/>
    <mergeCell ref="B132:BZ132"/>
    <mergeCell ref="B130:BZ130"/>
    <mergeCell ref="B369:BZ369"/>
    <mergeCell ref="B548:BZ548"/>
    <mergeCell ref="AU223:BE223"/>
    <mergeCell ref="AU225:BE225"/>
    <mergeCell ref="B229:AT229"/>
    <mergeCell ref="AU226:BE226"/>
    <mergeCell ref="AU227:BE227"/>
    <mergeCell ref="B348:BZ348"/>
    <mergeCell ref="B270:BZ270"/>
    <mergeCell ref="B340:BZ340"/>
    <mergeCell ref="B239:BZ239"/>
    <mergeCell ref="BF265:BP265"/>
    <mergeCell ref="B692:BZ692"/>
    <mergeCell ref="B685:BZ685"/>
    <mergeCell ref="B662:AF663"/>
    <mergeCell ref="BD191:BZ191"/>
    <mergeCell ref="CC86:CC94"/>
    <mergeCell ref="B717:BZ717"/>
    <mergeCell ref="B711:BZ711"/>
    <mergeCell ref="B715:BZ715"/>
    <mergeCell ref="B716:BZ716"/>
    <mergeCell ref="B712:BZ712"/>
    <mergeCell ref="B718:BZ718"/>
    <mergeCell ref="B722:BZ722"/>
    <mergeCell ref="AK761:AX761"/>
    <mergeCell ref="AY761:BL761"/>
    <mergeCell ref="BM761:BZ761"/>
    <mergeCell ref="B762:AJ762"/>
    <mergeCell ref="B719:BZ719"/>
    <mergeCell ref="B720:BZ720"/>
    <mergeCell ref="AK756:BZ756"/>
    <mergeCell ref="AK757:BZ757"/>
    <mergeCell ref="J659:R659"/>
    <mergeCell ref="B723:BZ723"/>
    <mergeCell ref="B705:BZ705"/>
    <mergeCell ref="B684:BZ684"/>
    <mergeCell ref="J702:R702"/>
    <mergeCell ref="B549:BZ549"/>
    <mergeCell ref="B550:BZ550"/>
    <mergeCell ref="B654:AQ654"/>
    <mergeCell ref="M601:AA601"/>
    <mergeCell ref="AB601:AN601"/>
    <mergeCell ref="AO601:AY601"/>
    <mergeCell ref="M600:AA600"/>
    <mergeCell ref="B655:AQ655"/>
    <mergeCell ref="AI179:AN179"/>
    <mergeCell ref="BD192:BZ192"/>
    <mergeCell ref="B551:BZ551"/>
    <mergeCell ref="M594:AA594"/>
    <mergeCell ref="AB594:AN594"/>
    <mergeCell ref="B595:L595"/>
    <mergeCell ref="B648:AQ648"/>
    <mergeCell ref="AR646:BZ647"/>
    <mergeCell ref="AR648:BZ648"/>
    <mergeCell ref="B562:BZ562"/>
    <mergeCell ref="B555:BZ555"/>
    <mergeCell ref="B632:BZ632"/>
    <mergeCell ref="B633:BZ633"/>
    <mergeCell ref="B646:AQ647"/>
    <mergeCell ref="B631:BZ631"/>
    <mergeCell ref="AB600:AN600"/>
    <mergeCell ref="B740:BZ740"/>
    <mergeCell ref="B653:AQ653"/>
    <mergeCell ref="AR649:BZ649"/>
    <mergeCell ref="AR650:BZ650"/>
    <mergeCell ref="B710:BZ710"/>
    <mergeCell ref="B695:BZ695"/>
    <mergeCell ref="B683:BZ683"/>
    <mergeCell ref="B704:BZ704"/>
    <mergeCell ref="B721:BZ721"/>
    <mergeCell ref="AW613:BN613"/>
    <mergeCell ref="BO613:BZ613"/>
    <mergeCell ref="AW614:BN614"/>
    <mergeCell ref="BO614:BZ614"/>
    <mergeCell ref="B613:L613"/>
    <mergeCell ref="M613:W613"/>
    <mergeCell ref="B734:BZ734"/>
    <mergeCell ref="AR654:BZ654"/>
    <mergeCell ref="AK610:AV610"/>
    <mergeCell ref="BO602:BZ602"/>
    <mergeCell ref="AY753:BL753"/>
    <mergeCell ref="BM753:BZ753"/>
    <mergeCell ref="B729:BZ729"/>
    <mergeCell ref="B730:BZ730"/>
    <mergeCell ref="B731:BZ731"/>
    <mergeCell ref="AU674:BJ674"/>
    <mergeCell ref="BK674:BZ674"/>
    <mergeCell ref="AG675:AT675"/>
    <mergeCell ref="C78:S78"/>
    <mergeCell ref="CC22:CC49"/>
    <mergeCell ref="B146:AI146"/>
    <mergeCell ref="BQ218:BZ219"/>
    <mergeCell ref="B210:BZ210"/>
    <mergeCell ref="BF221:BP221"/>
    <mergeCell ref="AB190:BC190"/>
    <mergeCell ref="BQ226:BZ226"/>
    <mergeCell ref="B197:BZ197"/>
    <mergeCell ref="B193:BZ193"/>
    <mergeCell ref="B253:BZ253"/>
    <mergeCell ref="BF227:BP227"/>
    <mergeCell ref="BQ228:BZ228"/>
    <mergeCell ref="BF225:BP225"/>
    <mergeCell ref="B237:BZ237"/>
    <mergeCell ref="B249:BZ249"/>
    <mergeCell ref="BD190:BZ190"/>
    <mergeCell ref="B218:AT219"/>
    <mergeCell ref="B207:BZ207"/>
    <mergeCell ref="AU222:BE222"/>
    <mergeCell ref="B234:BZ234"/>
    <mergeCell ref="BF222:BP222"/>
    <mergeCell ref="B232:BZ232"/>
    <mergeCell ref="AU229:BE229"/>
    <mergeCell ref="BD189:BZ189"/>
    <mergeCell ref="B131:U131"/>
    <mergeCell ref="BD187:BZ187"/>
    <mergeCell ref="B152:BZ152"/>
    <mergeCell ref="B220:AT220"/>
    <mergeCell ref="BQ260:BZ260"/>
    <mergeCell ref="BQ263:BZ263"/>
    <mergeCell ref="B296:BZ296"/>
    <mergeCell ref="B285:BZ285"/>
    <mergeCell ref="B366:BZ366"/>
    <mergeCell ref="B367:BZ367"/>
    <mergeCell ref="B422:BZ422"/>
    <mergeCell ref="AU261:BE261"/>
    <mergeCell ref="AU259:BE259"/>
    <mergeCell ref="B261:AT261"/>
    <mergeCell ref="BF260:BP260"/>
    <mergeCell ref="BF259:BP259"/>
    <mergeCell ref="B309:BZ309"/>
    <mergeCell ref="BQ259:BZ259"/>
    <mergeCell ref="B338:BZ338"/>
    <mergeCell ref="BQ265:BZ265"/>
    <mergeCell ref="B263:AT263"/>
    <mergeCell ref="B262:AT262"/>
    <mergeCell ref="AU263:BE263"/>
    <mergeCell ref="B264:AT264"/>
    <mergeCell ref="B281:BZ281"/>
    <mergeCell ref="B337:BZ337"/>
    <mergeCell ref="BQ262:BZ262"/>
    <mergeCell ref="B331:BZ331"/>
    <mergeCell ref="O176:T176"/>
    <mergeCell ref="BD185:BZ185"/>
    <mergeCell ref="BD183:BZ183"/>
    <mergeCell ref="BQ264:BZ264"/>
    <mergeCell ref="B195:BZ195"/>
    <mergeCell ref="B212:BZ212"/>
    <mergeCell ref="BF224:BP224"/>
    <mergeCell ref="BQ224:BZ224"/>
    <mergeCell ref="AU221:BE221"/>
    <mergeCell ref="AU224:BE224"/>
    <mergeCell ref="B187:AA187"/>
    <mergeCell ref="B209:BZ209"/>
    <mergeCell ref="B213:BZ213"/>
    <mergeCell ref="BF218:BP219"/>
    <mergeCell ref="B201:BZ201"/>
    <mergeCell ref="B214:BZ214"/>
    <mergeCell ref="BQ222:BZ222"/>
    <mergeCell ref="BF223:BP223"/>
    <mergeCell ref="B224:AT224"/>
    <mergeCell ref="B225:AT225"/>
    <mergeCell ref="B223:AT223"/>
    <mergeCell ref="B222:AT222"/>
    <mergeCell ref="BQ225:BZ225"/>
    <mergeCell ref="B215:BZ215"/>
    <mergeCell ref="B221:AT221"/>
    <mergeCell ref="AU220:BE220"/>
    <mergeCell ref="B235:BZ235"/>
    <mergeCell ref="AU228:BE228"/>
    <mergeCell ref="BQ227:BZ227"/>
    <mergeCell ref="B256:AT256"/>
    <mergeCell ref="B245:BZ245"/>
    <mergeCell ref="BF226:BP226"/>
    <mergeCell ref="B211:BZ211"/>
    <mergeCell ref="B236:BZ236"/>
    <mergeCell ref="B246:BZ246"/>
    <mergeCell ref="BQ229:BZ229"/>
    <mergeCell ref="B205:BZ205"/>
    <mergeCell ref="BF257:BP257"/>
    <mergeCell ref="B258:AT258"/>
    <mergeCell ref="B238:BZ238"/>
    <mergeCell ref="BF256:BP256"/>
    <mergeCell ref="BF258:BP258"/>
    <mergeCell ref="AU258:BE258"/>
    <mergeCell ref="BQ257:BZ257"/>
    <mergeCell ref="AU256:BE256"/>
    <mergeCell ref="BQ256:BZ256"/>
    <mergeCell ref="B231:BZ231"/>
    <mergeCell ref="BF254:BP255"/>
    <mergeCell ref="BQ254:BZ255"/>
    <mergeCell ref="AU254:BE255"/>
    <mergeCell ref="B230:BZ230"/>
    <mergeCell ref="BQ221:BZ221"/>
    <mergeCell ref="B226:AT226"/>
    <mergeCell ref="BF228:BP228"/>
    <mergeCell ref="BF229:BP229"/>
    <mergeCell ref="B243:BZ243"/>
    <mergeCell ref="B244:BZ244"/>
    <mergeCell ref="B247:BZ247"/>
    <mergeCell ref="B127:BZ127"/>
    <mergeCell ref="B124:BZ124"/>
    <mergeCell ref="J122:N122"/>
    <mergeCell ref="B275:BZ275"/>
    <mergeCell ref="B307:BZ307"/>
    <mergeCell ref="B302:BZ302"/>
    <mergeCell ref="B335:BZ335"/>
    <mergeCell ref="BQ258:BZ258"/>
    <mergeCell ref="B186:AA186"/>
    <mergeCell ref="B182:AA182"/>
    <mergeCell ref="B183:AA183"/>
    <mergeCell ref="B198:BZ198"/>
    <mergeCell ref="B250:BZ250"/>
    <mergeCell ref="B242:BZ242"/>
    <mergeCell ref="B257:AT257"/>
    <mergeCell ref="AU257:BE257"/>
    <mergeCell ref="B240:BZ240"/>
    <mergeCell ref="B241:BZ241"/>
    <mergeCell ref="B248:BZ248"/>
    <mergeCell ref="B251:BZ251"/>
    <mergeCell ref="B254:AT255"/>
    <mergeCell ref="B330:BZ330"/>
    <mergeCell ref="B320:BZ320"/>
    <mergeCell ref="B283:BZ283"/>
    <mergeCell ref="B286:BZ286"/>
    <mergeCell ref="B292:BZ292"/>
    <mergeCell ref="B290:BZ290"/>
    <mergeCell ref="B259:AT259"/>
    <mergeCell ref="AU262:BE262"/>
    <mergeCell ref="B272:BZ272"/>
    <mergeCell ref="B233:BZ233"/>
    <mergeCell ref="B297:BZ297"/>
    <mergeCell ref="B423:BZ423"/>
    <mergeCell ref="B357:BZ357"/>
    <mergeCell ref="B319:BZ319"/>
    <mergeCell ref="B359:BZ359"/>
    <mergeCell ref="B356:BZ356"/>
    <mergeCell ref="B345:BZ345"/>
    <mergeCell ref="B374:BZ374"/>
    <mergeCell ref="B375:BZ375"/>
    <mergeCell ref="B370:BZ370"/>
    <mergeCell ref="C333:BZ333"/>
    <mergeCell ref="B349:BZ349"/>
    <mergeCell ref="B336:BZ336"/>
    <mergeCell ref="B388:BZ388"/>
    <mergeCell ref="B394:BZ394"/>
    <mergeCell ref="B391:BZ391"/>
    <mergeCell ref="B392:BZ392"/>
    <mergeCell ref="B329:BZ329"/>
    <mergeCell ref="B400:BZ400"/>
    <mergeCell ref="B387:BZ387"/>
    <mergeCell ref="B380:BZ380"/>
    <mergeCell ref="B386:BZ386"/>
    <mergeCell ref="B381:BZ381"/>
    <mergeCell ref="B383:BZ383"/>
    <mergeCell ref="B384:BZ384"/>
    <mergeCell ref="B353:BZ353"/>
    <mergeCell ref="B328:BZ328"/>
    <mergeCell ref="B298:BZ298"/>
    <mergeCell ref="B303:BZ303"/>
    <mergeCell ref="B314:BZ314"/>
    <mergeCell ref="B361:BZ361"/>
    <mergeCell ref="B373:BZ373"/>
    <mergeCell ref="B368:BZ368"/>
    <mergeCell ref="B363:BZ363"/>
    <mergeCell ref="B304:BZ304"/>
    <mergeCell ref="B372:BZ372"/>
    <mergeCell ref="B371:BZ371"/>
    <mergeCell ref="B317:BZ317"/>
    <mergeCell ref="B308:BZ308"/>
    <mergeCell ref="B315:BZ315"/>
    <mergeCell ref="B416:BZ416"/>
    <mergeCell ref="B341:BZ341"/>
    <mergeCell ref="B342:BZ342"/>
    <mergeCell ref="B343:BZ343"/>
    <mergeCell ref="B339:BZ339"/>
    <mergeCell ref="B318:BZ318"/>
    <mergeCell ref="B313:BZ313"/>
    <mergeCell ref="B301:BZ301"/>
    <mergeCell ref="B425:BZ425"/>
    <mergeCell ref="B431:BZ431"/>
    <mergeCell ref="B432:BZ432"/>
    <mergeCell ref="B429:BZ429"/>
    <mergeCell ref="B415:BZ415"/>
    <mergeCell ref="B382:BZ382"/>
    <mergeCell ref="B378:BZ378"/>
    <mergeCell ref="B395:BZ395"/>
    <mergeCell ref="B403:BZ403"/>
    <mergeCell ref="B379:BZ379"/>
    <mergeCell ref="B397:BZ397"/>
    <mergeCell ref="B401:BZ401"/>
    <mergeCell ref="B389:BZ389"/>
    <mergeCell ref="B385:BZ385"/>
    <mergeCell ref="B414:BZ414"/>
    <mergeCell ref="B406:BZ406"/>
    <mergeCell ref="B411:BZ411"/>
    <mergeCell ref="B412:BZ412"/>
    <mergeCell ref="B410:BZ410"/>
    <mergeCell ref="B407:BZ407"/>
    <mergeCell ref="B409:BZ409"/>
    <mergeCell ref="B413:BZ413"/>
    <mergeCell ref="B408:BZ408"/>
    <mergeCell ref="B404:BZ404"/>
    <mergeCell ref="B405:BZ405"/>
    <mergeCell ref="B419:BZ419"/>
    <mergeCell ref="B418:BZ418"/>
    <mergeCell ref="B417:BZ417"/>
    <mergeCell ref="B402:BZ402"/>
    <mergeCell ref="B396:BZ396"/>
    <mergeCell ref="B390:BZ390"/>
    <mergeCell ref="B393:BZ393"/>
    <mergeCell ref="B441:BZ441"/>
    <mergeCell ref="B430:BZ430"/>
    <mergeCell ref="B436:BZ436"/>
    <mergeCell ref="B439:BZ439"/>
    <mergeCell ref="B437:BZ437"/>
    <mergeCell ref="B472:BZ472"/>
    <mergeCell ref="B468:BZ468"/>
    <mergeCell ref="J464:R464"/>
    <mergeCell ref="C443:BZ443"/>
    <mergeCell ref="B426:BZ426"/>
    <mergeCell ref="B427:BZ427"/>
    <mergeCell ref="B428:BZ428"/>
    <mergeCell ref="B434:BZ434"/>
    <mergeCell ref="B433:BZ433"/>
    <mergeCell ref="B482:BZ482"/>
    <mergeCell ref="B471:BZ471"/>
    <mergeCell ref="B477:BZ477"/>
    <mergeCell ref="B438:BZ438"/>
    <mergeCell ref="B451:AR451"/>
    <mergeCell ref="AS451:BZ451"/>
    <mergeCell ref="AS448:BZ448"/>
    <mergeCell ref="B449:AR449"/>
    <mergeCell ref="AS449:BZ449"/>
    <mergeCell ref="B450:AR450"/>
    <mergeCell ref="AS450:BZ450"/>
    <mergeCell ref="B282:BZ282"/>
    <mergeCell ref="B293:BZ293"/>
    <mergeCell ref="B321:BZ321"/>
    <mergeCell ref="B284:BZ284"/>
    <mergeCell ref="B316:BZ316"/>
    <mergeCell ref="B260:AT260"/>
    <mergeCell ref="B280:BZ280"/>
    <mergeCell ref="B327:BZ327"/>
    <mergeCell ref="B269:BZ269"/>
    <mergeCell ref="B278:BZ278"/>
    <mergeCell ref="B291:BZ291"/>
    <mergeCell ref="B322:BZ322"/>
    <mergeCell ref="B312:BZ312"/>
    <mergeCell ref="B276:BZ276"/>
    <mergeCell ref="B265:AT265"/>
    <mergeCell ref="B287:BZ287"/>
    <mergeCell ref="B274:BZ274"/>
    <mergeCell ref="B305:BZ305"/>
    <mergeCell ref="B273:BZ273"/>
    <mergeCell ref="B299:BZ299"/>
    <mergeCell ref="B300:BZ300"/>
    <mergeCell ref="B268:BZ268"/>
    <mergeCell ref="AU260:BE260"/>
    <mergeCell ref="BF263:BP263"/>
    <mergeCell ref="B294:BZ294"/>
    <mergeCell ref="B323:BZ323"/>
    <mergeCell ref="B324:BZ324"/>
    <mergeCell ref="B325:BZ325"/>
    <mergeCell ref="BF261:BP261"/>
    <mergeCell ref="B326:BZ326"/>
    <mergeCell ref="B306:BZ306"/>
    <mergeCell ref="B295:BZ295"/>
    <mergeCell ref="DF3:DH3"/>
    <mergeCell ref="DI3:DK3"/>
    <mergeCell ref="B13:BZ13"/>
    <mergeCell ref="C16:C19"/>
    <mergeCell ref="E16:E19"/>
    <mergeCell ref="G16:G19"/>
    <mergeCell ref="BO16:BO19"/>
    <mergeCell ref="BQ16:BQ19"/>
    <mergeCell ref="BS16:BS19"/>
    <mergeCell ref="BU16:BU19"/>
    <mergeCell ref="DC3:DE3"/>
    <mergeCell ref="BW16:BW19"/>
    <mergeCell ref="BY16:BY19"/>
    <mergeCell ref="Y16:Y19"/>
    <mergeCell ref="AA16:AA19"/>
    <mergeCell ref="AC16:AC19"/>
    <mergeCell ref="AE16:AE19"/>
    <mergeCell ref="Q16:Q19"/>
    <mergeCell ref="S16:S19"/>
    <mergeCell ref="AR16:AR19"/>
    <mergeCell ref="I16:I19"/>
    <mergeCell ref="K16:K19"/>
    <mergeCell ref="M16:M19"/>
    <mergeCell ref="O16:O19"/>
    <mergeCell ref="DC4:DM4"/>
    <mergeCell ref="CC6:CC11"/>
    <mergeCell ref="CD2:CV3"/>
    <mergeCell ref="AA2:BA3"/>
    <mergeCell ref="Y4:BB5"/>
    <mergeCell ref="S52:S55"/>
    <mergeCell ref="I24:I27"/>
    <mergeCell ref="K24:K27"/>
    <mergeCell ref="M24:M27"/>
    <mergeCell ref="O24:O27"/>
    <mergeCell ref="J44:J48"/>
    <mergeCell ref="Q24:Q27"/>
    <mergeCell ref="S24:S27"/>
    <mergeCell ref="I52:I55"/>
    <mergeCell ref="K52:K55"/>
    <mergeCell ref="AC52:AC55"/>
    <mergeCell ref="AE52:AE55"/>
    <mergeCell ref="AG52:AG55"/>
    <mergeCell ref="AI52:AI55"/>
    <mergeCell ref="AK52:AK55"/>
    <mergeCell ref="AM52:AM55"/>
    <mergeCell ref="AP52:AP55"/>
    <mergeCell ref="AD41:AM43"/>
    <mergeCell ref="AD46:AM48"/>
    <mergeCell ref="AR52:AR55"/>
    <mergeCell ref="U24:U27"/>
    <mergeCell ref="M34:M37"/>
    <mergeCell ref="C51:AE51"/>
    <mergeCell ref="BU24:BU27"/>
    <mergeCell ref="BW24:BW27"/>
    <mergeCell ref="BY24:BY27"/>
    <mergeCell ref="C22:W22"/>
    <mergeCell ref="C52:C55"/>
    <mergeCell ref="E52:E55"/>
    <mergeCell ref="G52:G55"/>
    <mergeCell ref="C24:C27"/>
    <mergeCell ref="E24:E27"/>
    <mergeCell ref="G24:G27"/>
    <mergeCell ref="M52:M55"/>
    <mergeCell ref="BM24:BM27"/>
    <mergeCell ref="U52:U55"/>
    <mergeCell ref="W52:W55"/>
    <mergeCell ref="Y52:Y55"/>
    <mergeCell ref="AA52:AA55"/>
    <mergeCell ref="O52:O55"/>
    <mergeCell ref="Q52:Q55"/>
    <mergeCell ref="AA41:AA43"/>
    <mergeCell ref="AA46:AA48"/>
    <mergeCell ref="Y22:AI22"/>
    <mergeCell ref="AK22:AV22"/>
    <mergeCell ref="AA25:AA27"/>
    <mergeCell ref="AM25:AM27"/>
    <mergeCell ref="AD35:AK37"/>
    <mergeCell ref="C39:S42"/>
    <mergeCell ref="BM45:BM48"/>
    <mergeCell ref="BO45:BO48"/>
    <mergeCell ref="F44:F48"/>
    <mergeCell ref="BJ31:BK34"/>
    <mergeCell ref="BJ45:BK48"/>
    <mergeCell ref="AD25:AK27"/>
    <mergeCell ref="C29:S32"/>
    <mergeCell ref="AA30:AA32"/>
    <mergeCell ref="AD30:AK32"/>
    <mergeCell ref="AM30:AM32"/>
    <mergeCell ref="AA35:AA37"/>
    <mergeCell ref="I34:I37"/>
    <mergeCell ref="K34:K37"/>
    <mergeCell ref="O34:O37"/>
    <mergeCell ref="Q34:Q37"/>
    <mergeCell ref="C44:C47"/>
    <mergeCell ref="E44:E47"/>
    <mergeCell ref="G44:G47"/>
    <mergeCell ref="I44:I47"/>
    <mergeCell ref="K44:K47"/>
    <mergeCell ref="C34:C37"/>
    <mergeCell ref="E34:E37"/>
    <mergeCell ref="G34:G37"/>
    <mergeCell ref="BJ39:BK42"/>
    <mergeCell ref="AP30:AV32"/>
    <mergeCell ref="AP25:AV27"/>
    <mergeCell ref="AN34:AV37"/>
    <mergeCell ref="AN45:AV48"/>
    <mergeCell ref="AX38:BI48"/>
    <mergeCell ref="AX26:BI32"/>
    <mergeCell ref="BJ24:BK27"/>
    <mergeCell ref="BW52:BW55"/>
    <mergeCell ref="BY52:BY55"/>
    <mergeCell ref="BO57:BO60"/>
    <mergeCell ref="BQ57:BQ60"/>
    <mergeCell ref="BS57:BS60"/>
    <mergeCell ref="BU57:BU60"/>
    <mergeCell ref="BW57:BW60"/>
    <mergeCell ref="BY57:BY60"/>
    <mergeCell ref="BM31:BM34"/>
    <mergeCell ref="BO31:BO34"/>
    <mergeCell ref="BS31:BS34"/>
    <mergeCell ref="BU31:BU34"/>
    <mergeCell ref="BW31:BW34"/>
    <mergeCell ref="BY31:BY34"/>
    <mergeCell ref="BW45:BW48"/>
    <mergeCell ref="BY45:BY48"/>
    <mergeCell ref="BM39:BM42"/>
    <mergeCell ref="BO39:BO42"/>
    <mergeCell ref="BS39:BS42"/>
    <mergeCell ref="BU39:BU42"/>
    <mergeCell ref="BW39:BW42"/>
    <mergeCell ref="BY39:BY42"/>
    <mergeCell ref="BS45:BS48"/>
    <mergeCell ref="BU45:BU48"/>
    <mergeCell ref="BB57:BB60"/>
    <mergeCell ref="BD57:BD60"/>
    <mergeCell ref="BF57:BF60"/>
    <mergeCell ref="BI57:BI60"/>
    <mergeCell ref="BK57:BK60"/>
    <mergeCell ref="BM57:BM60"/>
    <mergeCell ref="BO52:BO55"/>
    <mergeCell ref="BQ52:BQ55"/>
    <mergeCell ref="BS52:BS55"/>
    <mergeCell ref="BU52:BU55"/>
    <mergeCell ref="AC64:AC67"/>
    <mergeCell ref="AT52:AT55"/>
    <mergeCell ref="AT57:AT60"/>
    <mergeCell ref="AE64:AE67"/>
    <mergeCell ref="AG64:AG67"/>
    <mergeCell ref="AI64:AI67"/>
    <mergeCell ref="AV52:AV55"/>
    <mergeCell ref="AX52:AX55"/>
    <mergeCell ref="AZ52:AZ55"/>
    <mergeCell ref="BB52:BB55"/>
    <mergeCell ref="BD52:BD55"/>
    <mergeCell ref="BF52:BF55"/>
    <mergeCell ref="BI52:BI55"/>
    <mergeCell ref="BK52:BK55"/>
    <mergeCell ref="BM52:BM55"/>
    <mergeCell ref="AE57:AE60"/>
    <mergeCell ref="AG57:AG60"/>
    <mergeCell ref="AI57:AI60"/>
    <mergeCell ref="AK57:AK60"/>
    <mergeCell ref="AM57:AM60"/>
    <mergeCell ref="AP57:AP60"/>
    <mergeCell ref="AR57:AR60"/>
    <mergeCell ref="AV57:AV60"/>
    <mergeCell ref="AX57:AX60"/>
    <mergeCell ref="AZ57:AZ60"/>
    <mergeCell ref="BQ64:BQ67"/>
    <mergeCell ref="BS64:BS67"/>
    <mergeCell ref="BU64:BU67"/>
    <mergeCell ref="BW64:BW67"/>
    <mergeCell ref="BY64:BY67"/>
    <mergeCell ref="C57:C60"/>
    <mergeCell ref="E57:E60"/>
    <mergeCell ref="G57:G60"/>
    <mergeCell ref="I57:I60"/>
    <mergeCell ref="K57:K60"/>
    <mergeCell ref="M57:M60"/>
    <mergeCell ref="O57:O60"/>
    <mergeCell ref="Q57:Q60"/>
    <mergeCell ref="S57:S60"/>
    <mergeCell ref="U57:U60"/>
    <mergeCell ref="W57:W60"/>
    <mergeCell ref="Y57:Y60"/>
    <mergeCell ref="AA57:AA60"/>
    <mergeCell ref="AC57:AC60"/>
    <mergeCell ref="C64:C67"/>
    <mergeCell ref="E64:E67"/>
    <mergeCell ref="G64:G67"/>
    <mergeCell ref="I64:I67"/>
    <mergeCell ref="K64:K67"/>
    <mergeCell ref="M64:M67"/>
    <mergeCell ref="O64:O67"/>
    <mergeCell ref="Q64:Q67"/>
    <mergeCell ref="S64:S67"/>
    <mergeCell ref="U64:U67"/>
    <mergeCell ref="W64:W67"/>
    <mergeCell ref="Y64:Y67"/>
    <mergeCell ref="AA64:AA67"/>
    <mergeCell ref="AP64:AP67"/>
    <mergeCell ref="AR64:AR67"/>
    <mergeCell ref="AK64:AK67"/>
    <mergeCell ref="AM64:AM67"/>
    <mergeCell ref="AP69:AP72"/>
    <mergeCell ref="AR69:AR72"/>
    <mergeCell ref="AM69:AM72"/>
    <mergeCell ref="AT64:AT67"/>
    <mergeCell ref="AV64:AV67"/>
    <mergeCell ref="AX64:AX67"/>
    <mergeCell ref="AZ64:AZ67"/>
    <mergeCell ref="BB64:BB67"/>
    <mergeCell ref="BD64:BD67"/>
    <mergeCell ref="BF64:BF67"/>
    <mergeCell ref="AC69:AC72"/>
    <mergeCell ref="AE69:AE72"/>
    <mergeCell ref="AG69:AG72"/>
    <mergeCell ref="BK64:BK67"/>
    <mergeCell ref="BM64:BM67"/>
    <mergeCell ref="BO64:BO67"/>
    <mergeCell ref="C74:C77"/>
    <mergeCell ref="E74:E77"/>
    <mergeCell ref="G74:G77"/>
    <mergeCell ref="I74:I77"/>
    <mergeCell ref="O74:O77"/>
    <mergeCell ref="K74:K77"/>
    <mergeCell ref="M74:M77"/>
    <mergeCell ref="AT69:AT72"/>
    <mergeCell ref="AV69:AV72"/>
    <mergeCell ref="AX69:AX72"/>
    <mergeCell ref="AZ69:AZ72"/>
    <mergeCell ref="Q74:Q77"/>
    <mergeCell ref="S74:S77"/>
    <mergeCell ref="U74:U77"/>
    <mergeCell ref="W74:W77"/>
    <mergeCell ref="Y74:Y77"/>
    <mergeCell ref="AA74:AA77"/>
    <mergeCell ref="C69:C72"/>
    <mergeCell ref="E69:E72"/>
    <mergeCell ref="G69:G72"/>
    <mergeCell ref="I69:I72"/>
    <mergeCell ref="K69:K72"/>
    <mergeCell ref="O69:O72"/>
    <mergeCell ref="Q69:Q72"/>
    <mergeCell ref="S69:S72"/>
    <mergeCell ref="U69:U72"/>
    <mergeCell ref="W69:W72"/>
    <mergeCell ref="Y69:Y72"/>
    <mergeCell ref="AA69:AA72"/>
    <mergeCell ref="BU69:BU72"/>
    <mergeCell ref="AV74:AV77"/>
    <mergeCell ref="AX74:AX77"/>
    <mergeCell ref="AZ74:AZ77"/>
    <mergeCell ref="BB74:BB77"/>
    <mergeCell ref="BD74:BD77"/>
    <mergeCell ref="AK69:AK72"/>
    <mergeCell ref="BW69:BW72"/>
    <mergeCell ref="BY69:BY72"/>
    <mergeCell ref="AE74:AE77"/>
    <mergeCell ref="AG74:AG77"/>
    <mergeCell ref="AI74:AI77"/>
    <mergeCell ref="AK74:AK77"/>
    <mergeCell ref="AM74:AM77"/>
    <mergeCell ref="AP74:AP77"/>
    <mergeCell ref="AR74:AR77"/>
    <mergeCell ref="AT74:AT77"/>
    <mergeCell ref="BB69:BB72"/>
    <mergeCell ref="BD69:BD72"/>
    <mergeCell ref="BF69:BF72"/>
    <mergeCell ref="BI69:BI72"/>
    <mergeCell ref="BK69:BK72"/>
    <mergeCell ref="BM69:BM72"/>
    <mergeCell ref="BO69:BO72"/>
    <mergeCell ref="BQ69:BQ72"/>
    <mergeCell ref="BS69:BS72"/>
    <mergeCell ref="AI69:AI72"/>
    <mergeCell ref="BS79:BS82"/>
    <mergeCell ref="C79:C82"/>
    <mergeCell ref="E79:E82"/>
    <mergeCell ref="G79:G82"/>
    <mergeCell ref="I79:I82"/>
    <mergeCell ref="K79:K82"/>
    <mergeCell ref="M79:M82"/>
    <mergeCell ref="O79:O82"/>
    <mergeCell ref="Q79:Q82"/>
    <mergeCell ref="S79:S82"/>
    <mergeCell ref="U79:U82"/>
    <mergeCell ref="W79:W82"/>
    <mergeCell ref="Y79:Y82"/>
    <mergeCell ref="AA79:AA82"/>
    <mergeCell ref="AC79:AC82"/>
    <mergeCell ref="AE79:AE82"/>
    <mergeCell ref="AG79:AG82"/>
    <mergeCell ref="AI79:AI82"/>
    <mergeCell ref="F86:F90"/>
    <mergeCell ref="G86:G89"/>
    <mergeCell ref="BS110:BT110"/>
    <mergeCell ref="I86:I89"/>
    <mergeCell ref="B154:BZ154"/>
    <mergeCell ref="B155:BZ155"/>
    <mergeCell ref="BU79:BU82"/>
    <mergeCell ref="M86:M89"/>
    <mergeCell ref="B156:BZ156"/>
    <mergeCell ref="J86:J90"/>
    <mergeCell ref="G101:AK106"/>
    <mergeCell ref="BK110:BL110"/>
    <mergeCell ref="BQ110:BR110"/>
    <mergeCell ref="BB79:BB82"/>
    <mergeCell ref="BW79:BW82"/>
    <mergeCell ref="BY79:BY82"/>
    <mergeCell ref="K86:K89"/>
    <mergeCell ref="AK79:AK82"/>
    <mergeCell ref="AM79:AM82"/>
    <mergeCell ref="AP79:AP82"/>
    <mergeCell ref="AR79:AR82"/>
    <mergeCell ref="AT79:AT82"/>
    <mergeCell ref="AV79:AV82"/>
    <mergeCell ref="BM79:BM82"/>
    <mergeCell ref="BO79:BO82"/>
    <mergeCell ref="BD79:BD82"/>
    <mergeCell ref="BF79:BF82"/>
    <mergeCell ref="BI79:BI82"/>
    <mergeCell ref="BK79:BK82"/>
    <mergeCell ref="AX79:AX82"/>
    <mergeCell ref="AZ79:AZ82"/>
    <mergeCell ref="BQ79:BQ82"/>
    <mergeCell ref="BM110:BN110"/>
    <mergeCell ref="B526:BZ526"/>
    <mergeCell ref="BF110:BH110"/>
    <mergeCell ref="BB110:BC110"/>
    <mergeCell ref="BD110:BE110"/>
    <mergeCell ref="BI110:BJ110"/>
    <mergeCell ref="BU110:BV110"/>
    <mergeCell ref="D110:T110"/>
    <mergeCell ref="BO110:BP110"/>
    <mergeCell ref="B158:BZ158"/>
    <mergeCell ref="B159:BZ159"/>
    <mergeCell ref="B424:BZ424"/>
    <mergeCell ref="B352:BZ352"/>
    <mergeCell ref="B344:BZ344"/>
    <mergeCell ref="B364:BZ364"/>
    <mergeCell ref="B365:BZ365"/>
    <mergeCell ref="B360:BZ360"/>
    <mergeCell ref="B358:BZ358"/>
    <mergeCell ref="B350:BZ350"/>
    <mergeCell ref="B351:BZ351"/>
    <mergeCell ref="B347:BZ347"/>
    <mergeCell ref="B346:BZ346"/>
    <mergeCell ref="B523:BZ523"/>
    <mergeCell ref="B509:BZ509"/>
    <mergeCell ref="B467:BZ467"/>
    <mergeCell ref="B476:BZ476"/>
    <mergeCell ref="B469:BZ469"/>
    <mergeCell ref="B137:BZ137"/>
    <mergeCell ref="B138:BZ138"/>
    <mergeCell ref="AE445:AM445"/>
    <mergeCell ref="B448:AR448"/>
    <mergeCell ref="B279:BZ279"/>
    <mergeCell ref="B694:BZ694"/>
    <mergeCell ref="B696:BZ696"/>
    <mergeCell ref="J727:R727"/>
    <mergeCell ref="B732:BZ732"/>
    <mergeCell ref="B733:BZ733"/>
    <mergeCell ref="B698:BZ698"/>
    <mergeCell ref="BK671:BZ671"/>
    <mergeCell ref="AG672:AT672"/>
    <mergeCell ref="AU672:BJ672"/>
    <mergeCell ref="BK672:BZ672"/>
    <mergeCell ref="B699:BZ699"/>
    <mergeCell ref="B700:BZ700"/>
    <mergeCell ref="BK664:BZ664"/>
    <mergeCell ref="AU666:BJ666"/>
    <mergeCell ref="BK666:BZ666"/>
    <mergeCell ref="AG667:AT667"/>
    <mergeCell ref="AU667:BJ667"/>
    <mergeCell ref="B682:BZ682"/>
    <mergeCell ref="B678:AF678"/>
    <mergeCell ref="B686:BZ686"/>
    <mergeCell ref="AG673:AT673"/>
    <mergeCell ref="AU673:BJ673"/>
    <mergeCell ref="BK673:BZ673"/>
    <mergeCell ref="AG664:AT664"/>
    <mergeCell ref="B675:AF675"/>
    <mergeCell ref="BK667:BZ667"/>
    <mergeCell ref="B691:BZ691"/>
    <mergeCell ref="BK670:BZ670"/>
    <mergeCell ref="B697:BZ697"/>
    <mergeCell ref="B690:BZ690"/>
    <mergeCell ref="B688:BZ688"/>
    <mergeCell ref="AG674:AT674"/>
    <mergeCell ref="B676:AF676"/>
    <mergeCell ref="B687:BZ687"/>
    <mergeCell ref="B671:AF671"/>
    <mergeCell ref="B672:AF672"/>
    <mergeCell ref="AG671:AT671"/>
    <mergeCell ref="AU671:BJ671"/>
    <mergeCell ref="AU664:BJ664"/>
    <mergeCell ref="AG668:AT668"/>
    <mergeCell ref="B689:BZ689"/>
    <mergeCell ref="AG665:AT665"/>
    <mergeCell ref="AU665:BJ665"/>
    <mergeCell ref="BK665:BZ665"/>
    <mergeCell ref="AG666:AT666"/>
    <mergeCell ref="AU668:BJ668"/>
    <mergeCell ref="BK668:BZ668"/>
    <mergeCell ref="B664:AF664"/>
    <mergeCell ref="B665:AF665"/>
    <mergeCell ref="B666:AF666"/>
    <mergeCell ref="B667:AF667"/>
    <mergeCell ref="B668:AF668"/>
    <mergeCell ref="B669:AF669"/>
    <mergeCell ref="AG677:AT677"/>
    <mergeCell ref="AU677:BJ677"/>
    <mergeCell ref="BK677:BZ677"/>
    <mergeCell ref="B693:BZ693"/>
    <mergeCell ref="B140:BZ140"/>
    <mergeCell ref="B277:BZ277"/>
    <mergeCell ref="BF264:BP264"/>
    <mergeCell ref="B362:BZ362"/>
    <mergeCell ref="B517:BZ517"/>
    <mergeCell ref="B492:AA492"/>
    <mergeCell ref="B479:BZ479"/>
    <mergeCell ref="B480:BZ480"/>
    <mergeCell ref="B481:BZ481"/>
    <mergeCell ref="B435:BZ435"/>
    <mergeCell ref="B440:BZ440"/>
    <mergeCell ref="AS457:BZ457"/>
    <mergeCell ref="AB492:BZ492"/>
    <mergeCell ref="AB493:BZ493"/>
    <mergeCell ref="AB491:BZ491"/>
    <mergeCell ref="B452:AR452"/>
    <mergeCell ref="AS452:BZ452"/>
    <mergeCell ref="B453:AR453"/>
    <mergeCell ref="AS453:BZ453"/>
    <mergeCell ref="AS458:BZ458"/>
    <mergeCell ref="B454:AR454"/>
    <mergeCell ref="B512:BZ512"/>
    <mergeCell ref="B513:BZ513"/>
    <mergeCell ref="B510:BZ510"/>
    <mergeCell ref="AD177:BZ177"/>
    <mergeCell ref="AJ146:BZ146"/>
    <mergeCell ref="AJ147:BZ147"/>
    <mergeCell ref="B458:AR458"/>
    <mergeCell ref="B514:BZ514"/>
    <mergeCell ref="AU264:BE264"/>
    <mergeCell ref="B334:BZ334"/>
    <mergeCell ref="J620:Q620"/>
    <mergeCell ref="B628:BZ628"/>
    <mergeCell ref="B629:BZ629"/>
    <mergeCell ref="AM530:BF530"/>
    <mergeCell ref="B470:BZ470"/>
    <mergeCell ref="B493:AA493"/>
    <mergeCell ref="B627:BZ627"/>
    <mergeCell ref="B622:BZ622"/>
    <mergeCell ref="B623:BZ623"/>
    <mergeCell ref="B624:BZ624"/>
    <mergeCell ref="B521:BZ521"/>
    <mergeCell ref="B522:BZ522"/>
    <mergeCell ref="B511:BZ511"/>
    <mergeCell ref="BG530:BZ530"/>
    <mergeCell ref="B524:BZ524"/>
    <mergeCell ref="AS454:BZ454"/>
    <mergeCell ref="B455:AR455"/>
    <mergeCell ref="AB489:BZ489"/>
    <mergeCell ref="AB490:BZ490"/>
    <mergeCell ref="B475:BZ475"/>
    <mergeCell ref="B478:BZ478"/>
    <mergeCell ref="B466:BZ466"/>
    <mergeCell ref="B518:BZ518"/>
    <mergeCell ref="B520:BZ520"/>
    <mergeCell ref="B519:BZ519"/>
    <mergeCell ref="B483:BZ483"/>
    <mergeCell ref="B484:BZ484"/>
    <mergeCell ref="B473:BZ473"/>
    <mergeCell ref="B474:BZ474"/>
    <mergeCell ref="AO594:AY594"/>
    <mergeCell ref="B614:L614"/>
    <mergeCell ref="M614:W614"/>
    <mergeCell ref="B630:BZ630"/>
    <mergeCell ref="AS455:BZ455"/>
    <mergeCell ref="B456:AR456"/>
    <mergeCell ref="AS456:BZ456"/>
    <mergeCell ref="B457:AR457"/>
    <mergeCell ref="B797:BZ797"/>
    <mergeCell ref="B798:BZ798"/>
    <mergeCell ref="B799:BZ799"/>
    <mergeCell ref="B800:BZ800"/>
    <mergeCell ref="B788:BZ788"/>
    <mergeCell ref="B789:BZ789"/>
    <mergeCell ref="B790:BZ790"/>
    <mergeCell ref="B791:BZ791"/>
    <mergeCell ref="B792:BZ792"/>
    <mergeCell ref="B794:BZ794"/>
    <mergeCell ref="B786:BZ786"/>
    <mergeCell ref="B787:BZ787"/>
    <mergeCell ref="B635:BZ635"/>
    <mergeCell ref="B636:BZ636"/>
    <mergeCell ref="B637:BZ637"/>
    <mergeCell ref="B638:BZ638"/>
    <mergeCell ref="B634:BZ634"/>
    <mergeCell ref="BK663:BZ663"/>
    <mergeCell ref="BK669:BZ669"/>
    <mergeCell ref="B670:AF670"/>
    <mergeCell ref="AG670:AT670"/>
    <mergeCell ref="AG676:AT676"/>
    <mergeCell ref="AU676:BJ676"/>
    <mergeCell ref="BK676:BZ676"/>
    <mergeCell ref="AG662:BZ662"/>
    <mergeCell ref="AG663:AT663"/>
    <mergeCell ref="AU663:BJ663"/>
    <mergeCell ref="B639:BZ639"/>
    <mergeCell ref="B640:BZ640"/>
    <mergeCell ref="K773:O773"/>
    <mergeCell ref="B778:BZ778"/>
    <mergeCell ref="B779:BZ779"/>
    <mergeCell ref="B780:BZ780"/>
    <mergeCell ref="B752:AJ754"/>
    <mergeCell ref="B677:AF677"/>
    <mergeCell ref="B625:BZ625"/>
    <mergeCell ref="B626:BZ626"/>
    <mergeCell ref="AR657:BZ657"/>
    <mergeCell ref="B795:BZ795"/>
    <mergeCell ref="B796:BZ796"/>
    <mergeCell ref="B781:BZ781"/>
    <mergeCell ref="B782:BZ782"/>
    <mergeCell ref="B783:BZ783"/>
    <mergeCell ref="B784:BZ784"/>
    <mergeCell ref="B673:AF673"/>
    <mergeCell ref="B674:AF674"/>
    <mergeCell ref="AG669:AT669"/>
    <mergeCell ref="AU669:BJ669"/>
    <mergeCell ref="AU675:BJ675"/>
    <mergeCell ref="BK675:BZ675"/>
    <mergeCell ref="B649:AQ649"/>
    <mergeCell ref="B650:AQ650"/>
    <mergeCell ref="AU670:BJ670"/>
    <mergeCell ref="B651:AQ651"/>
    <mergeCell ref="B652:AQ652"/>
    <mergeCell ref="AG678:AT678"/>
    <mergeCell ref="AU678:BJ678"/>
    <mergeCell ref="BK678:BZ678"/>
    <mergeCell ref="AK752:BZ752"/>
  </mergeCells>
  <conditionalFormatting sqref="CC576 CC115:CC574 CC579:CC801">
    <cfRule type="containsText" dxfId="7" priority="36" stopIfTrue="1" operator="containsText" text="Chcem skryť riadok.">
      <formula>NOT(ISERROR(SEARCH("Chcem skryť riadok.",CC115)))</formula>
    </cfRule>
  </conditionalFormatting>
  <conditionalFormatting sqref="CB576 CB579:CB801 CB110:CB574">
    <cfRule type="containsText" dxfId="6" priority="29" stopIfTrue="1" operator="containsText" text="Riadok bude skrytý.">
      <formula>NOT(ISERROR(SEARCH("Riadok bude skrytý.",CB110)))</formula>
    </cfRule>
  </conditionalFormatting>
  <conditionalFormatting sqref="CC575">
    <cfRule type="containsText" dxfId="5" priority="28" stopIfTrue="1" operator="containsText" text="Chcem skryť riadok.">
      <formula>NOT(ISERROR(SEARCH("Chcem skryť riadok.",CC575)))</formula>
    </cfRule>
  </conditionalFormatting>
  <conditionalFormatting sqref="CB575">
    <cfRule type="containsText" dxfId="4" priority="27" stopIfTrue="1" operator="containsText" text="Riadok bude skrytý.">
      <formula>NOT(ISERROR(SEARCH("Riadok bude skrytý.",CB575)))</formula>
    </cfRule>
  </conditionalFormatting>
  <conditionalFormatting sqref="CC577">
    <cfRule type="containsText" dxfId="3" priority="26" stopIfTrue="1" operator="containsText" text="Chcem skryť riadok.">
      <formula>NOT(ISERROR(SEARCH("Chcem skryť riadok.",CC577)))</formula>
    </cfRule>
  </conditionalFormatting>
  <conditionalFormatting sqref="CB577">
    <cfRule type="containsText" dxfId="2" priority="25" stopIfTrue="1" operator="containsText" text="Riadok bude skrytý.">
      <formula>NOT(ISERROR(SEARCH("Riadok bude skrytý.",CB577)))</formula>
    </cfRule>
  </conditionalFormatting>
  <conditionalFormatting sqref="CC578">
    <cfRule type="containsText" dxfId="1" priority="24" stopIfTrue="1" operator="containsText" text="Chcem skryť riadok.">
      <formula>NOT(ISERROR(SEARCH("Chcem skryť riadok.",CC578)))</formula>
    </cfRule>
  </conditionalFormatting>
  <conditionalFormatting sqref="CB578">
    <cfRule type="containsText" dxfId="0" priority="23" stopIfTrue="1" operator="containsText" text="Riadok bude skrytý.">
      <formula>NOT(ISERROR(SEARCH("Riadok bude skrytý.",CB578)))</formula>
    </cfRule>
  </conditionalFormatting>
  <dataValidations count="19">
    <dataValidation type="list" allowBlank="1" showInputMessage="1" showErrorMessage="1" sqref="CC505:CC540 CC176:CC459 CC115:CC169 CC462:CC502 CC544:CC801">
      <formula1>"Chcem skryť riadok.,Automatické skrytie riadku."</formula1>
    </dataValidation>
    <dataValidation type="whole" allowBlank="1" showInputMessage="1" showErrorMessage="1" sqref="AK754 AC498:BZ498 AB490">
      <formula1>2008</formula1>
      <formula2>2020</formula2>
    </dataValidation>
    <dataValidation type="whole" operator="lessThan" allowBlank="1" showInputMessage="1" showErrorMessage="1" sqref="AK761:BZ762">
      <formula1>0</formula1>
    </dataValidation>
    <dataValidation type="whole" operator="greaterThanOrEqual" allowBlank="1" showInputMessage="1" showErrorMessage="1" sqref="AG664:AG678 AB491:AB493 AJ147 AR648:AR657">
      <formula1>0</formula1>
    </dataValidation>
    <dataValidation type="list" allowBlank="1" showInputMessage="1" showErrorMessage="1" sqref="J495:N495">
      <formula1>"má,nemá"</formula1>
    </dataValidation>
    <dataValidation type="list" allowBlank="1" showInputMessage="1" showErrorMessage="1" sqref="J122:M122 K773:O773">
      <formula1>"je,nie je"</formula1>
    </dataValidation>
    <dataValidation type="whole" operator="greaterThan" allowBlank="1" showInputMessage="1" showErrorMessage="1" sqref="AK760:BZ760 AK769:BZ769 AK763 AK755:BZ755">
      <formula1>0</formula1>
    </dataValidation>
    <dataValidation type="list" allowBlank="1" showInputMessage="1" showErrorMessage="1" sqref="J620:Q620 J659:R659 T659 J464:R464 T464">
      <formula1>"eviduje,neeviduje"</formula1>
    </dataValidation>
    <dataValidation type="list" allowBlank="1" showInputMessage="1" showErrorMessage="1" sqref="J702:R702 T702 J727:R727 T727">
      <formula1>"poskytla,neposkytla"</formula1>
    </dataValidation>
    <dataValidation type="list" allowBlank="1" showInputMessage="1" showErrorMessage="1" sqref="J505 T505">
      <formula1>"účtovala,neúčtovala"</formula1>
    </dataValidation>
    <dataValidation type="list" allowBlank="1" showInputMessage="1" showErrorMessage="1" sqref="O176 V176:X176">
      <formula1>"bola,nebola"</formula1>
    </dataValidation>
    <dataValidation type="list" allowBlank="1" showInputMessage="1" showErrorMessage="1" sqref="B131:U131">
      <formula1>"nie,áno (podľa § 22 ods.8),áno (podľa § 22 ods.12)"</formula1>
    </dataValidation>
    <dataValidation type="whole" allowBlank="1" showInputMessage="1" showErrorMessage="1" error="Tu musí byť rok." sqref="AJ146">
      <formula1>2008</formula1>
      <formula2>2020</formula2>
    </dataValidation>
    <dataValidation type="list" allowBlank="1" showInputMessage="1" showErrorMessage="1" sqref="AQ179:AS179 AI179:AN179 AQ445:AS445">
      <formula1>"boli,neboli"</formula1>
    </dataValidation>
    <dataValidation type="list" allowBlank="1" showInputMessage="1" showErrorMessage="1" sqref="AE445">
      <formula1>"vykonala,nevykonala"</formula1>
    </dataValidation>
    <dataValidation operator="greaterThan" allowBlank="1" showInputMessage="1" showErrorMessage="1" sqref="AK764:BZ768"/>
    <dataValidation type="list" allowBlank="1" showInputMessage="1" showErrorMessage="1" sqref="AM531:BF540">
      <formula1>"náklad,výnos"</formula1>
    </dataValidation>
    <dataValidation type="list" allowBlank="1" showInputMessage="1" showErrorMessage="1" sqref="J544:R544">
      <formula1>"eviduje, neeviduje"</formula1>
    </dataValidation>
    <dataValidation type="list" allowBlank="1" showInputMessage="1" showErrorMessage="1" sqref="CC1">
      <formula1>"Skryť prvú stranu., Vidieť prvú stranu."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rhulejova</cp:lastModifiedBy>
  <cp:lastPrinted>2015-01-13T21:11:55Z</cp:lastPrinted>
  <dcterms:created xsi:type="dcterms:W3CDTF">2012-01-12T21:00:01Z</dcterms:created>
  <dcterms:modified xsi:type="dcterms:W3CDTF">2019-03-22T10:20:42Z</dcterms:modified>
</cp:coreProperties>
</file>