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105" windowWidth="10200" windowHeight="7665" tabRatio="747" activeTab="4"/>
  </bookViews>
  <sheets>
    <sheet name="701-2018" sheetId="52" r:id="rId1"/>
    <sheet name="710-2018 pred" sheetId="48" r:id="rId2"/>
    <sheet name="702-2018 pred" sheetId="50" r:id="rId3"/>
    <sheet name="710 HČ 18" sheetId="49" r:id="rId4"/>
    <sheet name="710-2018 po" sheetId="51" r:id="rId5"/>
    <sheet name="702-2018 po" sheetId="53" r:id="rId6"/>
  </sheets>
  <externalReferences>
    <externalReference r:id="rId7"/>
    <externalReference r:id="rId8"/>
  </externalReferences>
  <definedNames>
    <definedName name="Apr1_Click" localSheetId="0">[1]!Apr1_Click</definedName>
    <definedName name="Apr1_Click" localSheetId="5">[1]!Apr1_Click</definedName>
    <definedName name="Apr1_Click" localSheetId="2">[1]!Apr1_Click</definedName>
    <definedName name="Apr1_Click" localSheetId="3">[1]!Apr1_Click</definedName>
    <definedName name="Apr1_Click" localSheetId="4">[1]!Apr1_Click</definedName>
    <definedName name="Apr1_Click" localSheetId="1">[1]!Apr1_Click</definedName>
    <definedName name="Apr1_Click">[1]!Apr1_Click</definedName>
    <definedName name="Aug1_Click" localSheetId="0">[1]!Aug1_Click</definedName>
    <definedName name="Aug1_Click" localSheetId="5">[1]!Aug1_Click</definedName>
    <definedName name="Aug1_Click" localSheetId="2">[1]!Aug1_Click</definedName>
    <definedName name="Aug1_Click" localSheetId="3">[1]!Aug1_Click</definedName>
    <definedName name="Aug1_Click" localSheetId="4">[1]!Aug1_Click</definedName>
    <definedName name="Aug1_Click" localSheetId="1">[1]!Aug1_Click</definedName>
    <definedName name="Aug1_Click">[1]!Aug1_Click</definedName>
    <definedName name="ButtonOK1_Click" localSheetId="0">[1]!ButtonOK1_Click</definedName>
    <definedName name="ButtonOK1_Click" localSheetId="5">[1]!ButtonOK1_Click</definedName>
    <definedName name="ButtonOK1_Click" localSheetId="2">[1]!ButtonOK1_Click</definedName>
    <definedName name="ButtonOK1_Click" localSheetId="3">[1]!ButtonOK1_Click</definedName>
    <definedName name="ButtonOK1_Click" localSheetId="4">[1]!ButtonOK1_Click</definedName>
    <definedName name="ButtonOK1_Click" localSheetId="1">[1]!ButtonOK1_Click</definedName>
    <definedName name="ButtonOK1_Click">[1]!ButtonOK1_Click</definedName>
    <definedName name="Dec1_Click" localSheetId="0">[1]!Dec1_Click</definedName>
    <definedName name="Dec1_Click" localSheetId="5">[1]!Dec1_Click</definedName>
    <definedName name="Dec1_Click" localSheetId="2">[1]!Dec1_Click</definedName>
    <definedName name="Dec1_Click" localSheetId="3">[1]!Dec1_Click</definedName>
    <definedName name="Dec1_Click" localSheetId="4">[1]!Dec1_Click</definedName>
    <definedName name="Dec1_Click" localSheetId="1">[1]!Dec1_Click</definedName>
    <definedName name="Dec1_Click">[1]!Dec1_Click</definedName>
    <definedName name="Feb1_Click" localSheetId="0">[1]!Feb1_Click</definedName>
    <definedName name="Feb1_Click" localSheetId="5">[1]!Feb1_Click</definedName>
    <definedName name="Feb1_Click" localSheetId="2">[1]!Feb1_Click</definedName>
    <definedName name="Feb1_Click" localSheetId="3">[1]!Feb1_Click</definedName>
    <definedName name="Feb1_Click" localSheetId="4">[1]!Feb1_Click</definedName>
    <definedName name="Feb1_Click" localSheetId="1">[1]!Feb1_Click</definedName>
    <definedName name="Feb1_Click">[1]!Feb1_Click</definedName>
    <definedName name="Jan1_Click" localSheetId="0">[1]!Jan1_Click</definedName>
    <definedName name="Jan1_Click" localSheetId="5">[1]!Jan1_Click</definedName>
    <definedName name="Jan1_Click" localSheetId="2">[1]!Jan1_Click</definedName>
    <definedName name="Jan1_Click" localSheetId="3">[1]!Jan1_Click</definedName>
    <definedName name="Jan1_Click" localSheetId="4">[1]!Jan1_Click</definedName>
    <definedName name="Jan1_Click" localSheetId="1">[1]!Jan1_Click</definedName>
    <definedName name="Jan1_Click">[1]!Jan1_Click</definedName>
    <definedName name="Jul1_Click" localSheetId="0">[1]!Jul1_Click</definedName>
    <definedName name="Jul1_Click" localSheetId="5">[1]!Jul1_Click</definedName>
    <definedName name="Jul1_Click" localSheetId="2">[1]!Jul1_Click</definedName>
    <definedName name="Jul1_Click" localSheetId="3">[1]!Jul1_Click</definedName>
    <definedName name="Jul1_Click" localSheetId="4">[1]!Jul1_Click</definedName>
    <definedName name="Jul1_Click" localSheetId="1">[1]!Jul1_Click</definedName>
    <definedName name="Jul1_Click">[1]!Jul1_Click</definedName>
    <definedName name="Jun1_Click" localSheetId="0">[1]!Jun1_Click</definedName>
    <definedName name="Jun1_Click" localSheetId="5">[1]!Jun1_Click</definedName>
    <definedName name="Jun1_Click" localSheetId="2">[1]!Jun1_Click</definedName>
    <definedName name="Jun1_Click" localSheetId="3">[1]!Jun1_Click</definedName>
    <definedName name="Jun1_Click" localSheetId="4">[1]!Jun1_Click</definedName>
    <definedName name="Jun1_Click" localSheetId="1">[1]!Jun1_Click</definedName>
    <definedName name="Jun1_Click">[1]!Jun1_Click</definedName>
    <definedName name="k">[2]!Mar1_Click</definedName>
    <definedName name="Maj1_Click" localSheetId="0">[1]!Maj1_Click</definedName>
    <definedName name="Maj1_Click" localSheetId="5">[1]!Maj1_Click</definedName>
    <definedName name="Maj1_Click" localSheetId="2">[1]!Maj1_Click</definedName>
    <definedName name="Maj1_Click" localSheetId="3">[1]!Maj1_Click</definedName>
    <definedName name="Maj1_Click" localSheetId="4">[1]!Maj1_Click</definedName>
    <definedName name="Maj1_Click" localSheetId="1">[1]!Maj1_Click</definedName>
    <definedName name="Maj1_Click">[1]!Maj1_Click</definedName>
    <definedName name="Mar1_Click" localSheetId="0">[1]!Mar1_Click</definedName>
    <definedName name="Mar1_Click" localSheetId="5">[1]!Mar1_Click</definedName>
    <definedName name="Mar1_Click" localSheetId="2">[1]!Mar1_Click</definedName>
    <definedName name="Mar1_Click" localSheetId="3">[1]!Mar1_Click</definedName>
    <definedName name="Mar1_Click" localSheetId="4">[1]!Mar1_Click</definedName>
    <definedName name="Mar1_Click" localSheetId="1">[1]!Mar1_Click</definedName>
    <definedName name="Mar1_Click">[1]!Mar1_Click</definedName>
    <definedName name="Nov1_Click" localSheetId="0">[1]!Nov1_Click</definedName>
    <definedName name="Nov1_Click" localSheetId="5">[1]!Nov1_Click</definedName>
    <definedName name="Nov1_Click" localSheetId="2">[1]!Nov1_Click</definedName>
    <definedName name="Nov1_Click" localSheetId="3">[1]!Nov1_Click</definedName>
    <definedName name="Nov1_Click" localSheetId="4">[1]!Nov1_Click</definedName>
    <definedName name="Nov1_Click" localSheetId="1">[1]!Nov1_Click</definedName>
    <definedName name="Nov1_Click">[1]!Nov1_Click</definedName>
    <definedName name="o">[2]!Feb1_Click</definedName>
    <definedName name="_xlnm.Print_Area" localSheetId="0">'701-2018'!$A$1:$K$28</definedName>
    <definedName name="_xlnm.Print_Area" localSheetId="5">'702-2018 po'!$A$1:$K$27</definedName>
    <definedName name="_xlnm.Print_Area" localSheetId="2">'702-2018 pred'!$A$1:$K$25</definedName>
    <definedName name="_xlnm.Print_Area" localSheetId="3">'710 HČ 18'!$A$1:$K$115</definedName>
    <definedName name="_xlnm.Print_Area" localSheetId="4">'710-2018 po'!$A$1:$K$25</definedName>
    <definedName name="_xlnm.Print_Area" localSheetId="1">'710-2018 pred'!$A$1:$K$25</definedName>
    <definedName name="Okt1_Click" localSheetId="0">[1]!Okt1_Click</definedName>
    <definedName name="Okt1_Click" localSheetId="5">[1]!Okt1_Click</definedName>
    <definedName name="Okt1_Click" localSheetId="2">[1]!Okt1_Click</definedName>
    <definedName name="Okt1_Click" localSheetId="3">[1]!Okt1_Click</definedName>
    <definedName name="Okt1_Click" localSheetId="4">[1]!Okt1_Click</definedName>
    <definedName name="Okt1_Click" localSheetId="1">[1]!Okt1_Click</definedName>
    <definedName name="Okt1_Click">[1]!Okt1_Click</definedName>
    <definedName name="p">[2]!Jan1_Click</definedName>
    <definedName name="Sep1_Click" localSheetId="0">[1]!Sep1_Click</definedName>
    <definedName name="Sep1_Click" localSheetId="5">[1]!Sep1_Click</definedName>
    <definedName name="Sep1_Click" localSheetId="2">[1]!Sep1_Click</definedName>
    <definedName name="Sep1_Click" localSheetId="3">[1]!Sep1_Click</definedName>
    <definedName name="Sep1_Click" localSheetId="4">[1]!Sep1_Click</definedName>
    <definedName name="Sep1_Click" localSheetId="1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I82" i="49" l="1"/>
  <c r="M82" i="49"/>
  <c r="J17" i="53" l="1"/>
  <c r="I26" i="53"/>
  <c r="F22" i="53"/>
  <c r="J26" i="53" s="1"/>
  <c r="D22" i="53"/>
  <c r="J16" i="53"/>
  <c r="J15" i="53"/>
  <c r="J14" i="53"/>
  <c r="E14" i="53"/>
  <c r="E22" i="53" s="1"/>
  <c r="E13" i="53"/>
  <c r="E12" i="53"/>
  <c r="E11" i="53"/>
  <c r="J10" i="53"/>
  <c r="E10" i="53"/>
  <c r="D20" i="51"/>
  <c r="E17" i="51"/>
  <c r="E16" i="51"/>
  <c r="E14" i="51"/>
  <c r="E20" i="51" s="1"/>
  <c r="J12" i="51"/>
  <c r="J11" i="51"/>
  <c r="J20" i="51" s="1"/>
  <c r="E19" i="51"/>
  <c r="F20" i="51"/>
  <c r="I20" i="51"/>
  <c r="E16" i="48" l="1"/>
  <c r="F90" i="49" l="1"/>
  <c r="F93" i="49" s="1"/>
  <c r="J18" i="52" l="1"/>
  <c r="J27" i="52"/>
  <c r="I27" i="52"/>
  <c r="F23" i="52"/>
  <c r="D23" i="52"/>
  <c r="J16" i="52"/>
  <c r="J15" i="52"/>
  <c r="J14" i="52"/>
  <c r="E14" i="52"/>
  <c r="E13" i="52"/>
  <c r="E12" i="52"/>
  <c r="E23" i="52" s="1"/>
  <c r="E11" i="52"/>
  <c r="J10" i="52"/>
  <c r="E10" i="52"/>
  <c r="I26" i="51"/>
  <c r="J24" i="51"/>
  <c r="K20" i="51"/>
  <c r="J23" i="51" s="1"/>
  <c r="I23" i="51"/>
  <c r="I24" i="51"/>
  <c r="J16" i="50"/>
  <c r="F20" i="50"/>
  <c r="J24" i="50" s="1"/>
  <c r="D20" i="50"/>
  <c r="I24" i="50" s="1"/>
  <c r="J15" i="50"/>
  <c r="J14" i="50"/>
  <c r="E14" i="50"/>
  <c r="E13" i="50"/>
  <c r="E12" i="50"/>
  <c r="E11" i="50"/>
  <c r="J10" i="50"/>
  <c r="E10" i="50"/>
  <c r="F35" i="49"/>
  <c r="K108" i="49"/>
  <c r="F91" i="49"/>
  <c r="J84" i="49"/>
  <c r="I84" i="49" s="1"/>
  <c r="I79" i="49"/>
  <c r="I78" i="49"/>
  <c r="I77" i="49"/>
  <c r="I76" i="49"/>
  <c r="I75" i="49"/>
  <c r="J74" i="49"/>
  <c r="I74" i="49"/>
  <c r="I73" i="49"/>
  <c r="I71" i="49"/>
  <c r="I69" i="49"/>
  <c r="I68" i="49"/>
  <c r="I67" i="49"/>
  <c r="I66" i="49"/>
  <c r="I65" i="49" s="1"/>
  <c r="J65" i="49"/>
  <c r="K35" i="49"/>
  <c r="I35" i="49"/>
  <c r="E35" i="49"/>
  <c r="D35" i="49"/>
  <c r="J34" i="49"/>
  <c r="E34" i="49"/>
  <c r="J33" i="49"/>
  <c r="E33" i="49"/>
  <c r="J32" i="49"/>
  <c r="J35" i="49" s="1"/>
  <c r="K28" i="49"/>
  <c r="I28" i="49"/>
  <c r="J39" i="49" s="1"/>
  <c r="F28" i="49"/>
  <c r="D28" i="49"/>
  <c r="E26" i="49"/>
  <c r="E25" i="49"/>
  <c r="E23" i="49"/>
  <c r="E22" i="49"/>
  <c r="E21" i="49"/>
  <c r="E20" i="49"/>
  <c r="E19" i="49"/>
  <c r="E18" i="49"/>
  <c r="J16" i="49"/>
  <c r="J15" i="49"/>
  <c r="J14" i="49"/>
  <c r="E14" i="49"/>
  <c r="J13" i="49"/>
  <c r="J28" i="49" s="1"/>
  <c r="E13" i="49"/>
  <c r="I26" i="48"/>
  <c r="J23" i="48"/>
  <c r="K20" i="48"/>
  <c r="I20" i="48"/>
  <c r="I23" i="48" s="1"/>
  <c r="F20" i="48"/>
  <c r="J24" i="48" s="1"/>
  <c r="D20" i="48"/>
  <c r="I24" i="48" s="1"/>
  <c r="E17" i="48"/>
  <c r="E14" i="48"/>
  <c r="J12" i="48"/>
  <c r="J11" i="48"/>
  <c r="J25" i="51" l="1"/>
  <c r="I25" i="51"/>
  <c r="E20" i="50"/>
  <c r="G37" i="49"/>
  <c r="E28" i="49"/>
  <c r="E39" i="49" s="1"/>
  <c r="G41" i="49" s="1"/>
  <c r="I64" i="49" s="1"/>
  <c r="I80" i="49" s="1"/>
  <c r="J20" i="48"/>
  <c r="E20" i="48"/>
  <c r="I25" i="48"/>
  <c r="I18" i="50" s="1"/>
  <c r="I20" i="50" s="1"/>
  <c r="I25" i="50" s="1"/>
  <c r="I27" i="50" s="1"/>
  <c r="J25" i="48"/>
  <c r="K18" i="50" s="1"/>
  <c r="K20" i="50" s="1"/>
  <c r="J25" i="50" s="1"/>
  <c r="J27" i="50" s="1"/>
  <c r="K23" i="52" l="1"/>
  <c r="J28" i="52" s="1"/>
  <c r="J30" i="52" s="1"/>
  <c r="K22" i="53"/>
  <c r="J27" i="53" s="1"/>
  <c r="J29" i="53" s="1"/>
  <c r="J21" i="52"/>
  <c r="J23" i="52" s="1"/>
  <c r="J25" i="52" s="1"/>
  <c r="I20" i="53"/>
  <c r="J18" i="50"/>
  <c r="J20" i="50" s="1"/>
  <c r="J22" i="50" s="1"/>
  <c r="G30" i="49"/>
  <c r="J64" i="49" s="1"/>
  <c r="J80" i="49" s="1"/>
  <c r="I23" i="52" l="1"/>
  <c r="I28" i="52" s="1"/>
  <c r="I30" i="52" s="1"/>
  <c r="I22" i="53"/>
  <c r="I27" i="53" s="1"/>
  <c r="I29" i="53" s="1"/>
  <c r="J20" i="53"/>
  <c r="J22" i="53" s="1"/>
  <c r="J24" i="53" s="1"/>
</calcChain>
</file>

<file path=xl/comments1.xml><?xml version="1.0" encoding="utf-8"?>
<comments xmlns="http://schemas.openxmlformats.org/spreadsheetml/2006/main">
  <authors>
    <author>Admin</author>
  </authors>
  <commentList>
    <comment ref="J82" author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zaokrúhlené na celé eurocenty nadol
821,21 = 821,20 DP</t>
        </r>
      </text>
    </comment>
  </commentList>
</comments>
</file>

<file path=xl/sharedStrings.xml><?xml version="1.0" encoding="utf-8"?>
<sst xmlns="http://schemas.openxmlformats.org/spreadsheetml/2006/main" count="240" uniqueCount="131">
  <si>
    <t>A K T Í V A</t>
  </si>
  <si>
    <t>P A S Í V A</t>
  </si>
  <si>
    <t>účet:</t>
  </si>
  <si>
    <t>sumár</t>
  </si>
  <si>
    <t>211</t>
  </si>
  <si>
    <t>221</t>
  </si>
  <si>
    <t>311</t>
  </si>
  <si>
    <t>Sk:</t>
  </si>
  <si>
    <t>AKTÍVA SPOLU:</t>
  </si>
  <si>
    <t>PASÍVA SPOLU:</t>
  </si>
  <si>
    <t>NÁKLADY - Tr. 5</t>
  </si>
  <si>
    <t>VÝNOSY - Tr.6</t>
  </si>
  <si>
    <t>VÝNOSY</t>
  </si>
  <si>
    <t>=</t>
  </si>
  <si>
    <t>NÁKLADY</t>
  </si>
  <si>
    <t>skúška:</t>
  </si>
  <si>
    <t>strana 1</t>
  </si>
  <si>
    <t>ZISŤOVANIE "HV" PRED ZDANENÍM - INTERNÝ DOKLAD</t>
  </si>
  <si>
    <t>SPOLU:</t>
  </si>
  <si>
    <t>HOSPODÁRSKY VÝSLEDOK ZA HOSPODÁRSKU ČINNOSŤ:</t>
  </si>
  <si>
    <t>HV =</t>
  </si>
  <si>
    <t>HOSPODÁRSKY VÝSLEDOK ZA FINANČNÚ ČINNOSŤ:</t>
  </si>
  <si>
    <t>CELKOM:</t>
  </si>
  <si>
    <t>strana 2</t>
  </si>
  <si>
    <t>P.č.</t>
  </si>
  <si>
    <t>Popis položky</t>
  </si>
  <si>
    <t>Odvolanie na:</t>
  </si>
  <si>
    <t>Údaje za                                          účtovnú jednotku</t>
  </si>
  <si>
    <t>z toho:</t>
  </si>
  <si>
    <t>účet</t>
  </si>
  <si>
    <t>riadok DP</t>
  </si>
  <si>
    <t>bežná                                     činnosť</t>
  </si>
  <si>
    <t>1.</t>
  </si>
  <si>
    <t>Výsledok hospodárenia pred zdanením</t>
  </si>
  <si>
    <t>2.</t>
  </si>
  <si>
    <t>Položky zvyšujúce HV pre daň.účely</t>
  </si>
  <si>
    <t>x</t>
  </si>
  <si>
    <t xml:space="preserve"> - náklady na reprezentáciu</t>
  </si>
  <si>
    <t>130 / 7</t>
  </si>
  <si>
    <t xml:space="preserve"> - manká na zásobách ...</t>
  </si>
  <si>
    <t>130 / 8</t>
  </si>
  <si>
    <t xml:space="preserve"> - poskytnuté dary</t>
  </si>
  <si>
    <t>130 / 9</t>
  </si>
  <si>
    <t xml:space="preserve"> - tvorba ostatných rezerv</t>
  </si>
  <si>
    <t>130 / 11</t>
  </si>
  <si>
    <t xml:space="preserve"> - ostatné pokuty, penále</t>
  </si>
  <si>
    <t>130 / 14</t>
  </si>
  <si>
    <t xml:space="preserve"> - oprava nákladov min.rokov</t>
  </si>
  <si>
    <t xml:space="preserve"> - ostat.položky, ktoré nie sú daň.výdavkami</t>
  </si>
  <si>
    <t xml:space="preserve"> - kurzová strata k 31.12.2004</t>
  </si>
  <si>
    <t>3.</t>
  </si>
  <si>
    <t>Položky znižujúce HV pre daň.účely</t>
  </si>
  <si>
    <t xml:space="preserve"> - kurzový zisk k 31.12.2004</t>
  </si>
  <si>
    <t xml:space="preserve"> - rozdiel odpisov účt. a daňových</t>
  </si>
  <si>
    <t>541,3,9,551,582</t>
  </si>
  <si>
    <t xml:space="preserve"> - zúčtovanie ostatných rezerv</t>
  </si>
  <si>
    <t xml:space="preserve"> - zúčtovanie finančnej rezervy</t>
  </si>
  <si>
    <t xml:space="preserve"> - zúčtovanie opr.položiek ...</t>
  </si>
  <si>
    <t>4.</t>
  </si>
  <si>
    <t>Základ dane</t>
  </si>
  <si>
    <t>5.</t>
  </si>
  <si>
    <t>Sadzba dane v (%)</t>
  </si>
  <si>
    <t>6.</t>
  </si>
  <si>
    <t>Daň pred uplatnením úľav</t>
  </si>
  <si>
    <t>7.</t>
  </si>
  <si>
    <t>Úľavy na dani a zápočet dane v zahran.</t>
  </si>
  <si>
    <t>610,710</t>
  </si>
  <si>
    <t>8.</t>
  </si>
  <si>
    <r>
      <t xml:space="preserve">Daň po úľavách a po zápočte                            </t>
    </r>
    <r>
      <rPr>
        <sz val="8"/>
        <rFont val="Arial"/>
        <family val="2"/>
        <charset val="238"/>
      </rPr>
      <t xml:space="preserve">   (výsledná daň)</t>
    </r>
  </si>
  <si>
    <t>800</t>
  </si>
  <si>
    <t>9.</t>
  </si>
  <si>
    <t>Výsledná daň sa zaúčtuje účt.zápisom:</t>
  </si>
  <si>
    <t>341 / 593</t>
  </si>
  <si>
    <t>10.</t>
  </si>
  <si>
    <t>Celková suma preddavkov na daň</t>
  </si>
  <si>
    <t>11.</t>
  </si>
  <si>
    <t>Preplatok dane</t>
  </si>
  <si>
    <t>Výsledná daň sa zaúčtuje v účtovníctve:</t>
  </si>
  <si>
    <t>a). Splatná daň z bežnej činnosti v sume:</t>
  </si>
  <si>
    <t>b). Záporná splatná daň z mimoriadnej činnosti:</t>
  </si>
  <si>
    <t>Daň sa zaúčtuje na základe vystaveného ID, ku ktorému sa ako príloha priloží výpočet dane podľa činností a daňové priznanie.</t>
  </si>
  <si>
    <t>Zaúčtuje sa definitívna daň, t.j. daň po úľavách a po zápočte v zahraničí, ktorá je uvedená v r.800 daňového priznania a ktorá</t>
  </si>
  <si>
    <t>v súhrne za obidve činnosti predstavuje daňový záväzok na účte 341.</t>
  </si>
  <si>
    <t>Po zohľadnení zaplatených alebo zrazených preddavkov na daň, výsledná suma uvedená v r.900 alebo r.901 daňového priznania,</t>
  </si>
  <si>
    <t>predstavuje nedoplatok alebo preplatok dane, ktorá musí byť totožná so zostatkom na účte 341. Rozdiel môže vzniknúť len v prípade</t>
  </si>
  <si>
    <t>nevysporiadanej dane z minulých rokov.</t>
  </si>
  <si>
    <t>zostatok 341</t>
  </si>
  <si>
    <t>suma v EUR:</t>
  </si>
  <si>
    <t>v celých EUR</t>
  </si>
  <si>
    <t>€</t>
  </si>
  <si>
    <t>MD 341</t>
  </si>
  <si>
    <t>531-99</t>
  </si>
  <si>
    <r>
      <t xml:space="preserve">HOSPODÁRSKY VÝSLEDOK ZA ÚČTOVNÉ OBDOBIE </t>
    </r>
    <r>
      <rPr>
        <b/>
        <sz val="8"/>
        <color indexed="10"/>
        <rFont val="Arial"/>
        <family val="2"/>
        <charset val="238"/>
      </rPr>
      <t>PRED ZDANENÍM</t>
    </r>
    <r>
      <rPr>
        <sz val="8"/>
        <color indexed="10"/>
        <rFont val="Arial"/>
        <family val="2"/>
        <charset val="238"/>
      </rPr>
      <t>:</t>
    </r>
  </si>
  <si>
    <t>JODO STAV, s.r.o.</t>
  </si>
  <si>
    <t>591-10 / 341</t>
  </si>
  <si>
    <t xml:space="preserve">c). Daňová licencia </t>
  </si>
  <si>
    <t>591-10 / 341-10</t>
  </si>
  <si>
    <t>900</t>
  </si>
  <si>
    <t>379</t>
  </si>
  <si>
    <t>Daň na úhradu</t>
  </si>
  <si>
    <t>Obdobie</t>
  </si>
  <si>
    <t>a</t>
  </si>
  <si>
    <t>Daňová licencia</t>
  </si>
  <si>
    <t>Zaplatená DL</t>
  </si>
  <si>
    <t>Uplatnená DL z min. období</t>
  </si>
  <si>
    <t>Podľa § 46b ods. 5 ZDP je negatívny vplyv daňovej licencie u daňovníka, ktorého daň vykázaná v podanom daňovom priznaní je nižšia, zmiernený zápočtom buď:</t>
  </si>
  <si>
    <r>
      <t xml:space="preserve"> - celej daňovej licencie</t>
    </r>
    <r>
      <rPr>
        <sz val="8"/>
        <color rgb="FF282828"/>
        <rFont val="Arial"/>
        <family val="2"/>
        <charset val="238"/>
      </rPr>
      <t> (v prípade dosiahnutia straty, resp. nulovej daňovej povinnosti v daňovom priznaní), alebo</t>
    </r>
  </si>
  <si>
    <r>
      <t xml:space="preserve"> - kladného rozdielu</t>
    </r>
    <r>
      <rPr>
        <sz val="8"/>
        <color rgb="FF282828"/>
        <rFont val="Arial"/>
        <family val="2"/>
        <charset val="238"/>
      </rPr>
      <t> medzi daňovou licenciou a daňou vypočítanou v daňovom priznaní pred uplatnením preddavkov na daň (v prípade dosiahnutia daňovej povinnosti nižšej ako daňová licencia), pričom zápočet daňovej licencie je možné vykonať </t>
    </r>
    <r>
      <rPr>
        <b/>
        <sz val="8"/>
        <color rgb="FF282828"/>
        <rFont val="Arial"/>
        <family val="2"/>
        <charset val="238"/>
      </rPr>
      <t>najviac v troch bezprostredne po sebe nasledujúcich zdaňovacích obdobiach</t>
    </r>
    <r>
      <rPr>
        <sz val="8"/>
        <color rgb="FF282828"/>
        <rFont val="Arial"/>
        <family val="2"/>
        <charset val="238"/>
      </rPr>
      <t>, a to nasledujúcich po zdaňovacom období, za ktoré bola daňová licencia zaplatená, ale </t>
    </r>
    <r>
      <rPr>
        <b/>
        <sz val="8"/>
        <color rgb="FF282828"/>
        <rFont val="Arial"/>
        <family val="2"/>
        <charset val="238"/>
      </rPr>
      <t>len na tú časť daňovej povinnosti, ktorá prevyšuje sumu daňovej licencie</t>
    </r>
    <r>
      <rPr>
        <sz val="8"/>
        <color rgb="FF282828"/>
        <rFont val="Arial"/>
        <family val="2"/>
        <charset val="238"/>
      </rPr>
      <t> (takže daňovník aj po zápočte daňovej licencie vždy zaplatí daňovú povinnosť vo výške daňovej licencie).</t>
    </r>
  </si>
  <si>
    <t>Daň. povinnosť</t>
  </si>
  <si>
    <t>Prenos zápočtu DL celkom</t>
  </si>
  <si>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960</t>
    </r>
  </si>
  <si>
    <r>
      <t>708,34 =</t>
    </r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>+</t>
    </r>
    <r>
      <rPr>
        <sz val="8"/>
        <color rgb="FF0070C0"/>
        <rFont val="Arial"/>
        <family val="2"/>
        <charset val="238"/>
      </rPr>
      <t>239,13</t>
    </r>
  </si>
  <si>
    <r>
      <rPr>
        <sz val="8"/>
        <color theme="9" tint="-0.249977111117893"/>
        <rFont val="Arial"/>
        <family val="2"/>
        <charset val="238"/>
      </rPr>
      <t>0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 </t>
    </r>
    <r>
      <rPr>
        <sz val="8"/>
        <color rgb="FF00B050"/>
        <rFont val="Arial"/>
        <family val="2"/>
        <charset val="238"/>
      </rPr>
      <t>0</t>
    </r>
  </si>
  <si>
    <t>uplatnená zápočtom DL z minulých období r. 2015, 2016, 2017</t>
  </si>
  <si>
    <t>HOSPODÁRSKY VÝSLEDOK 2017 po zdanení (ZISK)</t>
  </si>
  <si>
    <r>
      <t xml:space="preserve">HV 2017 </t>
    </r>
    <r>
      <rPr>
        <b/>
        <sz val="8"/>
        <color indexed="10"/>
        <rFont val="Arial"/>
        <family val="2"/>
        <charset val="238"/>
      </rPr>
      <t>po</t>
    </r>
  </si>
  <si>
    <t>10</t>
  </si>
  <si>
    <t>20</t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</si>
  <si>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 +</t>
    </r>
    <r>
      <rPr>
        <sz val="8"/>
        <rFont val="Arial"/>
        <family val="2"/>
        <charset val="238"/>
      </rPr>
      <t xml:space="preserve"> 248,53</t>
    </r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</si>
  <si>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</t>
    </r>
    <r>
      <rPr>
        <sz val="8"/>
        <rFont val="Arial"/>
        <family val="2"/>
        <charset val="238"/>
      </rPr>
      <t xml:space="preserve"> + </t>
    </r>
    <r>
      <rPr>
        <sz val="8"/>
        <color rgb="FFFF00FF"/>
        <rFont val="Arial"/>
        <family val="2"/>
        <charset val="238"/>
      </rPr>
      <t>262,87</t>
    </r>
  </si>
  <si>
    <t>701 - ZAČIATOČNÝ ÚČET SÚVAHOVÝ   k 01.01.2018</t>
  </si>
  <si>
    <t>01.01.2018- 31.12.2018</t>
  </si>
  <si>
    <t>HOSPODÁRSKY VÝSLEDOK 2018 (ZISK)</t>
  </si>
  <si>
    <r>
      <t xml:space="preserve">710 - ÚČET ZISKOV A STRÁT  k 31.12.2018 </t>
    </r>
    <r>
      <rPr>
        <b/>
        <sz val="12"/>
        <color indexed="10"/>
        <rFont val="Arial"/>
        <family val="2"/>
        <charset val="238"/>
      </rPr>
      <t>pred zdanením</t>
    </r>
  </si>
  <si>
    <t>ID - 01/2018</t>
  </si>
  <si>
    <t>710 - ÚČET ZISKOV A STRÁT  k 31.12.2018</t>
  </si>
  <si>
    <r>
      <t xml:space="preserve">702 - KONEČNÝ ÚČET SÚVAHOVÝ   k 31.12.2018 </t>
    </r>
    <r>
      <rPr>
        <b/>
        <sz val="12"/>
        <color indexed="10"/>
        <rFont val="Arial"/>
        <family val="2"/>
        <charset val="238"/>
      </rPr>
      <t>pred zdanením</t>
    </r>
  </si>
  <si>
    <r>
      <t xml:space="preserve">HV 2018 </t>
    </r>
    <r>
      <rPr>
        <b/>
        <sz val="8"/>
        <color indexed="10"/>
        <rFont val="Arial"/>
        <family val="2"/>
        <charset val="238"/>
      </rPr>
      <t>pred</t>
    </r>
  </si>
  <si>
    <r>
      <t xml:space="preserve">710 - ÚČET ZISKOV A STRÁT  k 31.12.2018 </t>
    </r>
    <r>
      <rPr>
        <b/>
        <sz val="12"/>
        <color indexed="10"/>
        <rFont val="Arial"/>
        <family val="2"/>
        <charset val="238"/>
      </rPr>
      <t>po zdanení</t>
    </r>
  </si>
  <si>
    <r>
      <t xml:space="preserve">702 - KONEČNÝ ÚČET SÚVAHOVÝ   k 31.12.2018 </t>
    </r>
    <r>
      <rPr>
        <b/>
        <sz val="12"/>
        <color indexed="10"/>
        <rFont val="Arial"/>
        <family val="2"/>
        <charset val="238"/>
      </rPr>
      <t>po zdanení</t>
    </r>
  </si>
  <si>
    <r>
      <t xml:space="preserve">HV 2018 </t>
    </r>
    <r>
      <rPr>
        <b/>
        <sz val="8"/>
        <color indexed="10"/>
        <rFont val="Arial"/>
        <family val="2"/>
        <charset val="238"/>
      </rPr>
      <t>po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</si>
</sst>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Sk&quot;"/>
    <numFmt numFmtId="165" formatCode="#,##0.00\ &quot;Sk&quot;"/>
    <numFmt numFmtId="166" formatCode="#,##0.00\ [$€-1]"/>
    <numFmt numFmtId="167" formatCode="#,##0\ [$€-1]"/>
  </numFmts>
  <fonts count="30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u/>
      <sz val="8"/>
      <name val="Arial"/>
      <family val="2"/>
      <charset val="238"/>
    </font>
    <font>
      <u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48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8"/>
      <color indexed="14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theme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282828"/>
      <name val="Arial"/>
      <family val="2"/>
      <charset val="238"/>
    </font>
    <font>
      <sz val="8"/>
      <color rgb="FF28282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theme="9" tint="-0.249977111117893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rgb="FFE26B0A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4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164" fontId="1" fillId="0" borderId="1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0" xfId="0" applyFont="1" applyFill="1" applyBorder="1" applyAlignment="1">
      <alignment vertical="center"/>
    </xf>
    <xf numFmtId="165" fontId="1" fillId="0" borderId="0" xfId="0" applyNumberFormat="1" applyFont="1" applyFill="1" applyAlignment="1">
      <alignment vertical="center"/>
    </xf>
    <xf numFmtId="165" fontId="5" fillId="0" borderId="0" xfId="0" applyNumberFormat="1" applyFont="1" applyFill="1" applyAlignment="1"/>
    <xf numFmtId="0" fontId="1" fillId="0" borderId="0" xfId="0" applyFont="1" applyFill="1" applyAlignment="1">
      <alignment horizontal="left" vertical="center"/>
    </xf>
    <xf numFmtId="165" fontId="6" fillId="0" borderId="0" xfId="0" applyNumberFormat="1" applyFont="1" applyFill="1" applyAlignment="1"/>
    <xf numFmtId="0" fontId="1" fillId="0" borderId="11" xfId="0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4" fontId="1" fillId="0" borderId="8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12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horizontal="right" vertical="center"/>
    </xf>
    <xf numFmtId="167" fontId="1" fillId="0" borderId="10" xfId="0" applyNumberFormat="1" applyFont="1" applyFill="1" applyBorder="1" applyAlignment="1">
      <alignment vertical="center"/>
    </xf>
    <xf numFmtId="3" fontId="2" fillId="0" borderId="15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1" fillId="0" borderId="16" xfId="0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49" fontId="1" fillId="0" borderId="8" xfId="0" applyNumberFormat="1" applyFont="1" applyFill="1" applyBorder="1" applyAlignment="1">
      <alignment vertical="center"/>
    </xf>
    <xf numFmtId="49" fontId="1" fillId="0" borderId="11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right" vertical="center"/>
    </xf>
    <xf numFmtId="3" fontId="2" fillId="0" borderId="18" xfId="0" applyNumberFormat="1" applyFont="1" applyFill="1" applyBorder="1" applyAlignment="1">
      <alignment vertical="center"/>
    </xf>
    <xf numFmtId="3" fontId="2" fillId="0" borderId="19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4" fontId="2" fillId="0" borderId="15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right" vertical="center"/>
    </xf>
    <xf numFmtId="3" fontId="2" fillId="0" borderId="23" xfId="0" applyNumberFormat="1" applyFont="1" applyFill="1" applyBorder="1" applyAlignment="1">
      <alignment vertical="center"/>
    </xf>
    <xf numFmtId="3" fontId="2" fillId="0" borderId="13" xfId="0" applyNumberFormat="1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vertical="center"/>
    </xf>
    <xf numFmtId="4" fontId="1" fillId="0" borderId="26" xfId="0" applyNumberFormat="1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3" fontId="2" fillId="0" borderId="27" xfId="0" applyNumberFormat="1" applyFont="1" applyFill="1" applyBorder="1" applyAlignment="1">
      <alignment vertical="center"/>
    </xf>
    <xf numFmtId="4" fontId="1" fillId="0" borderId="28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3" fontId="1" fillId="0" borderId="29" xfId="0" applyNumberFormat="1" applyFont="1" applyFill="1" applyBorder="1" applyAlignment="1">
      <alignment vertical="center"/>
    </xf>
    <xf numFmtId="3" fontId="2" fillId="0" borderId="26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3" fontId="2" fillId="0" borderId="29" xfId="0" applyNumberFormat="1" applyFont="1" applyFill="1" applyBorder="1" applyAlignment="1">
      <alignment vertical="center"/>
    </xf>
    <xf numFmtId="4" fontId="1" fillId="0" borderId="30" xfId="0" applyNumberFormat="1" applyFont="1" applyFill="1" applyBorder="1" applyAlignment="1">
      <alignment vertical="center"/>
    </xf>
    <xf numFmtId="3" fontId="2" fillId="0" borderId="31" xfId="0" applyNumberFormat="1" applyFont="1" applyFill="1" applyBorder="1" applyAlignment="1">
      <alignment vertical="center"/>
    </xf>
    <xf numFmtId="3" fontId="2" fillId="0" borderId="12" xfId="0" applyNumberFormat="1" applyFont="1" applyFill="1" applyBorder="1" applyAlignment="1">
      <alignment vertical="center"/>
    </xf>
    <xf numFmtId="3" fontId="2" fillId="0" borderId="32" xfId="0" applyNumberFormat="1" applyFont="1" applyFill="1" applyBorder="1" applyAlignment="1">
      <alignment vertical="center"/>
    </xf>
    <xf numFmtId="3" fontId="2" fillId="0" borderId="33" xfId="0" applyNumberFormat="1" applyFont="1" applyFill="1" applyBorder="1" applyAlignment="1">
      <alignment vertical="center"/>
    </xf>
    <xf numFmtId="4" fontId="2" fillId="0" borderId="11" xfId="0" applyNumberFormat="1" applyFont="1" applyFill="1" applyBorder="1" applyAlignment="1">
      <alignment vertical="center"/>
    </xf>
    <xf numFmtId="4" fontId="9" fillId="0" borderId="0" xfId="0" applyNumberFormat="1" applyFont="1" applyFill="1" applyAlignment="1">
      <alignment horizontal="right" vertical="center"/>
    </xf>
    <xf numFmtId="4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2" fillId="2" borderId="34" xfId="0" applyNumberFormat="1" applyFont="1" applyFill="1" applyBorder="1" applyAlignment="1">
      <alignment horizontal="right" vertical="center"/>
    </xf>
    <xf numFmtId="0" fontId="1" fillId="0" borderId="35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1" fillId="0" borderId="8" xfId="0" applyNumberFormat="1" applyFont="1" applyFill="1" applyBorder="1" applyAlignment="1">
      <alignment horizontal="right" vertical="center"/>
    </xf>
    <xf numFmtId="3" fontId="1" fillId="0" borderId="9" xfId="0" applyNumberFormat="1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" fontId="1" fillId="2" borderId="0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10" fillId="0" borderId="0" xfId="0" applyNumberFormat="1" applyFont="1" applyFill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1" fillId="0" borderId="10" xfId="0" applyNumberFormat="1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166" fontId="11" fillId="0" borderId="10" xfId="0" applyNumberFormat="1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166" fontId="12" fillId="0" borderId="10" xfId="0" applyNumberFormat="1" applyFont="1" applyFill="1" applyBorder="1" applyAlignment="1">
      <alignment vertical="center"/>
    </xf>
    <xf numFmtId="166" fontId="1" fillId="0" borderId="0" xfId="0" applyNumberFormat="1" applyFont="1" applyFill="1" applyAlignment="1">
      <alignment horizontal="center" vertical="center"/>
    </xf>
    <xf numFmtId="9" fontId="1" fillId="3" borderId="10" xfId="0" applyNumberFormat="1" applyFont="1" applyFill="1" applyBorder="1" applyAlignment="1">
      <alignment horizontal="center" vertical="center"/>
    </xf>
    <xf numFmtId="166" fontId="2" fillId="3" borderId="10" xfId="0" applyNumberFormat="1" applyFont="1" applyFill="1" applyBorder="1" applyAlignment="1">
      <alignment vertical="center"/>
    </xf>
    <xf numFmtId="166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165" fontId="1" fillId="3" borderId="0" xfId="0" applyNumberFormat="1" applyFont="1" applyFill="1" applyAlignment="1">
      <alignment vertical="center"/>
    </xf>
    <xf numFmtId="0" fontId="1" fillId="0" borderId="37" xfId="0" applyFont="1" applyFill="1" applyBorder="1" applyAlignment="1">
      <alignment horizontal="right" vertical="center"/>
    </xf>
    <xf numFmtId="4" fontId="1" fillId="0" borderId="38" xfId="0" applyNumberFormat="1" applyFont="1" applyFill="1" applyBorder="1" applyAlignment="1">
      <alignment vertical="center"/>
    </xf>
    <xf numFmtId="4" fontId="1" fillId="0" borderId="33" xfId="0" applyNumberFormat="1" applyFont="1" applyFill="1" applyBorder="1" applyAlignment="1">
      <alignment vertical="center"/>
    </xf>
    <xf numFmtId="4" fontId="13" fillId="0" borderId="39" xfId="0" applyNumberFormat="1" applyFont="1" applyFill="1" applyBorder="1" applyAlignment="1">
      <alignment vertical="center"/>
    </xf>
    <xf numFmtId="4" fontId="14" fillId="0" borderId="33" xfId="0" applyNumberFormat="1" applyFont="1" applyFill="1" applyBorder="1" applyAlignment="1">
      <alignment vertical="center"/>
    </xf>
    <xf numFmtId="4" fontId="1" fillId="0" borderId="39" xfId="0" applyNumberFormat="1" applyFont="1" applyFill="1" applyBorder="1" applyAlignment="1">
      <alignment vertical="center"/>
    </xf>
    <xf numFmtId="0" fontId="1" fillId="0" borderId="40" xfId="0" applyFont="1" applyFill="1" applyBorder="1" applyAlignment="1">
      <alignment vertical="center"/>
    </xf>
    <xf numFmtId="49" fontId="1" fillId="0" borderId="6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3" fontId="2" fillId="0" borderId="34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3" fontId="2" fillId="0" borderId="41" xfId="0" applyNumberFormat="1" applyFont="1" applyFill="1" applyBorder="1" applyAlignment="1">
      <alignment vertical="center"/>
    </xf>
    <xf numFmtId="166" fontId="1" fillId="0" borderId="10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4" fontId="2" fillId="4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19" fillId="0" borderId="0" xfId="0" applyNumberFormat="1" applyFont="1" applyFill="1" applyAlignment="1">
      <alignment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vertical="center"/>
    </xf>
    <xf numFmtId="4" fontId="2" fillId="4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" fillId="0" borderId="10" xfId="0" applyFont="1" applyFill="1" applyBorder="1" applyAlignment="1">
      <alignment horizontal="center" vertical="center"/>
    </xf>
    <xf numFmtId="4" fontId="1" fillId="0" borderId="10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vertical="center"/>
    </xf>
    <xf numFmtId="4" fontId="27" fillId="0" borderId="10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vertical="center"/>
    </xf>
    <xf numFmtId="4" fontId="21" fillId="0" borderId="33" xfId="0" applyNumberFormat="1" applyFont="1" applyFill="1" applyBorder="1" applyAlignment="1">
      <alignment vertical="center"/>
    </xf>
    <xf numFmtId="4" fontId="21" fillId="0" borderId="0" xfId="0" applyNumberFormat="1" applyFont="1" applyFill="1" applyBorder="1" applyAlignment="1">
      <alignment vertical="center"/>
    </xf>
    <xf numFmtId="3" fontId="28" fillId="0" borderId="18" xfId="0" applyNumberFormat="1" applyFont="1" applyFill="1" applyBorder="1" applyAlignment="1">
      <alignment vertical="center"/>
    </xf>
    <xf numFmtId="4" fontId="21" fillId="0" borderId="39" xfId="0" applyNumberFormat="1" applyFont="1" applyFill="1" applyBorder="1" applyAlignment="1">
      <alignment vertical="center"/>
    </xf>
    <xf numFmtId="4" fontId="21" fillId="0" borderId="2" xfId="0" applyNumberFormat="1" applyFont="1" applyFill="1" applyBorder="1" applyAlignment="1">
      <alignment vertical="center"/>
    </xf>
    <xf numFmtId="3" fontId="28" fillId="0" borderId="19" xfId="0" applyNumberFormat="1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4" fontId="21" fillId="0" borderId="15" xfId="0" applyNumberFormat="1" applyFont="1" applyFill="1" applyBorder="1" applyAlignment="1">
      <alignment vertical="center"/>
    </xf>
    <xf numFmtId="4" fontId="21" fillId="0" borderId="8" xfId="0" applyNumberFormat="1" applyFont="1" applyFill="1" applyBorder="1" applyAlignment="1">
      <alignment vertical="center"/>
    </xf>
    <xf numFmtId="4" fontId="21" fillId="0" borderId="26" xfId="0" applyNumberFormat="1" applyFont="1" applyFill="1" applyBorder="1" applyAlignment="1">
      <alignment vertical="center"/>
    </xf>
    <xf numFmtId="3" fontId="28" fillId="0" borderId="7" xfId="0" applyNumberFormat="1" applyFont="1" applyFill="1" applyBorder="1" applyAlignment="1">
      <alignment vertical="center"/>
    </xf>
    <xf numFmtId="0" fontId="28" fillId="0" borderId="21" xfId="0" applyFont="1" applyFill="1" applyBorder="1" applyAlignment="1">
      <alignment vertical="center"/>
    </xf>
    <xf numFmtId="49" fontId="28" fillId="0" borderId="0" xfId="0" applyNumberFormat="1" applyFont="1" applyFill="1" applyBorder="1" applyAlignment="1">
      <alignment vertical="center"/>
    </xf>
    <xf numFmtId="0" fontId="28" fillId="0" borderId="25" xfId="0" applyFont="1" applyFill="1" applyBorder="1" applyAlignment="1">
      <alignment vertical="center"/>
    </xf>
    <xf numFmtId="49" fontId="28" fillId="0" borderId="8" xfId="0" applyNumberFormat="1" applyFont="1" applyFill="1" applyBorder="1" applyAlignment="1">
      <alignment vertical="center"/>
    </xf>
    <xf numFmtId="4" fontId="29" fillId="0" borderId="10" xfId="0" applyNumberFormat="1" applyFont="1" applyFill="1" applyBorder="1" applyAlignment="1">
      <alignment horizontal="center" vertical="center"/>
    </xf>
    <xf numFmtId="4" fontId="25" fillId="0" borderId="10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1" fillId="0" borderId="10" xfId="0" applyFont="1" applyFill="1" applyBorder="1" applyAlignment="1">
      <alignment horizontal="center" vertical="center"/>
    </xf>
    <xf numFmtId="4" fontId="1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167" fontId="1" fillId="0" borderId="13" xfId="0" applyNumberFormat="1" applyFont="1" applyFill="1" applyBorder="1" applyAlignment="1">
      <alignment horizontal="center" vertical="center"/>
    </xf>
    <xf numFmtId="167" fontId="1" fillId="0" borderId="12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66" fontId="2" fillId="0" borderId="13" xfId="0" applyNumberFormat="1" applyFont="1" applyFill="1" applyBorder="1" applyAlignment="1">
      <alignment horizontal="center" vertical="center"/>
    </xf>
    <xf numFmtId="166" fontId="2" fillId="0" borderId="12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66" fontId="1" fillId="0" borderId="13" xfId="0" applyNumberFormat="1" applyFont="1" applyFill="1" applyBorder="1" applyAlignment="1">
      <alignment horizontal="center" vertical="center"/>
    </xf>
    <xf numFmtId="166" fontId="1" fillId="0" borderId="12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9" fontId="1" fillId="0" borderId="13" xfId="0" applyNumberFormat="1" applyFont="1" applyFill="1" applyBorder="1" applyAlignment="1">
      <alignment horizontal="center" vertical="center"/>
    </xf>
    <xf numFmtId="9" fontId="1" fillId="0" borderId="12" xfId="0" applyNumberFormat="1" applyFont="1" applyFill="1" applyBorder="1" applyAlignment="1">
      <alignment horizontal="center" vertical="center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3" fontId="1" fillId="0" borderId="35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3" fontId="1" fillId="0" borderId="36" xfId="0" applyNumberFormat="1" applyFont="1" applyFill="1" applyBorder="1" applyAlignment="1">
      <alignment horizontal="center" vertical="center"/>
    </xf>
    <xf numFmtId="166" fontId="11" fillId="0" borderId="8" xfId="0" applyNumberFormat="1" applyFont="1" applyFill="1" applyBorder="1" applyAlignment="1">
      <alignment horizontal="left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166" fontId="2" fillId="0" borderId="8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colors>
    <mruColors>
      <color rgb="FFFF00FF"/>
      <color rgb="FFE26B0A"/>
      <color rgb="FF000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3"/>
  <sheetViews>
    <sheetView showGridLines="0" defaultGridColor="0" topLeftCell="A14" colorId="49" zoomScaleNormal="100" workbookViewId="0">
      <selection activeCell="O22" sqref="O22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176" t="s">
        <v>93</v>
      </c>
      <c r="C1" s="176"/>
      <c r="D1" s="176"/>
      <c r="E1" s="176"/>
      <c r="F1" s="176"/>
      <c r="G1" s="176"/>
      <c r="H1" s="176"/>
      <c r="I1" s="176"/>
      <c r="J1" s="176"/>
      <c r="K1" s="176"/>
    </row>
    <row r="3" spans="1:21" ht="15.75" x14ac:dyDescent="0.2"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5" spans="1:21" ht="21.75" customHeight="1" x14ac:dyDescent="0.2">
      <c r="B5" s="177" t="s">
        <v>120</v>
      </c>
      <c r="C5" s="178"/>
      <c r="D5" s="178"/>
      <c r="E5" s="178"/>
      <c r="F5" s="178"/>
      <c r="G5" s="178"/>
      <c r="H5" s="178"/>
      <c r="I5" s="178"/>
      <c r="J5" s="178"/>
      <c r="K5" s="179"/>
      <c r="R5"/>
      <c r="S5"/>
      <c r="T5"/>
      <c r="U5"/>
    </row>
    <row r="6" spans="1:21" ht="21.75" customHeight="1" x14ac:dyDescent="0.2">
      <c r="B6" s="180"/>
      <c r="C6" s="180"/>
      <c r="D6" s="180"/>
      <c r="E6" s="180"/>
      <c r="F6" s="180"/>
      <c r="G6" s="180"/>
      <c r="H6" s="180"/>
      <c r="I6" s="180"/>
      <c r="J6" s="180"/>
      <c r="K6" s="180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181" t="s">
        <v>0</v>
      </c>
      <c r="C8" s="181"/>
      <c r="D8" s="181"/>
      <c r="E8" s="181"/>
      <c r="F8" s="181"/>
      <c r="G8" s="182" t="s">
        <v>1</v>
      </c>
      <c r="H8" s="181"/>
      <c r="I8" s="181"/>
      <c r="J8" s="181"/>
      <c r="K8" s="181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173" t="s">
        <v>2</v>
      </c>
      <c r="C9" s="173"/>
      <c r="D9" s="3" t="s">
        <v>87</v>
      </c>
      <c r="E9" s="47" t="s">
        <v>3</v>
      </c>
      <c r="F9" s="49" t="s">
        <v>88</v>
      </c>
      <c r="G9" s="174" t="s">
        <v>2</v>
      </c>
      <c r="H9" s="173"/>
      <c r="I9" s="3" t="s">
        <v>87</v>
      </c>
      <c r="J9" s="47" t="s">
        <v>3</v>
      </c>
      <c r="K9" s="49" t="s">
        <v>88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4" t="s">
        <v>4</v>
      </c>
      <c r="C10" s="4"/>
      <c r="D10" s="112">
        <v>3761.56</v>
      </c>
      <c r="E10" s="113">
        <f>D10</f>
        <v>3761.56</v>
      </c>
      <c r="F10" s="50">
        <v>3761</v>
      </c>
      <c r="G10" s="117">
        <v>321</v>
      </c>
      <c r="H10" s="118"/>
      <c r="I10" s="119">
        <v>2705.49</v>
      </c>
      <c r="J10" s="120">
        <f>I10</f>
        <v>2705.49</v>
      </c>
      <c r="K10" s="121">
        <v>2706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45" t="s">
        <v>5</v>
      </c>
      <c r="C11" s="45"/>
      <c r="D11" s="44">
        <v>1067.6300000000001</v>
      </c>
      <c r="E11" s="65">
        <f>D11</f>
        <v>1067.6300000000001</v>
      </c>
      <c r="F11" s="124">
        <v>1068</v>
      </c>
      <c r="G11" s="63"/>
      <c r="H11" s="46"/>
      <c r="I11" s="30"/>
      <c r="J11" s="66"/>
      <c r="K11" s="62"/>
      <c r="L11" s="2"/>
      <c r="M11" s="2"/>
      <c r="N11" s="57"/>
      <c r="O11" s="57"/>
      <c r="P11" s="2"/>
      <c r="Q11" s="2"/>
      <c r="R11"/>
      <c r="S11"/>
      <c r="T11"/>
      <c r="U11"/>
    </row>
    <row r="12" spans="1:21" ht="20.100000000000001" customHeight="1" x14ac:dyDescent="0.2">
      <c r="B12" s="45" t="s">
        <v>6</v>
      </c>
      <c r="C12" s="45"/>
      <c r="D12" s="44">
        <v>150</v>
      </c>
      <c r="E12" s="65">
        <f>D12</f>
        <v>150</v>
      </c>
      <c r="F12" s="123">
        <v>150</v>
      </c>
      <c r="G12" s="56"/>
      <c r="H12" s="4"/>
      <c r="I12" s="5"/>
      <c r="J12" s="53"/>
      <c r="K12" s="50"/>
      <c r="L12" s="2"/>
      <c r="M12" s="2"/>
      <c r="N12" s="57"/>
      <c r="O12" s="2"/>
      <c r="P12" s="2"/>
      <c r="Q12" s="2"/>
      <c r="R12"/>
      <c r="S12"/>
      <c r="T12"/>
      <c r="U12"/>
    </row>
    <row r="13" spans="1:21" ht="20.100000000000001" customHeight="1" x14ac:dyDescent="0.2">
      <c r="A13" s="2"/>
      <c r="B13" s="29">
        <v>343</v>
      </c>
      <c r="C13" s="46" t="s">
        <v>97</v>
      </c>
      <c r="D13" s="30">
        <v>461.65</v>
      </c>
      <c r="E13" s="66">
        <f>D13</f>
        <v>461.65</v>
      </c>
      <c r="F13" s="62">
        <v>462</v>
      </c>
      <c r="G13" s="63">
        <v>343</v>
      </c>
      <c r="H13" s="46" t="s">
        <v>97</v>
      </c>
      <c r="I13" s="30"/>
      <c r="J13" s="66"/>
      <c r="K13" s="62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46" t="s">
        <v>98</v>
      </c>
      <c r="C14" s="46"/>
      <c r="D14" s="30">
        <v>6650</v>
      </c>
      <c r="E14" s="66">
        <f>D14</f>
        <v>6650</v>
      </c>
      <c r="F14" s="67">
        <v>6650</v>
      </c>
      <c r="G14" s="56">
        <v>411</v>
      </c>
      <c r="H14" s="4"/>
      <c r="I14" s="5">
        <v>5000</v>
      </c>
      <c r="J14" s="53">
        <f>I14</f>
        <v>5000</v>
      </c>
      <c r="K14" s="50">
        <v>5000</v>
      </c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4"/>
      <c r="C15" s="4"/>
      <c r="D15" s="5"/>
      <c r="E15" s="53"/>
      <c r="F15" s="50"/>
      <c r="G15" s="63">
        <v>429</v>
      </c>
      <c r="H15" s="46"/>
      <c r="I15" s="30">
        <v>0</v>
      </c>
      <c r="J15" s="66">
        <f>I15</f>
        <v>0</v>
      </c>
      <c r="K15" s="62">
        <v>0</v>
      </c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4"/>
      <c r="C16" s="4"/>
      <c r="D16" s="5"/>
      <c r="E16" s="53"/>
      <c r="F16" s="50"/>
      <c r="G16" s="63">
        <v>428</v>
      </c>
      <c r="H16" s="46"/>
      <c r="I16" s="30">
        <v>1151.3599999999999</v>
      </c>
      <c r="J16" s="66">
        <f>I16</f>
        <v>1151.3599999999999</v>
      </c>
      <c r="K16" s="62">
        <v>1151.3599999999999</v>
      </c>
      <c r="L16" s="2"/>
      <c r="M16" s="2"/>
      <c r="N16" s="2"/>
      <c r="O16" s="2"/>
      <c r="P16" s="2"/>
      <c r="Q16" s="2"/>
      <c r="R16"/>
      <c r="S16"/>
      <c r="T16"/>
      <c r="U16"/>
    </row>
    <row r="17" spans="2:21" ht="20.100000000000001" customHeight="1" x14ac:dyDescent="0.2">
      <c r="B17" s="4"/>
      <c r="C17" s="4"/>
      <c r="D17" s="5"/>
      <c r="E17" s="53"/>
      <c r="F17" s="50"/>
      <c r="G17" s="166">
        <v>341</v>
      </c>
      <c r="H17" s="167" t="s">
        <v>116</v>
      </c>
      <c r="I17" s="156">
        <v>697.13</v>
      </c>
      <c r="J17" s="162"/>
      <c r="K17" s="157"/>
      <c r="L17" s="2"/>
      <c r="M17" s="2"/>
      <c r="N17" s="2"/>
      <c r="O17" s="2"/>
      <c r="P17" s="2"/>
      <c r="Q17" s="2"/>
      <c r="R17"/>
      <c r="S17"/>
      <c r="T17"/>
      <c r="U17"/>
    </row>
    <row r="18" spans="2:21" ht="20.100000000000001" customHeight="1" x14ac:dyDescent="0.2">
      <c r="B18" s="4"/>
      <c r="C18" s="4"/>
      <c r="D18" s="5"/>
      <c r="E18" s="53"/>
      <c r="F18" s="50"/>
      <c r="G18" s="168">
        <v>341</v>
      </c>
      <c r="H18" s="169" t="s">
        <v>117</v>
      </c>
      <c r="I18" s="163">
        <v>262.87</v>
      </c>
      <c r="J18" s="164">
        <f>SUM(I17:I18)</f>
        <v>960</v>
      </c>
      <c r="K18" s="165">
        <v>960</v>
      </c>
      <c r="L18" s="2"/>
      <c r="M18" s="2"/>
      <c r="N18" s="2"/>
      <c r="O18" s="2"/>
      <c r="P18" s="2"/>
      <c r="Q18" s="2"/>
      <c r="R18"/>
      <c r="S18"/>
      <c r="T18"/>
      <c r="U18"/>
    </row>
    <row r="19" spans="2:21" ht="20.100000000000001" customHeight="1" x14ac:dyDescent="0.2">
      <c r="B19" s="4"/>
      <c r="C19" s="4"/>
      <c r="D19" s="5"/>
      <c r="E19" s="53"/>
      <c r="F19" s="50"/>
      <c r="G19" s="56"/>
      <c r="H19" s="4"/>
      <c r="I19" s="5"/>
      <c r="J19" s="53"/>
      <c r="K19" s="50"/>
      <c r="L19" s="2"/>
      <c r="M19" s="2"/>
      <c r="N19" s="2"/>
      <c r="O19" s="2"/>
      <c r="P19" s="2"/>
      <c r="Q19" s="2"/>
      <c r="R19"/>
      <c r="S19"/>
      <c r="T19"/>
      <c r="U19"/>
    </row>
    <row r="20" spans="2:21" ht="20.100000000000001" customHeight="1" x14ac:dyDescent="0.2">
      <c r="B20" s="4"/>
      <c r="C20" s="4"/>
      <c r="D20" s="5"/>
      <c r="E20" s="52"/>
      <c r="F20" s="50"/>
      <c r="G20" s="56"/>
      <c r="H20" s="2"/>
      <c r="I20" s="5"/>
      <c r="J20" s="53"/>
      <c r="K20" s="50"/>
      <c r="L20" s="2"/>
      <c r="M20" s="2"/>
      <c r="N20" s="2"/>
      <c r="O20" s="2"/>
      <c r="P20" s="2"/>
      <c r="Q20" s="2"/>
      <c r="R20"/>
      <c r="S20"/>
      <c r="T20"/>
      <c r="U20"/>
    </row>
    <row r="21" spans="2:21" ht="20.100000000000001" customHeight="1" x14ac:dyDescent="0.2">
      <c r="B21" s="4"/>
      <c r="C21" s="2"/>
      <c r="D21" s="5"/>
      <c r="E21" s="52"/>
      <c r="F21" s="50"/>
      <c r="G21" s="58" t="s">
        <v>115</v>
      </c>
      <c r="H21" s="32"/>
      <c r="I21" s="139">
        <v>2273.9899999999998</v>
      </c>
      <c r="J21" s="55">
        <f>I21</f>
        <v>2273.9899999999998</v>
      </c>
      <c r="K21" s="50">
        <v>2274</v>
      </c>
      <c r="L21" s="2"/>
      <c r="M21" s="2"/>
      <c r="N21" s="2"/>
      <c r="O21" s="2"/>
      <c r="P21" s="2"/>
      <c r="Q21" s="2"/>
      <c r="R21" s="2"/>
    </row>
    <row r="22" spans="2:21" ht="20.100000000000001" customHeight="1" thickBot="1" x14ac:dyDescent="0.25">
      <c r="B22" s="8"/>
      <c r="C22" s="9"/>
      <c r="D22" s="10"/>
      <c r="E22" s="54"/>
      <c r="F22" s="51"/>
      <c r="G22" s="59"/>
      <c r="H22" s="9"/>
      <c r="I22" s="10"/>
      <c r="J22" s="54"/>
      <c r="K22" s="51"/>
      <c r="L22" s="2"/>
      <c r="M22" s="2"/>
      <c r="N22" s="2"/>
      <c r="O22" s="2"/>
      <c r="P22" s="2"/>
      <c r="Q22" s="2"/>
      <c r="R22" s="2"/>
    </row>
    <row r="23" spans="2:21" ht="20.100000000000001" customHeight="1" thickTop="1" x14ac:dyDescent="0.2">
      <c r="B23" s="11"/>
      <c r="D23" s="7">
        <f>SUM(D10:D22)</f>
        <v>12090.84</v>
      </c>
      <c r="E23" s="53">
        <f>SUM(E10:E22)</f>
        <v>12090.84</v>
      </c>
      <c r="F23" s="50">
        <f>SUM(F10:F22)</f>
        <v>12091</v>
      </c>
      <c r="G23" s="56"/>
      <c r="H23" s="2"/>
      <c r="I23" s="5">
        <f>SUM(I10:I22)</f>
        <v>12090.84</v>
      </c>
      <c r="J23" s="53">
        <f>SUM(J10:J22)</f>
        <v>12090.84</v>
      </c>
      <c r="K23" s="50">
        <f>SUM(K10:K22)</f>
        <v>12091.36</v>
      </c>
      <c r="L23" s="2"/>
      <c r="M23" s="2"/>
      <c r="N23" s="2"/>
      <c r="O23" s="2"/>
      <c r="P23" s="2"/>
      <c r="Q23" s="2"/>
      <c r="R23" s="2"/>
    </row>
    <row r="24" spans="2:21" ht="20.100000000000001" customHeight="1" x14ac:dyDescent="0.2">
      <c r="B24" s="11"/>
      <c r="D24" s="7"/>
      <c r="F24" s="122"/>
      <c r="G24" s="2"/>
      <c r="H24" s="2"/>
      <c r="I24" s="5"/>
      <c r="J24" s="2"/>
      <c r="K24" s="96"/>
      <c r="L24" s="2"/>
      <c r="M24" s="2"/>
      <c r="N24" s="2"/>
      <c r="O24" s="2"/>
      <c r="P24" s="2"/>
      <c r="Q24" s="2"/>
      <c r="R24" s="2"/>
    </row>
    <row r="25" spans="2:21" x14ac:dyDescent="0.2">
      <c r="B25" s="11"/>
      <c r="D25" s="7"/>
      <c r="F25" s="6"/>
      <c r="I25" s="80" t="s">
        <v>7</v>
      </c>
      <c r="J25" s="81">
        <f>E23-J23</f>
        <v>0</v>
      </c>
      <c r="K25" s="97"/>
      <c r="L25" s="82"/>
      <c r="N25" s="6"/>
    </row>
    <row r="26" spans="2:21" x14ac:dyDescent="0.2">
      <c r="B26" s="11"/>
      <c r="D26" s="7"/>
      <c r="F26" s="6"/>
      <c r="I26" s="7"/>
      <c r="J26" s="7"/>
      <c r="K26" s="6"/>
    </row>
    <row r="27" spans="2:21" x14ac:dyDescent="0.2">
      <c r="B27" s="11"/>
      <c r="E27" s="175" t="s">
        <v>8</v>
      </c>
      <c r="F27" s="175"/>
      <c r="I27" s="7">
        <f>D23</f>
        <v>12090.84</v>
      </c>
      <c r="J27" s="6">
        <f>F23</f>
        <v>12091</v>
      </c>
      <c r="K27" s="1" t="s">
        <v>89</v>
      </c>
    </row>
    <row r="28" spans="2:21" x14ac:dyDescent="0.2">
      <c r="B28" s="11"/>
      <c r="E28" s="175" t="s">
        <v>9</v>
      </c>
      <c r="F28" s="175"/>
      <c r="I28" s="7">
        <f>I23</f>
        <v>12090.84</v>
      </c>
      <c r="J28" s="6">
        <f>K23</f>
        <v>12091.36</v>
      </c>
      <c r="K28" s="1" t="s">
        <v>89</v>
      </c>
    </row>
    <row r="29" spans="2:21" x14ac:dyDescent="0.2">
      <c r="B29" s="11"/>
      <c r="I29" s="7"/>
    </row>
    <row r="30" spans="2:21" x14ac:dyDescent="0.2">
      <c r="B30" s="11"/>
      <c r="I30" s="7">
        <f>I27-I28</f>
        <v>0</v>
      </c>
      <c r="J30" s="6">
        <f>J27-J28</f>
        <v>-0.36000000000058208</v>
      </c>
    </row>
    <row r="31" spans="2:21" x14ac:dyDescent="0.2">
      <c r="B31" s="11"/>
      <c r="I31" s="7"/>
    </row>
    <row r="32" spans="2:21" x14ac:dyDescent="0.2">
      <c r="B32" s="11"/>
      <c r="I32" s="7"/>
    </row>
    <row r="33" spans="2:9" x14ac:dyDescent="0.2">
      <c r="B33" s="11"/>
      <c r="I33" s="7"/>
    </row>
    <row r="34" spans="2:9" x14ac:dyDescent="0.2">
      <c r="B34" s="11"/>
      <c r="I34" s="7"/>
    </row>
    <row r="35" spans="2:9" x14ac:dyDescent="0.2">
      <c r="B35" s="11"/>
      <c r="I35" s="7"/>
    </row>
    <row r="36" spans="2:9" x14ac:dyDescent="0.2">
      <c r="B36" s="11"/>
      <c r="I36" s="7"/>
    </row>
    <row r="37" spans="2:9" x14ac:dyDescent="0.2">
      <c r="B37" s="11"/>
      <c r="I37" s="7"/>
    </row>
    <row r="38" spans="2:9" x14ac:dyDescent="0.2">
      <c r="B38" s="11"/>
      <c r="I38" s="7"/>
    </row>
    <row r="39" spans="2:9" x14ac:dyDescent="0.2">
      <c r="B39" s="11"/>
      <c r="I39" s="7"/>
    </row>
    <row r="40" spans="2:9" x14ac:dyDescent="0.2">
      <c r="B40" s="11"/>
      <c r="I40" s="7"/>
    </row>
    <row r="41" spans="2:9" x14ac:dyDescent="0.2">
      <c r="B41" s="11"/>
      <c r="I41" s="7"/>
    </row>
    <row r="42" spans="2:9" x14ac:dyDescent="0.2">
      <c r="B42" s="11"/>
      <c r="I42" s="7"/>
    </row>
    <row r="43" spans="2:9" x14ac:dyDescent="0.2">
      <c r="B43" s="11"/>
      <c r="I43" s="7"/>
    </row>
    <row r="44" spans="2:9" x14ac:dyDescent="0.2">
      <c r="B44" s="11"/>
      <c r="I44" s="7"/>
    </row>
    <row r="45" spans="2:9" x14ac:dyDescent="0.2">
      <c r="B45" s="11"/>
      <c r="I45" s="7"/>
    </row>
    <row r="46" spans="2:9" x14ac:dyDescent="0.2">
      <c r="B46" s="11"/>
      <c r="I46" s="7"/>
    </row>
    <row r="47" spans="2:9" x14ac:dyDescent="0.2">
      <c r="B47" s="11"/>
      <c r="I47" s="7"/>
    </row>
    <row r="48" spans="2:9" x14ac:dyDescent="0.2">
      <c r="B48" s="11"/>
      <c r="I48" s="7"/>
    </row>
    <row r="49" spans="2:9" x14ac:dyDescent="0.2">
      <c r="B49" s="11"/>
      <c r="I49" s="7"/>
    </row>
    <row r="50" spans="2:9" x14ac:dyDescent="0.2">
      <c r="B50" s="11"/>
      <c r="I50" s="7"/>
    </row>
    <row r="51" spans="2:9" x14ac:dyDescent="0.2">
      <c r="B51" s="11"/>
      <c r="I51" s="7"/>
    </row>
    <row r="52" spans="2:9" x14ac:dyDescent="0.2">
      <c r="B52" s="11"/>
      <c r="I52" s="7"/>
    </row>
    <row r="53" spans="2:9" x14ac:dyDescent="0.2">
      <c r="B53" s="11"/>
      <c r="I53" s="7"/>
    </row>
    <row r="54" spans="2:9" x14ac:dyDescent="0.2">
      <c r="B54" s="11"/>
      <c r="I54" s="7"/>
    </row>
    <row r="55" spans="2:9" x14ac:dyDescent="0.2">
      <c r="B55" s="11"/>
      <c r="I55" s="7"/>
    </row>
    <row r="56" spans="2:9" x14ac:dyDescent="0.2">
      <c r="B56" s="11"/>
      <c r="I56" s="7"/>
    </row>
    <row r="57" spans="2:9" x14ac:dyDescent="0.2">
      <c r="B57" s="11"/>
      <c r="I57" s="7"/>
    </row>
    <row r="58" spans="2:9" x14ac:dyDescent="0.2">
      <c r="B58" s="11"/>
      <c r="I58" s="7"/>
    </row>
    <row r="59" spans="2:9" x14ac:dyDescent="0.2">
      <c r="B59" s="11"/>
      <c r="I59" s="7"/>
    </row>
    <row r="60" spans="2:9" x14ac:dyDescent="0.2">
      <c r="B60" s="11"/>
    </row>
    <row r="61" spans="2:9" x14ac:dyDescent="0.2">
      <c r="B61" s="11"/>
    </row>
    <row r="62" spans="2:9" x14ac:dyDescent="0.2">
      <c r="B62" s="11"/>
    </row>
    <row r="63" spans="2:9" x14ac:dyDescent="0.2">
      <c r="B63" s="11"/>
    </row>
    <row r="64" spans="2:9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  <row r="92" spans="2:2" x14ac:dyDescent="0.2">
      <c r="B92" s="11"/>
    </row>
    <row r="93" spans="2:2" x14ac:dyDescent="0.2">
      <c r="B93" s="11"/>
    </row>
    <row r="94" spans="2:2" x14ac:dyDescent="0.2">
      <c r="B94" s="11"/>
    </row>
    <row r="95" spans="2:2" x14ac:dyDescent="0.2">
      <c r="B95" s="11"/>
    </row>
    <row r="96" spans="2:2" x14ac:dyDescent="0.2">
      <c r="B96" s="11"/>
    </row>
    <row r="97" spans="2:2" x14ac:dyDescent="0.2">
      <c r="B97" s="11"/>
    </row>
    <row r="98" spans="2:2" x14ac:dyDescent="0.2">
      <c r="B98" s="11"/>
    </row>
    <row r="99" spans="2:2" x14ac:dyDescent="0.2">
      <c r="B99" s="11"/>
    </row>
    <row r="100" spans="2:2" x14ac:dyDescent="0.2">
      <c r="B100" s="11"/>
    </row>
    <row r="101" spans="2:2" x14ac:dyDescent="0.2">
      <c r="B101" s="11"/>
    </row>
    <row r="102" spans="2:2" x14ac:dyDescent="0.2">
      <c r="B102" s="11"/>
    </row>
    <row r="103" spans="2:2" x14ac:dyDescent="0.2">
      <c r="B103" s="11"/>
    </row>
  </sheetData>
  <mergeCells count="10">
    <mergeCell ref="B9:C9"/>
    <mergeCell ref="G9:H9"/>
    <mergeCell ref="E27:F27"/>
    <mergeCell ref="E28:F28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57"/>
  <sheetViews>
    <sheetView showGridLines="0" defaultGridColor="0" topLeftCell="A7" colorId="49" zoomScaleNormal="100" workbookViewId="0">
      <selection activeCell="P21" sqref="P21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176" t="s">
        <v>93</v>
      </c>
      <c r="C1" s="176"/>
      <c r="D1" s="176"/>
      <c r="E1" s="176"/>
      <c r="F1" s="176"/>
      <c r="G1" s="176"/>
      <c r="H1" s="176"/>
      <c r="I1" s="176"/>
      <c r="J1" s="176"/>
      <c r="K1" s="176"/>
    </row>
    <row r="3" spans="1:16" ht="15.75" x14ac:dyDescent="0.2">
      <c r="B3" s="176" t="s">
        <v>121</v>
      </c>
      <c r="C3" s="176"/>
      <c r="D3" s="176"/>
      <c r="E3" s="176"/>
      <c r="F3" s="176"/>
      <c r="G3" s="176"/>
      <c r="H3" s="176"/>
      <c r="I3" s="176"/>
      <c r="J3" s="176"/>
      <c r="K3" s="176"/>
    </row>
    <row r="6" spans="1:16" ht="21" customHeight="1" x14ac:dyDescent="0.2">
      <c r="B6" s="177" t="s">
        <v>123</v>
      </c>
      <c r="C6" s="178"/>
      <c r="D6" s="178"/>
      <c r="E6" s="178"/>
      <c r="F6" s="178"/>
      <c r="G6" s="178"/>
      <c r="H6" s="178"/>
      <c r="I6" s="178"/>
      <c r="J6" s="178"/>
      <c r="K6" s="178"/>
      <c r="L6" s="2"/>
      <c r="M6" s="2"/>
      <c r="N6" s="2"/>
      <c r="O6" s="2"/>
      <c r="P6" s="2"/>
    </row>
    <row r="7" spans="1:16" ht="17.25" customHeight="1" x14ac:dyDescent="0.2"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2"/>
      <c r="M7" s="2"/>
      <c r="N7" s="2"/>
      <c r="O7" s="2"/>
      <c r="P7" s="2"/>
    </row>
    <row r="8" spans="1:16" ht="12" thickBot="1" x14ac:dyDescent="0.25">
      <c r="L8" s="2"/>
      <c r="M8" s="2"/>
      <c r="N8" s="2"/>
      <c r="O8" s="2"/>
      <c r="P8" s="2"/>
    </row>
    <row r="9" spans="1:16" ht="20.100000000000001" customHeight="1" thickBot="1" x14ac:dyDescent="0.25">
      <c r="A9" s="2"/>
      <c r="B9" s="181" t="s">
        <v>10</v>
      </c>
      <c r="C9" s="181"/>
      <c r="D9" s="181"/>
      <c r="E9" s="181"/>
      <c r="F9" s="181"/>
      <c r="G9" s="182" t="s">
        <v>11</v>
      </c>
      <c r="H9" s="181"/>
      <c r="I9" s="181"/>
      <c r="J9" s="181"/>
      <c r="K9" s="181"/>
      <c r="L9" s="2"/>
      <c r="M9" s="2"/>
      <c r="N9" s="2"/>
      <c r="O9" s="2"/>
      <c r="P9" s="2"/>
    </row>
    <row r="10" spans="1:16" ht="20.100000000000001" customHeight="1" thickBot="1" x14ac:dyDescent="0.25">
      <c r="B10" s="173" t="s">
        <v>2</v>
      </c>
      <c r="C10" s="173"/>
      <c r="D10" s="111" t="s">
        <v>87</v>
      </c>
      <c r="E10" s="3" t="s">
        <v>3</v>
      </c>
      <c r="F10" s="60" t="s">
        <v>88</v>
      </c>
      <c r="G10" s="174" t="s">
        <v>2</v>
      </c>
      <c r="H10" s="173"/>
      <c r="I10" s="111" t="s">
        <v>87</v>
      </c>
      <c r="J10" s="3" t="s">
        <v>3</v>
      </c>
      <c r="K10" s="60" t="s">
        <v>88</v>
      </c>
      <c r="L10" s="2"/>
      <c r="M10" s="2"/>
      <c r="N10" s="2"/>
      <c r="O10" s="2"/>
      <c r="P10" s="2"/>
    </row>
    <row r="11" spans="1:16" ht="20.100000000000001" customHeight="1" thickTop="1" x14ac:dyDescent="0.2">
      <c r="A11" s="2"/>
      <c r="B11" s="42">
        <v>501</v>
      </c>
      <c r="C11" s="42">
        <v>100</v>
      </c>
      <c r="D11" s="112">
        <v>8.33</v>
      </c>
      <c r="E11" s="43"/>
      <c r="F11" s="61"/>
      <c r="G11" s="56">
        <v>602</v>
      </c>
      <c r="H11" s="2"/>
      <c r="I11" s="113">
        <v>23010.639999999999</v>
      </c>
      <c r="J11" s="5">
        <f>I11</f>
        <v>23010.639999999999</v>
      </c>
      <c r="K11" s="50">
        <v>23011</v>
      </c>
      <c r="L11" s="2"/>
      <c r="M11" s="2"/>
      <c r="N11" s="2"/>
      <c r="O11" s="2"/>
      <c r="P11" s="2"/>
    </row>
    <row r="12" spans="1:16" ht="20.100000000000001" customHeight="1" x14ac:dyDescent="0.2">
      <c r="A12" s="2"/>
      <c r="B12" s="2">
        <v>501</v>
      </c>
      <c r="C12" s="2">
        <v>200</v>
      </c>
      <c r="D12" s="5">
        <v>3805.65</v>
      </c>
      <c r="E12" s="53"/>
      <c r="F12" s="122"/>
      <c r="G12" s="63">
        <v>668</v>
      </c>
      <c r="H12" s="29"/>
      <c r="I12" s="35">
        <v>0</v>
      </c>
      <c r="J12" s="30">
        <f>I12</f>
        <v>0</v>
      </c>
      <c r="K12" s="62">
        <v>0</v>
      </c>
      <c r="L12" s="2"/>
      <c r="M12" s="2"/>
      <c r="N12" s="2"/>
      <c r="O12" s="2"/>
      <c r="P12" s="2"/>
    </row>
    <row r="13" spans="1:16" ht="20.100000000000001" customHeight="1" x14ac:dyDescent="0.2">
      <c r="A13" s="2"/>
      <c r="B13" s="2">
        <v>501</v>
      </c>
      <c r="C13" s="2">
        <v>300</v>
      </c>
      <c r="D13" s="5">
        <v>7380.89</v>
      </c>
      <c r="E13" s="53"/>
      <c r="F13" s="122"/>
      <c r="G13" s="56"/>
      <c r="H13" s="2"/>
      <c r="I13" s="113"/>
      <c r="J13" s="5"/>
      <c r="K13" s="50"/>
      <c r="L13" s="2"/>
      <c r="M13" s="2"/>
      <c r="N13" s="2"/>
      <c r="O13" s="2"/>
      <c r="P13" s="2"/>
    </row>
    <row r="14" spans="1:16" ht="20.100000000000001" customHeight="1" x14ac:dyDescent="0.2">
      <c r="A14" s="2"/>
      <c r="B14" s="19">
        <v>501</v>
      </c>
      <c r="C14" s="19">
        <v>400</v>
      </c>
      <c r="D14" s="44">
        <v>12.45</v>
      </c>
      <c r="E14" s="65">
        <f>SUM(D11:D14)</f>
        <v>11207.320000000002</v>
      </c>
      <c r="F14" s="124">
        <v>11207</v>
      </c>
      <c r="G14" s="56"/>
      <c r="H14" s="2"/>
      <c r="I14" s="113"/>
      <c r="J14" s="5"/>
      <c r="K14" s="50"/>
      <c r="L14" s="2"/>
      <c r="M14" s="2"/>
      <c r="N14" s="2"/>
      <c r="O14" s="2"/>
      <c r="P14" s="2"/>
    </row>
    <row r="15" spans="1:16" ht="20.100000000000001" customHeight="1" x14ac:dyDescent="0.2">
      <c r="A15" s="2"/>
      <c r="B15" s="2">
        <v>518</v>
      </c>
      <c r="C15" s="2">
        <v>200</v>
      </c>
      <c r="D15" s="113">
        <v>3520</v>
      </c>
      <c r="E15" s="53"/>
      <c r="F15" s="122"/>
      <c r="G15" s="56"/>
      <c r="H15" s="2"/>
      <c r="I15" s="113"/>
      <c r="J15" s="5"/>
      <c r="K15" s="50"/>
      <c r="L15" s="2"/>
      <c r="M15" s="2"/>
      <c r="N15" s="2"/>
      <c r="O15" s="2"/>
      <c r="P15" s="2"/>
    </row>
    <row r="16" spans="1:16" ht="20.100000000000001" customHeight="1" x14ac:dyDescent="0.2">
      <c r="A16" s="2"/>
      <c r="B16" s="19">
        <v>518</v>
      </c>
      <c r="C16" s="19">
        <v>300</v>
      </c>
      <c r="D16" s="44">
        <v>3956.67</v>
      </c>
      <c r="E16" s="65">
        <f>SUM(D15:D16)</f>
        <v>7476.67</v>
      </c>
      <c r="F16" s="172">
        <v>7477</v>
      </c>
      <c r="G16" s="56"/>
      <c r="H16" s="2"/>
      <c r="I16" s="113"/>
      <c r="J16" s="5"/>
      <c r="K16" s="50"/>
      <c r="L16" s="2"/>
      <c r="M16" s="2"/>
      <c r="N16" s="2"/>
      <c r="O16" s="2"/>
      <c r="P16" s="2"/>
    </row>
    <row r="17" spans="1:16" ht="20.100000000000001" customHeight="1" x14ac:dyDescent="0.2">
      <c r="A17" s="2"/>
      <c r="B17" s="29">
        <v>568</v>
      </c>
      <c r="C17" s="29"/>
      <c r="D17" s="35">
        <v>82.8</v>
      </c>
      <c r="E17" s="66">
        <f t="shared" ref="E17" si="0">D17</f>
        <v>82.8</v>
      </c>
      <c r="F17" s="62">
        <v>83</v>
      </c>
      <c r="G17" s="56"/>
      <c r="H17" s="2"/>
      <c r="I17" s="113"/>
      <c r="J17" s="5"/>
      <c r="K17" s="50"/>
      <c r="L17" s="2"/>
      <c r="M17" s="2"/>
      <c r="N17" s="2"/>
      <c r="O17" s="2"/>
      <c r="P17" s="2"/>
    </row>
    <row r="18" spans="1:16" ht="20.100000000000001" customHeight="1" x14ac:dyDescent="0.2">
      <c r="A18" s="2"/>
      <c r="B18" s="2"/>
      <c r="C18" s="2"/>
      <c r="D18" s="113"/>
      <c r="E18" s="5"/>
      <c r="F18" s="50"/>
      <c r="G18" s="56"/>
      <c r="H18" s="2"/>
      <c r="I18" s="113"/>
      <c r="J18" s="5"/>
      <c r="K18" s="50"/>
      <c r="L18" s="2"/>
      <c r="M18" s="2"/>
      <c r="N18" s="2"/>
      <c r="O18" s="2"/>
      <c r="P18" s="2"/>
    </row>
    <row r="19" spans="1:16" ht="20.100000000000001" customHeight="1" thickBot="1" x14ac:dyDescent="0.25">
      <c r="B19" s="126"/>
      <c r="C19" s="9"/>
      <c r="D19" s="114"/>
      <c r="E19" s="10"/>
      <c r="F19" s="51"/>
      <c r="G19" s="59"/>
      <c r="H19" s="9"/>
      <c r="I19" s="116"/>
      <c r="J19" s="9"/>
      <c r="K19" s="64"/>
      <c r="L19" s="2"/>
      <c r="M19" s="2"/>
      <c r="N19" s="2"/>
      <c r="O19" s="2"/>
      <c r="P19" s="2"/>
    </row>
    <row r="20" spans="1:16" ht="20.100000000000001" customHeight="1" thickTop="1" x14ac:dyDescent="0.2">
      <c r="D20" s="115">
        <f>SUM(D11:D19)</f>
        <v>18766.79</v>
      </c>
      <c r="E20" s="7">
        <f>SUM(E11:E19)</f>
        <v>18766.79</v>
      </c>
      <c r="F20" s="61">
        <f>SUM(F11:F19)</f>
        <v>18767</v>
      </c>
      <c r="G20" s="56"/>
      <c r="H20" s="2"/>
      <c r="I20" s="115">
        <f>SUM(I11:I19)</f>
        <v>23010.639999999999</v>
      </c>
      <c r="J20" s="5">
        <f>SUM(J11:J19)</f>
        <v>23010.639999999999</v>
      </c>
      <c r="K20" s="50">
        <f>SUM(K11:K19)</f>
        <v>23011</v>
      </c>
      <c r="L20" s="2"/>
      <c r="M20" s="2"/>
      <c r="N20" s="2"/>
      <c r="O20" s="2"/>
      <c r="P20" s="2"/>
    </row>
    <row r="21" spans="1:16" ht="20.100000000000001" customHeight="1" x14ac:dyDescent="0.2">
      <c r="D21" s="7"/>
      <c r="F21" s="23"/>
      <c r="G21" s="2"/>
      <c r="H21" s="2"/>
      <c r="I21" s="5"/>
      <c r="J21" s="2"/>
      <c r="K21" s="2"/>
      <c r="L21" s="2"/>
      <c r="M21" s="2"/>
      <c r="N21" s="2"/>
      <c r="O21" s="2"/>
      <c r="P21" s="2"/>
    </row>
    <row r="22" spans="1:16" ht="9" customHeight="1" x14ac:dyDescent="0.2">
      <c r="D22" s="7"/>
      <c r="I22" s="7"/>
    </row>
    <row r="23" spans="1:16" x14ac:dyDescent="0.2">
      <c r="D23" s="175" t="s">
        <v>12</v>
      </c>
      <c r="E23" s="175"/>
      <c r="F23" s="175"/>
      <c r="G23" s="140" t="s">
        <v>13</v>
      </c>
      <c r="H23" s="33"/>
      <c r="I23" s="34">
        <f>I20</f>
        <v>23010.639999999999</v>
      </c>
      <c r="J23" s="12">
        <f>K20</f>
        <v>23011</v>
      </c>
    </row>
    <row r="24" spans="1:16" x14ac:dyDescent="0.2">
      <c r="D24" s="175" t="s">
        <v>14</v>
      </c>
      <c r="E24" s="175"/>
      <c r="F24" s="175"/>
      <c r="G24" s="140" t="s">
        <v>13</v>
      </c>
      <c r="H24" s="33"/>
      <c r="I24" s="34">
        <f>D20</f>
        <v>18766.79</v>
      </c>
      <c r="J24" s="12">
        <f>F20</f>
        <v>18767</v>
      </c>
    </row>
    <row r="25" spans="1:16" x14ac:dyDescent="0.2">
      <c r="D25" s="184" t="s">
        <v>122</v>
      </c>
      <c r="E25" s="184"/>
      <c r="F25" s="184"/>
      <c r="G25" s="141" t="s">
        <v>13</v>
      </c>
      <c r="H25" s="39"/>
      <c r="I25" s="127">
        <f>I23-I24</f>
        <v>4243.8499999999985</v>
      </c>
      <c r="J25" s="12">
        <f>J23-J24</f>
        <v>4244</v>
      </c>
      <c r="K25" s="6"/>
    </row>
    <row r="26" spans="1:16" ht="12.75" x14ac:dyDescent="0.2">
      <c r="F26" s="140" t="s">
        <v>15</v>
      </c>
      <c r="H26" s="40"/>
      <c r="I26" s="41">
        <f>I21-D21</f>
        <v>0</v>
      </c>
      <c r="J26" s="12">
        <v>0</v>
      </c>
    </row>
    <row r="27" spans="1:16" x14ac:dyDescent="0.2">
      <c r="H27" s="183"/>
      <c r="I27" s="183"/>
    </row>
    <row r="28" spans="1:16" x14ac:dyDescent="0.2">
      <c r="I28" s="7"/>
    </row>
    <row r="29" spans="1:16" x14ac:dyDescent="0.2">
      <c r="I29" s="7"/>
    </row>
    <row r="30" spans="1:16" x14ac:dyDescent="0.2">
      <c r="I30" s="7"/>
    </row>
    <row r="31" spans="1:16" x14ac:dyDescent="0.2">
      <c r="I31" s="7"/>
    </row>
    <row r="32" spans="1:16" x14ac:dyDescent="0.2">
      <c r="I32" s="7"/>
    </row>
    <row r="33" spans="9:9" x14ac:dyDescent="0.2">
      <c r="I33" s="7"/>
    </row>
    <row r="34" spans="9:9" x14ac:dyDescent="0.2">
      <c r="I34" s="7"/>
    </row>
    <row r="35" spans="9:9" x14ac:dyDescent="0.2">
      <c r="I35" s="7"/>
    </row>
    <row r="36" spans="9:9" x14ac:dyDescent="0.2">
      <c r="I36" s="7"/>
    </row>
    <row r="37" spans="9:9" x14ac:dyDescent="0.2">
      <c r="I37" s="7"/>
    </row>
    <row r="38" spans="9:9" x14ac:dyDescent="0.2">
      <c r="I38" s="7"/>
    </row>
    <row r="39" spans="9:9" x14ac:dyDescent="0.2">
      <c r="I39" s="7"/>
    </row>
    <row r="40" spans="9:9" x14ac:dyDescent="0.2">
      <c r="I40" s="7"/>
    </row>
    <row r="41" spans="9:9" x14ac:dyDescent="0.2">
      <c r="I41" s="7"/>
    </row>
    <row r="42" spans="9:9" x14ac:dyDescent="0.2">
      <c r="I42" s="7"/>
    </row>
    <row r="43" spans="9:9" x14ac:dyDescent="0.2">
      <c r="I43" s="7"/>
    </row>
    <row r="44" spans="9:9" x14ac:dyDescent="0.2">
      <c r="I44" s="7"/>
    </row>
    <row r="45" spans="9:9" x14ac:dyDescent="0.2">
      <c r="I45" s="7"/>
    </row>
    <row r="46" spans="9:9" x14ac:dyDescent="0.2">
      <c r="I46" s="7"/>
    </row>
    <row r="47" spans="9:9" x14ac:dyDescent="0.2">
      <c r="I47" s="7"/>
    </row>
    <row r="48" spans="9:9" x14ac:dyDescent="0.2">
      <c r="I48" s="7"/>
    </row>
    <row r="49" spans="9:9" x14ac:dyDescent="0.2">
      <c r="I49" s="7"/>
    </row>
    <row r="50" spans="9:9" x14ac:dyDescent="0.2">
      <c r="I50" s="7"/>
    </row>
    <row r="51" spans="9:9" x14ac:dyDescent="0.2">
      <c r="I51" s="7"/>
    </row>
    <row r="52" spans="9:9" x14ac:dyDescent="0.2">
      <c r="I52" s="7"/>
    </row>
    <row r="53" spans="9:9" x14ac:dyDescent="0.2">
      <c r="I53" s="7"/>
    </row>
    <row r="54" spans="9:9" x14ac:dyDescent="0.2">
      <c r="I54" s="7"/>
    </row>
    <row r="55" spans="9:9" x14ac:dyDescent="0.2">
      <c r="I55" s="7"/>
    </row>
    <row r="56" spans="9:9" x14ac:dyDescent="0.2">
      <c r="I56" s="7"/>
    </row>
    <row r="57" spans="9:9" x14ac:dyDescent="0.2">
      <c r="I57" s="7"/>
    </row>
  </sheetData>
  <mergeCells count="12">
    <mergeCell ref="H27:I27"/>
    <mergeCell ref="B1:K1"/>
    <mergeCell ref="B3:K3"/>
    <mergeCell ref="B6:K6"/>
    <mergeCell ref="B7:K7"/>
    <mergeCell ref="B9:F9"/>
    <mergeCell ref="G9:K9"/>
    <mergeCell ref="B10:C10"/>
    <mergeCell ref="G10:H10"/>
    <mergeCell ref="D23:F23"/>
    <mergeCell ref="D24:F24"/>
    <mergeCell ref="D25:F25"/>
  </mergeCells>
  <pageMargins left="0" right="0" top="0" bottom="0" header="0" footer="0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0"/>
  <sheetViews>
    <sheetView showGridLines="0" defaultGridColor="0" topLeftCell="A7" colorId="49" zoomScaleNormal="100" workbookViewId="0">
      <selection activeCell="S18" sqref="S18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176" t="s">
        <v>93</v>
      </c>
      <c r="C1" s="176"/>
      <c r="D1" s="176"/>
      <c r="E1" s="176"/>
      <c r="F1" s="176"/>
      <c r="G1" s="176"/>
      <c r="H1" s="176"/>
      <c r="I1" s="176"/>
      <c r="J1" s="176"/>
      <c r="K1" s="176"/>
    </row>
    <row r="3" spans="1:21" ht="15.75" x14ac:dyDescent="0.2"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5" spans="1:21" ht="21.75" customHeight="1" x14ac:dyDescent="0.2">
      <c r="B5" s="177" t="s">
        <v>126</v>
      </c>
      <c r="C5" s="178"/>
      <c r="D5" s="178"/>
      <c r="E5" s="178"/>
      <c r="F5" s="178"/>
      <c r="G5" s="178"/>
      <c r="H5" s="178"/>
      <c r="I5" s="178"/>
      <c r="J5" s="178"/>
      <c r="K5" s="179"/>
      <c r="R5"/>
      <c r="S5"/>
      <c r="T5"/>
      <c r="U5"/>
    </row>
    <row r="6" spans="1:21" ht="21.75" customHeight="1" x14ac:dyDescent="0.2">
      <c r="B6" s="180"/>
      <c r="C6" s="180"/>
      <c r="D6" s="180"/>
      <c r="E6" s="180"/>
      <c r="F6" s="180"/>
      <c r="G6" s="180"/>
      <c r="H6" s="180"/>
      <c r="I6" s="180"/>
      <c r="J6" s="180"/>
      <c r="K6" s="180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181" t="s">
        <v>0</v>
      </c>
      <c r="C8" s="181"/>
      <c r="D8" s="181"/>
      <c r="E8" s="181"/>
      <c r="F8" s="181"/>
      <c r="G8" s="182" t="s">
        <v>1</v>
      </c>
      <c r="H8" s="181"/>
      <c r="I8" s="181"/>
      <c r="J8" s="181"/>
      <c r="K8" s="181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173" t="s">
        <v>2</v>
      </c>
      <c r="C9" s="173"/>
      <c r="D9" s="3" t="s">
        <v>87</v>
      </c>
      <c r="E9" s="47" t="s">
        <v>3</v>
      </c>
      <c r="F9" s="49" t="s">
        <v>88</v>
      </c>
      <c r="G9" s="174" t="s">
        <v>2</v>
      </c>
      <c r="H9" s="173"/>
      <c r="I9" s="3" t="s">
        <v>87</v>
      </c>
      <c r="J9" s="47" t="s">
        <v>3</v>
      </c>
      <c r="K9" s="49" t="s">
        <v>88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4" t="s">
        <v>4</v>
      </c>
      <c r="C10" s="4"/>
      <c r="D10" s="112">
        <v>9785.1</v>
      </c>
      <c r="E10" s="113">
        <f>D10</f>
        <v>9785.1</v>
      </c>
      <c r="F10" s="50">
        <v>9785</v>
      </c>
      <c r="G10" s="117">
        <v>321</v>
      </c>
      <c r="H10" s="118"/>
      <c r="I10" s="119">
        <v>0</v>
      </c>
      <c r="J10" s="120">
        <f>I10</f>
        <v>0</v>
      </c>
      <c r="K10" s="121">
        <v>0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45" t="s">
        <v>5</v>
      </c>
      <c r="C11" s="45"/>
      <c r="D11" s="44">
        <v>991.86</v>
      </c>
      <c r="E11" s="65">
        <f>D11</f>
        <v>991.86</v>
      </c>
      <c r="F11" s="124">
        <v>992</v>
      </c>
      <c r="G11" s="63"/>
      <c r="H11" s="46"/>
      <c r="I11" s="30"/>
      <c r="J11" s="66"/>
      <c r="K11" s="62"/>
      <c r="L11" s="2"/>
      <c r="M11" s="2"/>
      <c r="N11" s="57"/>
      <c r="O11" s="57"/>
      <c r="P11" s="2"/>
      <c r="Q11" s="2"/>
      <c r="R11"/>
      <c r="S11"/>
      <c r="T11"/>
      <c r="U11"/>
    </row>
    <row r="12" spans="1:21" ht="20.100000000000001" customHeight="1" x14ac:dyDescent="0.2">
      <c r="B12" s="45" t="s">
        <v>6</v>
      </c>
      <c r="C12" s="45"/>
      <c r="D12" s="44">
        <v>1500</v>
      </c>
      <c r="E12" s="65">
        <f>D12</f>
        <v>1500</v>
      </c>
      <c r="F12" s="123">
        <v>1500</v>
      </c>
      <c r="G12" s="56"/>
      <c r="H12" s="4"/>
      <c r="I12" s="5"/>
      <c r="J12" s="53"/>
      <c r="K12" s="50"/>
      <c r="L12" s="2"/>
      <c r="M12" s="2"/>
      <c r="N12" s="57"/>
      <c r="O12" s="2"/>
      <c r="P12" s="2"/>
      <c r="Q12" s="2"/>
      <c r="R12"/>
      <c r="S12"/>
      <c r="T12"/>
      <c r="U12"/>
    </row>
    <row r="13" spans="1:21" ht="20.100000000000001" customHeight="1" x14ac:dyDescent="0.2">
      <c r="A13" s="2"/>
      <c r="B13" s="29">
        <v>343</v>
      </c>
      <c r="C13" s="46" t="s">
        <v>97</v>
      </c>
      <c r="D13" s="30">
        <v>392.24</v>
      </c>
      <c r="E13" s="66">
        <f>D13</f>
        <v>392.24</v>
      </c>
      <c r="F13" s="62">
        <v>392</v>
      </c>
      <c r="G13" s="63">
        <v>343</v>
      </c>
      <c r="H13" s="46" t="s">
        <v>97</v>
      </c>
      <c r="I13" s="30"/>
      <c r="J13" s="66"/>
      <c r="K13" s="62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46" t="s">
        <v>98</v>
      </c>
      <c r="C14" s="46"/>
      <c r="D14" s="30">
        <v>0</v>
      </c>
      <c r="E14" s="66">
        <f>D14</f>
        <v>0</v>
      </c>
      <c r="F14" s="67">
        <v>0</v>
      </c>
      <c r="G14" s="56">
        <v>411</v>
      </c>
      <c r="H14" s="4"/>
      <c r="I14" s="5">
        <v>5000</v>
      </c>
      <c r="J14" s="53">
        <f>I14</f>
        <v>5000</v>
      </c>
      <c r="K14" s="50">
        <v>5000</v>
      </c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4"/>
      <c r="C15" s="4"/>
      <c r="D15" s="5"/>
      <c r="E15" s="53"/>
      <c r="F15" s="50"/>
      <c r="G15" s="63">
        <v>429</v>
      </c>
      <c r="H15" s="46"/>
      <c r="I15" s="30">
        <v>0</v>
      </c>
      <c r="J15" s="66">
        <f>I15</f>
        <v>0</v>
      </c>
      <c r="K15" s="62">
        <v>0</v>
      </c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4"/>
      <c r="C16" s="4"/>
      <c r="D16" s="5"/>
      <c r="E16" s="53"/>
      <c r="F16" s="50"/>
      <c r="G16" s="63">
        <v>428</v>
      </c>
      <c r="H16" s="46"/>
      <c r="I16" s="30">
        <v>3425.35</v>
      </c>
      <c r="J16" s="66">
        <f>I16</f>
        <v>3425.35</v>
      </c>
      <c r="K16" s="62">
        <v>3425</v>
      </c>
      <c r="L16" s="2"/>
      <c r="M16" s="2"/>
      <c r="N16" s="2"/>
      <c r="O16" s="2"/>
      <c r="P16" s="2"/>
      <c r="Q16" s="2"/>
      <c r="R16"/>
      <c r="S16"/>
      <c r="T16"/>
      <c r="U16"/>
    </row>
    <row r="17" spans="2:21" ht="20.100000000000001" customHeight="1" x14ac:dyDescent="0.2">
      <c r="B17" s="4"/>
      <c r="C17" s="4"/>
      <c r="D17" s="5"/>
      <c r="E17" s="52"/>
      <c r="F17" s="50"/>
      <c r="G17" s="56"/>
      <c r="H17" s="2"/>
      <c r="I17" s="5"/>
      <c r="J17" s="53"/>
      <c r="K17" s="50"/>
      <c r="L17" s="2"/>
      <c r="M17" s="2"/>
      <c r="N17" s="2"/>
      <c r="O17" s="2"/>
      <c r="P17" s="2"/>
      <c r="Q17" s="2"/>
      <c r="R17"/>
      <c r="S17"/>
      <c r="T17"/>
      <c r="U17"/>
    </row>
    <row r="18" spans="2:21" ht="20.100000000000001" customHeight="1" x14ac:dyDescent="0.2">
      <c r="B18" s="4"/>
      <c r="C18" s="2"/>
      <c r="D18" s="5"/>
      <c r="E18" s="52"/>
      <c r="F18" s="50"/>
      <c r="G18" s="58" t="s">
        <v>127</v>
      </c>
      <c r="H18" s="32"/>
      <c r="I18" s="139">
        <f>'710-2018 pred'!I25</f>
        <v>4243.8499999999985</v>
      </c>
      <c r="J18" s="55">
        <f>I18</f>
        <v>4243.8499999999985</v>
      </c>
      <c r="K18" s="50">
        <f>'710-2018 pred'!J25</f>
        <v>4244</v>
      </c>
      <c r="L18" s="2"/>
      <c r="M18" s="2"/>
      <c r="N18" s="2"/>
      <c r="O18" s="2"/>
      <c r="P18" s="2"/>
      <c r="Q18" s="2"/>
      <c r="R18" s="2"/>
    </row>
    <row r="19" spans="2:21" ht="20.100000000000001" customHeight="1" thickBot="1" x14ac:dyDescent="0.25">
      <c r="B19" s="8"/>
      <c r="C19" s="9"/>
      <c r="D19" s="10"/>
      <c r="E19" s="54"/>
      <c r="F19" s="51"/>
      <c r="G19" s="59"/>
      <c r="H19" s="9"/>
      <c r="I19" s="10"/>
      <c r="J19" s="54"/>
      <c r="K19" s="51"/>
      <c r="L19" s="2"/>
      <c r="M19" s="2"/>
      <c r="N19" s="2"/>
      <c r="O19" s="2"/>
      <c r="P19" s="2"/>
      <c r="Q19" s="2"/>
      <c r="R19" s="2"/>
    </row>
    <row r="20" spans="2:21" ht="20.100000000000001" customHeight="1" thickTop="1" x14ac:dyDescent="0.2">
      <c r="B20" s="11"/>
      <c r="D20" s="7">
        <f>SUM(D10:D19)</f>
        <v>12669.2</v>
      </c>
      <c r="E20" s="53">
        <f>SUM(E10:E19)</f>
        <v>12669.2</v>
      </c>
      <c r="F20" s="50">
        <f>SUM(F10:F19)</f>
        <v>12669</v>
      </c>
      <c r="G20" s="56"/>
      <c r="H20" s="2"/>
      <c r="I20" s="5">
        <f>SUM(I10:I19)</f>
        <v>12669.199999999999</v>
      </c>
      <c r="J20" s="53">
        <f>SUM(J10:J19)</f>
        <v>12669.199999999999</v>
      </c>
      <c r="K20" s="50">
        <f>SUM(K10:K19)</f>
        <v>12669</v>
      </c>
      <c r="L20" s="2"/>
      <c r="M20" s="2"/>
      <c r="N20" s="2"/>
      <c r="O20" s="2"/>
      <c r="P20" s="2"/>
      <c r="Q20" s="2"/>
      <c r="R20" s="2"/>
    </row>
    <row r="21" spans="2:21" ht="20.100000000000001" customHeight="1" x14ac:dyDescent="0.2">
      <c r="B21" s="11"/>
      <c r="D21" s="7"/>
      <c r="F21" s="122"/>
      <c r="G21" s="2"/>
      <c r="H21" s="2"/>
      <c r="I21" s="5"/>
      <c r="J21" s="2"/>
      <c r="K21" s="96"/>
      <c r="L21" s="2"/>
      <c r="M21" s="2"/>
      <c r="N21" s="2"/>
      <c r="O21" s="2"/>
      <c r="P21" s="2"/>
      <c r="Q21" s="2"/>
      <c r="R21" s="2"/>
    </row>
    <row r="22" spans="2:21" x14ac:dyDescent="0.2">
      <c r="B22" s="11"/>
      <c r="D22" s="7"/>
      <c r="F22" s="6"/>
      <c r="I22" s="80" t="s">
        <v>7</v>
      </c>
      <c r="J22" s="81">
        <f>E20-J20</f>
        <v>0</v>
      </c>
      <c r="K22" s="97"/>
      <c r="L22" s="82"/>
      <c r="N22" s="6"/>
    </row>
    <row r="23" spans="2:21" x14ac:dyDescent="0.2">
      <c r="B23" s="11"/>
      <c r="D23" s="7"/>
      <c r="F23" s="6"/>
      <c r="I23" s="7"/>
      <c r="J23" s="7"/>
      <c r="K23" s="6"/>
    </row>
    <row r="24" spans="2:21" x14ac:dyDescent="0.2">
      <c r="B24" s="11"/>
      <c r="E24" s="175" t="s">
        <v>8</v>
      </c>
      <c r="F24" s="175"/>
      <c r="I24" s="7">
        <f>D20</f>
        <v>12669.2</v>
      </c>
      <c r="J24" s="6">
        <f>F20</f>
        <v>12669</v>
      </c>
      <c r="K24" s="1" t="s">
        <v>89</v>
      </c>
    </row>
    <row r="25" spans="2:21" x14ac:dyDescent="0.2">
      <c r="B25" s="11"/>
      <c r="E25" s="175" t="s">
        <v>9</v>
      </c>
      <c r="F25" s="175"/>
      <c r="I25" s="7">
        <f>I20</f>
        <v>12669.199999999999</v>
      </c>
      <c r="J25" s="6">
        <f>K20</f>
        <v>12669</v>
      </c>
      <c r="K25" s="1" t="s">
        <v>89</v>
      </c>
    </row>
    <row r="26" spans="2:21" x14ac:dyDescent="0.2">
      <c r="B26" s="11"/>
      <c r="I26" s="7"/>
    </row>
    <row r="27" spans="2:21" x14ac:dyDescent="0.2">
      <c r="B27" s="11"/>
      <c r="I27" s="7">
        <f>I24-I25</f>
        <v>0</v>
      </c>
      <c r="J27" s="6">
        <f>J24-J25</f>
        <v>0</v>
      </c>
    </row>
    <row r="28" spans="2:21" x14ac:dyDescent="0.2">
      <c r="B28" s="11"/>
      <c r="I28" s="7"/>
    </row>
    <row r="29" spans="2:21" x14ac:dyDescent="0.2">
      <c r="B29" s="11"/>
      <c r="I29" s="7"/>
    </row>
    <row r="30" spans="2:21" x14ac:dyDescent="0.2">
      <c r="B30" s="11"/>
      <c r="I30" s="7"/>
    </row>
    <row r="31" spans="2:21" x14ac:dyDescent="0.2">
      <c r="B31" s="11"/>
      <c r="I31" s="7"/>
    </row>
    <row r="32" spans="2:21" x14ac:dyDescent="0.2">
      <c r="B32" s="11"/>
      <c r="I32" s="7"/>
    </row>
    <row r="33" spans="2:9" x14ac:dyDescent="0.2">
      <c r="B33" s="11"/>
      <c r="I33" s="7"/>
    </row>
    <row r="34" spans="2:9" x14ac:dyDescent="0.2">
      <c r="B34" s="11"/>
      <c r="I34" s="7"/>
    </row>
    <row r="35" spans="2:9" x14ac:dyDescent="0.2">
      <c r="B35" s="11"/>
      <c r="I35" s="7"/>
    </row>
    <row r="36" spans="2:9" x14ac:dyDescent="0.2">
      <c r="B36" s="11"/>
      <c r="I36" s="7"/>
    </row>
    <row r="37" spans="2:9" x14ac:dyDescent="0.2">
      <c r="B37" s="11"/>
      <c r="I37" s="7"/>
    </row>
    <row r="38" spans="2:9" x14ac:dyDescent="0.2">
      <c r="B38" s="11"/>
      <c r="I38" s="7"/>
    </row>
    <row r="39" spans="2:9" x14ac:dyDescent="0.2">
      <c r="B39" s="11"/>
      <c r="I39" s="7"/>
    </row>
    <row r="40" spans="2:9" x14ac:dyDescent="0.2">
      <c r="B40" s="11"/>
      <c r="I40" s="7"/>
    </row>
    <row r="41" spans="2:9" x14ac:dyDescent="0.2">
      <c r="B41" s="11"/>
      <c r="I41" s="7"/>
    </row>
    <row r="42" spans="2:9" x14ac:dyDescent="0.2">
      <c r="B42" s="11"/>
      <c r="I42" s="7"/>
    </row>
    <row r="43" spans="2:9" x14ac:dyDescent="0.2">
      <c r="B43" s="11"/>
      <c r="I43" s="7"/>
    </row>
    <row r="44" spans="2:9" x14ac:dyDescent="0.2">
      <c r="B44" s="11"/>
      <c r="I44" s="7"/>
    </row>
    <row r="45" spans="2:9" x14ac:dyDescent="0.2">
      <c r="B45" s="11"/>
      <c r="I45" s="7"/>
    </row>
    <row r="46" spans="2:9" x14ac:dyDescent="0.2">
      <c r="B46" s="11"/>
      <c r="I46" s="7"/>
    </row>
    <row r="47" spans="2:9" x14ac:dyDescent="0.2">
      <c r="B47" s="11"/>
      <c r="I47" s="7"/>
    </row>
    <row r="48" spans="2:9" x14ac:dyDescent="0.2">
      <c r="B48" s="11"/>
      <c r="I48" s="7"/>
    </row>
    <row r="49" spans="2:9" x14ac:dyDescent="0.2">
      <c r="B49" s="11"/>
      <c r="I49" s="7"/>
    </row>
    <row r="50" spans="2:9" x14ac:dyDescent="0.2">
      <c r="B50" s="11"/>
      <c r="I50" s="7"/>
    </row>
    <row r="51" spans="2:9" x14ac:dyDescent="0.2">
      <c r="B51" s="11"/>
      <c r="I51" s="7"/>
    </row>
    <row r="52" spans="2:9" x14ac:dyDescent="0.2">
      <c r="B52" s="11"/>
      <c r="I52" s="7"/>
    </row>
    <row r="53" spans="2:9" x14ac:dyDescent="0.2">
      <c r="B53" s="11"/>
      <c r="I53" s="7"/>
    </row>
    <row r="54" spans="2:9" x14ac:dyDescent="0.2">
      <c r="B54" s="11"/>
      <c r="I54" s="7"/>
    </row>
    <row r="55" spans="2:9" x14ac:dyDescent="0.2">
      <c r="B55" s="11"/>
      <c r="I55" s="7"/>
    </row>
    <row r="56" spans="2:9" x14ac:dyDescent="0.2">
      <c r="B56" s="11"/>
      <c r="I56" s="7"/>
    </row>
    <row r="57" spans="2:9" x14ac:dyDescent="0.2">
      <c r="B57" s="11"/>
    </row>
    <row r="58" spans="2:9" x14ac:dyDescent="0.2">
      <c r="B58" s="11"/>
    </row>
    <row r="59" spans="2:9" x14ac:dyDescent="0.2">
      <c r="B59" s="11"/>
    </row>
    <row r="60" spans="2:9" x14ac:dyDescent="0.2">
      <c r="B60" s="11"/>
    </row>
    <row r="61" spans="2:9" x14ac:dyDescent="0.2">
      <c r="B61" s="11"/>
    </row>
    <row r="62" spans="2:9" x14ac:dyDescent="0.2">
      <c r="B62" s="11"/>
    </row>
    <row r="63" spans="2:9" x14ac:dyDescent="0.2">
      <c r="B63" s="11"/>
    </row>
    <row r="64" spans="2:9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  <row r="92" spans="2:2" x14ac:dyDescent="0.2">
      <c r="B92" s="11"/>
    </row>
    <row r="93" spans="2:2" x14ac:dyDescent="0.2">
      <c r="B93" s="11"/>
    </row>
    <row r="94" spans="2:2" x14ac:dyDescent="0.2">
      <c r="B94" s="11"/>
    </row>
    <row r="95" spans="2:2" x14ac:dyDescent="0.2">
      <c r="B95" s="11"/>
    </row>
    <row r="96" spans="2:2" x14ac:dyDescent="0.2">
      <c r="B96" s="11"/>
    </row>
    <row r="97" spans="2:2" x14ac:dyDescent="0.2">
      <c r="B97" s="11"/>
    </row>
    <row r="98" spans="2:2" x14ac:dyDescent="0.2">
      <c r="B98" s="11"/>
    </row>
    <row r="99" spans="2:2" x14ac:dyDescent="0.2">
      <c r="B99" s="11"/>
    </row>
    <row r="100" spans="2:2" x14ac:dyDescent="0.2">
      <c r="B100" s="11"/>
    </row>
  </sheetData>
  <mergeCells count="10">
    <mergeCell ref="B9:C9"/>
    <mergeCell ref="G9:H9"/>
    <mergeCell ref="E24:F24"/>
    <mergeCell ref="E25:F25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AI112"/>
  <sheetViews>
    <sheetView showGridLines="0" topLeftCell="A83" zoomScaleNormal="100" zoomScaleSheetLayoutView="100" workbookViewId="0">
      <selection activeCell="J83" sqref="J83:K83"/>
    </sheetView>
  </sheetViews>
  <sheetFormatPr defaultRowHeight="11.25" x14ac:dyDescent="0.2"/>
  <cols>
    <col min="1" max="1" width="6.28515625" style="1" customWidth="1"/>
    <col min="2" max="2" width="3.7109375" style="1" customWidth="1"/>
    <col min="3" max="3" width="3.5703125" style="1" customWidth="1"/>
    <col min="4" max="4" width="12.7109375" style="1" customWidth="1"/>
    <col min="5" max="5" width="15.140625" style="1" customWidth="1"/>
    <col min="6" max="6" width="12.710937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5.42578125" style="1" customWidth="1"/>
    <col min="12" max="13" width="9.140625" style="1"/>
    <col min="14" max="14" width="9.140625" style="145"/>
    <col min="15" max="15" width="11.140625" style="1" customWidth="1"/>
    <col min="16" max="16" width="10.28515625" style="1" customWidth="1"/>
    <col min="17" max="17" width="8.85546875" style="1" customWidth="1"/>
    <col min="18" max="18" width="12" style="1" customWidth="1"/>
    <col min="19" max="16384" width="9.140625" style="1"/>
  </cols>
  <sheetData>
    <row r="1" spans="1:17" x14ac:dyDescent="0.2">
      <c r="B1" s="238" t="s">
        <v>93</v>
      </c>
      <c r="C1" s="238"/>
      <c r="D1" s="238"/>
      <c r="E1" s="238"/>
      <c r="F1" s="238"/>
      <c r="G1" s="238"/>
      <c r="H1" s="238"/>
      <c r="I1" s="238"/>
      <c r="J1" s="238"/>
      <c r="K1" s="238"/>
    </row>
    <row r="2" spans="1:17" x14ac:dyDescent="0.2">
      <c r="K2" s="140" t="s">
        <v>124</v>
      </c>
    </row>
    <row r="3" spans="1:17" x14ac:dyDescent="0.2">
      <c r="K3" s="140" t="s">
        <v>16</v>
      </c>
    </row>
    <row r="4" spans="1:17" ht="16.5" customHeight="1" x14ac:dyDescent="0.2">
      <c r="B4" s="239" t="s">
        <v>17</v>
      </c>
      <c r="C4" s="239"/>
      <c r="D4" s="239"/>
      <c r="E4" s="239"/>
      <c r="F4" s="239"/>
      <c r="G4" s="239"/>
      <c r="H4" s="239"/>
      <c r="I4" s="239"/>
      <c r="J4" s="239"/>
      <c r="K4" s="239"/>
    </row>
    <row r="6" spans="1:17" ht="15.75" customHeight="1" x14ac:dyDescent="0.2">
      <c r="B6" s="239" t="s">
        <v>125</v>
      </c>
      <c r="C6" s="239"/>
      <c r="D6" s="239"/>
      <c r="E6" s="239"/>
      <c r="F6" s="239"/>
      <c r="G6" s="239"/>
      <c r="H6" s="239"/>
      <c r="I6" s="239"/>
      <c r="J6" s="239"/>
      <c r="K6" s="239"/>
    </row>
    <row r="7" spans="1:17" ht="12.75" x14ac:dyDescent="0.2">
      <c r="B7" s="146"/>
      <c r="C7" s="146"/>
      <c r="D7" s="146"/>
      <c r="E7" s="146"/>
      <c r="F7" s="146"/>
      <c r="G7" s="146"/>
      <c r="H7" s="146"/>
      <c r="I7" s="146"/>
      <c r="J7" s="146"/>
      <c r="K7" s="146"/>
    </row>
    <row r="8" spans="1:17" ht="12" thickBot="1" x14ac:dyDescent="0.25"/>
    <row r="9" spans="1:17" ht="18" customHeight="1" thickBot="1" x14ac:dyDescent="0.25">
      <c r="A9" s="2"/>
      <c r="B9" s="181" t="s">
        <v>10</v>
      </c>
      <c r="C9" s="181"/>
      <c r="D9" s="181"/>
      <c r="E9" s="181"/>
      <c r="F9" s="13"/>
      <c r="G9" s="240" t="s">
        <v>11</v>
      </c>
      <c r="H9" s="181"/>
      <c r="I9" s="181"/>
      <c r="J9" s="181"/>
      <c r="K9" s="14"/>
      <c r="L9" s="2"/>
    </row>
    <row r="10" spans="1:17" ht="16.5" customHeight="1" thickBot="1" x14ac:dyDescent="0.25">
      <c r="B10" s="173" t="s">
        <v>2</v>
      </c>
      <c r="C10" s="173"/>
      <c r="D10" s="3" t="s">
        <v>87</v>
      </c>
      <c r="E10" s="3" t="s">
        <v>3</v>
      </c>
      <c r="F10" s="15" t="s">
        <v>88</v>
      </c>
      <c r="G10" s="173" t="s">
        <v>2</v>
      </c>
      <c r="H10" s="173"/>
      <c r="I10" s="3" t="s">
        <v>87</v>
      </c>
      <c r="J10" s="3" t="s">
        <v>3</v>
      </c>
      <c r="K10" s="36" t="s">
        <v>88</v>
      </c>
      <c r="L10" s="2"/>
    </row>
    <row r="11" spans="1:17" ht="11.25" customHeight="1" thickTop="1" x14ac:dyDescent="0.2">
      <c r="B11" s="16"/>
      <c r="C11" s="16"/>
      <c r="D11" s="17"/>
      <c r="E11" s="17"/>
      <c r="F11" s="48"/>
      <c r="G11" s="16"/>
      <c r="H11" s="16"/>
      <c r="I11" s="17"/>
      <c r="J11" s="17"/>
      <c r="K11" s="83"/>
      <c r="L11" s="2"/>
    </row>
    <row r="12" spans="1:17" ht="10.5" customHeight="1" x14ac:dyDescent="0.2">
      <c r="A12" s="2"/>
      <c r="B12" s="84">
        <v>501</v>
      </c>
      <c r="C12" s="69"/>
      <c r="D12" s="68">
        <v>11207.32</v>
      </c>
      <c r="E12" s="69"/>
      <c r="F12" s="70"/>
      <c r="G12" s="69">
        <v>601</v>
      </c>
      <c r="H12" s="69"/>
      <c r="I12" s="68">
        <v>0</v>
      </c>
      <c r="J12" s="68"/>
      <c r="K12" s="73"/>
    </row>
    <row r="13" spans="1:17" x14ac:dyDescent="0.2">
      <c r="A13" s="2"/>
      <c r="B13" s="18">
        <v>502</v>
      </c>
      <c r="C13" s="19"/>
      <c r="D13" s="31">
        <v>0</v>
      </c>
      <c r="E13" s="31">
        <f>SUM(D12:D13)</f>
        <v>11207.32</v>
      </c>
      <c r="F13" s="71">
        <v>11207</v>
      </c>
      <c r="G13" s="18">
        <v>602</v>
      </c>
      <c r="H13" s="19"/>
      <c r="I13" s="31">
        <v>23010.639999999999</v>
      </c>
      <c r="J13" s="31">
        <f>SUM(I12:I13)</f>
        <v>23010.639999999999</v>
      </c>
      <c r="K13" s="71">
        <v>23011</v>
      </c>
      <c r="L13" s="2"/>
      <c r="M13" s="2"/>
      <c r="N13" s="147"/>
      <c r="O13" s="2"/>
      <c r="P13" s="2"/>
      <c r="Q13" s="2"/>
    </row>
    <row r="14" spans="1:17" x14ac:dyDescent="0.2">
      <c r="A14" s="2"/>
      <c r="B14" s="85">
        <v>504</v>
      </c>
      <c r="C14" s="29"/>
      <c r="D14" s="30">
        <v>0</v>
      </c>
      <c r="E14" s="30">
        <f>D14</f>
        <v>0</v>
      </c>
      <c r="F14" s="72"/>
      <c r="G14" s="85">
        <v>604</v>
      </c>
      <c r="H14" s="29"/>
      <c r="I14" s="30">
        <v>0</v>
      </c>
      <c r="J14" s="30">
        <f>I14</f>
        <v>0</v>
      </c>
      <c r="K14" s="72"/>
      <c r="L14" s="2"/>
      <c r="M14" s="2"/>
      <c r="N14" s="147"/>
      <c r="O14" s="2"/>
      <c r="P14" s="2"/>
      <c r="Q14" s="2"/>
    </row>
    <row r="15" spans="1:17" x14ac:dyDescent="0.2">
      <c r="A15" s="2"/>
      <c r="B15" s="86">
        <v>511</v>
      </c>
      <c r="C15" s="2"/>
      <c r="D15" s="5">
        <v>0</v>
      </c>
      <c r="E15" s="5"/>
      <c r="F15" s="38"/>
      <c r="G15" s="85">
        <v>621</v>
      </c>
      <c r="H15" s="29"/>
      <c r="I15" s="30">
        <v>0</v>
      </c>
      <c r="J15" s="30">
        <f>I15</f>
        <v>0</v>
      </c>
      <c r="K15" s="72"/>
      <c r="L15" s="2"/>
      <c r="M15" s="2"/>
      <c r="N15" s="147"/>
      <c r="O15" s="2"/>
      <c r="P15" s="2"/>
      <c r="Q15" s="2"/>
    </row>
    <row r="16" spans="1:17" x14ac:dyDescent="0.2">
      <c r="A16" s="2"/>
      <c r="B16" s="86">
        <v>512</v>
      </c>
      <c r="C16" s="2"/>
      <c r="D16" s="5">
        <v>0</v>
      </c>
      <c r="E16" s="5"/>
      <c r="F16" s="38"/>
      <c r="G16" s="85">
        <v>648</v>
      </c>
      <c r="H16" s="29"/>
      <c r="I16" s="30">
        <v>0</v>
      </c>
      <c r="J16" s="30">
        <f>I16</f>
        <v>0</v>
      </c>
      <c r="K16" s="72"/>
      <c r="L16" s="2"/>
      <c r="M16" s="2"/>
      <c r="N16" s="147"/>
      <c r="O16" s="2"/>
      <c r="P16" s="2"/>
      <c r="Q16" s="2"/>
    </row>
    <row r="17" spans="1:17" x14ac:dyDescent="0.2">
      <c r="A17" s="2"/>
      <c r="B17" s="86">
        <v>513</v>
      </c>
      <c r="C17" s="2"/>
      <c r="D17" s="5">
        <v>0</v>
      </c>
      <c r="E17" s="5"/>
      <c r="F17" s="38"/>
      <c r="G17" s="2"/>
      <c r="H17" s="2"/>
      <c r="I17" s="5"/>
      <c r="J17" s="5"/>
      <c r="K17" s="38"/>
      <c r="L17" s="2"/>
      <c r="M17" s="2"/>
      <c r="N17" s="147"/>
      <c r="O17" s="2"/>
      <c r="P17" s="2"/>
      <c r="Q17" s="2"/>
    </row>
    <row r="18" spans="1:17" x14ac:dyDescent="0.2">
      <c r="A18" s="2"/>
      <c r="B18" s="18">
        <v>518</v>
      </c>
      <c r="C18" s="19"/>
      <c r="D18" s="31">
        <v>7476.67</v>
      </c>
      <c r="E18" s="31">
        <f>SUM(D15:D18)</f>
        <v>7476.67</v>
      </c>
      <c r="F18" s="71">
        <v>7477</v>
      </c>
      <c r="G18" s="2"/>
      <c r="H18" s="2"/>
      <c r="I18" s="5"/>
      <c r="J18" s="5"/>
      <c r="K18" s="38"/>
      <c r="L18" s="2"/>
    </row>
    <row r="19" spans="1:17" x14ac:dyDescent="0.2">
      <c r="A19" s="2"/>
      <c r="B19" s="85">
        <v>521</v>
      </c>
      <c r="C19" s="29"/>
      <c r="D19" s="30">
        <v>0</v>
      </c>
      <c r="E19" s="30">
        <f>D19</f>
        <v>0</v>
      </c>
      <c r="F19" s="72"/>
      <c r="G19" s="2"/>
      <c r="H19" s="2"/>
      <c r="I19" s="5"/>
      <c r="J19" s="5"/>
      <c r="K19" s="38"/>
    </row>
    <row r="20" spans="1:17" x14ac:dyDescent="0.2">
      <c r="A20" s="2"/>
      <c r="B20" s="85">
        <v>524</v>
      </c>
      <c r="C20" s="29"/>
      <c r="D20" s="30">
        <v>0</v>
      </c>
      <c r="E20" s="30">
        <f>D20</f>
        <v>0</v>
      </c>
      <c r="F20" s="72"/>
      <c r="G20" s="2"/>
      <c r="H20" s="2"/>
      <c r="I20" s="5"/>
      <c r="J20" s="5"/>
      <c r="K20" s="38"/>
    </row>
    <row r="21" spans="1:17" x14ac:dyDescent="0.2">
      <c r="A21" s="2"/>
      <c r="B21" s="85">
        <v>527</v>
      </c>
      <c r="C21" s="29"/>
      <c r="D21" s="30">
        <v>0</v>
      </c>
      <c r="E21" s="30">
        <f>D21</f>
        <v>0</v>
      </c>
      <c r="F21" s="72"/>
      <c r="G21" s="2"/>
      <c r="H21" s="2"/>
      <c r="I21" s="5"/>
      <c r="J21" s="2"/>
      <c r="K21" s="38"/>
    </row>
    <row r="22" spans="1:17" x14ac:dyDescent="0.2">
      <c r="A22" s="2"/>
      <c r="B22" s="84">
        <v>531</v>
      </c>
      <c r="C22" s="69"/>
      <c r="D22" s="68">
        <v>0</v>
      </c>
      <c r="E22" s="30">
        <f>D22</f>
        <v>0</v>
      </c>
      <c r="F22" s="73"/>
      <c r="G22" s="2"/>
      <c r="H22" s="2"/>
      <c r="I22" s="5"/>
      <c r="J22" s="2"/>
      <c r="K22" s="38"/>
    </row>
    <row r="23" spans="1:17" x14ac:dyDescent="0.2">
      <c r="A23" s="2"/>
      <c r="B23" s="84">
        <v>538</v>
      </c>
      <c r="C23" s="69"/>
      <c r="D23" s="68">
        <v>0</v>
      </c>
      <c r="E23" s="68">
        <f>D23</f>
        <v>0</v>
      </c>
      <c r="F23" s="73"/>
      <c r="G23" s="2"/>
      <c r="H23" s="2"/>
      <c r="I23" s="5"/>
      <c r="J23" s="2"/>
      <c r="K23" s="38"/>
    </row>
    <row r="24" spans="1:17" x14ac:dyDescent="0.2">
      <c r="B24" s="84">
        <v>545</v>
      </c>
      <c r="C24" s="69"/>
      <c r="D24" s="68">
        <v>0</v>
      </c>
      <c r="E24" s="68"/>
      <c r="F24" s="73"/>
      <c r="G24" s="2"/>
      <c r="H24" s="2"/>
      <c r="I24" s="5"/>
      <c r="J24" s="5"/>
      <c r="K24" s="38"/>
    </row>
    <row r="25" spans="1:17" x14ac:dyDescent="0.2">
      <c r="B25" s="18">
        <v>548</v>
      </c>
      <c r="C25" s="19"/>
      <c r="D25" s="31">
        <v>0</v>
      </c>
      <c r="E25" s="31">
        <f>SUM(D24:D25)</f>
        <v>0</v>
      </c>
      <c r="F25" s="71"/>
      <c r="G25" s="2"/>
      <c r="H25" s="2"/>
      <c r="I25" s="5"/>
      <c r="J25" s="5"/>
      <c r="K25" s="38"/>
    </row>
    <row r="26" spans="1:17" x14ac:dyDescent="0.2">
      <c r="B26" s="18">
        <v>551</v>
      </c>
      <c r="C26" s="19"/>
      <c r="D26" s="31">
        <v>0</v>
      </c>
      <c r="E26" s="31">
        <f>D26</f>
        <v>0</v>
      </c>
      <c r="F26" s="71"/>
      <c r="G26" s="2"/>
      <c r="H26" s="2"/>
      <c r="I26" s="5"/>
      <c r="J26" s="5"/>
      <c r="K26" s="38"/>
    </row>
    <row r="27" spans="1:17" x14ac:dyDescent="0.2">
      <c r="B27" s="18"/>
      <c r="C27" s="19"/>
      <c r="D27" s="31"/>
      <c r="E27" s="31"/>
      <c r="F27" s="71"/>
      <c r="G27" s="2"/>
      <c r="H27" s="2"/>
      <c r="I27" s="5"/>
      <c r="J27" s="5"/>
      <c r="K27" s="38"/>
    </row>
    <row r="28" spans="1:17" ht="18" customHeight="1" thickBot="1" x14ac:dyDescent="0.25">
      <c r="B28" s="232" t="s">
        <v>18</v>
      </c>
      <c r="C28" s="233"/>
      <c r="D28" s="74">
        <f>SUM(D12:D27)</f>
        <v>18683.989999999998</v>
      </c>
      <c r="E28" s="74">
        <f>SUM(E12:E27)</f>
        <v>18683.989999999998</v>
      </c>
      <c r="F28" s="75">
        <f>SUM(F12:F27)</f>
        <v>18684</v>
      </c>
      <c r="G28" s="232" t="s">
        <v>18</v>
      </c>
      <c r="H28" s="233"/>
      <c r="I28" s="74">
        <f>SUM(I12:I27)</f>
        <v>23010.639999999999</v>
      </c>
      <c r="J28" s="74">
        <f>SUM(J12:J27)</f>
        <v>23010.639999999999</v>
      </c>
      <c r="K28" s="75">
        <f>SUM(K12:K27)</f>
        <v>23011</v>
      </c>
    </row>
    <row r="29" spans="1:17" ht="20.100000000000001" customHeight="1" thickTop="1" x14ac:dyDescent="0.2">
      <c r="B29" s="234" t="s">
        <v>19</v>
      </c>
      <c r="C29" s="235"/>
      <c r="D29" s="235"/>
      <c r="E29" s="235"/>
      <c r="F29" s="235"/>
      <c r="G29" s="235"/>
      <c r="H29" s="235"/>
      <c r="I29" s="235"/>
      <c r="J29" s="235"/>
      <c r="K29" s="236"/>
    </row>
    <row r="30" spans="1:17" ht="20.100000000000001" customHeight="1" x14ac:dyDescent="0.2">
      <c r="B30" s="18"/>
      <c r="C30" s="19"/>
      <c r="D30" s="31"/>
      <c r="E30" s="31"/>
      <c r="F30" s="87" t="s">
        <v>20</v>
      </c>
      <c r="G30" s="237">
        <f>J28-E28</f>
        <v>4326.6500000000015</v>
      </c>
      <c r="H30" s="237"/>
      <c r="I30" s="237"/>
      <c r="J30" s="19"/>
      <c r="K30" s="88"/>
    </row>
    <row r="31" spans="1:17" x14ac:dyDescent="0.2">
      <c r="B31" s="89"/>
      <c r="C31" s="89"/>
      <c r="D31" s="90"/>
      <c r="E31" s="90"/>
      <c r="F31" s="91"/>
      <c r="G31" s="92"/>
      <c r="H31" s="92"/>
      <c r="I31" s="93"/>
      <c r="J31" s="92"/>
      <c r="K31" s="94"/>
    </row>
    <row r="32" spans="1:17" x14ac:dyDescent="0.2">
      <c r="B32" s="85">
        <v>562</v>
      </c>
      <c r="C32" s="29"/>
      <c r="D32" s="30">
        <v>0</v>
      </c>
      <c r="E32" s="30">
        <v>0</v>
      </c>
      <c r="F32" s="76"/>
      <c r="G32" s="85">
        <v>662</v>
      </c>
      <c r="H32" s="29"/>
      <c r="I32" s="30">
        <v>0</v>
      </c>
      <c r="J32" s="30">
        <f>I32</f>
        <v>0</v>
      </c>
      <c r="K32" s="76"/>
    </row>
    <row r="33" spans="2:11" x14ac:dyDescent="0.2">
      <c r="B33" s="85">
        <v>563</v>
      </c>
      <c r="C33" s="29"/>
      <c r="D33" s="30">
        <v>0</v>
      </c>
      <c r="E33" s="31">
        <f>D33</f>
        <v>0</v>
      </c>
      <c r="F33" s="76"/>
      <c r="G33" s="2">
        <v>663</v>
      </c>
      <c r="H33" s="2"/>
      <c r="I33" s="5">
        <v>0</v>
      </c>
      <c r="J33" s="30">
        <f>I33</f>
        <v>0</v>
      </c>
      <c r="K33" s="78"/>
    </row>
    <row r="34" spans="2:11" x14ac:dyDescent="0.2">
      <c r="B34" s="85">
        <v>568</v>
      </c>
      <c r="C34" s="29"/>
      <c r="D34" s="30">
        <v>82.8</v>
      </c>
      <c r="E34" s="31">
        <f>D34</f>
        <v>82.8</v>
      </c>
      <c r="F34" s="76">
        <v>83</v>
      </c>
      <c r="G34" s="85">
        <v>668</v>
      </c>
      <c r="H34" s="29"/>
      <c r="I34" s="30">
        <v>0</v>
      </c>
      <c r="J34" s="30">
        <f>I34</f>
        <v>0</v>
      </c>
      <c r="K34" s="76">
        <v>0</v>
      </c>
    </row>
    <row r="35" spans="2:11" ht="18" customHeight="1" thickBot="1" x14ac:dyDescent="0.25">
      <c r="B35" s="232" t="s">
        <v>18</v>
      </c>
      <c r="C35" s="233"/>
      <c r="D35" s="74">
        <f>SUM(D32:D34)</f>
        <v>82.8</v>
      </c>
      <c r="E35" s="74">
        <f>SUM(E32:E34)</f>
        <v>82.8</v>
      </c>
      <c r="F35" s="77">
        <f>SUM(F34)</f>
        <v>83</v>
      </c>
      <c r="G35" s="232" t="s">
        <v>18</v>
      </c>
      <c r="H35" s="233"/>
      <c r="I35" s="74">
        <f>SUM(I32:I34)</f>
        <v>0</v>
      </c>
      <c r="J35" s="74">
        <f>SUM(J32:J34)</f>
        <v>0</v>
      </c>
      <c r="K35" s="77">
        <f>SUM(K32:K34)</f>
        <v>0</v>
      </c>
    </row>
    <row r="36" spans="2:11" ht="20.100000000000001" customHeight="1" thickTop="1" x14ac:dyDescent="0.2">
      <c r="B36" s="234" t="s">
        <v>21</v>
      </c>
      <c r="C36" s="235"/>
      <c r="D36" s="235"/>
      <c r="E36" s="235"/>
      <c r="F36" s="235"/>
      <c r="G36" s="235"/>
      <c r="H36" s="235"/>
      <c r="I36" s="235"/>
      <c r="J36" s="235"/>
      <c r="K36" s="236"/>
    </row>
    <row r="37" spans="2:11" ht="20.100000000000001" customHeight="1" x14ac:dyDescent="0.2">
      <c r="B37" s="18"/>
      <c r="C37" s="19"/>
      <c r="D37" s="31"/>
      <c r="E37" s="31"/>
      <c r="F37" s="87" t="s">
        <v>20</v>
      </c>
      <c r="G37" s="237">
        <f>J35-E35</f>
        <v>-82.8</v>
      </c>
      <c r="H37" s="237"/>
      <c r="I37" s="237"/>
      <c r="J37" s="19"/>
      <c r="K37" s="88"/>
    </row>
    <row r="38" spans="2:11" x14ac:dyDescent="0.2">
      <c r="B38" s="92"/>
      <c r="C38" s="92"/>
      <c r="D38" s="93"/>
      <c r="E38" s="92"/>
      <c r="F38" s="94"/>
      <c r="G38" s="92"/>
      <c r="H38" s="92"/>
      <c r="I38" s="93"/>
      <c r="J38" s="92"/>
      <c r="K38" s="94"/>
    </row>
    <row r="39" spans="2:11" ht="23.25" customHeight="1" x14ac:dyDescent="0.2">
      <c r="B39" s="198" t="s">
        <v>22</v>
      </c>
      <c r="C39" s="227"/>
      <c r="D39" s="30"/>
      <c r="E39" s="79">
        <f>E28+E35</f>
        <v>18766.789999999997</v>
      </c>
      <c r="F39" s="95"/>
      <c r="G39" s="227" t="s">
        <v>22</v>
      </c>
      <c r="H39" s="227"/>
      <c r="I39" s="30"/>
      <c r="J39" s="79">
        <f>I28+I35</f>
        <v>23010.639999999999</v>
      </c>
      <c r="K39" s="95"/>
    </row>
    <row r="40" spans="2:11" ht="20.100000000000001" customHeight="1" x14ac:dyDescent="0.2">
      <c r="B40" s="228" t="s">
        <v>92</v>
      </c>
      <c r="C40" s="229"/>
      <c r="D40" s="229"/>
      <c r="E40" s="229"/>
      <c r="F40" s="229"/>
      <c r="G40" s="229"/>
      <c r="H40" s="229"/>
      <c r="I40" s="229"/>
      <c r="J40" s="229"/>
      <c r="K40" s="230"/>
    </row>
    <row r="41" spans="2:11" ht="20.100000000000001" customHeight="1" x14ac:dyDescent="0.2">
      <c r="B41" s="18"/>
      <c r="C41" s="19"/>
      <c r="D41" s="19"/>
      <c r="E41" s="19"/>
      <c r="F41" s="87" t="s">
        <v>20</v>
      </c>
      <c r="G41" s="231">
        <f>J39-E39</f>
        <v>4243.8500000000022</v>
      </c>
      <c r="H41" s="231"/>
      <c r="I41" s="231"/>
      <c r="J41" s="19"/>
      <c r="K41" s="20"/>
    </row>
    <row r="42" spans="2:11" x14ac:dyDescent="0.2">
      <c r="I42" s="7"/>
    </row>
    <row r="43" spans="2:11" x14ac:dyDescent="0.2">
      <c r="F43" s="41"/>
      <c r="I43" s="7"/>
    </row>
    <row r="44" spans="2:11" x14ac:dyDescent="0.2">
      <c r="I44" s="7"/>
    </row>
    <row r="45" spans="2:11" x14ac:dyDescent="0.2">
      <c r="I45" s="7"/>
    </row>
    <row r="46" spans="2:11" x14ac:dyDescent="0.2">
      <c r="I46" s="7"/>
    </row>
    <row r="47" spans="2:11" x14ac:dyDescent="0.2">
      <c r="I47" s="7"/>
    </row>
    <row r="48" spans="2:11" x14ac:dyDescent="0.2">
      <c r="I48" s="7"/>
    </row>
    <row r="49" spans="2:11" x14ac:dyDescent="0.2">
      <c r="I49" s="7"/>
    </row>
    <row r="50" spans="2:11" x14ac:dyDescent="0.2">
      <c r="I50" s="7"/>
    </row>
    <row r="51" spans="2:11" x14ac:dyDescent="0.2">
      <c r="I51" s="7"/>
    </row>
    <row r="52" spans="2:11" x14ac:dyDescent="0.2">
      <c r="I52" s="7"/>
    </row>
    <row r="53" spans="2:11" x14ac:dyDescent="0.2">
      <c r="I53" s="7"/>
    </row>
    <row r="54" spans="2:11" x14ac:dyDescent="0.2">
      <c r="I54" s="7"/>
    </row>
    <row r="55" spans="2:11" x14ac:dyDescent="0.2">
      <c r="I55" s="7"/>
    </row>
    <row r="56" spans="2:11" x14ac:dyDescent="0.2">
      <c r="I56" s="7"/>
    </row>
    <row r="57" spans="2:11" x14ac:dyDescent="0.2">
      <c r="I57" s="7"/>
    </row>
    <row r="58" spans="2:11" x14ac:dyDescent="0.2">
      <c r="I58" s="7"/>
    </row>
    <row r="59" spans="2:11" x14ac:dyDescent="0.2">
      <c r="I59" s="7"/>
      <c r="K59" s="140" t="s">
        <v>124</v>
      </c>
    </row>
    <row r="60" spans="2:11" x14ac:dyDescent="0.2">
      <c r="I60" s="7"/>
      <c r="K60" s="140" t="s">
        <v>23</v>
      </c>
    </row>
    <row r="61" spans="2:11" x14ac:dyDescent="0.2">
      <c r="I61" s="7"/>
    </row>
    <row r="62" spans="2:11" ht="15" customHeight="1" x14ac:dyDescent="0.2">
      <c r="B62" s="187" t="s">
        <v>24</v>
      </c>
      <c r="C62" s="187" t="s">
        <v>25</v>
      </c>
      <c r="D62" s="187"/>
      <c r="E62" s="187"/>
      <c r="F62" s="187" t="s">
        <v>26</v>
      </c>
      <c r="G62" s="187"/>
      <c r="H62" s="187"/>
      <c r="I62" s="222" t="s">
        <v>27</v>
      </c>
      <c r="J62" s="187" t="s">
        <v>28</v>
      </c>
      <c r="K62" s="187"/>
    </row>
    <row r="63" spans="2:11" ht="24.95" customHeight="1" x14ac:dyDescent="0.2">
      <c r="B63" s="187"/>
      <c r="C63" s="187"/>
      <c r="D63" s="187"/>
      <c r="E63" s="187"/>
      <c r="F63" s="142" t="s">
        <v>29</v>
      </c>
      <c r="G63" s="187" t="s">
        <v>30</v>
      </c>
      <c r="H63" s="187"/>
      <c r="I63" s="223"/>
      <c r="J63" s="224" t="s">
        <v>31</v>
      </c>
      <c r="K63" s="225"/>
    </row>
    <row r="64" spans="2:11" ht="15" customHeight="1" x14ac:dyDescent="0.2">
      <c r="B64" s="151" t="s">
        <v>32</v>
      </c>
      <c r="C64" s="100" t="s">
        <v>33</v>
      </c>
      <c r="D64" s="100"/>
      <c r="E64" s="100"/>
      <c r="F64" s="151">
        <v>710</v>
      </c>
      <c r="G64" s="226">
        <v>100</v>
      </c>
      <c r="H64" s="226"/>
      <c r="I64" s="101">
        <f>G41</f>
        <v>4243.8500000000022</v>
      </c>
      <c r="J64" s="207">
        <f>G30+G37</f>
        <v>4243.8500000000013</v>
      </c>
      <c r="K64" s="208"/>
    </row>
    <row r="65" spans="1:14" ht="15" customHeight="1" x14ac:dyDescent="0.2">
      <c r="B65" s="151" t="s">
        <v>34</v>
      </c>
      <c r="C65" s="152" t="s">
        <v>35</v>
      </c>
      <c r="D65" s="102"/>
      <c r="E65" s="21"/>
      <c r="F65" s="151" t="s">
        <v>36</v>
      </c>
      <c r="G65" s="226">
        <v>200</v>
      </c>
      <c r="H65" s="226"/>
      <c r="I65" s="103">
        <f>SUM(I66:I73)</f>
        <v>0</v>
      </c>
      <c r="J65" s="207">
        <f>SUM(J66:J73)</f>
        <v>0</v>
      </c>
      <c r="K65" s="208"/>
    </row>
    <row r="66" spans="1:14" ht="15" customHeight="1" x14ac:dyDescent="0.2">
      <c r="B66" s="187"/>
      <c r="C66" s="195" t="s">
        <v>37</v>
      </c>
      <c r="D66" s="196"/>
      <c r="E66" s="197"/>
      <c r="F66" s="142">
        <v>513</v>
      </c>
      <c r="G66" s="198" t="s">
        <v>38</v>
      </c>
      <c r="H66" s="199"/>
      <c r="I66" s="99">
        <f t="shared" ref="I66:I71" si="0">SUM(J66:K66)</f>
        <v>0</v>
      </c>
      <c r="J66" s="211"/>
      <c r="K66" s="212"/>
    </row>
    <row r="67" spans="1:14" ht="15" customHeight="1" x14ac:dyDescent="0.2">
      <c r="B67" s="187"/>
      <c r="C67" s="195" t="s">
        <v>39</v>
      </c>
      <c r="D67" s="196"/>
      <c r="E67" s="197"/>
      <c r="F67" s="142">
        <v>549</v>
      </c>
      <c r="G67" s="198" t="s">
        <v>40</v>
      </c>
      <c r="H67" s="199"/>
      <c r="I67" s="99">
        <f t="shared" si="0"/>
        <v>0</v>
      </c>
      <c r="J67" s="211"/>
      <c r="K67" s="212"/>
    </row>
    <row r="68" spans="1:14" ht="15" customHeight="1" x14ac:dyDescent="0.2">
      <c r="B68" s="187"/>
      <c r="C68" s="195" t="s">
        <v>41</v>
      </c>
      <c r="D68" s="196"/>
      <c r="E68" s="197"/>
      <c r="F68" s="142">
        <v>543</v>
      </c>
      <c r="G68" s="198" t="s">
        <v>42</v>
      </c>
      <c r="H68" s="199"/>
      <c r="I68" s="99">
        <f t="shared" si="0"/>
        <v>0</v>
      </c>
      <c r="J68" s="211"/>
      <c r="K68" s="212"/>
    </row>
    <row r="69" spans="1:14" ht="15" customHeight="1" x14ac:dyDescent="0.2">
      <c r="B69" s="187"/>
      <c r="C69" s="195" t="s">
        <v>43</v>
      </c>
      <c r="D69" s="196"/>
      <c r="E69" s="197"/>
      <c r="F69" s="142">
        <v>554</v>
      </c>
      <c r="G69" s="198" t="s">
        <v>44</v>
      </c>
      <c r="H69" s="199"/>
      <c r="I69" s="99">
        <f t="shared" si="0"/>
        <v>0</v>
      </c>
      <c r="J69" s="211"/>
      <c r="K69" s="212"/>
    </row>
    <row r="70" spans="1:14" ht="15" customHeight="1" x14ac:dyDescent="0.2">
      <c r="B70" s="187"/>
      <c r="C70" s="195" t="s">
        <v>45</v>
      </c>
      <c r="D70" s="196"/>
      <c r="E70" s="197"/>
      <c r="F70" s="151">
        <v>545</v>
      </c>
      <c r="G70" s="198" t="s">
        <v>46</v>
      </c>
      <c r="H70" s="199"/>
      <c r="I70" s="99">
        <v>0</v>
      </c>
      <c r="J70" s="211"/>
      <c r="K70" s="212"/>
    </row>
    <row r="71" spans="1:14" ht="15" customHeight="1" x14ac:dyDescent="0.2">
      <c r="B71" s="187"/>
      <c r="C71" s="195" t="s">
        <v>47</v>
      </c>
      <c r="D71" s="196"/>
      <c r="E71" s="197"/>
      <c r="F71" s="142">
        <v>588</v>
      </c>
      <c r="G71" s="198" t="s">
        <v>46</v>
      </c>
      <c r="H71" s="199"/>
      <c r="I71" s="99">
        <f t="shared" si="0"/>
        <v>0</v>
      </c>
      <c r="J71" s="211"/>
      <c r="K71" s="212"/>
    </row>
    <row r="72" spans="1:14" ht="15" customHeight="1" x14ac:dyDescent="0.2">
      <c r="B72" s="187"/>
      <c r="C72" s="148" t="s">
        <v>48</v>
      </c>
      <c r="D72" s="149"/>
      <c r="E72" s="150"/>
      <c r="F72" s="142" t="s">
        <v>91</v>
      </c>
      <c r="G72" s="198" t="s">
        <v>46</v>
      </c>
      <c r="H72" s="199"/>
      <c r="I72" s="99">
        <v>0</v>
      </c>
      <c r="J72" s="211"/>
      <c r="K72" s="212"/>
    </row>
    <row r="73" spans="1:14" ht="15" customHeight="1" x14ac:dyDescent="0.2">
      <c r="B73" s="187"/>
      <c r="C73" s="195" t="s">
        <v>49</v>
      </c>
      <c r="D73" s="196"/>
      <c r="E73" s="197"/>
      <c r="F73" s="142">
        <v>563</v>
      </c>
      <c r="G73" s="198">
        <v>160</v>
      </c>
      <c r="H73" s="199"/>
      <c r="I73" s="99">
        <f t="shared" ref="I73:I79" si="1">SUM(J73:K73)</f>
        <v>0</v>
      </c>
      <c r="J73" s="211"/>
      <c r="K73" s="212"/>
    </row>
    <row r="74" spans="1:14" ht="15" customHeight="1" x14ac:dyDescent="0.2">
      <c r="B74" s="151" t="s">
        <v>50</v>
      </c>
      <c r="C74" s="152" t="s">
        <v>51</v>
      </c>
      <c r="D74" s="21"/>
      <c r="E74" s="21"/>
      <c r="F74" s="151" t="s">
        <v>36</v>
      </c>
      <c r="G74" s="218">
        <v>300</v>
      </c>
      <c r="H74" s="219"/>
      <c r="I74" s="103">
        <f t="shared" si="1"/>
        <v>0</v>
      </c>
      <c r="J74" s="207">
        <f>SUM(J75:J79)</f>
        <v>0</v>
      </c>
      <c r="K74" s="208"/>
      <c r="L74" s="23"/>
      <c r="M74" s="23"/>
      <c r="N74" s="104"/>
    </row>
    <row r="75" spans="1:14" ht="15" customHeight="1" x14ac:dyDescent="0.2">
      <c r="B75" s="187"/>
      <c r="C75" s="24" t="s">
        <v>52</v>
      </c>
      <c r="D75" s="24"/>
      <c r="E75" s="24"/>
      <c r="F75" s="142">
        <v>663</v>
      </c>
      <c r="G75" s="198">
        <v>240</v>
      </c>
      <c r="H75" s="199"/>
      <c r="I75" s="99">
        <f t="shared" si="1"/>
        <v>0</v>
      </c>
      <c r="J75" s="211"/>
      <c r="K75" s="212"/>
    </row>
    <row r="76" spans="1:14" ht="15" customHeight="1" x14ac:dyDescent="0.2">
      <c r="B76" s="187"/>
      <c r="C76" s="24" t="s">
        <v>53</v>
      </c>
      <c r="D76" s="24"/>
      <c r="E76" s="24"/>
      <c r="F76" s="142" t="s">
        <v>54</v>
      </c>
      <c r="G76" s="198">
        <v>250</v>
      </c>
      <c r="H76" s="199"/>
      <c r="I76" s="99">
        <f t="shared" si="1"/>
        <v>0</v>
      </c>
      <c r="J76" s="211"/>
      <c r="K76" s="212"/>
    </row>
    <row r="77" spans="1:14" ht="15" customHeight="1" x14ac:dyDescent="0.2">
      <c r="B77" s="187"/>
      <c r="C77" s="24" t="s">
        <v>55</v>
      </c>
      <c r="D77" s="24"/>
      <c r="E77" s="24"/>
      <c r="F77" s="142">
        <v>654</v>
      </c>
      <c r="G77" s="198">
        <v>290</v>
      </c>
      <c r="H77" s="199"/>
      <c r="I77" s="99">
        <f t="shared" si="1"/>
        <v>0</v>
      </c>
      <c r="J77" s="211"/>
      <c r="K77" s="212"/>
    </row>
    <row r="78" spans="1:14" ht="15" customHeight="1" x14ac:dyDescent="0.2">
      <c r="B78" s="187"/>
      <c r="C78" s="24" t="s">
        <v>56</v>
      </c>
      <c r="D78" s="24"/>
      <c r="E78" s="24"/>
      <c r="F78" s="142">
        <v>674</v>
      </c>
      <c r="G78" s="198">
        <v>290</v>
      </c>
      <c r="H78" s="199"/>
      <c r="I78" s="99">
        <f t="shared" si="1"/>
        <v>0</v>
      </c>
      <c r="J78" s="211"/>
      <c r="K78" s="212"/>
    </row>
    <row r="79" spans="1:14" ht="15" customHeight="1" x14ac:dyDescent="0.2">
      <c r="B79" s="187"/>
      <c r="C79" s="24" t="s">
        <v>57</v>
      </c>
      <c r="D79" s="24"/>
      <c r="E79" s="24"/>
      <c r="F79" s="142">
        <v>659</v>
      </c>
      <c r="G79" s="198">
        <v>290</v>
      </c>
      <c r="H79" s="199"/>
      <c r="I79" s="99">
        <f t="shared" si="1"/>
        <v>0</v>
      </c>
      <c r="J79" s="211"/>
      <c r="K79" s="212"/>
    </row>
    <row r="80" spans="1:14" ht="15" customHeight="1" x14ac:dyDescent="0.2">
      <c r="A80" s="23"/>
      <c r="B80" s="151" t="s">
        <v>58</v>
      </c>
      <c r="C80" s="215" t="s">
        <v>59</v>
      </c>
      <c r="D80" s="216"/>
      <c r="E80" s="217"/>
      <c r="F80" s="151" t="s">
        <v>36</v>
      </c>
      <c r="G80" s="218">
        <v>310</v>
      </c>
      <c r="H80" s="219"/>
      <c r="I80" s="101">
        <f>I64+I65-I74</f>
        <v>4243.8500000000022</v>
      </c>
      <c r="J80" s="207">
        <f>J64+J65-J74</f>
        <v>4243.8500000000013</v>
      </c>
      <c r="K80" s="208"/>
      <c r="L80" s="23"/>
      <c r="M80" s="23"/>
    </row>
    <row r="81" spans="2:35" ht="15" customHeight="1" x14ac:dyDescent="0.2">
      <c r="B81" s="142" t="s">
        <v>60</v>
      </c>
      <c r="C81" s="195" t="s">
        <v>61</v>
      </c>
      <c r="D81" s="196"/>
      <c r="E81" s="197"/>
      <c r="F81" s="142" t="s">
        <v>36</v>
      </c>
      <c r="G81" s="198">
        <v>510</v>
      </c>
      <c r="H81" s="199"/>
      <c r="I81" s="105">
        <v>0.21</v>
      </c>
      <c r="J81" s="220">
        <v>0.21</v>
      </c>
      <c r="K81" s="221"/>
    </row>
    <row r="82" spans="2:35" ht="15" customHeight="1" x14ac:dyDescent="0.2">
      <c r="B82" s="142" t="s">
        <v>62</v>
      </c>
      <c r="C82" s="195" t="s">
        <v>63</v>
      </c>
      <c r="D82" s="196"/>
      <c r="E82" s="197"/>
      <c r="F82" s="142" t="s">
        <v>36</v>
      </c>
      <c r="G82" s="198">
        <v>600</v>
      </c>
      <c r="H82" s="199"/>
      <c r="I82" s="106">
        <f>I80*I81-0.01</f>
        <v>891.19850000000042</v>
      </c>
      <c r="J82" s="211">
        <v>891.2</v>
      </c>
      <c r="K82" s="212"/>
      <c r="M82" s="1">
        <f>4243.85*21%</f>
        <v>891.20850000000007</v>
      </c>
    </row>
    <row r="83" spans="2:35" ht="15" customHeight="1" x14ac:dyDescent="0.2">
      <c r="B83" s="142" t="s">
        <v>64</v>
      </c>
      <c r="C83" s="195" t="s">
        <v>65</v>
      </c>
      <c r="D83" s="196"/>
      <c r="E83" s="197"/>
      <c r="F83" s="142" t="s">
        <v>36</v>
      </c>
      <c r="G83" s="213" t="s">
        <v>66</v>
      </c>
      <c r="H83" s="214"/>
      <c r="I83" s="99"/>
      <c r="J83" s="211"/>
      <c r="K83" s="212"/>
    </row>
    <row r="84" spans="2:35" ht="22.5" customHeight="1" x14ac:dyDescent="0.2">
      <c r="B84" s="151" t="s">
        <v>67</v>
      </c>
      <c r="C84" s="202" t="s">
        <v>68</v>
      </c>
      <c r="D84" s="203"/>
      <c r="E84" s="204"/>
      <c r="F84" s="151">
        <v>591.59299999999996</v>
      </c>
      <c r="G84" s="205" t="s">
        <v>69</v>
      </c>
      <c r="H84" s="206"/>
      <c r="I84" s="98">
        <f>SUM(J84:K84)</f>
        <v>891.2</v>
      </c>
      <c r="J84" s="207">
        <f>J82</f>
        <v>891.2</v>
      </c>
      <c r="K84" s="208"/>
      <c r="L84" s="23"/>
      <c r="M84" s="23"/>
      <c r="N84" s="128"/>
      <c r="O84" s="23"/>
      <c r="P84" s="23"/>
      <c r="Q84" s="23"/>
      <c r="R84" s="23"/>
      <c r="S84" s="23"/>
      <c r="T84" s="23"/>
    </row>
    <row r="85" spans="2:35" ht="15" customHeight="1" x14ac:dyDescent="0.2">
      <c r="B85" s="142" t="s">
        <v>70</v>
      </c>
      <c r="C85" s="195" t="s">
        <v>71</v>
      </c>
      <c r="D85" s="196"/>
      <c r="E85" s="197"/>
      <c r="F85" s="142" t="s">
        <v>36</v>
      </c>
      <c r="G85" s="198" t="s">
        <v>36</v>
      </c>
      <c r="H85" s="199"/>
      <c r="I85" s="22"/>
      <c r="J85" s="209" t="s">
        <v>94</v>
      </c>
      <c r="K85" s="210"/>
    </row>
    <row r="86" spans="2:35" ht="15" customHeight="1" x14ac:dyDescent="0.2">
      <c r="B86" s="142" t="s">
        <v>73</v>
      </c>
      <c r="C86" s="195" t="s">
        <v>74</v>
      </c>
      <c r="D86" s="196"/>
      <c r="E86" s="197"/>
      <c r="F86" s="142" t="s">
        <v>90</v>
      </c>
      <c r="G86" s="198">
        <v>840</v>
      </c>
      <c r="H86" s="199"/>
      <c r="I86" s="37">
        <v>0</v>
      </c>
      <c r="J86" s="200"/>
      <c r="K86" s="201"/>
    </row>
    <row r="87" spans="2:35" ht="15" customHeight="1" x14ac:dyDescent="0.2">
      <c r="B87" s="142" t="s">
        <v>75</v>
      </c>
      <c r="C87" s="195" t="s">
        <v>76</v>
      </c>
      <c r="D87" s="196"/>
      <c r="E87" s="197"/>
      <c r="F87" s="142" t="s">
        <v>86</v>
      </c>
      <c r="G87" s="198">
        <v>901</v>
      </c>
      <c r="H87" s="199"/>
      <c r="I87" s="37">
        <v>0</v>
      </c>
      <c r="J87" s="200"/>
      <c r="K87" s="201"/>
    </row>
    <row r="88" spans="2:35" ht="15" customHeight="1" x14ac:dyDescent="0.2">
      <c r="B88" s="145"/>
      <c r="F88" s="145"/>
      <c r="G88" s="147"/>
      <c r="H88" s="147"/>
      <c r="I88" s="26"/>
      <c r="J88" s="25"/>
      <c r="K88" s="25"/>
      <c r="N88" s="147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2:35" ht="15" customHeight="1" x14ac:dyDescent="0.2">
      <c r="B89" s="27" t="s">
        <v>77</v>
      </c>
      <c r="C89" s="27"/>
      <c r="F89" s="145"/>
      <c r="G89" s="145"/>
      <c r="H89" s="145"/>
      <c r="I89" s="28"/>
      <c r="J89" s="25"/>
      <c r="K89" s="25"/>
      <c r="N89" s="147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2:35" ht="15" customHeight="1" x14ac:dyDescent="0.2">
      <c r="B90" s="27" t="s">
        <v>78</v>
      </c>
      <c r="C90" s="27"/>
      <c r="F90" s="107">
        <f>J82</f>
        <v>891.2</v>
      </c>
      <c r="G90" s="108" t="s">
        <v>96</v>
      </c>
      <c r="H90" s="109"/>
      <c r="I90" s="110"/>
      <c r="J90" s="110"/>
      <c r="K90" s="110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2:35" ht="15" customHeight="1" x14ac:dyDescent="0.2">
      <c r="B91" s="27" t="s">
        <v>79</v>
      </c>
      <c r="C91" s="27"/>
      <c r="F91" s="104">
        <f>K84</f>
        <v>0</v>
      </c>
      <c r="G91" s="27" t="s">
        <v>72</v>
      </c>
      <c r="H91" s="145"/>
      <c r="I91" s="25"/>
      <c r="J91" s="25"/>
      <c r="K91" s="25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2:35" ht="15" customHeight="1" x14ac:dyDescent="0.2">
      <c r="B92" s="27" t="s">
        <v>95</v>
      </c>
      <c r="C92" s="27"/>
      <c r="F92" s="107">
        <v>0</v>
      </c>
      <c r="G92" s="108" t="s">
        <v>113</v>
      </c>
      <c r="H92" s="109"/>
      <c r="I92" s="110"/>
      <c r="J92" s="110"/>
      <c r="K92" s="110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2:35" ht="15" customHeight="1" x14ac:dyDescent="0.2">
      <c r="B93" s="27"/>
      <c r="C93" s="27"/>
      <c r="F93" s="125">
        <f>F90+F92</f>
        <v>891.2</v>
      </c>
      <c r="G93" s="27"/>
      <c r="H93" s="145"/>
      <c r="I93" s="25"/>
      <c r="J93" s="25"/>
      <c r="K93" s="25"/>
      <c r="N93" s="132"/>
      <c r="O93" s="132"/>
      <c r="P93" s="133"/>
      <c r="Q93" s="132"/>
      <c r="R93" s="132"/>
      <c r="S93" s="132"/>
      <c r="T93" s="132"/>
      <c r="U93" s="132"/>
      <c r="V93" s="132"/>
      <c r="W93" s="132"/>
      <c r="X93" s="132"/>
      <c r="Y93" s="13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2:35" ht="15" customHeight="1" x14ac:dyDescent="0.2">
      <c r="B94" s="27"/>
      <c r="C94" s="27"/>
      <c r="F94" s="145"/>
      <c r="G94" s="145"/>
      <c r="H94" s="145"/>
      <c r="N94" s="132"/>
      <c r="O94" s="132"/>
      <c r="P94" s="133"/>
      <c r="Q94" s="132"/>
      <c r="R94" s="134"/>
      <c r="S94" s="132"/>
      <c r="T94" s="132"/>
      <c r="U94" s="132"/>
      <c r="V94" s="132"/>
      <c r="W94" s="132"/>
      <c r="X94" s="132"/>
      <c r="Y94" s="13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2:35" ht="15" customHeight="1" x14ac:dyDescent="0.2">
      <c r="B95" s="27" t="s">
        <v>80</v>
      </c>
      <c r="C95" s="27"/>
      <c r="F95" s="145"/>
      <c r="G95" s="145"/>
      <c r="H95" s="145"/>
      <c r="N95" s="132"/>
      <c r="O95" s="132"/>
      <c r="P95" s="133"/>
      <c r="Q95" s="132"/>
      <c r="R95" s="132"/>
      <c r="S95" s="132"/>
      <c r="T95" s="134"/>
      <c r="U95" s="132"/>
      <c r="V95" s="132"/>
      <c r="W95" s="132"/>
      <c r="X95" s="132"/>
      <c r="Y95" s="13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2:35" ht="15" customHeight="1" x14ac:dyDescent="0.2">
      <c r="B96" s="27" t="s">
        <v>81</v>
      </c>
      <c r="C96" s="27"/>
      <c r="F96" s="145"/>
      <c r="G96" s="145"/>
      <c r="H96" s="145"/>
      <c r="N96" s="132"/>
      <c r="O96" s="132"/>
      <c r="P96" s="133"/>
      <c r="Q96" s="132"/>
      <c r="R96" s="132"/>
      <c r="S96" s="132"/>
      <c r="T96" s="132"/>
      <c r="U96" s="132"/>
      <c r="V96" s="132"/>
      <c r="W96" s="132"/>
      <c r="X96" s="132"/>
      <c r="Y96" s="13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2:35" x14ac:dyDescent="0.2">
      <c r="B97" s="27" t="s">
        <v>82</v>
      </c>
      <c r="C97" s="27"/>
      <c r="F97" s="145"/>
      <c r="G97" s="145"/>
      <c r="H97" s="145"/>
      <c r="N97" s="132"/>
      <c r="O97" s="135"/>
      <c r="P97" s="136"/>
      <c r="Q97" s="135"/>
      <c r="R97" s="135"/>
      <c r="S97" s="135"/>
      <c r="T97" s="137"/>
      <c r="U97" s="135"/>
      <c r="V97" s="135"/>
      <c r="W97" s="135"/>
      <c r="X97" s="135"/>
      <c r="Y97" s="135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2:35" x14ac:dyDescent="0.2">
      <c r="B98" s="27" t="s">
        <v>83</v>
      </c>
      <c r="C98" s="27"/>
      <c r="N98" s="132"/>
      <c r="O98" s="135"/>
      <c r="P98" s="136"/>
      <c r="Q98" s="135"/>
      <c r="R98" s="135"/>
      <c r="S98" s="135"/>
      <c r="T98" s="135"/>
      <c r="U98" s="135"/>
      <c r="V98" s="135"/>
      <c r="W98" s="135"/>
      <c r="X98" s="135"/>
      <c r="Y98" s="135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2:35" x14ac:dyDescent="0.2">
      <c r="B99" s="27" t="s">
        <v>84</v>
      </c>
      <c r="C99" s="27"/>
      <c r="N99" s="132"/>
      <c r="O99" s="135"/>
      <c r="P99" s="136"/>
      <c r="Q99" s="135"/>
      <c r="R99" s="135"/>
      <c r="S99" s="135"/>
      <c r="T99" s="135"/>
      <c r="U99" s="135"/>
      <c r="V99" s="135"/>
      <c r="W99" s="135"/>
      <c r="X99" s="135"/>
      <c r="Y99" s="135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2:35" x14ac:dyDescent="0.2">
      <c r="B100" s="27" t="s">
        <v>85</v>
      </c>
      <c r="C100" s="27"/>
      <c r="N100" s="132"/>
      <c r="O100" s="135"/>
      <c r="P100" s="136"/>
      <c r="Q100" s="135"/>
      <c r="R100" s="135"/>
      <c r="S100" s="135"/>
      <c r="T100" s="135"/>
      <c r="U100" s="135"/>
      <c r="V100" s="135"/>
      <c r="W100" s="135"/>
      <c r="X100" s="135"/>
      <c r="Y100" s="135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2:35" x14ac:dyDescent="0.2">
      <c r="B101" s="27"/>
      <c r="C101" s="27"/>
      <c r="N101" s="147"/>
      <c r="O101" s="135"/>
      <c r="P101" s="136"/>
      <c r="Q101" s="135"/>
      <c r="R101" s="135"/>
      <c r="S101" s="135"/>
      <c r="T101" s="135"/>
      <c r="U101" s="135"/>
      <c r="V101" s="135"/>
      <c r="W101" s="135"/>
      <c r="X101" s="135"/>
      <c r="Y101" s="135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2:35" ht="25.5" customHeight="1" x14ac:dyDescent="0.2">
      <c r="B102" s="194" t="s">
        <v>105</v>
      </c>
      <c r="C102" s="194"/>
      <c r="D102" s="194"/>
      <c r="E102" s="194"/>
      <c r="F102" s="194"/>
      <c r="G102" s="194"/>
      <c r="H102" s="194"/>
      <c r="I102" s="194"/>
      <c r="J102" s="194"/>
      <c r="K102" s="194"/>
      <c r="N102" s="147"/>
      <c r="O102" s="57"/>
      <c r="P102" s="138"/>
      <c r="Q102" s="57"/>
      <c r="R102" s="57"/>
      <c r="S102" s="57"/>
      <c r="T102" s="57"/>
      <c r="U102" s="57"/>
      <c r="V102" s="57"/>
      <c r="W102" s="57"/>
      <c r="X102" s="57"/>
      <c r="Y102" s="57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2:35" ht="12" customHeight="1" x14ac:dyDescent="0.2">
      <c r="B103" s="191" t="s">
        <v>106</v>
      </c>
      <c r="C103" s="191"/>
      <c r="D103" s="191"/>
      <c r="E103" s="191"/>
      <c r="F103" s="191"/>
      <c r="G103" s="191"/>
      <c r="H103" s="191"/>
      <c r="I103" s="191"/>
      <c r="J103" s="191"/>
      <c r="K103" s="191"/>
      <c r="O103" s="6"/>
      <c r="P103" s="129"/>
      <c r="Q103" s="6"/>
      <c r="R103" s="6"/>
      <c r="S103" s="6"/>
      <c r="T103" s="6"/>
      <c r="U103" s="6"/>
      <c r="V103" s="6"/>
      <c r="W103" s="6"/>
      <c r="X103" s="6"/>
      <c r="Y103" s="6"/>
    </row>
    <row r="104" spans="2:35" ht="58.5" customHeight="1" x14ac:dyDescent="0.2">
      <c r="B104" s="191" t="s">
        <v>107</v>
      </c>
      <c r="C104" s="191"/>
      <c r="D104" s="191"/>
      <c r="E104" s="191"/>
      <c r="F104" s="191"/>
      <c r="G104" s="191"/>
      <c r="H104" s="191"/>
      <c r="I104" s="191"/>
      <c r="J104" s="191"/>
      <c r="K104" s="191"/>
      <c r="O104" s="6"/>
      <c r="P104" s="129"/>
      <c r="Q104" s="6"/>
      <c r="R104" s="6"/>
      <c r="S104" s="6"/>
      <c r="T104" s="6"/>
      <c r="U104" s="6"/>
      <c r="V104" s="6"/>
      <c r="W104" s="6"/>
      <c r="X104" s="6"/>
      <c r="Y104" s="6"/>
    </row>
    <row r="105" spans="2:35" x14ac:dyDescent="0.2">
      <c r="B105" s="27"/>
      <c r="C105" s="27"/>
      <c r="O105" s="6"/>
      <c r="P105" s="129"/>
      <c r="Q105" s="6"/>
      <c r="R105" s="6"/>
      <c r="S105" s="6"/>
      <c r="T105" s="6"/>
      <c r="U105" s="6"/>
      <c r="V105" s="6"/>
      <c r="W105" s="6"/>
      <c r="X105" s="6"/>
      <c r="Y105" s="6"/>
    </row>
    <row r="106" spans="2:35" ht="31.5" customHeight="1" x14ac:dyDescent="0.2">
      <c r="B106" s="187" t="s">
        <v>100</v>
      </c>
      <c r="C106" s="187"/>
      <c r="D106" s="142" t="s">
        <v>108</v>
      </c>
      <c r="E106" s="142" t="s">
        <v>102</v>
      </c>
      <c r="F106" s="142" t="s">
        <v>103</v>
      </c>
      <c r="G106" s="187" t="s">
        <v>104</v>
      </c>
      <c r="H106" s="187"/>
      <c r="I106" s="187"/>
      <c r="J106" s="142" t="s">
        <v>99</v>
      </c>
      <c r="K106" s="130" t="s">
        <v>109</v>
      </c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2:35" ht="12.75" customHeight="1" x14ac:dyDescent="0.2">
      <c r="B107" s="187" t="s">
        <v>101</v>
      </c>
      <c r="C107" s="187"/>
      <c r="D107" s="144">
        <v>1</v>
      </c>
      <c r="E107" s="144">
        <v>2</v>
      </c>
      <c r="F107" s="144">
        <v>3</v>
      </c>
      <c r="G107" s="192">
        <v>4</v>
      </c>
      <c r="H107" s="192"/>
      <c r="I107" s="192"/>
      <c r="J107" s="144">
        <v>5</v>
      </c>
      <c r="K107" s="144">
        <v>6</v>
      </c>
      <c r="L107" s="131"/>
      <c r="M107" s="131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2:35" ht="15" customHeight="1" x14ac:dyDescent="0.2">
      <c r="B108" s="188">
        <v>2014</v>
      </c>
      <c r="C108" s="188"/>
      <c r="D108" s="143">
        <v>10.79</v>
      </c>
      <c r="E108" s="170">
        <v>480</v>
      </c>
      <c r="F108" s="143">
        <v>480</v>
      </c>
      <c r="G108" s="186">
        <v>0</v>
      </c>
      <c r="H108" s="186"/>
      <c r="I108" s="186"/>
      <c r="J108" s="143">
        <v>480</v>
      </c>
      <c r="K108" s="170">
        <f>480-10.79</f>
        <v>469.21</v>
      </c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2:35" ht="15" customHeight="1" x14ac:dyDescent="0.2">
      <c r="B109" s="189">
        <v>2015</v>
      </c>
      <c r="C109" s="189"/>
      <c r="D109" s="143">
        <v>-3961.1</v>
      </c>
      <c r="E109" s="171">
        <v>960</v>
      </c>
      <c r="F109" s="143">
        <v>960</v>
      </c>
      <c r="G109" s="186">
        <v>0</v>
      </c>
      <c r="H109" s="186"/>
      <c r="I109" s="186"/>
      <c r="J109" s="143">
        <v>960</v>
      </c>
      <c r="K109" s="143" t="s">
        <v>110</v>
      </c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2:35" ht="15" customHeight="1" x14ac:dyDescent="0.2">
      <c r="B110" s="190">
        <v>2016</v>
      </c>
      <c r="C110" s="190"/>
      <c r="D110" s="143">
        <v>1668.34</v>
      </c>
      <c r="E110" s="153">
        <v>960</v>
      </c>
      <c r="F110" s="143" t="s">
        <v>36</v>
      </c>
      <c r="G110" s="186" t="s">
        <v>111</v>
      </c>
      <c r="H110" s="186"/>
      <c r="I110" s="186"/>
      <c r="J110" s="143">
        <v>960</v>
      </c>
      <c r="K110" s="143" t="s">
        <v>112</v>
      </c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2:35" ht="15" customHeight="1" x14ac:dyDescent="0.2">
      <c r="B111" s="185">
        <v>2017</v>
      </c>
      <c r="C111" s="185"/>
      <c r="D111" s="143">
        <v>679.13</v>
      </c>
      <c r="E111" s="143">
        <v>960</v>
      </c>
      <c r="F111" s="143">
        <v>960</v>
      </c>
      <c r="G111" s="186">
        <v>0</v>
      </c>
      <c r="H111" s="186"/>
      <c r="I111" s="186"/>
      <c r="J111" s="143">
        <v>960</v>
      </c>
      <c r="K111" s="143" t="s">
        <v>119</v>
      </c>
    </row>
    <row r="112" spans="2:35" ht="15" hidden="1" customHeight="1" x14ac:dyDescent="0.2">
      <c r="B112" s="187">
        <v>2018</v>
      </c>
      <c r="C112" s="187"/>
      <c r="D112" s="143"/>
      <c r="E112" s="143"/>
      <c r="F112" s="143"/>
      <c r="G112" s="186"/>
      <c r="H112" s="186"/>
      <c r="I112" s="186"/>
      <c r="J112" s="143"/>
      <c r="K112" s="143" t="s">
        <v>118</v>
      </c>
    </row>
  </sheetData>
  <mergeCells count="119">
    <mergeCell ref="B1:K1"/>
    <mergeCell ref="B4:K4"/>
    <mergeCell ref="B6:K6"/>
    <mergeCell ref="B9:E9"/>
    <mergeCell ref="G9:J9"/>
    <mergeCell ref="B10:C10"/>
    <mergeCell ref="G10:H10"/>
    <mergeCell ref="B36:K36"/>
    <mergeCell ref="G37:I37"/>
    <mergeCell ref="B39:C39"/>
    <mergeCell ref="G39:H39"/>
    <mergeCell ref="B40:K40"/>
    <mergeCell ref="G41:I41"/>
    <mergeCell ref="B28:C28"/>
    <mergeCell ref="G28:H28"/>
    <mergeCell ref="B29:K29"/>
    <mergeCell ref="G30:I30"/>
    <mergeCell ref="B35:C35"/>
    <mergeCell ref="G35:H35"/>
    <mergeCell ref="B66:B73"/>
    <mergeCell ref="C66:E66"/>
    <mergeCell ref="G66:H66"/>
    <mergeCell ref="J66:K66"/>
    <mergeCell ref="C67:E67"/>
    <mergeCell ref="G67:H67"/>
    <mergeCell ref="B62:B63"/>
    <mergeCell ref="C62:E63"/>
    <mergeCell ref="F62:H62"/>
    <mergeCell ref="I62:I63"/>
    <mergeCell ref="J62:K62"/>
    <mergeCell ref="G63:H63"/>
    <mergeCell ref="J63:K63"/>
    <mergeCell ref="J67:K67"/>
    <mergeCell ref="C68:E68"/>
    <mergeCell ref="G68:H68"/>
    <mergeCell ref="J68:K68"/>
    <mergeCell ref="C69:E69"/>
    <mergeCell ref="G69:H69"/>
    <mergeCell ref="J69:K69"/>
    <mergeCell ref="G64:H64"/>
    <mergeCell ref="J64:K64"/>
    <mergeCell ref="G65:H65"/>
    <mergeCell ref="J65:K65"/>
    <mergeCell ref="G72:H72"/>
    <mergeCell ref="J72:K72"/>
    <mergeCell ref="C73:E73"/>
    <mergeCell ref="G73:H73"/>
    <mergeCell ref="J73:K73"/>
    <mergeCell ref="G74:H74"/>
    <mergeCell ref="J74:K74"/>
    <mergeCell ref="C70:E70"/>
    <mergeCell ref="G70:H70"/>
    <mergeCell ref="J70:K70"/>
    <mergeCell ref="C71:E71"/>
    <mergeCell ref="G71:H71"/>
    <mergeCell ref="J71:K71"/>
    <mergeCell ref="B75:B79"/>
    <mergeCell ref="G75:H75"/>
    <mergeCell ref="J75:K75"/>
    <mergeCell ref="G76:H76"/>
    <mergeCell ref="J76:K76"/>
    <mergeCell ref="G77:H77"/>
    <mergeCell ref="J77:K77"/>
    <mergeCell ref="G78:H78"/>
    <mergeCell ref="J78:K78"/>
    <mergeCell ref="G79:H79"/>
    <mergeCell ref="C82:E82"/>
    <mergeCell ref="G82:H82"/>
    <mergeCell ref="J82:K82"/>
    <mergeCell ref="C83:E83"/>
    <mergeCell ref="G83:H83"/>
    <mergeCell ref="J83:K83"/>
    <mergeCell ref="J79:K79"/>
    <mergeCell ref="C80:E80"/>
    <mergeCell ref="G80:H80"/>
    <mergeCell ref="J80:K80"/>
    <mergeCell ref="C81:E81"/>
    <mergeCell ref="G81:H81"/>
    <mergeCell ref="J81:K81"/>
    <mergeCell ref="C86:E86"/>
    <mergeCell ref="G86:H86"/>
    <mergeCell ref="J86:K86"/>
    <mergeCell ref="C87:E87"/>
    <mergeCell ref="G87:H87"/>
    <mergeCell ref="J87:K87"/>
    <mergeCell ref="C84:E84"/>
    <mergeCell ref="G84:H84"/>
    <mergeCell ref="J84:K84"/>
    <mergeCell ref="C85:E85"/>
    <mergeCell ref="G85:H85"/>
    <mergeCell ref="J85:K85"/>
    <mergeCell ref="X90:X92"/>
    <mergeCell ref="Y90:Y92"/>
    <mergeCell ref="B102:K102"/>
    <mergeCell ref="N90:N92"/>
    <mergeCell ref="O90:O92"/>
    <mergeCell ref="P90:Q92"/>
    <mergeCell ref="R90:R92"/>
    <mergeCell ref="S90:S92"/>
    <mergeCell ref="T90:T92"/>
    <mergeCell ref="B103:K103"/>
    <mergeCell ref="B104:K104"/>
    <mergeCell ref="B106:C106"/>
    <mergeCell ref="G106:I106"/>
    <mergeCell ref="B107:C107"/>
    <mergeCell ref="G107:I107"/>
    <mergeCell ref="U90:U92"/>
    <mergeCell ref="V90:V92"/>
    <mergeCell ref="W90:W92"/>
    <mergeCell ref="B111:C111"/>
    <mergeCell ref="G111:I111"/>
    <mergeCell ref="B112:C112"/>
    <mergeCell ref="G112:I112"/>
    <mergeCell ref="B108:C108"/>
    <mergeCell ref="G108:I108"/>
    <mergeCell ref="B109:C109"/>
    <mergeCell ref="G109:I109"/>
    <mergeCell ref="B110:C110"/>
    <mergeCell ref="G110:I110"/>
  </mergeCells>
  <pageMargins left="0" right="0" top="0" bottom="0" header="0" footer="0"/>
  <pageSetup paperSize="9" orientation="portrait" horizontalDpi="360" verticalDpi="360" r:id="rId1"/>
  <headerFooter alignWithMargins="0"/>
  <rowBreaks count="1" manualBreakCount="1">
    <brk id="58" max="10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57"/>
  <sheetViews>
    <sheetView showGridLines="0" tabSelected="1" defaultGridColor="0" topLeftCell="A10" colorId="49" zoomScaleNormal="100" workbookViewId="0">
      <selection activeCell="F20" sqref="F20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176" t="s">
        <v>93</v>
      </c>
      <c r="C1" s="176"/>
      <c r="D1" s="176"/>
      <c r="E1" s="176"/>
      <c r="F1" s="176"/>
      <c r="G1" s="176"/>
      <c r="H1" s="176"/>
      <c r="I1" s="176"/>
      <c r="J1" s="176"/>
      <c r="K1" s="176"/>
    </row>
    <row r="3" spans="1:16" ht="15.75" x14ac:dyDescent="0.2">
      <c r="B3" s="176" t="s">
        <v>121</v>
      </c>
      <c r="C3" s="176"/>
      <c r="D3" s="176"/>
      <c r="E3" s="176"/>
      <c r="F3" s="176"/>
      <c r="G3" s="176"/>
      <c r="H3" s="176"/>
      <c r="I3" s="176"/>
      <c r="J3" s="176"/>
      <c r="K3" s="176"/>
    </row>
    <row r="6" spans="1:16" ht="21" customHeight="1" x14ac:dyDescent="0.2">
      <c r="B6" s="177" t="s">
        <v>128</v>
      </c>
      <c r="C6" s="178"/>
      <c r="D6" s="178"/>
      <c r="E6" s="178"/>
      <c r="F6" s="178"/>
      <c r="G6" s="178"/>
      <c r="H6" s="178"/>
      <c r="I6" s="178"/>
      <c r="J6" s="178"/>
      <c r="K6" s="179"/>
    </row>
    <row r="7" spans="1:16" ht="17.25" customHeight="1" x14ac:dyDescent="0.2">
      <c r="B7" s="180"/>
      <c r="C7" s="180"/>
      <c r="D7" s="180"/>
      <c r="E7" s="180"/>
      <c r="F7" s="180"/>
      <c r="G7" s="180"/>
      <c r="H7" s="180"/>
      <c r="I7" s="180"/>
      <c r="J7" s="180"/>
      <c r="K7" s="180"/>
    </row>
    <row r="8" spans="1:16" ht="12" thickBot="1" x14ac:dyDescent="0.25">
      <c r="L8" s="2"/>
      <c r="M8" s="2"/>
      <c r="N8" s="2"/>
      <c r="O8" s="2"/>
    </row>
    <row r="9" spans="1:16" ht="20.100000000000001" customHeight="1" thickBot="1" x14ac:dyDescent="0.25">
      <c r="A9" s="2"/>
      <c r="B9" s="181" t="s">
        <v>10</v>
      </c>
      <c r="C9" s="181"/>
      <c r="D9" s="181"/>
      <c r="E9" s="181"/>
      <c r="F9" s="241"/>
      <c r="G9" s="182" t="s">
        <v>11</v>
      </c>
      <c r="H9" s="181"/>
      <c r="I9" s="181"/>
      <c r="J9" s="181"/>
      <c r="K9" s="181"/>
      <c r="L9" s="2"/>
      <c r="M9" s="2"/>
      <c r="N9" s="2"/>
      <c r="O9" s="2"/>
      <c r="P9" s="2"/>
    </row>
    <row r="10" spans="1:16" ht="20.100000000000001" customHeight="1" thickBot="1" x14ac:dyDescent="0.25">
      <c r="B10" s="173" t="s">
        <v>2</v>
      </c>
      <c r="C10" s="173"/>
      <c r="D10" s="111" t="s">
        <v>87</v>
      </c>
      <c r="E10" s="3" t="s">
        <v>3</v>
      </c>
      <c r="F10" s="60" t="s">
        <v>88</v>
      </c>
      <c r="G10" s="174" t="s">
        <v>2</v>
      </c>
      <c r="H10" s="173"/>
      <c r="I10" s="111" t="s">
        <v>87</v>
      </c>
      <c r="J10" s="3" t="s">
        <v>3</v>
      </c>
      <c r="K10" s="60" t="s">
        <v>88</v>
      </c>
      <c r="L10" s="2"/>
      <c r="M10" s="2"/>
      <c r="N10" s="2"/>
      <c r="O10" s="2"/>
      <c r="P10" s="2"/>
    </row>
    <row r="11" spans="1:16" ht="20.100000000000001" customHeight="1" thickTop="1" x14ac:dyDescent="0.2">
      <c r="A11" s="2"/>
      <c r="B11" s="42">
        <v>501</v>
      </c>
      <c r="C11" s="42">
        <v>100</v>
      </c>
      <c r="D11" s="112">
        <v>8.33</v>
      </c>
      <c r="E11" s="43"/>
      <c r="F11" s="61"/>
      <c r="G11" s="56">
        <v>602</v>
      </c>
      <c r="H11" s="2"/>
      <c r="I11" s="113">
        <v>23010.639999999999</v>
      </c>
      <c r="J11" s="5">
        <f>I11</f>
        <v>23010.639999999999</v>
      </c>
      <c r="K11" s="50">
        <v>23011</v>
      </c>
      <c r="L11" s="2"/>
      <c r="M11" s="2"/>
      <c r="N11" s="2"/>
      <c r="O11" s="2"/>
      <c r="P11" s="2"/>
    </row>
    <row r="12" spans="1:16" ht="20.100000000000001" customHeight="1" x14ac:dyDescent="0.2">
      <c r="A12" s="2"/>
      <c r="B12" s="2">
        <v>501</v>
      </c>
      <c r="C12" s="2">
        <v>200</v>
      </c>
      <c r="D12" s="5">
        <v>3805.65</v>
      </c>
      <c r="E12" s="53"/>
      <c r="F12" s="122"/>
      <c r="G12" s="63">
        <v>668</v>
      </c>
      <c r="H12" s="29"/>
      <c r="I12" s="35">
        <v>0</v>
      </c>
      <c r="J12" s="30">
        <f>I12</f>
        <v>0</v>
      </c>
      <c r="K12" s="62">
        <v>0</v>
      </c>
      <c r="L12" s="2"/>
      <c r="M12" s="2"/>
      <c r="N12" s="2"/>
      <c r="O12" s="2"/>
      <c r="P12" s="2"/>
    </row>
    <row r="13" spans="1:16" ht="20.100000000000001" customHeight="1" x14ac:dyDescent="0.2">
      <c r="A13" s="2"/>
      <c r="B13" s="2">
        <v>501</v>
      </c>
      <c r="C13" s="2">
        <v>300</v>
      </c>
      <c r="D13" s="5">
        <v>7380.89</v>
      </c>
      <c r="E13" s="53"/>
      <c r="F13" s="122"/>
      <c r="G13" s="56"/>
      <c r="H13" s="2"/>
      <c r="I13" s="113"/>
      <c r="J13" s="5"/>
      <c r="K13" s="50"/>
      <c r="L13" s="2"/>
      <c r="M13" s="2"/>
      <c r="N13" s="2"/>
      <c r="O13" s="2"/>
      <c r="P13" s="2"/>
    </row>
    <row r="14" spans="1:16" ht="20.100000000000001" customHeight="1" x14ac:dyDescent="0.2">
      <c r="A14" s="2"/>
      <c r="B14" s="19">
        <v>501</v>
      </c>
      <c r="C14" s="19">
        <v>400</v>
      </c>
      <c r="D14" s="44">
        <v>12.45</v>
      </c>
      <c r="E14" s="65">
        <f>SUM(D11:D14)</f>
        <v>11207.320000000002</v>
      </c>
      <c r="F14" s="124">
        <v>11207</v>
      </c>
      <c r="G14" s="56"/>
      <c r="H14" s="2"/>
      <c r="I14" s="113"/>
      <c r="J14" s="5"/>
      <c r="K14" s="50"/>
      <c r="L14" s="2"/>
      <c r="M14" s="2"/>
      <c r="N14" s="2"/>
      <c r="O14" s="2"/>
      <c r="P14" s="2"/>
    </row>
    <row r="15" spans="1:16" ht="20.100000000000001" customHeight="1" x14ac:dyDescent="0.2">
      <c r="A15" s="2"/>
      <c r="B15" s="2">
        <v>518</v>
      </c>
      <c r="C15" s="2">
        <v>200</v>
      </c>
      <c r="D15" s="113">
        <v>3520</v>
      </c>
      <c r="E15" s="53"/>
      <c r="F15" s="122"/>
      <c r="G15" s="56"/>
      <c r="H15" s="2"/>
      <c r="I15" s="113"/>
      <c r="J15" s="5"/>
      <c r="K15" s="50"/>
      <c r="L15" s="2"/>
      <c r="M15" s="2"/>
      <c r="N15" s="2"/>
      <c r="O15" s="2"/>
      <c r="P15" s="2"/>
    </row>
    <row r="16" spans="1:16" ht="20.100000000000001" customHeight="1" x14ac:dyDescent="0.2">
      <c r="A16" s="2"/>
      <c r="B16" s="19">
        <v>518</v>
      </c>
      <c r="C16" s="19">
        <v>300</v>
      </c>
      <c r="D16" s="44">
        <v>3956.67</v>
      </c>
      <c r="E16" s="65">
        <f>SUM(D15:D16)</f>
        <v>7476.67</v>
      </c>
      <c r="F16" s="172">
        <v>7477</v>
      </c>
      <c r="G16" s="56"/>
      <c r="H16" s="2"/>
      <c r="I16" s="113"/>
      <c r="J16" s="5"/>
      <c r="K16" s="50"/>
      <c r="L16" s="2"/>
      <c r="M16" s="2"/>
      <c r="N16" s="2"/>
      <c r="O16" s="2"/>
      <c r="P16" s="2"/>
    </row>
    <row r="17" spans="1:16" ht="20.100000000000001" customHeight="1" x14ac:dyDescent="0.2">
      <c r="A17" s="2"/>
      <c r="B17" s="29">
        <v>568</v>
      </c>
      <c r="C17" s="29"/>
      <c r="D17" s="35">
        <v>82.8</v>
      </c>
      <c r="E17" s="66">
        <f t="shared" ref="E17" si="0">D17</f>
        <v>82.8</v>
      </c>
      <c r="F17" s="62">
        <v>83</v>
      </c>
      <c r="G17" s="56"/>
      <c r="H17" s="2"/>
      <c r="I17" s="113"/>
      <c r="J17" s="5"/>
      <c r="K17" s="50"/>
      <c r="L17" s="2"/>
      <c r="M17" s="2"/>
      <c r="N17" s="2"/>
      <c r="O17" s="2"/>
      <c r="P17" s="2"/>
    </row>
    <row r="18" spans="1:16" ht="20.100000000000001" customHeight="1" x14ac:dyDescent="0.2">
      <c r="A18" s="2"/>
      <c r="B18" s="161">
        <v>591</v>
      </c>
      <c r="C18" s="161">
        <v>10</v>
      </c>
      <c r="D18" s="155">
        <v>891.2</v>
      </c>
      <c r="E18" s="156"/>
      <c r="F18" s="157"/>
      <c r="G18" s="56"/>
      <c r="H18" s="2"/>
      <c r="I18" s="113"/>
      <c r="J18" s="5"/>
      <c r="K18" s="50"/>
      <c r="L18" s="2"/>
      <c r="M18" s="2"/>
      <c r="N18" s="2"/>
      <c r="O18" s="2"/>
      <c r="P18" s="2"/>
    </row>
    <row r="19" spans="1:16" ht="20.100000000000001" customHeight="1" thickBot="1" x14ac:dyDescent="0.25">
      <c r="B19" s="154">
        <v>591</v>
      </c>
      <c r="C19" s="154">
        <v>20</v>
      </c>
      <c r="D19" s="158">
        <v>0</v>
      </c>
      <c r="E19" s="159">
        <f>SUM(D18:D19)</f>
        <v>891.2</v>
      </c>
      <c r="F19" s="160">
        <v>891</v>
      </c>
      <c r="G19" s="59"/>
      <c r="H19" s="9"/>
      <c r="I19" s="116"/>
      <c r="J19" s="9"/>
      <c r="K19" s="64"/>
      <c r="L19" s="2"/>
      <c r="M19" s="2"/>
      <c r="N19" s="2"/>
      <c r="O19" s="2"/>
      <c r="P19" s="2"/>
    </row>
    <row r="20" spans="1:16" ht="20.100000000000001" customHeight="1" thickTop="1" x14ac:dyDescent="0.2">
      <c r="D20" s="115">
        <f>SUM(D11:D19)</f>
        <v>19657.990000000002</v>
      </c>
      <c r="E20" s="7">
        <f>SUM(E11:E19)</f>
        <v>19657.990000000002</v>
      </c>
      <c r="F20" s="61">
        <f>SUM(F11:F19)</f>
        <v>19658</v>
      </c>
      <c r="G20" s="56"/>
      <c r="H20" s="2"/>
      <c r="I20" s="115">
        <f>SUM(I11:I19)</f>
        <v>23010.639999999999</v>
      </c>
      <c r="J20" s="5">
        <f>SUM(J11:J19)</f>
        <v>23010.639999999999</v>
      </c>
      <c r="K20" s="50">
        <f>SUM(K11:K19)</f>
        <v>23011</v>
      </c>
      <c r="L20" s="2"/>
      <c r="M20" s="2"/>
      <c r="N20" s="2"/>
      <c r="O20" s="2"/>
      <c r="P20" s="2"/>
    </row>
    <row r="21" spans="1:16" ht="20.100000000000001" customHeight="1" x14ac:dyDescent="0.2">
      <c r="D21" s="7"/>
      <c r="F21" s="23"/>
      <c r="G21" s="2"/>
      <c r="H21" s="2"/>
      <c r="I21" s="5"/>
      <c r="J21" s="2"/>
      <c r="K21" s="2"/>
      <c r="L21" s="2"/>
      <c r="M21" s="2"/>
      <c r="N21" s="2"/>
      <c r="O21" s="2"/>
      <c r="P21" s="2"/>
    </row>
    <row r="22" spans="1:16" ht="9" customHeight="1" x14ac:dyDescent="0.2">
      <c r="D22" s="7"/>
      <c r="I22" s="7"/>
    </row>
    <row r="23" spans="1:16" x14ac:dyDescent="0.2">
      <c r="D23" s="175" t="s">
        <v>12</v>
      </c>
      <c r="E23" s="175"/>
      <c r="F23" s="175"/>
      <c r="G23" s="140" t="s">
        <v>13</v>
      </c>
      <c r="H23" s="33"/>
      <c r="I23" s="34">
        <f>I20</f>
        <v>23010.639999999999</v>
      </c>
      <c r="J23" s="12">
        <f>K20</f>
        <v>23011</v>
      </c>
    </row>
    <row r="24" spans="1:16" x14ac:dyDescent="0.2">
      <c r="D24" s="175" t="s">
        <v>14</v>
      </c>
      <c r="E24" s="175"/>
      <c r="F24" s="175"/>
      <c r="G24" s="140" t="s">
        <v>13</v>
      </c>
      <c r="H24" s="33"/>
      <c r="I24" s="34">
        <f>D20</f>
        <v>19657.990000000002</v>
      </c>
      <c r="J24" s="12">
        <f>F20</f>
        <v>19658</v>
      </c>
    </row>
    <row r="25" spans="1:16" x14ac:dyDescent="0.2">
      <c r="D25" s="184" t="s">
        <v>114</v>
      </c>
      <c r="E25" s="184"/>
      <c r="F25" s="184"/>
      <c r="G25" s="141" t="s">
        <v>13</v>
      </c>
      <c r="H25" s="39"/>
      <c r="I25" s="127">
        <f>I23-I24</f>
        <v>3352.6499999999978</v>
      </c>
      <c r="J25" s="12">
        <f>J23-J24</f>
        <v>3353</v>
      </c>
      <c r="K25" s="6"/>
    </row>
    <row r="26" spans="1:16" ht="12.75" x14ac:dyDescent="0.2">
      <c r="F26" s="140" t="s">
        <v>15</v>
      </c>
      <c r="H26" s="40"/>
      <c r="I26" s="41">
        <f>I21-D21</f>
        <v>0</v>
      </c>
      <c r="J26" s="12">
        <v>0</v>
      </c>
    </row>
    <row r="27" spans="1:16" x14ac:dyDescent="0.2">
      <c r="H27" s="183"/>
      <c r="I27" s="183"/>
    </row>
    <row r="28" spans="1:16" x14ac:dyDescent="0.2">
      <c r="I28" s="7"/>
    </row>
    <row r="29" spans="1:16" x14ac:dyDescent="0.2">
      <c r="I29" s="7"/>
    </row>
    <row r="30" spans="1:16" x14ac:dyDescent="0.2">
      <c r="I30" s="7"/>
    </row>
    <row r="31" spans="1:16" x14ac:dyDescent="0.2">
      <c r="I31" s="7"/>
    </row>
    <row r="32" spans="1:16" x14ac:dyDescent="0.2">
      <c r="I32" s="7"/>
    </row>
    <row r="33" spans="9:9" x14ac:dyDescent="0.2">
      <c r="I33" s="7"/>
    </row>
    <row r="34" spans="9:9" x14ac:dyDescent="0.2">
      <c r="I34" s="7"/>
    </row>
    <row r="35" spans="9:9" x14ac:dyDescent="0.2">
      <c r="I35" s="7"/>
    </row>
    <row r="36" spans="9:9" x14ac:dyDescent="0.2">
      <c r="I36" s="7"/>
    </row>
    <row r="37" spans="9:9" x14ac:dyDescent="0.2">
      <c r="I37" s="7"/>
    </row>
    <row r="38" spans="9:9" x14ac:dyDescent="0.2">
      <c r="I38" s="7"/>
    </row>
    <row r="39" spans="9:9" x14ac:dyDescent="0.2">
      <c r="I39" s="7"/>
    </row>
    <row r="40" spans="9:9" x14ac:dyDescent="0.2">
      <c r="I40" s="7"/>
    </row>
    <row r="41" spans="9:9" x14ac:dyDescent="0.2">
      <c r="I41" s="7"/>
    </row>
    <row r="42" spans="9:9" x14ac:dyDescent="0.2">
      <c r="I42" s="7"/>
    </row>
    <row r="43" spans="9:9" x14ac:dyDescent="0.2">
      <c r="I43" s="7"/>
    </row>
    <row r="44" spans="9:9" x14ac:dyDescent="0.2">
      <c r="I44" s="7"/>
    </row>
    <row r="45" spans="9:9" x14ac:dyDescent="0.2">
      <c r="I45" s="7"/>
    </row>
    <row r="46" spans="9:9" x14ac:dyDescent="0.2">
      <c r="I46" s="7"/>
    </row>
    <row r="47" spans="9:9" x14ac:dyDescent="0.2">
      <c r="I47" s="7"/>
    </row>
    <row r="48" spans="9:9" x14ac:dyDescent="0.2">
      <c r="I48" s="7"/>
    </row>
    <row r="49" spans="9:9" x14ac:dyDescent="0.2">
      <c r="I49" s="7"/>
    </row>
    <row r="50" spans="9:9" x14ac:dyDescent="0.2">
      <c r="I50" s="7"/>
    </row>
    <row r="51" spans="9:9" x14ac:dyDescent="0.2">
      <c r="I51" s="7"/>
    </row>
    <row r="52" spans="9:9" x14ac:dyDescent="0.2">
      <c r="I52" s="7"/>
    </row>
    <row r="53" spans="9:9" x14ac:dyDescent="0.2">
      <c r="I53" s="7"/>
    </row>
    <row r="54" spans="9:9" x14ac:dyDescent="0.2">
      <c r="I54" s="7"/>
    </row>
    <row r="55" spans="9:9" x14ac:dyDescent="0.2">
      <c r="I55" s="7"/>
    </row>
    <row r="56" spans="9:9" x14ac:dyDescent="0.2">
      <c r="I56" s="7"/>
    </row>
    <row r="57" spans="9:9" x14ac:dyDescent="0.2">
      <c r="I57" s="7"/>
    </row>
  </sheetData>
  <mergeCells count="12">
    <mergeCell ref="H27:I27"/>
    <mergeCell ref="B1:K1"/>
    <mergeCell ref="B3:K3"/>
    <mergeCell ref="B6:K6"/>
    <mergeCell ref="B7:K7"/>
    <mergeCell ref="B9:F9"/>
    <mergeCell ref="G9:K9"/>
    <mergeCell ref="B10:C10"/>
    <mergeCell ref="G10:H10"/>
    <mergeCell ref="D23:F23"/>
    <mergeCell ref="D24:F24"/>
    <mergeCell ref="D25:F25"/>
  </mergeCells>
  <pageMargins left="0" right="0" top="0" bottom="0" header="0" footer="0"/>
  <pageSetup paperSize="9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2"/>
  <sheetViews>
    <sheetView showGridLines="0" defaultGridColor="0" colorId="49" zoomScaleNormal="100" workbookViewId="0">
      <selection activeCell="K21" sqref="K21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176" t="s">
        <v>93</v>
      </c>
      <c r="C1" s="176"/>
      <c r="D1" s="176"/>
      <c r="E1" s="176"/>
      <c r="F1" s="176"/>
      <c r="G1" s="176"/>
      <c r="H1" s="176"/>
      <c r="I1" s="176"/>
      <c r="J1" s="176"/>
      <c r="K1" s="176"/>
    </row>
    <row r="3" spans="1:21" ht="15.75" x14ac:dyDescent="0.2"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5" spans="1:21" ht="21.75" customHeight="1" x14ac:dyDescent="0.2">
      <c r="B5" s="177" t="s">
        <v>129</v>
      </c>
      <c r="C5" s="178"/>
      <c r="D5" s="178"/>
      <c r="E5" s="178"/>
      <c r="F5" s="178"/>
      <c r="G5" s="178"/>
      <c r="H5" s="178"/>
      <c r="I5" s="178"/>
      <c r="J5" s="178"/>
      <c r="K5" s="179"/>
      <c r="R5"/>
      <c r="S5"/>
      <c r="T5"/>
      <c r="U5"/>
    </row>
    <row r="6" spans="1:21" ht="21.75" customHeight="1" x14ac:dyDescent="0.2">
      <c r="B6" s="180"/>
      <c r="C6" s="180"/>
      <c r="D6" s="180"/>
      <c r="E6" s="180"/>
      <c r="F6" s="180"/>
      <c r="G6" s="180"/>
      <c r="H6" s="180"/>
      <c r="I6" s="180"/>
      <c r="J6" s="180"/>
      <c r="K6" s="180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181" t="s">
        <v>0</v>
      </c>
      <c r="C8" s="181"/>
      <c r="D8" s="181"/>
      <c r="E8" s="181"/>
      <c r="F8" s="181"/>
      <c r="G8" s="182" t="s">
        <v>1</v>
      </c>
      <c r="H8" s="181"/>
      <c r="I8" s="181"/>
      <c r="J8" s="181"/>
      <c r="K8" s="181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173" t="s">
        <v>2</v>
      </c>
      <c r="C9" s="173"/>
      <c r="D9" s="3" t="s">
        <v>87</v>
      </c>
      <c r="E9" s="47" t="s">
        <v>3</v>
      </c>
      <c r="F9" s="49" t="s">
        <v>88</v>
      </c>
      <c r="G9" s="174" t="s">
        <v>2</v>
      </c>
      <c r="H9" s="173"/>
      <c r="I9" s="3" t="s">
        <v>87</v>
      </c>
      <c r="J9" s="47" t="s">
        <v>3</v>
      </c>
      <c r="K9" s="49" t="s">
        <v>88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4" t="s">
        <v>4</v>
      </c>
      <c r="C10" s="4"/>
      <c r="D10" s="112">
        <v>9785.1</v>
      </c>
      <c r="E10" s="113">
        <f>D10</f>
        <v>9785.1</v>
      </c>
      <c r="F10" s="50">
        <v>9785</v>
      </c>
      <c r="G10" s="117">
        <v>321</v>
      </c>
      <c r="H10" s="118"/>
      <c r="I10" s="119">
        <v>0</v>
      </c>
      <c r="J10" s="120">
        <f>I10</f>
        <v>0</v>
      </c>
      <c r="K10" s="121">
        <v>0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45" t="s">
        <v>5</v>
      </c>
      <c r="C11" s="45"/>
      <c r="D11" s="44">
        <v>991.86</v>
      </c>
      <c r="E11" s="65">
        <f>D11</f>
        <v>991.86</v>
      </c>
      <c r="F11" s="124">
        <v>992</v>
      </c>
      <c r="G11" s="63"/>
      <c r="H11" s="46"/>
      <c r="I11" s="30"/>
      <c r="J11" s="66"/>
      <c r="K11" s="62"/>
      <c r="L11" s="2"/>
      <c r="M11" s="2"/>
      <c r="N11" s="57"/>
      <c r="O11" s="57"/>
      <c r="P11" s="2"/>
      <c r="Q11" s="2"/>
      <c r="R11"/>
      <c r="S11"/>
      <c r="T11"/>
      <c r="U11"/>
    </row>
    <row r="12" spans="1:21" ht="20.100000000000001" customHeight="1" x14ac:dyDescent="0.2">
      <c r="B12" s="45" t="s">
        <v>6</v>
      </c>
      <c r="C12" s="45"/>
      <c r="D12" s="44">
        <v>1500</v>
      </c>
      <c r="E12" s="65">
        <f>D12</f>
        <v>1500</v>
      </c>
      <c r="F12" s="123">
        <v>1500</v>
      </c>
      <c r="G12" s="56"/>
      <c r="H12" s="4"/>
      <c r="I12" s="5"/>
      <c r="J12" s="53"/>
      <c r="K12" s="50"/>
      <c r="L12" s="2"/>
      <c r="M12" s="2"/>
      <c r="N12" s="57"/>
      <c r="O12" s="2"/>
      <c r="P12" s="2"/>
      <c r="Q12" s="2"/>
      <c r="R12"/>
      <c r="S12"/>
      <c r="T12"/>
      <c r="U12"/>
    </row>
    <row r="13" spans="1:21" ht="20.100000000000001" customHeight="1" x14ac:dyDescent="0.2">
      <c r="A13" s="2"/>
      <c r="B13" s="29">
        <v>343</v>
      </c>
      <c r="C13" s="46" t="s">
        <v>97</v>
      </c>
      <c r="D13" s="30">
        <v>392.24</v>
      </c>
      <c r="E13" s="66">
        <f>D13</f>
        <v>392.24</v>
      </c>
      <c r="F13" s="62">
        <v>392</v>
      </c>
      <c r="G13" s="63">
        <v>343</v>
      </c>
      <c r="H13" s="46" t="s">
        <v>97</v>
      </c>
      <c r="I13" s="30"/>
      <c r="J13" s="66"/>
      <c r="K13" s="62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46" t="s">
        <v>98</v>
      </c>
      <c r="C14" s="46"/>
      <c r="D14" s="30">
        <v>0</v>
      </c>
      <c r="E14" s="66">
        <f>D14</f>
        <v>0</v>
      </c>
      <c r="F14" s="67">
        <v>0</v>
      </c>
      <c r="G14" s="56">
        <v>411</v>
      </c>
      <c r="H14" s="4"/>
      <c r="I14" s="5">
        <v>5000</v>
      </c>
      <c r="J14" s="53">
        <f>I14</f>
        <v>5000</v>
      </c>
      <c r="K14" s="50">
        <v>5000</v>
      </c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4"/>
      <c r="C15" s="4"/>
      <c r="D15" s="5"/>
      <c r="E15" s="53"/>
      <c r="F15" s="50"/>
      <c r="G15" s="63">
        <v>429</v>
      </c>
      <c r="H15" s="46"/>
      <c r="I15" s="30">
        <v>0</v>
      </c>
      <c r="J15" s="66">
        <f>I15</f>
        <v>0</v>
      </c>
      <c r="K15" s="62">
        <v>0</v>
      </c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4"/>
      <c r="C16" s="4"/>
      <c r="D16" s="5"/>
      <c r="E16" s="53"/>
      <c r="F16" s="50"/>
      <c r="G16" s="63">
        <v>428</v>
      </c>
      <c r="H16" s="46"/>
      <c r="I16" s="30">
        <v>3425.35</v>
      </c>
      <c r="J16" s="66">
        <f>I16</f>
        <v>3425.35</v>
      </c>
      <c r="K16" s="62">
        <v>3425</v>
      </c>
      <c r="L16" s="2"/>
      <c r="M16" s="2"/>
      <c r="N16" s="2"/>
      <c r="O16" s="2"/>
      <c r="P16" s="2"/>
      <c r="Q16" s="2"/>
      <c r="R16"/>
      <c r="S16"/>
      <c r="T16"/>
      <c r="U16"/>
    </row>
    <row r="17" spans="2:21" ht="20.100000000000001" customHeight="1" x14ac:dyDescent="0.2">
      <c r="B17" s="4"/>
      <c r="C17" s="4"/>
      <c r="D17" s="5"/>
      <c r="E17" s="53"/>
      <c r="F17" s="50"/>
      <c r="G17" s="166">
        <v>341</v>
      </c>
      <c r="H17" s="167" t="s">
        <v>116</v>
      </c>
      <c r="I17" s="156">
        <v>891.2</v>
      </c>
      <c r="J17" s="162">
        <f>I17</f>
        <v>891.2</v>
      </c>
      <c r="K17" s="157">
        <v>891</v>
      </c>
      <c r="L17" s="2"/>
      <c r="M17" s="2"/>
      <c r="N17" s="2"/>
      <c r="O17" s="2"/>
      <c r="P17" s="2"/>
      <c r="Q17" s="2"/>
      <c r="R17"/>
      <c r="S17"/>
      <c r="T17"/>
      <c r="U17"/>
    </row>
    <row r="18" spans="2:21" ht="20.100000000000001" customHeight="1" x14ac:dyDescent="0.2">
      <c r="B18" s="4"/>
      <c r="C18" s="4"/>
      <c r="D18" s="5"/>
      <c r="E18" s="53"/>
      <c r="F18" s="50"/>
      <c r="G18" s="168">
        <v>341</v>
      </c>
      <c r="H18" s="169" t="s">
        <v>117</v>
      </c>
      <c r="I18" s="163">
        <v>0</v>
      </c>
      <c r="J18" s="164">
        <v>0</v>
      </c>
      <c r="K18" s="165"/>
      <c r="L18" s="2"/>
      <c r="M18" s="2"/>
      <c r="N18" s="2"/>
      <c r="O18" s="2"/>
      <c r="P18" s="2"/>
      <c r="Q18" s="2"/>
      <c r="R18"/>
      <c r="S18"/>
      <c r="T18"/>
      <c r="U18"/>
    </row>
    <row r="19" spans="2:21" ht="20.100000000000001" customHeight="1" x14ac:dyDescent="0.2">
      <c r="B19" s="4"/>
      <c r="C19" s="4"/>
      <c r="D19" s="5"/>
      <c r="E19" s="52"/>
      <c r="F19" s="50"/>
      <c r="G19" s="56"/>
      <c r="H19" s="2"/>
      <c r="I19" s="5"/>
      <c r="J19" s="53"/>
      <c r="K19" s="50"/>
      <c r="L19" s="2"/>
      <c r="M19" s="2"/>
      <c r="N19" s="2"/>
      <c r="O19" s="2"/>
      <c r="P19" s="2"/>
      <c r="Q19" s="2"/>
      <c r="R19"/>
      <c r="S19"/>
      <c r="T19"/>
      <c r="U19"/>
    </row>
    <row r="20" spans="2:21" ht="20.100000000000001" customHeight="1" x14ac:dyDescent="0.2">
      <c r="B20" s="4"/>
      <c r="C20" s="2"/>
      <c r="D20" s="5"/>
      <c r="E20" s="52"/>
      <c r="F20" s="50"/>
      <c r="G20" s="58" t="s">
        <v>130</v>
      </c>
      <c r="H20" s="32"/>
      <c r="I20" s="139">
        <f>'710-2018 po'!I25</f>
        <v>3352.6499999999978</v>
      </c>
      <c r="J20" s="55">
        <f>I20</f>
        <v>3352.6499999999978</v>
      </c>
      <c r="K20" s="50">
        <v>3353</v>
      </c>
      <c r="L20" s="2"/>
      <c r="M20" s="2"/>
      <c r="N20" s="2"/>
      <c r="O20" s="2"/>
      <c r="P20" s="2"/>
      <c r="Q20" s="2"/>
      <c r="R20" s="2"/>
    </row>
    <row r="21" spans="2:21" ht="20.100000000000001" customHeight="1" thickBot="1" x14ac:dyDescent="0.25">
      <c r="B21" s="8"/>
      <c r="C21" s="9"/>
      <c r="D21" s="10"/>
      <c r="E21" s="54"/>
      <c r="F21" s="51"/>
      <c r="G21" s="59"/>
      <c r="H21" s="9"/>
      <c r="I21" s="10"/>
      <c r="J21" s="54"/>
      <c r="K21" s="51"/>
      <c r="L21" s="2"/>
      <c r="M21" s="2"/>
      <c r="N21" s="2"/>
      <c r="O21" s="2"/>
      <c r="P21" s="2"/>
      <c r="Q21" s="2"/>
      <c r="R21" s="2"/>
    </row>
    <row r="22" spans="2:21" ht="20.100000000000001" customHeight="1" thickTop="1" x14ac:dyDescent="0.2">
      <c r="B22" s="11"/>
      <c r="D22" s="7">
        <f>SUM(D10:D21)</f>
        <v>12669.2</v>
      </c>
      <c r="E22" s="53">
        <f>SUM(E10:E21)</f>
        <v>12669.2</v>
      </c>
      <c r="F22" s="50">
        <f>SUM(F10:F21)</f>
        <v>12669</v>
      </c>
      <c r="G22" s="56"/>
      <c r="H22" s="2"/>
      <c r="I22" s="5">
        <f>SUM(I10:I21)</f>
        <v>12669.199999999999</v>
      </c>
      <c r="J22" s="53">
        <f>SUM(J10:J21)</f>
        <v>12669.199999999999</v>
      </c>
      <c r="K22" s="50">
        <f>SUM(K10:K21)</f>
        <v>12669</v>
      </c>
      <c r="L22" s="2"/>
      <c r="M22" s="2"/>
      <c r="N22" s="2"/>
      <c r="O22" s="2"/>
      <c r="P22" s="2"/>
      <c r="Q22" s="2"/>
      <c r="R22" s="2"/>
    </row>
    <row r="23" spans="2:21" ht="20.100000000000001" customHeight="1" x14ac:dyDescent="0.2">
      <c r="B23" s="11"/>
      <c r="D23" s="7"/>
      <c r="F23" s="122"/>
      <c r="G23" s="2"/>
      <c r="H23" s="2"/>
      <c r="I23" s="5"/>
      <c r="J23" s="2"/>
      <c r="K23" s="96"/>
      <c r="L23" s="2"/>
      <c r="M23" s="2"/>
      <c r="N23" s="2"/>
      <c r="O23" s="2"/>
      <c r="P23" s="2"/>
      <c r="Q23" s="2"/>
      <c r="R23" s="2"/>
    </row>
    <row r="24" spans="2:21" x14ac:dyDescent="0.2">
      <c r="B24" s="11"/>
      <c r="D24" s="7"/>
      <c r="F24" s="6"/>
      <c r="I24" s="80" t="s">
        <v>7</v>
      </c>
      <c r="J24" s="81">
        <f>E22-J22</f>
        <v>0</v>
      </c>
      <c r="K24" s="97"/>
      <c r="L24" s="82"/>
      <c r="N24" s="6"/>
    </row>
    <row r="25" spans="2:21" x14ac:dyDescent="0.2">
      <c r="B25" s="11"/>
      <c r="D25" s="7"/>
      <c r="F25" s="6"/>
      <c r="I25" s="7"/>
      <c r="J25" s="7"/>
      <c r="K25" s="6"/>
    </row>
    <row r="26" spans="2:21" x14ac:dyDescent="0.2">
      <c r="B26" s="11"/>
      <c r="E26" s="175" t="s">
        <v>8</v>
      </c>
      <c r="F26" s="175"/>
      <c r="I26" s="7">
        <f>D22</f>
        <v>12669.2</v>
      </c>
      <c r="J26" s="6">
        <f>F22</f>
        <v>12669</v>
      </c>
      <c r="K26" s="1" t="s">
        <v>89</v>
      </c>
    </row>
    <row r="27" spans="2:21" x14ac:dyDescent="0.2">
      <c r="B27" s="11"/>
      <c r="E27" s="175" t="s">
        <v>9</v>
      </c>
      <c r="F27" s="175"/>
      <c r="I27" s="7">
        <f>I22</f>
        <v>12669.199999999999</v>
      </c>
      <c r="J27" s="6">
        <f>K22</f>
        <v>12669</v>
      </c>
      <c r="K27" s="1" t="s">
        <v>89</v>
      </c>
    </row>
    <row r="28" spans="2:21" x14ac:dyDescent="0.2">
      <c r="B28" s="11"/>
      <c r="I28" s="7"/>
    </row>
    <row r="29" spans="2:21" x14ac:dyDescent="0.2">
      <c r="B29" s="11"/>
      <c r="I29" s="7">
        <f>I26-I27</f>
        <v>0</v>
      </c>
      <c r="J29" s="6">
        <f>J26-J27</f>
        <v>0</v>
      </c>
    </row>
    <row r="30" spans="2:21" x14ac:dyDescent="0.2">
      <c r="B30" s="11"/>
      <c r="I30" s="7"/>
    </row>
    <row r="31" spans="2:21" x14ac:dyDescent="0.2">
      <c r="B31" s="11"/>
      <c r="I31" s="7"/>
    </row>
    <row r="32" spans="2:21" x14ac:dyDescent="0.2">
      <c r="B32" s="11"/>
      <c r="I32" s="7"/>
    </row>
    <row r="33" spans="2:9" x14ac:dyDescent="0.2">
      <c r="B33" s="11"/>
      <c r="I33" s="7"/>
    </row>
    <row r="34" spans="2:9" x14ac:dyDescent="0.2">
      <c r="B34" s="11"/>
      <c r="I34" s="7"/>
    </row>
    <row r="35" spans="2:9" x14ac:dyDescent="0.2">
      <c r="B35" s="11"/>
      <c r="I35" s="7"/>
    </row>
    <row r="36" spans="2:9" x14ac:dyDescent="0.2">
      <c r="B36" s="11"/>
      <c r="I36" s="7"/>
    </row>
    <row r="37" spans="2:9" x14ac:dyDescent="0.2">
      <c r="B37" s="11"/>
      <c r="I37" s="7"/>
    </row>
    <row r="38" spans="2:9" x14ac:dyDescent="0.2">
      <c r="B38" s="11"/>
      <c r="I38" s="7"/>
    </row>
    <row r="39" spans="2:9" x14ac:dyDescent="0.2">
      <c r="B39" s="11"/>
      <c r="I39" s="7"/>
    </row>
    <row r="40" spans="2:9" x14ac:dyDescent="0.2">
      <c r="B40" s="11"/>
      <c r="I40" s="7"/>
    </row>
    <row r="41" spans="2:9" x14ac:dyDescent="0.2">
      <c r="B41" s="11"/>
      <c r="I41" s="7"/>
    </row>
    <row r="42" spans="2:9" x14ac:dyDescent="0.2">
      <c r="B42" s="11"/>
      <c r="I42" s="7"/>
    </row>
    <row r="43" spans="2:9" x14ac:dyDescent="0.2">
      <c r="B43" s="11"/>
      <c r="I43" s="7"/>
    </row>
    <row r="44" spans="2:9" x14ac:dyDescent="0.2">
      <c r="B44" s="11"/>
      <c r="I44" s="7"/>
    </row>
    <row r="45" spans="2:9" x14ac:dyDescent="0.2">
      <c r="B45" s="11"/>
      <c r="I45" s="7"/>
    </row>
    <row r="46" spans="2:9" x14ac:dyDescent="0.2">
      <c r="B46" s="11"/>
      <c r="I46" s="7"/>
    </row>
    <row r="47" spans="2:9" x14ac:dyDescent="0.2">
      <c r="B47" s="11"/>
      <c r="I47" s="7"/>
    </row>
    <row r="48" spans="2:9" x14ac:dyDescent="0.2">
      <c r="B48" s="11"/>
      <c r="I48" s="7"/>
    </row>
    <row r="49" spans="2:9" x14ac:dyDescent="0.2">
      <c r="B49" s="11"/>
      <c r="I49" s="7"/>
    </row>
    <row r="50" spans="2:9" x14ac:dyDescent="0.2">
      <c r="B50" s="11"/>
      <c r="I50" s="7"/>
    </row>
    <row r="51" spans="2:9" x14ac:dyDescent="0.2">
      <c r="B51" s="11"/>
      <c r="I51" s="7"/>
    </row>
    <row r="52" spans="2:9" x14ac:dyDescent="0.2">
      <c r="B52" s="11"/>
      <c r="I52" s="7"/>
    </row>
    <row r="53" spans="2:9" x14ac:dyDescent="0.2">
      <c r="B53" s="11"/>
      <c r="I53" s="7"/>
    </row>
    <row r="54" spans="2:9" x14ac:dyDescent="0.2">
      <c r="B54" s="11"/>
      <c r="I54" s="7"/>
    </row>
    <row r="55" spans="2:9" x14ac:dyDescent="0.2">
      <c r="B55" s="11"/>
      <c r="I55" s="7"/>
    </row>
    <row r="56" spans="2:9" x14ac:dyDescent="0.2">
      <c r="B56" s="11"/>
      <c r="I56" s="7"/>
    </row>
    <row r="57" spans="2:9" x14ac:dyDescent="0.2">
      <c r="B57" s="11"/>
      <c r="I57" s="7"/>
    </row>
    <row r="58" spans="2:9" x14ac:dyDescent="0.2">
      <c r="B58" s="11"/>
      <c r="I58" s="7"/>
    </row>
    <row r="59" spans="2:9" x14ac:dyDescent="0.2">
      <c r="B59" s="11"/>
    </row>
    <row r="60" spans="2:9" x14ac:dyDescent="0.2">
      <c r="B60" s="11"/>
    </row>
    <row r="61" spans="2:9" x14ac:dyDescent="0.2">
      <c r="B61" s="11"/>
    </row>
    <row r="62" spans="2:9" x14ac:dyDescent="0.2">
      <c r="B62" s="11"/>
    </row>
    <row r="63" spans="2:9" x14ac:dyDescent="0.2">
      <c r="B63" s="11"/>
    </row>
    <row r="64" spans="2:9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  <row r="92" spans="2:2" x14ac:dyDescent="0.2">
      <c r="B92" s="11"/>
    </row>
    <row r="93" spans="2:2" x14ac:dyDescent="0.2">
      <c r="B93" s="11"/>
    </row>
    <row r="94" spans="2:2" x14ac:dyDescent="0.2">
      <c r="B94" s="11"/>
    </row>
    <row r="95" spans="2:2" x14ac:dyDescent="0.2">
      <c r="B95" s="11"/>
    </row>
    <row r="96" spans="2:2" x14ac:dyDescent="0.2">
      <c r="B96" s="11"/>
    </row>
    <row r="97" spans="2:2" x14ac:dyDescent="0.2">
      <c r="B97" s="11"/>
    </row>
    <row r="98" spans="2:2" x14ac:dyDescent="0.2">
      <c r="B98" s="11"/>
    </row>
    <row r="99" spans="2:2" x14ac:dyDescent="0.2">
      <c r="B99" s="11"/>
    </row>
    <row r="100" spans="2:2" x14ac:dyDescent="0.2">
      <c r="B100" s="11"/>
    </row>
    <row r="101" spans="2:2" x14ac:dyDescent="0.2">
      <c r="B101" s="11"/>
    </row>
    <row r="102" spans="2:2" x14ac:dyDescent="0.2">
      <c r="B102" s="11"/>
    </row>
  </sheetData>
  <mergeCells count="10">
    <mergeCell ref="B9:C9"/>
    <mergeCell ref="G9:H9"/>
    <mergeCell ref="E26:F26"/>
    <mergeCell ref="E27:F27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701-2018</vt:lpstr>
      <vt:lpstr>710-2018 pred</vt:lpstr>
      <vt:lpstr>702-2018 pred</vt:lpstr>
      <vt:lpstr>710 HČ 18</vt:lpstr>
      <vt:lpstr>710-2018 po</vt:lpstr>
      <vt:lpstr>702-2018 po</vt:lpstr>
      <vt:lpstr>'701-2018'!Oblasť_tlače</vt:lpstr>
      <vt:lpstr>'702-2018 po'!Oblasť_tlače</vt:lpstr>
      <vt:lpstr>'702-2018 pred'!Oblasť_tlače</vt:lpstr>
      <vt:lpstr>'710 HČ 18'!Oblasť_tlače</vt:lpstr>
      <vt:lpstr>'710-2018 po'!Oblasť_tlače</vt:lpstr>
      <vt:lpstr>'710-2018 pred'!Oblasť_tlače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2019-03-26T19:00:40Z</cp:lastPrinted>
  <dcterms:created xsi:type="dcterms:W3CDTF">2005-03-12T12:44:24Z</dcterms:created>
  <dcterms:modified xsi:type="dcterms:W3CDTF">2019-03-27T21:59:16Z</dcterms:modified>
</cp:coreProperties>
</file>