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zef Zelenay\Documents\Dodo\SHEKEL\Uctovna zavierka 2018\"/>
    </mc:Choice>
  </mc:AlternateContent>
  <bookViews>
    <workbookView xWindow="0" yWindow="0" windowWidth="19200" windowHeight="7050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G224" i="1" l="1"/>
  <c r="G227" i="1"/>
  <c r="H220" i="1"/>
  <c r="G220" i="1"/>
  <c r="I203" i="1"/>
  <c r="I202" i="1"/>
  <c r="J187" i="1"/>
  <c r="F187" i="1"/>
  <c r="E184" i="1"/>
  <c r="I154" i="1"/>
  <c r="I153" i="1"/>
  <c r="I103" i="1"/>
  <c r="I102" i="1"/>
  <c r="J88" i="1"/>
  <c r="J100" i="1"/>
  <c r="E99" i="1"/>
  <c r="I100" i="1"/>
  <c r="H100" i="1"/>
  <c r="G100" i="1"/>
  <c r="F100" i="1"/>
  <c r="E100" i="1"/>
  <c r="J99" i="1"/>
  <c r="I99" i="1"/>
  <c r="H99" i="1"/>
  <c r="G99" i="1"/>
  <c r="F99" i="1"/>
  <c r="J96" i="1"/>
  <c r="J94" i="1"/>
  <c r="J93" i="1"/>
  <c r="G96" i="1"/>
  <c r="G88" i="1"/>
  <c r="J85" i="1"/>
  <c r="G76" i="1"/>
  <c r="F76" i="1"/>
  <c r="G75" i="1"/>
  <c r="F75" i="1"/>
  <c r="E76" i="1"/>
  <c r="E75" i="1"/>
  <c r="J72" i="1"/>
  <c r="G72" i="1"/>
  <c r="L70" i="1"/>
  <c r="G64" i="1"/>
  <c r="J61" i="1"/>
  <c r="G59" i="1"/>
  <c r="J59" i="1"/>
  <c r="I52" i="1"/>
  <c r="I51" i="1"/>
  <c r="H226" i="1" l="1"/>
  <c r="H222" i="1"/>
  <c r="H227" i="1" s="1"/>
  <c r="F115" i="1" l="1"/>
  <c r="J111" i="1"/>
  <c r="J115" i="1" s="1"/>
  <c r="G226" i="1" l="1"/>
  <c r="G222" i="1"/>
  <c r="J89" i="1" l="1"/>
  <c r="J83" i="1"/>
  <c r="F139" i="1" l="1"/>
  <c r="J75" i="1"/>
  <c r="E64" i="1" l="1"/>
  <c r="F64" i="1"/>
  <c r="H127" i="1" l="1"/>
  <c r="F127" i="1"/>
  <c r="J91" i="1"/>
  <c r="J76" i="1"/>
  <c r="F72" i="1"/>
  <c r="J68" i="1"/>
  <c r="J69" i="1"/>
  <c r="J64" i="1"/>
  <c r="F166" i="1" l="1"/>
  <c r="H184" i="1"/>
  <c r="H166" i="1"/>
</calcChain>
</file>

<file path=xl/sharedStrings.xml><?xml version="1.0" encoding="utf-8"?>
<sst xmlns="http://schemas.openxmlformats.org/spreadsheetml/2006/main" count="183" uniqueCount="123">
  <si>
    <t>Poznámky Úč POD 3-01</t>
  </si>
  <si>
    <t>A.</t>
  </si>
  <si>
    <t>INFORMÁCIE O ÚČTOVNEJ JEDNOTKE</t>
  </si>
  <si>
    <t>Založenie spoločnosti:</t>
  </si>
  <si>
    <t>Hlavnými činnosťami spoločnosti sú:</t>
  </si>
  <si>
    <t>Počet zamestnancov:</t>
  </si>
  <si>
    <t>Údaje o neobmedzenom ručením:</t>
  </si>
  <si>
    <t>Spoločnosť nie je neobmedzene ručiacim spoločníkom iných spoločností podľa</t>
  </si>
  <si>
    <t>§ 56 ods.5 Obchodného zákonníka.</t>
  </si>
  <si>
    <t>Právny dôvod na zostavenie účtovnej závvierky:</t>
  </si>
  <si>
    <t>závierka podľa § 17 ods.6 zákona NR SR č.431/2002 Z.z. za účtovné obdobie</t>
  </si>
  <si>
    <t>Dátum schválenia účtovnej závierky za predchájúce účtovné obdobie:</t>
  </si>
  <si>
    <t>Zverejnenie účtovnej závierky za predchádzajúce účtovné obdobie:</t>
  </si>
  <si>
    <t>B.</t>
  </si>
  <si>
    <t>INFORMÁCIE O POUŽITÝCH ZÁSADÁCH A ÚČTOVNÝCH METÓDACH:</t>
  </si>
  <si>
    <t>Východiska pre zostavenie účtovnej závierky:</t>
  </si>
  <si>
    <t>Účtovná závierka bola zostavená za predpokladu , že spoločnosť bude</t>
  </si>
  <si>
    <t>nepretržite pokračovať vo svojej činnosti.</t>
  </si>
  <si>
    <t>Účtovné metódy a všeobecné účtovné zásady boli účtovnou jednotkou</t>
  </si>
  <si>
    <t>konzistentne aplikované.</t>
  </si>
  <si>
    <t>chýb minulých účtovných období.</t>
  </si>
  <si>
    <t>INFORMÁCIE K PRÍLOHE č.3 časti F.písm. s, o vekovej štruktúre pohľadávok:</t>
  </si>
  <si>
    <t>Názov položky</t>
  </si>
  <si>
    <t>V lehote splatnosti</t>
  </si>
  <si>
    <t>Po lehote splatnosti</t>
  </si>
  <si>
    <t>Pohľadávky spolu</t>
  </si>
  <si>
    <t>Krátkodobé pohľadávky</t>
  </si>
  <si>
    <t>Pohľadávky z obch.styku</t>
  </si>
  <si>
    <t>Spolu</t>
  </si>
  <si>
    <t>INFORMÁCIE K PRÍLOHE č.3 časti F.písm. v, o krátkodobom finančnom majetku:</t>
  </si>
  <si>
    <t>Pokladnica, ceniny</t>
  </si>
  <si>
    <t>Bežné účty</t>
  </si>
  <si>
    <t xml:space="preserve">Bežné účtovné </t>
  </si>
  <si>
    <t>obdobie</t>
  </si>
  <si>
    <t xml:space="preserve">Bezprostredne </t>
  </si>
  <si>
    <t>pred.účtovné obd.</t>
  </si>
  <si>
    <t>INFORMÁCIE K PRÍLOHE č.3 časti J.písm. f, a d,  o daniach z príjmov:</t>
  </si>
  <si>
    <t>Výsledok hospodárenia pred</t>
  </si>
  <si>
    <t>zdanením</t>
  </si>
  <si>
    <t>teoretická daň</t>
  </si>
  <si>
    <t>Daňovo neuznané náklady</t>
  </si>
  <si>
    <t>Výnosy nepodliehajúce dani</t>
  </si>
  <si>
    <t xml:space="preserve">Vplyv nevykáz.odloženej </t>
  </si>
  <si>
    <t>daňovej pohľadávky</t>
  </si>
  <si>
    <t>Umorenie daňovej straty</t>
  </si>
  <si>
    <t>Zmena sadzby dane</t>
  </si>
  <si>
    <t>Iné</t>
  </si>
  <si>
    <t>Bežné účt.</t>
  </si>
  <si>
    <t>Bezprostr.</t>
  </si>
  <si>
    <t>predchád.</t>
  </si>
  <si>
    <t>účt.obd.</t>
  </si>
  <si>
    <t>Príjmy z predaja tovaru</t>
  </si>
  <si>
    <t>Výdavky na nákup tovaru</t>
  </si>
  <si>
    <t>Príjmy z predaja služieb</t>
  </si>
  <si>
    <t>Výdavky na obst.materiálu,energie a ost.neskl.dod.</t>
  </si>
  <si>
    <t>Výdavky na služby</t>
  </si>
  <si>
    <t>Ost.výd.na prevádz.činnosti</t>
  </si>
  <si>
    <t>Peňažné toky z prev.činnosti</t>
  </si>
  <si>
    <t>Výdavky mimoriad.charakteru vzťah.sa na fin.činnosť</t>
  </si>
  <si>
    <t>Stav peňažných prostriedkov a peň.ekvi.na zač.účt.ob.</t>
  </si>
  <si>
    <t>Stav peňažných prostriedkov k účt.závierke</t>
  </si>
  <si>
    <t>Výdavky na strane a popl.,okrem výd.na daň z príjmov</t>
  </si>
  <si>
    <t>Účtovný zisk</t>
  </si>
  <si>
    <t>Rozdelenie účt.zisku</t>
  </si>
  <si>
    <t>Bežné účt.obdobie</t>
  </si>
  <si>
    <t>Informácie k prílohe č.3 časti H pís.g, o čistom obrate</t>
  </si>
  <si>
    <t>Tržby za vlasné výrobky</t>
  </si>
  <si>
    <t>Tržby z predaja služieb</t>
  </si>
  <si>
    <t xml:space="preserve">Tržby za tovar </t>
  </si>
  <si>
    <t>Výnosy zo zákazky</t>
  </si>
  <si>
    <t>Výnosy z nehnuteľnosti na predaj</t>
  </si>
  <si>
    <t>Iné výniosy súvisiace s bežnou čin.</t>
  </si>
  <si>
    <t>Splatná daň z príjmov</t>
  </si>
  <si>
    <t>Odložená daň z príjmov</t>
  </si>
  <si>
    <t>Spolu daň z príjmov</t>
  </si>
  <si>
    <t>ZD</t>
  </si>
  <si>
    <t>Daň</t>
  </si>
  <si>
    <t>%</t>
  </si>
  <si>
    <t>Čisté zvýšenie alebo zníženie peň.tokov</t>
  </si>
  <si>
    <t>Spoločnosť nemá žiadnych zamestnancov.</t>
  </si>
  <si>
    <t>Prijaté úroky</t>
  </si>
  <si>
    <t>Informácie k prílohe č.3 časti F. písm.a, o dlhodobom hmotnom majetku</t>
  </si>
  <si>
    <t>Dlhodobý hmotný majetok</t>
  </si>
  <si>
    <t>Pozemky</t>
  </si>
  <si>
    <t>Stavby</t>
  </si>
  <si>
    <t>SHV</t>
  </si>
  <si>
    <t>Prvotné ocenenie</t>
  </si>
  <si>
    <t>Stav na začiatku</t>
  </si>
  <si>
    <t>účtovného obdobia</t>
  </si>
  <si>
    <t>Prírastky</t>
  </si>
  <si>
    <t>Úbytky</t>
  </si>
  <si>
    <t>Presuny</t>
  </si>
  <si>
    <t>Stav na konci</t>
  </si>
  <si>
    <t>Oprávky</t>
  </si>
  <si>
    <t>Zostatková hodnota</t>
  </si>
  <si>
    <t>Stav na začiatku účt.obdobia</t>
  </si>
  <si>
    <t>Stav na konci účt.obdobia</t>
  </si>
  <si>
    <t>Bežné účtovné obdobie</t>
  </si>
  <si>
    <t>Tabuľka č.1</t>
  </si>
  <si>
    <t>Tabuľka č.2</t>
  </si>
  <si>
    <t>Bezprostredne predchádzajúce obdobie</t>
  </si>
  <si>
    <t>Prevod do nerozdeleného zisku</t>
  </si>
  <si>
    <t>minulých rokov</t>
  </si>
  <si>
    <t>Príjmy mimiriadneho charakteru</t>
  </si>
  <si>
    <t>Čisté  peň.toky z prevádzkovej činnosti</t>
  </si>
  <si>
    <t>Čisté peň.toky z investičnej činnosti</t>
  </si>
  <si>
    <t>Čisté peň.toky z finančnej činnosti</t>
  </si>
  <si>
    <t>Účtovná závierka spoločnosti k 31.12.2018 je zostavená ako riadna účtovná</t>
  </si>
  <si>
    <t>od 1.1.2018 do 31.12.2018</t>
  </si>
  <si>
    <t xml:space="preserve">Účtovná závierka spoločnosti k 31.12.2017 , za predchádzajúce obdobie </t>
  </si>
  <si>
    <t>Účtovná závierka spoločnosti k 31.12.2017 bola zverejnená v obchodnom</t>
  </si>
  <si>
    <t>V účtovnom období 2018 spoločnosť nevykonala žiadne opravy významných</t>
  </si>
  <si>
    <t>Prehľad peňažných tokov k 31. decembru 2018</t>
  </si>
  <si>
    <t>Obchdného registra Okresného súdu  Bratislava, oddiel a.s.</t>
  </si>
  <si>
    <t>vložka 112561/B.</t>
  </si>
  <si>
    <t xml:space="preserve"> -účtovné služby</t>
  </si>
  <si>
    <t xml:space="preserve"> -činnosť ekonomických poradcov</t>
  </si>
  <si>
    <t>bola schválená 29.06.2018.</t>
  </si>
  <si>
    <t>registri .</t>
  </si>
  <si>
    <t>IČO: 50390872</t>
  </si>
  <si>
    <t>DIČ:2120309334</t>
  </si>
  <si>
    <t>Mimoriaadne nakldy</t>
  </si>
  <si>
    <t>Spoločnosť SHEKEL, s.r.o. bola zapísaná do obchodného registra 1.7.2017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</si>
</sst>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Fill="1" applyBorder="1"/>
    <xf numFmtId="0" fontId="0" fillId="0" borderId="9" xfId="0" applyBorder="1"/>
    <xf numFmtId="0" fontId="0" fillId="0" borderId="8" xfId="0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0" xfId="0" applyFill="1" applyBorder="1"/>
    <xf numFmtId="0" fontId="0" fillId="0" borderId="10" xfId="0" applyBorder="1"/>
    <xf numFmtId="2" fontId="0" fillId="0" borderId="12" xfId="0" applyNumberFormat="1" applyBorder="1"/>
    <xf numFmtId="2" fontId="0" fillId="0" borderId="0" xfId="0" applyNumberFormat="1" applyBorder="1"/>
    <xf numFmtId="2" fontId="0" fillId="0" borderId="9" xfId="0" applyNumberFormat="1" applyBorder="1"/>
    <xf numFmtId="2" fontId="0" fillId="0" borderId="4" xfId="0" applyNumberFormat="1" applyBorder="1"/>
    <xf numFmtId="0" fontId="0" fillId="0" borderId="5" xfId="0" applyFill="1" applyBorder="1"/>
    <xf numFmtId="2" fontId="0" fillId="0" borderId="7" xfId="0" applyNumberFormat="1" applyBorder="1"/>
    <xf numFmtId="2" fontId="0" fillId="0" borderId="13" xfId="0" applyNumberFormat="1" applyBorder="1"/>
    <xf numFmtId="0" fontId="0" fillId="0" borderId="14" xfId="0" applyBorder="1"/>
    <xf numFmtId="2" fontId="0" fillId="0" borderId="11" xfId="0" applyNumberFormat="1" applyBorder="1"/>
    <xf numFmtId="0" fontId="0" fillId="0" borderId="15" xfId="0" applyBorder="1"/>
    <xf numFmtId="2" fontId="0" fillId="0" borderId="1" xfId="0" applyNumberFormat="1" applyBorder="1"/>
    <xf numFmtId="0" fontId="0" fillId="0" borderId="13" xfId="0" applyBorder="1"/>
    <xf numFmtId="2" fontId="0" fillId="0" borderId="14" xfId="0" applyNumberFormat="1" applyBorder="1"/>
    <xf numFmtId="2" fontId="0" fillId="0" borderId="2" xfId="0" applyNumberFormat="1" applyBorder="1"/>
    <xf numFmtId="2" fontId="0" fillId="0" borderId="15" xfId="0" applyNumberFormat="1" applyBorder="1"/>
    <xf numFmtId="0" fontId="2" fillId="0" borderId="0" xfId="0" applyFont="1" applyAlignment="1">
      <alignment horizontal="left" indent="2"/>
    </xf>
    <xf numFmtId="0" fontId="1" fillId="0" borderId="2" xfId="0" applyFont="1" applyBorder="1"/>
    <xf numFmtId="0" fontId="1" fillId="0" borderId="10" xfId="0" applyFont="1" applyFill="1" applyBorder="1"/>
    <xf numFmtId="0" fontId="1" fillId="0" borderId="11" xfId="0" applyFont="1" applyBorder="1"/>
    <xf numFmtId="2" fontId="1" fillId="0" borderId="12" xfId="0" applyNumberFormat="1" applyFont="1" applyBorder="1"/>
    <xf numFmtId="2" fontId="0" fillId="0" borderId="10" xfId="0" applyNumberFormat="1" applyBorder="1"/>
    <xf numFmtId="0" fontId="1" fillId="0" borderId="3" xfId="0" applyFont="1" applyBorder="1"/>
    <xf numFmtId="0" fontId="1" fillId="0" borderId="4" xfId="0" applyFont="1" applyBorder="1"/>
    <xf numFmtId="2" fontId="1" fillId="0" borderId="1" xfId="0" applyNumberFormat="1" applyFont="1" applyBorder="1"/>
    <xf numFmtId="0" fontId="0" fillId="0" borderId="2" xfId="0" applyFont="1" applyBorder="1"/>
    <xf numFmtId="2" fontId="0" fillId="0" borderId="3" xfId="0" applyNumberFormat="1" applyBorder="1"/>
    <xf numFmtId="0" fontId="0" fillId="0" borderId="2" xfId="0" applyFill="1" applyBorder="1"/>
    <xf numFmtId="2" fontId="0" fillId="0" borderId="5" xfId="0" applyNumberFormat="1" applyBorder="1"/>
    <xf numFmtId="0" fontId="1" fillId="0" borderId="1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164" fontId="0" fillId="0" borderId="14" xfId="0" applyNumberFormat="1" applyBorder="1"/>
    <xf numFmtId="1" fontId="0" fillId="0" borderId="2" xfId="0" applyNumberFormat="1" applyBorder="1"/>
    <xf numFmtId="1" fontId="0" fillId="0" borderId="13" xfId="0" applyNumberFormat="1" applyBorder="1"/>
    <xf numFmtId="2" fontId="0" fillId="0" borderId="0" xfId="0" applyNumberFormat="1"/>
    <xf numFmtId="2" fontId="0" fillId="0" borderId="1" xfId="0" applyNumberFormat="1" applyFont="1" applyBorder="1"/>
    <xf numFmtId="4" fontId="0" fillId="0" borderId="8" xfId="0" applyNumberFormat="1" applyBorder="1"/>
    <xf numFmtId="4" fontId="0" fillId="0" borderId="10" xfId="0" applyNumberFormat="1" applyBorder="1"/>
    <xf numFmtId="4" fontId="0" fillId="0" borderId="2" xfId="0" applyNumberFormat="1" applyBorder="1"/>
    <xf numFmtId="4" fontId="0" fillId="0" borderId="5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0" xfId="0" applyNumberFormat="1"/>
    <xf numFmtId="4" fontId="0" fillId="0" borderId="11" xfId="0" applyNumberForma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abSelected="1" topLeftCell="A119" workbookViewId="0">
      <selection activeCell="F135" sqref="F135"/>
    </sheetView>
  </sheetViews>
  <sheetFormatPr defaultRowHeight="14.5" x14ac:dyDescent="0.35"/>
  <cols>
    <col min="1" max="1" width="6" customWidth="1"/>
    <col min="2" max="2" width="9.453125" bestFit="1" customWidth="1"/>
    <col min="3" max="3" width="10.1796875" customWidth="1"/>
    <col min="4" max="4" width="11.54296875" customWidth="1"/>
    <col min="5" max="5" width="9.54296875" bestFit="1" customWidth="1"/>
    <col min="6" max="6" width="10.26953125" customWidth="1"/>
    <col min="7" max="7" width="10.7265625" customWidth="1"/>
    <col min="8" max="8" width="9.81640625" customWidth="1"/>
    <col min="10" max="10" width="11.26953125" customWidth="1"/>
  </cols>
  <sheetData>
    <row r="1" spans="1:9" x14ac:dyDescent="0.35">
      <c r="A1" t="s">
        <v>0</v>
      </c>
      <c r="I1" t="s">
        <v>119</v>
      </c>
    </row>
    <row r="2" spans="1:9" x14ac:dyDescent="0.35">
      <c r="I2" t="s">
        <v>120</v>
      </c>
    </row>
    <row r="4" spans="1:9" x14ac:dyDescent="0.35">
      <c r="A4" t="s">
        <v>1</v>
      </c>
      <c r="B4" t="s">
        <v>2</v>
      </c>
    </row>
    <row r="6" spans="1:9" x14ac:dyDescent="0.35">
      <c r="A6">
        <v>1</v>
      </c>
      <c r="B6" t="s">
        <v>3</v>
      </c>
    </row>
    <row r="7" spans="1:9" x14ac:dyDescent="0.35">
      <c r="B7" t="s">
        <v>122</v>
      </c>
    </row>
    <row r="8" spans="1:9" x14ac:dyDescent="0.35">
      <c r="B8" t="s">
        <v>113</v>
      </c>
    </row>
    <row r="9" spans="1:9" x14ac:dyDescent="0.35">
      <c r="B9" t="s">
        <v>114</v>
      </c>
    </row>
    <row r="11" spans="1:9" x14ac:dyDescent="0.35">
      <c r="A11">
        <v>2</v>
      </c>
      <c r="B11" t="s">
        <v>4</v>
      </c>
    </row>
    <row r="12" spans="1:9" x14ac:dyDescent="0.35">
      <c r="B12" t="s">
        <v>115</v>
      </c>
    </row>
    <row r="13" spans="1:9" x14ac:dyDescent="0.35">
      <c r="B13" t="s">
        <v>116</v>
      </c>
    </row>
    <row r="19" spans="1:2" x14ac:dyDescent="0.35">
      <c r="A19">
        <v>3</v>
      </c>
      <c r="B19" t="s">
        <v>5</v>
      </c>
    </row>
    <row r="20" spans="1:2" x14ac:dyDescent="0.35">
      <c r="B20" t="s">
        <v>79</v>
      </c>
    </row>
    <row r="22" spans="1:2" x14ac:dyDescent="0.35">
      <c r="A22">
        <v>4</v>
      </c>
      <c r="B22" t="s">
        <v>6</v>
      </c>
    </row>
    <row r="23" spans="1:2" x14ac:dyDescent="0.35">
      <c r="B23" t="s">
        <v>7</v>
      </c>
    </row>
    <row r="24" spans="1:2" x14ac:dyDescent="0.35">
      <c r="B24" t="s">
        <v>8</v>
      </c>
    </row>
    <row r="26" spans="1:2" x14ac:dyDescent="0.35">
      <c r="A26">
        <v>5</v>
      </c>
      <c r="B26" t="s">
        <v>9</v>
      </c>
    </row>
    <row r="27" spans="1:2" x14ac:dyDescent="0.35">
      <c r="B27" t="s">
        <v>107</v>
      </c>
    </row>
    <row r="28" spans="1:2" x14ac:dyDescent="0.35">
      <c r="B28" t="s">
        <v>10</v>
      </c>
    </row>
    <row r="29" spans="1:2" x14ac:dyDescent="0.35">
      <c r="B29" t="s">
        <v>108</v>
      </c>
    </row>
    <row r="31" spans="1:2" x14ac:dyDescent="0.35">
      <c r="A31">
        <v>6</v>
      </c>
      <c r="B31" t="s">
        <v>11</v>
      </c>
    </row>
    <row r="32" spans="1:2" x14ac:dyDescent="0.35">
      <c r="B32" t="s">
        <v>109</v>
      </c>
    </row>
    <row r="33" spans="1:2" x14ac:dyDescent="0.35">
      <c r="B33" t="s">
        <v>117</v>
      </c>
    </row>
    <row r="35" spans="1:2" x14ac:dyDescent="0.35">
      <c r="A35">
        <v>7</v>
      </c>
      <c r="B35" t="s">
        <v>12</v>
      </c>
    </row>
    <row r="36" spans="1:2" x14ac:dyDescent="0.35">
      <c r="B36" t="s">
        <v>110</v>
      </c>
    </row>
    <row r="37" spans="1:2" x14ac:dyDescent="0.35">
      <c r="B37" t="s">
        <v>118</v>
      </c>
    </row>
    <row r="39" spans="1:2" x14ac:dyDescent="0.35">
      <c r="A39" t="s">
        <v>13</v>
      </c>
      <c r="B39" t="s">
        <v>14</v>
      </c>
    </row>
    <row r="41" spans="1:2" x14ac:dyDescent="0.35">
      <c r="A41">
        <v>1</v>
      </c>
      <c r="B41" t="s">
        <v>15</v>
      </c>
    </row>
    <row r="42" spans="1:2" x14ac:dyDescent="0.35">
      <c r="B42" t="s">
        <v>16</v>
      </c>
    </row>
    <row r="43" spans="1:2" x14ac:dyDescent="0.35">
      <c r="B43" t="s">
        <v>17</v>
      </c>
    </row>
    <row r="45" spans="1:2" x14ac:dyDescent="0.35">
      <c r="B45" t="s">
        <v>18</v>
      </c>
    </row>
    <row r="46" spans="1:2" x14ac:dyDescent="0.35">
      <c r="B46" t="s">
        <v>19</v>
      </c>
    </row>
    <row r="48" spans="1:2" x14ac:dyDescent="0.35">
      <c r="B48" t="s">
        <v>111</v>
      </c>
    </row>
    <row r="49" spans="1:10" x14ac:dyDescent="0.35">
      <c r="B49" t="s">
        <v>20</v>
      </c>
    </row>
    <row r="51" spans="1:10" x14ac:dyDescent="0.35">
      <c r="A51" t="s">
        <v>0</v>
      </c>
      <c r="I51" t="str">
        <f>I1</f>
        <v>IČO: 50390872</v>
      </c>
    </row>
    <row r="52" spans="1:10" x14ac:dyDescent="0.35">
      <c r="I52" t="str">
        <f>I2</f>
        <v>DIČ:2120309334</v>
      </c>
    </row>
    <row r="53" spans="1:10" x14ac:dyDescent="0.35">
      <c r="B53" t="s">
        <v>81</v>
      </c>
    </row>
    <row r="54" spans="1:10" x14ac:dyDescent="0.35">
      <c r="B54" t="s">
        <v>98</v>
      </c>
    </row>
    <row r="55" spans="1:10" x14ac:dyDescent="0.35">
      <c r="B55" s="16"/>
      <c r="C55" s="13"/>
      <c r="D55" s="13"/>
      <c r="E55" s="16"/>
      <c r="F55" s="35" t="s">
        <v>97</v>
      </c>
      <c r="G55" s="13"/>
      <c r="H55" s="13"/>
      <c r="I55" s="13"/>
      <c r="J55" s="14"/>
    </row>
    <row r="56" spans="1:10" x14ac:dyDescent="0.35">
      <c r="B56" s="33" t="s">
        <v>82</v>
      </c>
      <c r="C56" s="4"/>
      <c r="D56" s="4"/>
      <c r="E56" s="28" t="s">
        <v>83</v>
      </c>
      <c r="F56" s="5" t="s">
        <v>84</v>
      </c>
      <c r="G56" s="3" t="s">
        <v>85</v>
      </c>
      <c r="H56" s="28"/>
      <c r="I56" s="28"/>
      <c r="J56" s="28" t="s">
        <v>28</v>
      </c>
    </row>
    <row r="57" spans="1:10" x14ac:dyDescent="0.35">
      <c r="B57" s="11"/>
      <c r="C57" s="2"/>
      <c r="D57" s="2"/>
      <c r="E57" s="24"/>
      <c r="F57" s="10"/>
      <c r="G57" s="55"/>
      <c r="H57" s="24"/>
      <c r="I57" s="24"/>
      <c r="J57" s="24"/>
    </row>
    <row r="58" spans="1:10" x14ac:dyDescent="0.35">
      <c r="B58" s="12" t="s">
        <v>86</v>
      </c>
      <c r="C58" s="13"/>
      <c r="D58" s="13"/>
      <c r="E58" s="1"/>
      <c r="F58" s="14"/>
      <c r="G58" s="56"/>
      <c r="H58" s="1"/>
      <c r="I58" s="13"/>
      <c r="J58" s="14"/>
    </row>
    <row r="59" spans="1:10" x14ac:dyDescent="0.35">
      <c r="B59" s="3" t="s">
        <v>87</v>
      </c>
      <c r="C59" s="4"/>
      <c r="D59" s="4"/>
      <c r="E59" s="23"/>
      <c r="F59" s="5"/>
      <c r="G59" s="57">
        <f>21371.8</f>
        <v>21371.8</v>
      </c>
      <c r="H59" s="31"/>
      <c r="I59" s="23"/>
      <c r="J59" s="23">
        <f>SUM(E59:I59)</f>
        <v>21371.8</v>
      </c>
    </row>
    <row r="60" spans="1:10" x14ac:dyDescent="0.35">
      <c r="B60" s="21" t="s">
        <v>88</v>
      </c>
      <c r="C60" s="7"/>
      <c r="D60" s="7"/>
      <c r="E60" s="24"/>
      <c r="F60" s="22"/>
      <c r="G60" s="58"/>
      <c r="H60" s="26"/>
      <c r="I60" s="31"/>
      <c r="J60" s="26"/>
    </row>
    <row r="61" spans="1:10" x14ac:dyDescent="0.35">
      <c r="B61" s="9" t="s">
        <v>89</v>
      </c>
      <c r="C61" s="2"/>
      <c r="D61" s="2"/>
      <c r="E61" s="26"/>
      <c r="F61" s="5">
        <v>85851.21</v>
      </c>
      <c r="G61" s="55"/>
      <c r="H61" s="28"/>
      <c r="I61" s="23"/>
      <c r="J61" s="23">
        <f>SUM(E61:I61)</f>
        <v>85851.21</v>
      </c>
    </row>
    <row r="62" spans="1:10" x14ac:dyDescent="0.35">
      <c r="B62" s="15" t="s">
        <v>90</v>
      </c>
      <c r="C62" s="13"/>
      <c r="D62" s="13"/>
      <c r="E62" s="1"/>
      <c r="F62" s="17"/>
      <c r="G62" s="56"/>
      <c r="H62" s="1"/>
      <c r="I62" s="27"/>
      <c r="J62" s="1"/>
    </row>
    <row r="63" spans="1:10" x14ac:dyDescent="0.35">
      <c r="B63" s="15" t="s">
        <v>91</v>
      </c>
      <c r="C63" s="13"/>
      <c r="D63" s="14"/>
      <c r="E63" s="1"/>
      <c r="F63" s="25"/>
      <c r="G63" s="56"/>
      <c r="H63" s="24"/>
      <c r="I63" s="29"/>
      <c r="J63" s="24"/>
    </row>
    <row r="64" spans="1:10" x14ac:dyDescent="0.35">
      <c r="B64" s="3" t="s">
        <v>92</v>
      </c>
      <c r="C64" s="4"/>
      <c r="D64" s="4"/>
      <c r="E64" s="23">
        <f>SUM(E59:E63)</f>
        <v>0</v>
      </c>
      <c r="F64" s="20">
        <f>SUM(F59:F63)</f>
        <v>85851.21</v>
      </c>
      <c r="G64" s="57">
        <f>G59</f>
        <v>21371.8</v>
      </c>
      <c r="H64" s="31"/>
      <c r="I64" s="23"/>
      <c r="J64" s="23">
        <f>SUM(E64:I64)</f>
        <v>107223.01000000001</v>
      </c>
    </row>
    <row r="65" spans="2:12" x14ac:dyDescent="0.35">
      <c r="B65" s="9" t="s">
        <v>88</v>
      </c>
      <c r="C65" s="2"/>
      <c r="D65" s="2"/>
      <c r="E65" s="26"/>
      <c r="F65" s="2"/>
      <c r="G65" s="55"/>
      <c r="H65" s="26"/>
      <c r="I65" s="26"/>
      <c r="J65" s="26"/>
    </row>
    <row r="66" spans="2:12" x14ac:dyDescent="0.35">
      <c r="B66" s="34" t="s">
        <v>93</v>
      </c>
      <c r="C66" s="13"/>
      <c r="D66" s="13"/>
      <c r="E66" s="1"/>
      <c r="F66" s="13"/>
      <c r="G66" s="56"/>
      <c r="H66" s="13"/>
      <c r="I66" s="1"/>
      <c r="J66" s="14"/>
    </row>
    <row r="67" spans="2:12" x14ac:dyDescent="0.35">
      <c r="B67" s="3" t="s">
        <v>87</v>
      </c>
      <c r="C67" s="4"/>
      <c r="D67" s="5"/>
      <c r="E67" s="23"/>
      <c r="F67" s="3"/>
      <c r="G67" s="59"/>
      <c r="H67" s="42"/>
      <c r="I67" s="28"/>
      <c r="J67" s="5"/>
    </row>
    <row r="68" spans="2:12" x14ac:dyDescent="0.35">
      <c r="B68" s="21" t="s">
        <v>88</v>
      </c>
      <c r="C68" s="7"/>
      <c r="D68" s="8"/>
      <c r="E68" s="24"/>
      <c r="F68" s="44"/>
      <c r="G68" s="60">
        <v>1060</v>
      </c>
      <c r="H68" s="7"/>
      <c r="I68" s="24"/>
      <c r="J68" s="22">
        <f>SUM(F68:I68)</f>
        <v>1060</v>
      </c>
      <c r="L68">
        <v>476</v>
      </c>
    </row>
    <row r="69" spans="2:12" x14ac:dyDescent="0.35">
      <c r="B69" s="9" t="s">
        <v>89</v>
      </c>
      <c r="C69" s="7"/>
      <c r="D69" s="7"/>
      <c r="E69" s="24"/>
      <c r="F69" s="22">
        <v>612</v>
      </c>
      <c r="G69" s="58">
        <v>5343</v>
      </c>
      <c r="H69" s="26"/>
      <c r="I69" s="26"/>
      <c r="J69" s="31">
        <f>SUM(F69:I69)</f>
        <v>5955</v>
      </c>
      <c r="L69">
        <v>136</v>
      </c>
    </row>
    <row r="70" spans="2:12" x14ac:dyDescent="0.35">
      <c r="B70" s="15" t="s">
        <v>90</v>
      </c>
      <c r="C70" s="2"/>
      <c r="D70" s="2"/>
      <c r="E70" s="31"/>
      <c r="F70" s="10"/>
      <c r="G70" s="55"/>
      <c r="H70" s="27"/>
      <c r="I70" s="1"/>
      <c r="J70" s="1">
        <v>25713</v>
      </c>
      <c r="L70">
        <f>SUM(L68:L69)</f>
        <v>612</v>
      </c>
    </row>
    <row r="71" spans="2:12" x14ac:dyDescent="0.35">
      <c r="B71" s="43" t="s">
        <v>91</v>
      </c>
      <c r="C71" s="4"/>
      <c r="D71" s="4"/>
      <c r="E71" s="28"/>
      <c r="F71" s="20"/>
      <c r="G71" s="57"/>
      <c r="H71" s="26"/>
      <c r="I71" s="26"/>
      <c r="J71" s="26"/>
    </row>
    <row r="72" spans="2:12" x14ac:dyDescent="0.35">
      <c r="B72" s="3" t="s">
        <v>92</v>
      </c>
      <c r="C72" s="4"/>
      <c r="D72" s="4"/>
      <c r="E72" s="3"/>
      <c r="F72" s="30">
        <f>SUM(F68:F71)</f>
        <v>612</v>
      </c>
      <c r="G72" s="59">
        <f>SUM(G68:G71)</f>
        <v>6403</v>
      </c>
      <c r="H72" s="28"/>
      <c r="I72" s="5"/>
      <c r="J72" s="20">
        <f>SUM(J68:J71)</f>
        <v>32728</v>
      </c>
    </row>
    <row r="73" spans="2:12" x14ac:dyDescent="0.35">
      <c r="B73" s="9" t="s">
        <v>88</v>
      </c>
      <c r="C73" s="7"/>
      <c r="D73" s="7"/>
      <c r="E73" s="44"/>
      <c r="F73" s="44"/>
      <c r="G73" s="60"/>
      <c r="H73" s="29"/>
      <c r="I73" s="22"/>
      <c r="J73" s="22"/>
    </row>
    <row r="74" spans="2:12" x14ac:dyDescent="0.35">
      <c r="B74" s="43" t="s">
        <v>94</v>
      </c>
      <c r="C74" s="4"/>
      <c r="D74" s="4"/>
      <c r="E74" s="28"/>
      <c r="F74" s="20"/>
      <c r="G74" s="57"/>
      <c r="H74" s="26"/>
      <c r="I74" s="26"/>
      <c r="J74" s="26"/>
    </row>
    <row r="75" spans="2:12" x14ac:dyDescent="0.35">
      <c r="B75" s="12" t="s">
        <v>95</v>
      </c>
      <c r="C75" s="35"/>
      <c r="D75" s="45"/>
      <c r="E75" s="37">
        <f>E59</f>
        <v>0</v>
      </c>
      <c r="F75" s="37">
        <f t="shared" ref="F75:G75" si="0">F59</f>
        <v>0</v>
      </c>
      <c r="G75" s="37">
        <f t="shared" si="0"/>
        <v>21371.8</v>
      </c>
      <c r="H75" s="1"/>
      <c r="I75" s="14"/>
      <c r="J75" s="17">
        <f>SUM(E75:I75)</f>
        <v>21371.8</v>
      </c>
    </row>
    <row r="76" spans="2:12" x14ac:dyDescent="0.35">
      <c r="B76" s="46" t="s">
        <v>96</v>
      </c>
      <c r="C76" s="47"/>
      <c r="D76" s="48"/>
      <c r="E76" s="44">
        <f>E64</f>
        <v>0</v>
      </c>
      <c r="F76" s="44">
        <f t="shared" ref="F76:G76" si="1">F64</f>
        <v>85851.21</v>
      </c>
      <c r="G76" s="44">
        <f t="shared" si="1"/>
        <v>21371.8</v>
      </c>
      <c r="H76" s="29"/>
      <c r="I76" s="22"/>
      <c r="J76" s="22">
        <f>SUM(E76:I76)</f>
        <v>107223.01000000001</v>
      </c>
    </row>
    <row r="77" spans="2:12" x14ac:dyDescent="0.35">
      <c r="G77" s="61"/>
    </row>
    <row r="78" spans="2:12" x14ac:dyDescent="0.35">
      <c r="B78" t="s">
        <v>99</v>
      </c>
      <c r="G78" s="61"/>
    </row>
    <row r="79" spans="2:12" x14ac:dyDescent="0.35">
      <c r="B79" s="16"/>
      <c r="C79" s="13"/>
      <c r="D79" s="13"/>
      <c r="E79" s="16"/>
      <c r="F79" s="35" t="s">
        <v>100</v>
      </c>
      <c r="G79" s="62"/>
      <c r="H79" s="13"/>
      <c r="I79" s="13"/>
      <c r="J79" s="14"/>
    </row>
    <row r="80" spans="2:12" x14ac:dyDescent="0.35">
      <c r="B80" s="33" t="s">
        <v>82</v>
      </c>
      <c r="C80" s="4"/>
      <c r="D80" s="4"/>
      <c r="E80" s="28" t="s">
        <v>83</v>
      </c>
      <c r="F80" s="5" t="s">
        <v>84</v>
      </c>
      <c r="G80" s="57" t="s">
        <v>85</v>
      </c>
      <c r="H80" s="28"/>
      <c r="I80" s="28"/>
      <c r="J80" s="28" t="s">
        <v>28</v>
      </c>
    </row>
    <row r="81" spans="2:10" x14ac:dyDescent="0.35">
      <c r="B81" s="11"/>
      <c r="C81" s="2"/>
      <c r="D81" s="2"/>
      <c r="E81" s="24"/>
      <c r="F81" s="10"/>
      <c r="G81" s="55"/>
      <c r="H81" s="24"/>
      <c r="I81" s="24"/>
      <c r="J81" s="24"/>
    </row>
    <row r="82" spans="2:10" x14ac:dyDescent="0.35">
      <c r="B82" s="12" t="s">
        <v>86</v>
      </c>
      <c r="C82" s="13"/>
      <c r="D82" s="13"/>
      <c r="E82" s="1"/>
      <c r="F82" s="14"/>
      <c r="G82" s="56"/>
      <c r="H82" s="1"/>
      <c r="I82" s="13"/>
      <c r="J82" s="14"/>
    </row>
    <row r="83" spans="2:10" x14ac:dyDescent="0.35">
      <c r="B83" s="3" t="s">
        <v>87</v>
      </c>
      <c r="C83" s="4"/>
      <c r="D83" s="4"/>
      <c r="E83" s="23"/>
      <c r="F83" s="20"/>
      <c r="G83" s="57"/>
      <c r="H83" s="31"/>
      <c r="I83" s="23"/>
      <c r="J83" s="23">
        <f>SUM(E83:I83)</f>
        <v>0</v>
      </c>
    </row>
    <row r="84" spans="2:10" x14ac:dyDescent="0.35">
      <c r="B84" s="21" t="s">
        <v>88</v>
      </c>
      <c r="C84" s="7"/>
      <c r="D84" s="7"/>
      <c r="E84" s="24"/>
      <c r="F84" s="22"/>
      <c r="G84" s="58"/>
      <c r="H84" s="26"/>
      <c r="I84" s="31"/>
      <c r="J84" s="26"/>
    </row>
    <row r="85" spans="2:10" x14ac:dyDescent="0.35">
      <c r="B85" s="9" t="s">
        <v>89</v>
      </c>
      <c r="C85" s="2"/>
      <c r="D85" s="2"/>
      <c r="E85" s="26"/>
      <c r="F85" s="19"/>
      <c r="G85" s="55">
        <v>21371</v>
      </c>
      <c r="H85" s="28"/>
      <c r="I85" s="23"/>
      <c r="J85" s="23">
        <f>SUM(E85:I85)</f>
        <v>21371</v>
      </c>
    </row>
    <row r="86" spans="2:10" x14ac:dyDescent="0.35">
      <c r="B86" s="15" t="s">
        <v>90</v>
      </c>
      <c r="C86" s="13"/>
      <c r="D86" s="13"/>
      <c r="E86" s="1"/>
      <c r="F86" s="17"/>
      <c r="G86" s="56"/>
      <c r="H86" s="1"/>
      <c r="I86" s="27"/>
      <c r="J86" s="1"/>
    </row>
    <row r="87" spans="2:10" x14ac:dyDescent="0.35">
      <c r="B87" s="15" t="s">
        <v>91</v>
      </c>
      <c r="C87" s="13"/>
      <c r="D87" s="14"/>
      <c r="E87" s="1"/>
      <c r="F87" s="25"/>
      <c r="G87" s="56"/>
      <c r="H87" s="24"/>
      <c r="I87" s="29"/>
      <c r="J87" s="24"/>
    </row>
    <row r="88" spans="2:10" x14ac:dyDescent="0.35">
      <c r="B88" s="3" t="s">
        <v>92</v>
      </c>
      <c r="C88" s="4"/>
      <c r="D88" s="4"/>
      <c r="E88" s="26"/>
      <c r="F88" s="2"/>
      <c r="G88" s="55">
        <f>G82+G85+G86-G87</f>
        <v>21371</v>
      </c>
      <c r="H88" s="28"/>
      <c r="I88" s="28"/>
      <c r="J88" s="23">
        <f>SUM(E88:I88)</f>
        <v>21371</v>
      </c>
    </row>
    <row r="89" spans="2:10" x14ac:dyDescent="0.35">
      <c r="B89" s="9" t="s">
        <v>88</v>
      </c>
      <c r="C89" s="2"/>
      <c r="D89" s="2"/>
      <c r="E89" s="26"/>
      <c r="F89" s="2"/>
      <c r="G89" s="55"/>
      <c r="H89" s="26"/>
      <c r="I89" s="26"/>
      <c r="J89" s="26">
        <f>SUM(E89:I89)</f>
        <v>0</v>
      </c>
    </row>
    <row r="90" spans="2:10" x14ac:dyDescent="0.35">
      <c r="B90" s="34" t="s">
        <v>93</v>
      </c>
      <c r="C90" s="13"/>
      <c r="D90" s="13"/>
      <c r="E90" s="1"/>
      <c r="F90" s="13"/>
      <c r="G90" s="56"/>
      <c r="H90" s="13"/>
      <c r="I90" s="1"/>
      <c r="J90" s="14"/>
    </row>
    <row r="91" spans="2:10" x14ac:dyDescent="0.35">
      <c r="B91" s="3" t="s">
        <v>87</v>
      </c>
      <c r="C91" s="4"/>
      <c r="D91" s="5"/>
      <c r="E91" s="23"/>
      <c r="F91" s="30"/>
      <c r="G91" s="59"/>
      <c r="H91" s="42"/>
      <c r="I91" s="28"/>
      <c r="J91" s="20">
        <f>SUM(F91:I91)</f>
        <v>0</v>
      </c>
    </row>
    <row r="92" spans="2:10" x14ac:dyDescent="0.35">
      <c r="B92" s="21" t="s">
        <v>88</v>
      </c>
      <c r="C92" s="7"/>
      <c r="D92" s="8"/>
      <c r="E92" s="24"/>
      <c r="F92" s="6"/>
      <c r="G92" s="60"/>
      <c r="H92" s="7"/>
      <c r="I92" s="24"/>
      <c r="J92" s="8"/>
    </row>
    <row r="93" spans="2:10" x14ac:dyDescent="0.35">
      <c r="B93" s="9" t="s">
        <v>89</v>
      </c>
      <c r="C93" s="7"/>
      <c r="D93" s="7"/>
      <c r="E93" s="24"/>
      <c r="F93" s="22"/>
      <c r="G93" s="58">
        <v>1060</v>
      </c>
      <c r="H93" s="26"/>
      <c r="I93" s="26"/>
      <c r="J93" s="20">
        <f t="shared" ref="J93:J96" si="2">SUM(F93:I93)</f>
        <v>1060</v>
      </c>
    </row>
    <row r="94" spans="2:10" x14ac:dyDescent="0.35">
      <c r="B94" s="15" t="s">
        <v>90</v>
      </c>
      <c r="C94" s="2"/>
      <c r="D94" s="2"/>
      <c r="E94" s="31"/>
      <c r="F94" s="10"/>
      <c r="G94" s="55"/>
      <c r="H94" s="27"/>
      <c r="I94" s="1"/>
      <c r="J94" s="20">
        <f t="shared" si="2"/>
        <v>0</v>
      </c>
    </row>
    <row r="95" spans="2:10" x14ac:dyDescent="0.35">
      <c r="B95" s="43" t="s">
        <v>91</v>
      </c>
      <c r="C95" s="4"/>
      <c r="D95" s="4"/>
      <c r="E95" s="28"/>
      <c r="F95" s="20"/>
      <c r="G95" s="57"/>
      <c r="H95" s="26"/>
      <c r="I95" s="26"/>
      <c r="J95" s="26"/>
    </row>
    <row r="96" spans="2:10" x14ac:dyDescent="0.35">
      <c r="B96" s="3" t="s">
        <v>92</v>
      </c>
      <c r="C96" s="4"/>
      <c r="D96" s="4"/>
      <c r="E96" s="3"/>
      <c r="F96" s="30"/>
      <c r="G96" s="55">
        <f>G90+G93+G94-G95</f>
        <v>1060</v>
      </c>
      <c r="H96" s="28"/>
      <c r="I96" s="5"/>
      <c r="J96" s="20">
        <f t="shared" si="2"/>
        <v>1060</v>
      </c>
    </row>
    <row r="97" spans="1:10" x14ac:dyDescent="0.35">
      <c r="B97" s="9" t="s">
        <v>88</v>
      </c>
      <c r="C97" s="7"/>
      <c r="D97" s="7"/>
      <c r="E97" s="44"/>
      <c r="F97" s="44"/>
      <c r="G97" s="60"/>
      <c r="H97" s="29"/>
      <c r="I97" s="22"/>
      <c r="J97" s="22"/>
    </row>
    <row r="98" spans="1:10" x14ac:dyDescent="0.35">
      <c r="B98" s="43" t="s">
        <v>94</v>
      </c>
      <c r="C98" s="4"/>
      <c r="D98" s="4"/>
      <c r="E98" s="28"/>
      <c r="F98" s="20"/>
      <c r="G98" s="57"/>
      <c r="H98" s="26"/>
      <c r="I98" s="26"/>
      <c r="J98" s="26"/>
    </row>
    <row r="99" spans="1:10" x14ac:dyDescent="0.35">
      <c r="B99" s="12" t="s">
        <v>95</v>
      </c>
      <c r="C99" s="35"/>
      <c r="D99" s="45"/>
      <c r="E99" s="37">
        <f>E83</f>
        <v>0</v>
      </c>
      <c r="F99" s="37">
        <f t="shared" ref="F99:J99" si="3">F83</f>
        <v>0</v>
      </c>
      <c r="G99" s="37">
        <f t="shared" si="3"/>
        <v>0</v>
      </c>
      <c r="H99" s="37">
        <f t="shared" si="3"/>
        <v>0</v>
      </c>
      <c r="I99" s="37">
        <f t="shared" si="3"/>
        <v>0</v>
      </c>
      <c r="J99" s="37">
        <f t="shared" si="3"/>
        <v>0</v>
      </c>
    </row>
    <row r="100" spans="1:10" x14ac:dyDescent="0.35">
      <c r="B100" s="46" t="s">
        <v>96</v>
      </c>
      <c r="C100" s="47"/>
      <c r="D100" s="48"/>
      <c r="E100" s="44">
        <f t="shared" ref="E100:I100" si="4">E88</f>
        <v>0</v>
      </c>
      <c r="F100" s="44">
        <f t="shared" si="4"/>
        <v>0</v>
      </c>
      <c r="G100" s="44">
        <f t="shared" si="4"/>
        <v>21371</v>
      </c>
      <c r="H100" s="44">
        <f t="shared" si="4"/>
        <v>0</v>
      </c>
      <c r="I100" s="44">
        <f t="shared" si="4"/>
        <v>0</v>
      </c>
      <c r="J100" s="44">
        <f>J88</f>
        <v>21371</v>
      </c>
    </row>
    <row r="101" spans="1:10" x14ac:dyDescent="0.35">
      <c r="B101" s="49"/>
      <c r="C101" s="49"/>
      <c r="D101" s="49"/>
      <c r="E101" s="18"/>
      <c r="F101" s="18"/>
      <c r="G101" s="18"/>
      <c r="H101" s="18"/>
      <c r="I101" s="18"/>
      <c r="J101" s="18"/>
    </row>
    <row r="102" spans="1:10" x14ac:dyDescent="0.35">
      <c r="A102" t="s">
        <v>0</v>
      </c>
      <c r="I102" t="str">
        <f>I1</f>
        <v>IČO: 50390872</v>
      </c>
    </row>
    <row r="103" spans="1:10" x14ac:dyDescent="0.35">
      <c r="I103" t="str">
        <f>I2</f>
        <v>DIČ:2120309334</v>
      </c>
    </row>
    <row r="104" spans="1:10" x14ac:dyDescent="0.35">
      <c r="B104" s="49"/>
      <c r="C104" s="49"/>
      <c r="D104" s="49"/>
      <c r="E104" s="18"/>
      <c r="F104" s="18"/>
      <c r="G104" s="18"/>
      <c r="H104" s="18"/>
      <c r="I104" s="18"/>
      <c r="J104" s="18"/>
    </row>
    <row r="106" spans="1:10" x14ac:dyDescent="0.35">
      <c r="B106" t="s">
        <v>21</v>
      </c>
    </row>
    <row r="108" spans="1:10" x14ac:dyDescent="0.35">
      <c r="B108" s="3" t="s">
        <v>22</v>
      </c>
      <c r="C108" s="4"/>
      <c r="D108" s="4"/>
      <c r="E108" s="3" t="s">
        <v>23</v>
      </c>
      <c r="F108" s="5"/>
      <c r="G108" s="3" t="s">
        <v>24</v>
      </c>
      <c r="H108" s="5"/>
      <c r="I108" s="3" t="s">
        <v>25</v>
      </c>
      <c r="J108" s="5"/>
    </row>
    <row r="109" spans="1:10" x14ac:dyDescent="0.35">
      <c r="B109" s="6"/>
      <c r="C109" s="7"/>
      <c r="D109" s="7"/>
      <c r="E109" s="6"/>
      <c r="F109" s="8"/>
      <c r="G109" s="6"/>
      <c r="H109" s="8"/>
      <c r="I109" s="6"/>
      <c r="J109" s="8"/>
    </row>
    <row r="110" spans="1:10" x14ac:dyDescent="0.35">
      <c r="B110" s="12" t="s">
        <v>26</v>
      </c>
      <c r="C110" s="13"/>
      <c r="D110" s="13"/>
      <c r="E110" s="16"/>
      <c r="F110" s="14"/>
      <c r="G110" s="16"/>
      <c r="H110" s="14"/>
      <c r="I110" s="16"/>
      <c r="J110" s="14"/>
    </row>
    <row r="111" spans="1:10" x14ac:dyDescent="0.35">
      <c r="B111" s="15" t="s">
        <v>27</v>
      </c>
      <c r="C111" s="13"/>
      <c r="D111" s="13"/>
      <c r="E111" s="16"/>
      <c r="F111" s="17">
        <v>1132</v>
      </c>
      <c r="G111" s="16"/>
      <c r="H111" s="14"/>
      <c r="I111" s="16"/>
      <c r="J111" s="17">
        <f>F111</f>
        <v>1132</v>
      </c>
    </row>
    <row r="112" spans="1:10" x14ac:dyDescent="0.35">
      <c r="B112" s="11"/>
      <c r="C112" s="2"/>
      <c r="D112" s="2"/>
      <c r="E112" s="11"/>
      <c r="F112" s="10"/>
      <c r="G112" s="11"/>
      <c r="H112" s="10"/>
      <c r="I112" s="11"/>
      <c r="J112" s="10"/>
    </row>
    <row r="113" spans="2:10" x14ac:dyDescent="0.35">
      <c r="B113" s="16"/>
      <c r="C113" s="13"/>
      <c r="D113" s="13"/>
      <c r="E113" s="16"/>
      <c r="F113" s="14"/>
      <c r="G113" s="16"/>
      <c r="H113" s="14"/>
      <c r="I113" s="16"/>
      <c r="J113" s="14"/>
    </row>
    <row r="114" spans="2:10" x14ac:dyDescent="0.35">
      <c r="B114" s="11"/>
      <c r="C114" s="2"/>
      <c r="D114" s="2"/>
      <c r="E114" s="11"/>
      <c r="F114" s="10"/>
      <c r="G114" s="11"/>
      <c r="H114" s="10"/>
      <c r="I114" s="11"/>
      <c r="J114" s="10"/>
    </row>
    <row r="115" spans="2:10" x14ac:dyDescent="0.35">
      <c r="B115" s="16" t="s">
        <v>28</v>
      </c>
      <c r="C115" s="13"/>
      <c r="D115" s="13"/>
      <c r="E115" s="16"/>
      <c r="F115" s="17">
        <f>F111</f>
        <v>1132</v>
      </c>
      <c r="G115" s="16"/>
      <c r="H115" s="14"/>
      <c r="I115" s="16"/>
      <c r="J115" s="17">
        <f>J111</f>
        <v>1132</v>
      </c>
    </row>
    <row r="116" spans="2:10" x14ac:dyDescent="0.35">
      <c r="B116" s="2"/>
      <c r="C116" s="2"/>
      <c r="D116" s="2"/>
      <c r="E116" s="2"/>
      <c r="F116" s="2"/>
      <c r="G116" s="2"/>
      <c r="H116" s="2"/>
      <c r="I116" s="2"/>
    </row>
    <row r="117" spans="2:10" x14ac:dyDescent="0.35">
      <c r="B117" s="2"/>
      <c r="C117" s="2"/>
      <c r="D117" s="2"/>
      <c r="E117" s="2"/>
      <c r="F117" s="2"/>
      <c r="G117" s="2"/>
      <c r="H117" s="2"/>
      <c r="I117" s="2"/>
    </row>
    <row r="118" spans="2:10" x14ac:dyDescent="0.35">
      <c r="B118" t="s">
        <v>29</v>
      </c>
    </row>
    <row r="120" spans="2:10" x14ac:dyDescent="0.35">
      <c r="B120" s="3" t="s">
        <v>22</v>
      </c>
      <c r="C120" s="4"/>
      <c r="D120" s="4"/>
      <c r="E120" s="3" t="s">
        <v>32</v>
      </c>
      <c r="F120" s="5"/>
      <c r="G120" s="3" t="s">
        <v>34</v>
      </c>
      <c r="H120" s="5"/>
      <c r="I120" s="2"/>
      <c r="J120" s="2"/>
    </row>
    <row r="121" spans="2:10" x14ac:dyDescent="0.35">
      <c r="B121" s="6"/>
      <c r="C121" s="7"/>
      <c r="D121" s="7"/>
      <c r="E121" s="6" t="s">
        <v>33</v>
      </c>
      <c r="F121" s="8"/>
      <c r="G121" s="6" t="s">
        <v>35</v>
      </c>
      <c r="H121" s="8"/>
      <c r="I121" s="2"/>
      <c r="J121" s="2"/>
    </row>
    <row r="122" spans="2:10" x14ac:dyDescent="0.35">
      <c r="B122" s="16" t="s">
        <v>30</v>
      </c>
      <c r="C122" s="13"/>
      <c r="D122" s="13"/>
      <c r="E122" s="16"/>
      <c r="F122" s="17">
        <v>330.32</v>
      </c>
      <c r="G122" s="16"/>
      <c r="H122" s="17">
        <v>6236.36</v>
      </c>
      <c r="I122" s="2"/>
      <c r="J122" s="2"/>
    </row>
    <row r="123" spans="2:10" x14ac:dyDescent="0.35">
      <c r="B123" s="15" t="s">
        <v>31</v>
      </c>
      <c r="C123" s="13"/>
      <c r="D123" s="13"/>
      <c r="E123" s="16"/>
      <c r="F123" s="17">
        <v>30556.55</v>
      </c>
      <c r="G123" s="16"/>
      <c r="H123" s="17">
        <v>69.510000000000005</v>
      </c>
      <c r="I123" s="2"/>
      <c r="J123" s="18"/>
    </row>
    <row r="124" spans="2:10" x14ac:dyDescent="0.35">
      <c r="B124" s="11"/>
      <c r="C124" s="2"/>
      <c r="D124" s="2"/>
      <c r="E124" s="11"/>
      <c r="F124" s="10"/>
      <c r="G124" s="11"/>
      <c r="H124" s="10"/>
      <c r="I124" s="2"/>
      <c r="J124" s="2"/>
    </row>
    <row r="125" spans="2:10" x14ac:dyDescent="0.35">
      <c r="B125" s="16"/>
      <c r="C125" s="13"/>
      <c r="D125" s="13"/>
      <c r="E125" s="16"/>
      <c r="F125" s="14"/>
      <c r="G125" s="16"/>
      <c r="H125" s="14"/>
      <c r="I125" s="2"/>
      <c r="J125" s="2"/>
    </row>
    <row r="126" spans="2:10" x14ac:dyDescent="0.35">
      <c r="B126" s="11"/>
      <c r="C126" s="2"/>
      <c r="D126" s="2"/>
      <c r="E126" s="11"/>
      <c r="F126" s="10"/>
      <c r="G126" s="11"/>
      <c r="H126" s="10"/>
      <c r="I126" s="2"/>
      <c r="J126" s="2"/>
    </row>
    <row r="127" spans="2:10" x14ac:dyDescent="0.35">
      <c r="B127" s="16" t="s">
        <v>28</v>
      </c>
      <c r="C127" s="13"/>
      <c r="D127" s="13"/>
      <c r="E127" s="16"/>
      <c r="F127" s="17">
        <f>SUM(F122:F126)</f>
        <v>30886.87</v>
      </c>
      <c r="G127" s="16"/>
      <c r="H127" s="17">
        <f>SUM(H122:H126)</f>
        <v>6305.87</v>
      </c>
      <c r="I127" s="2"/>
      <c r="J127" s="18"/>
    </row>
    <row r="128" spans="2:10" x14ac:dyDescent="0.35">
      <c r="B128" s="2"/>
      <c r="C128" s="2"/>
      <c r="D128" s="2"/>
      <c r="E128" s="2"/>
      <c r="F128" s="2"/>
      <c r="G128" s="2"/>
      <c r="H128" s="2"/>
      <c r="I128" s="2"/>
    </row>
    <row r="129" spans="2:9" x14ac:dyDescent="0.35">
      <c r="B129" s="2"/>
      <c r="C129" s="2"/>
      <c r="D129" s="2"/>
      <c r="E129" s="2"/>
      <c r="F129" s="2"/>
      <c r="G129" s="2"/>
      <c r="H129" s="2"/>
      <c r="I129" s="2"/>
    </row>
    <row r="132" spans="2:9" x14ac:dyDescent="0.35">
      <c r="B132" s="3" t="s">
        <v>22</v>
      </c>
      <c r="C132" s="4"/>
      <c r="D132" s="4"/>
      <c r="E132" s="3" t="s">
        <v>34</v>
      </c>
      <c r="F132" s="5"/>
      <c r="G132" s="2"/>
      <c r="H132" s="2"/>
      <c r="I132" s="2"/>
    </row>
    <row r="133" spans="2:9" x14ac:dyDescent="0.35">
      <c r="B133" s="6"/>
      <c r="C133" s="7"/>
      <c r="D133" s="7"/>
      <c r="E133" s="6" t="s">
        <v>35</v>
      </c>
      <c r="F133" s="8"/>
      <c r="G133" s="2"/>
      <c r="H133" s="2"/>
      <c r="I133" s="2"/>
    </row>
    <row r="134" spans="2:9" x14ac:dyDescent="0.35">
      <c r="B134" s="12" t="s">
        <v>62</v>
      </c>
      <c r="C134" s="13"/>
      <c r="D134" s="13"/>
      <c r="E134" s="16"/>
      <c r="F134" s="17">
        <v>9417.4500000000007</v>
      </c>
      <c r="G134" s="2"/>
      <c r="H134" s="18"/>
      <c r="I134" s="2"/>
    </row>
    <row r="135" spans="2:9" x14ac:dyDescent="0.35">
      <c r="B135" s="34" t="s">
        <v>63</v>
      </c>
      <c r="C135" s="35"/>
      <c r="D135" s="35"/>
      <c r="E135" s="12" t="s">
        <v>64</v>
      </c>
      <c r="F135" s="36"/>
      <c r="G135" s="2"/>
      <c r="H135" s="18"/>
      <c r="I135" s="2"/>
    </row>
    <row r="136" spans="2:9" x14ac:dyDescent="0.35">
      <c r="B136" s="11" t="s">
        <v>101</v>
      </c>
      <c r="C136" s="2"/>
      <c r="D136" s="2"/>
      <c r="E136" s="11"/>
      <c r="F136" s="19">
        <v>0</v>
      </c>
      <c r="G136" s="2"/>
      <c r="H136" s="18"/>
      <c r="I136" s="2"/>
    </row>
    <row r="137" spans="2:9" x14ac:dyDescent="0.35">
      <c r="B137" s="16" t="s">
        <v>102</v>
      </c>
      <c r="C137" s="13"/>
      <c r="D137" s="13"/>
      <c r="E137" s="16"/>
      <c r="F137" s="14"/>
      <c r="G137" s="2"/>
      <c r="H137" s="18"/>
      <c r="I137" s="2"/>
    </row>
    <row r="138" spans="2:9" x14ac:dyDescent="0.35">
      <c r="B138" s="11"/>
      <c r="C138" s="2"/>
      <c r="D138" s="2"/>
      <c r="E138" s="11"/>
      <c r="F138" s="10"/>
      <c r="G138" s="2"/>
      <c r="H138" s="18"/>
      <c r="I138" s="2"/>
    </row>
    <row r="139" spans="2:9" x14ac:dyDescent="0.35">
      <c r="B139" s="16" t="s">
        <v>28</v>
      </c>
      <c r="C139" s="13"/>
      <c r="D139" s="13"/>
      <c r="E139" s="16"/>
      <c r="F139" s="17">
        <f>F134+F136</f>
        <v>9417.4500000000007</v>
      </c>
      <c r="G139" s="2"/>
      <c r="H139" s="18"/>
      <c r="I139" s="2"/>
    </row>
    <row r="140" spans="2:9" x14ac:dyDescent="0.35">
      <c r="B140" s="2"/>
      <c r="C140" s="2"/>
      <c r="D140" s="2"/>
      <c r="E140" s="2"/>
      <c r="F140" s="18"/>
      <c r="G140" s="2"/>
      <c r="H140" s="18"/>
      <c r="I140" s="2"/>
    </row>
    <row r="141" spans="2:9" x14ac:dyDescent="0.35">
      <c r="B141" s="2"/>
      <c r="C141" s="2"/>
      <c r="D141" s="2"/>
      <c r="E141" s="2"/>
      <c r="F141" s="18"/>
      <c r="G141" s="2"/>
      <c r="H141" s="18"/>
      <c r="I141" s="2"/>
    </row>
    <row r="142" spans="2:9" x14ac:dyDescent="0.35">
      <c r="B142" s="2"/>
      <c r="C142" s="2"/>
      <c r="D142" s="2"/>
      <c r="E142" s="2"/>
      <c r="F142" s="18"/>
      <c r="G142" s="2"/>
      <c r="H142" s="18"/>
      <c r="I142" s="2"/>
    </row>
    <row r="143" spans="2:9" x14ac:dyDescent="0.35">
      <c r="B143" s="2"/>
      <c r="C143" s="2"/>
      <c r="D143" s="2"/>
      <c r="E143" s="2"/>
      <c r="F143" s="18"/>
      <c r="G143" s="2"/>
      <c r="H143" s="18"/>
      <c r="I143" s="2"/>
    </row>
    <row r="144" spans="2:9" x14ac:dyDescent="0.35">
      <c r="B144" s="2"/>
      <c r="C144" s="2"/>
      <c r="D144" s="2"/>
      <c r="E144" s="2"/>
      <c r="F144" s="18"/>
      <c r="G144" s="2"/>
      <c r="H144" s="18"/>
      <c r="I144" s="2"/>
    </row>
    <row r="145" spans="1:9" x14ac:dyDescent="0.35">
      <c r="B145" s="2"/>
      <c r="C145" s="2"/>
      <c r="D145" s="2"/>
      <c r="E145" s="2"/>
      <c r="F145" s="18"/>
      <c r="G145" s="2"/>
      <c r="H145" s="18"/>
      <c r="I145" s="2"/>
    </row>
    <row r="146" spans="1:9" x14ac:dyDescent="0.35">
      <c r="B146" s="2"/>
      <c r="C146" s="2"/>
      <c r="D146" s="2"/>
      <c r="E146" s="2"/>
      <c r="F146" s="18"/>
      <c r="G146" s="2"/>
      <c r="H146" s="18"/>
      <c r="I146" s="2"/>
    </row>
    <row r="147" spans="1:9" x14ac:dyDescent="0.35">
      <c r="B147" s="2"/>
      <c r="C147" s="2"/>
      <c r="D147" s="2"/>
      <c r="E147" s="2"/>
      <c r="F147" s="18"/>
      <c r="G147" s="2"/>
      <c r="H147" s="18"/>
      <c r="I147" s="2"/>
    </row>
    <row r="148" spans="1:9" x14ac:dyDescent="0.35">
      <c r="B148" s="2"/>
      <c r="C148" s="2"/>
      <c r="D148" s="2"/>
      <c r="E148" s="2"/>
      <c r="F148" s="18"/>
      <c r="G148" s="2"/>
      <c r="H148" s="18"/>
      <c r="I148" s="2"/>
    </row>
    <row r="149" spans="1:9" x14ac:dyDescent="0.35">
      <c r="B149" s="2"/>
      <c r="C149" s="2"/>
      <c r="D149" s="2"/>
      <c r="E149" s="2"/>
      <c r="F149" s="18"/>
      <c r="G149" s="2"/>
      <c r="H149" s="18"/>
      <c r="I149" s="2"/>
    </row>
    <row r="150" spans="1:9" x14ac:dyDescent="0.35">
      <c r="B150" s="2"/>
      <c r="C150" s="2"/>
      <c r="D150" s="2"/>
      <c r="E150" s="2"/>
      <c r="F150" s="18"/>
      <c r="G150" s="2"/>
      <c r="H150" s="18"/>
      <c r="I150" s="2"/>
    </row>
    <row r="153" spans="1:9" x14ac:dyDescent="0.35">
      <c r="A153" t="s">
        <v>0</v>
      </c>
      <c r="I153" t="str">
        <f>I1</f>
        <v>IČO: 50390872</v>
      </c>
    </row>
    <row r="154" spans="1:9" x14ac:dyDescent="0.35">
      <c r="I154" t="str">
        <f>I2</f>
        <v>DIČ:2120309334</v>
      </c>
    </row>
    <row r="156" spans="1:9" x14ac:dyDescent="0.35">
      <c r="B156" t="s">
        <v>65</v>
      </c>
    </row>
    <row r="158" spans="1:9" x14ac:dyDescent="0.35">
      <c r="B158" s="3" t="s">
        <v>22</v>
      </c>
      <c r="C158" s="4"/>
      <c r="D158" s="4"/>
      <c r="E158" s="3" t="s">
        <v>32</v>
      </c>
      <c r="F158" s="5"/>
      <c r="G158" s="3" t="s">
        <v>34</v>
      </c>
      <c r="H158" s="5"/>
    </row>
    <row r="159" spans="1:9" x14ac:dyDescent="0.35">
      <c r="B159" s="6"/>
      <c r="C159" s="7"/>
      <c r="D159" s="7"/>
      <c r="E159" s="6" t="s">
        <v>33</v>
      </c>
      <c r="F159" s="8"/>
      <c r="G159" s="6" t="s">
        <v>35</v>
      </c>
      <c r="H159" s="8"/>
    </row>
    <row r="160" spans="1:9" x14ac:dyDescent="0.35">
      <c r="B160" s="16" t="s">
        <v>66</v>
      </c>
      <c r="C160" s="13"/>
      <c r="D160" s="13"/>
      <c r="E160" s="16"/>
      <c r="F160" s="17"/>
      <c r="G160" s="16"/>
      <c r="H160" s="17"/>
    </row>
    <row r="161" spans="2:10" x14ac:dyDescent="0.35">
      <c r="B161" s="15" t="s">
        <v>67</v>
      </c>
      <c r="C161" s="13"/>
      <c r="D161" s="13"/>
      <c r="E161" s="16"/>
      <c r="F161" s="17">
        <v>25612</v>
      </c>
      <c r="G161" s="16"/>
      <c r="H161" s="17">
        <v>1400</v>
      </c>
    </row>
    <row r="162" spans="2:10" x14ac:dyDescent="0.35">
      <c r="B162" s="11" t="s">
        <v>68</v>
      </c>
      <c r="C162" s="2"/>
      <c r="D162" s="2"/>
      <c r="E162" s="11"/>
      <c r="F162" s="19"/>
      <c r="G162" s="11"/>
      <c r="H162" s="19"/>
    </row>
    <row r="163" spans="2:10" x14ac:dyDescent="0.35">
      <c r="B163" s="16" t="s">
        <v>69</v>
      </c>
      <c r="C163" s="13"/>
      <c r="D163" s="13"/>
      <c r="E163" s="16"/>
      <c r="F163" s="14"/>
      <c r="G163" s="16"/>
      <c r="H163" s="17"/>
    </row>
    <row r="164" spans="2:10" x14ac:dyDescent="0.35">
      <c r="B164" s="16" t="s">
        <v>70</v>
      </c>
      <c r="C164" s="13"/>
      <c r="D164" s="13"/>
      <c r="E164" s="16"/>
      <c r="F164" s="14"/>
      <c r="G164" s="16"/>
      <c r="H164" s="17"/>
    </row>
    <row r="165" spans="2:10" x14ac:dyDescent="0.35">
      <c r="B165" s="11" t="s">
        <v>71</v>
      </c>
      <c r="C165" s="2"/>
      <c r="D165" s="2"/>
      <c r="E165" s="11"/>
      <c r="F165" s="19"/>
      <c r="G165" s="11"/>
      <c r="H165" s="19"/>
    </row>
    <row r="166" spans="2:10" x14ac:dyDescent="0.35">
      <c r="B166" s="16" t="s">
        <v>28</v>
      </c>
      <c r="C166" s="13"/>
      <c r="D166" s="13"/>
      <c r="E166" s="16"/>
      <c r="F166" s="17">
        <f>SUM(F161:F165)</f>
        <v>25612</v>
      </c>
      <c r="G166" s="16"/>
      <c r="H166" s="17">
        <f>SUM(H161:H165)</f>
        <v>1400</v>
      </c>
    </row>
    <row r="169" spans="2:10" x14ac:dyDescent="0.35">
      <c r="B169" t="s">
        <v>36</v>
      </c>
    </row>
    <row r="171" spans="2:10" x14ac:dyDescent="0.35">
      <c r="B171" s="3" t="s">
        <v>22</v>
      </c>
      <c r="C171" s="4"/>
      <c r="D171" s="4"/>
      <c r="E171" s="3" t="s">
        <v>32</v>
      </c>
      <c r="F171" s="5"/>
      <c r="G171" s="3"/>
      <c r="H171" s="3" t="s">
        <v>34</v>
      </c>
      <c r="I171" s="4"/>
      <c r="J171" s="5"/>
    </row>
    <row r="172" spans="2:10" x14ac:dyDescent="0.35">
      <c r="B172" s="11"/>
      <c r="C172" s="2"/>
      <c r="D172" s="2"/>
      <c r="E172" s="11" t="s">
        <v>33</v>
      </c>
      <c r="F172" s="10"/>
      <c r="G172" s="11"/>
      <c r="H172" s="11" t="s">
        <v>35</v>
      </c>
      <c r="I172" s="2"/>
      <c r="J172" s="10"/>
    </row>
    <row r="173" spans="2:10" x14ac:dyDescent="0.35">
      <c r="B173" s="16"/>
      <c r="C173" s="13"/>
      <c r="D173" s="13"/>
      <c r="E173" s="1" t="s">
        <v>75</v>
      </c>
      <c r="F173" s="14" t="s">
        <v>76</v>
      </c>
      <c r="G173" s="16" t="s">
        <v>77</v>
      </c>
      <c r="H173" s="1" t="s">
        <v>75</v>
      </c>
      <c r="I173" s="13" t="s">
        <v>76</v>
      </c>
      <c r="J173" s="14" t="s">
        <v>77</v>
      </c>
    </row>
    <row r="174" spans="2:10" x14ac:dyDescent="0.35">
      <c r="B174" s="3" t="s">
        <v>37</v>
      </c>
      <c r="C174" s="4"/>
      <c r="D174" s="4"/>
      <c r="E174" s="23">
        <v>13256.64</v>
      </c>
      <c r="F174" s="20"/>
      <c r="G174" s="51">
        <v>21</v>
      </c>
      <c r="H174" s="31">
        <v>80</v>
      </c>
      <c r="I174" s="23"/>
      <c r="J174" s="52">
        <v>21</v>
      </c>
    </row>
    <row r="175" spans="2:10" x14ac:dyDescent="0.35">
      <c r="B175" s="21" t="s">
        <v>38</v>
      </c>
      <c r="C175" s="7"/>
      <c r="D175" s="7"/>
      <c r="E175" s="24"/>
      <c r="F175" s="22"/>
      <c r="G175" s="6"/>
      <c r="H175" s="26"/>
      <c r="I175" s="31"/>
      <c r="J175" s="26"/>
    </row>
    <row r="176" spans="2:10" x14ac:dyDescent="0.35">
      <c r="B176" s="9" t="s">
        <v>39</v>
      </c>
      <c r="C176" s="2"/>
      <c r="D176" s="2"/>
      <c r="E176" s="26"/>
      <c r="F176" s="19"/>
      <c r="G176" s="11"/>
      <c r="H176" s="28"/>
      <c r="I176" s="23"/>
      <c r="J176" s="28"/>
    </row>
    <row r="177" spans="2:10" x14ac:dyDescent="0.35">
      <c r="B177" s="15" t="s">
        <v>40</v>
      </c>
      <c r="C177" s="13"/>
      <c r="D177" s="13"/>
      <c r="E177" s="1">
        <v>4898.47</v>
      </c>
      <c r="F177" s="17"/>
      <c r="G177" s="16"/>
      <c r="H177" s="1"/>
      <c r="I177" s="27"/>
      <c r="J177" s="1"/>
    </row>
    <row r="178" spans="2:10" x14ac:dyDescent="0.35">
      <c r="B178" s="15" t="s">
        <v>41</v>
      </c>
      <c r="C178" s="13"/>
      <c r="D178" s="14"/>
      <c r="E178" s="1"/>
      <c r="F178" s="25"/>
      <c r="G178" s="16"/>
      <c r="H178" s="24"/>
      <c r="I178" s="29"/>
      <c r="J178" s="24"/>
    </row>
    <row r="179" spans="2:10" x14ac:dyDescent="0.35">
      <c r="B179" s="11" t="s">
        <v>42</v>
      </c>
      <c r="C179" s="2"/>
      <c r="D179" s="10"/>
      <c r="E179" s="26"/>
      <c r="F179" s="2"/>
      <c r="G179" s="11"/>
      <c r="H179" s="28"/>
      <c r="I179" s="28"/>
      <c r="J179" s="28"/>
    </row>
    <row r="180" spans="2:10" x14ac:dyDescent="0.35">
      <c r="B180" s="6" t="s">
        <v>43</v>
      </c>
      <c r="C180" s="7"/>
      <c r="D180" s="8"/>
      <c r="E180" s="24"/>
      <c r="F180" s="7"/>
      <c r="G180" s="6"/>
      <c r="H180" s="24"/>
      <c r="I180" s="24"/>
      <c r="J180" s="24"/>
    </row>
    <row r="181" spans="2:10" x14ac:dyDescent="0.35">
      <c r="B181" s="16" t="s">
        <v>44</v>
      </c>
      <c r="C181" s="13"/>
      <c r="D181" s="13"/>
      <c r="E181" s="27"/>
      <c r="F181" s="14"/>
      <c r="G181" s="16"/>
      <c r="H181" s="27"/>
      <c r="I181" s="1"/>
      <c r="J181" s="1"/>
    </row>
    <row r="182" spans="2:10" x14ac:dyDescent="0.35">
      <c r="B182" s="11" t="s">
        <v>45</v>
      </c>
      <c r="C182" s="2"/>
      <c r="D182" s="2"/>
      <c r="E182" s="26"/>
      <c r="F182" s="10"/>
      <c r="G182" s="11"/>
      <c r="H182" s="28"/>
      <c r="I182" s="28"/>
      <c r="J182" s="28"/>
    </row>
    <row r="183" spans="2:10" x14ac:dyDescent="0.35">
      <c r="B183" s="16" t="s">
        <v>46</v>
      </c>
      <c r="C183" s="13"/>
      <c r="D183" s="13"/>
      <c r="E183" s="1"/>
      <c r="F183" s="14"/>
      <c r="G183" s="16"/>
      <c r="H183" s="28"/>
      <c r="I183" s="28"/>
      <c r="J183" s="28"/>
    </row>
    <row r="184" spans="2:10" x14ac:dyDescent="0.35">
      <c r="B184" s="11" t="s">
        <v>28</v>
      </c>
      <c r="C184" s="2"/>
      <c r="D184" s="2"/>
      <c r="E184" s="31">
        <f>SUM(E174:E183)</f>
        <v>18155.11</v>
      </c>
      <c r="F184" s="10"/>
      <c r="G184" s="11"/>
      <c r="H184" s="27">
        <f>SUM(H174:H183)</f>
        <v>80</v>
      </c>
      <c r="I184" s="1"/>
      <c r="J184" s="1"/>
    </row>
    <row r="185" spans="2:10" x14ac:dyDescent="0.35">
      <c r="B185" s="16" t="s">
        <v>72</v>
      </c>
      <c r="C185" s="13"/>
      <c r="D185" s="13"/>
      <c r="E185" s="1"/>
      <c r="F185" s="17">
        <v>3814.46</v>
      </c>
      <c r="G185" s="16"/>
      <c r="H185" s="24"/>
      <c r="I185" s="24"/>
      <c r="J185" s="50">
        <v>480</v>
      </c>
    </row>
    <row r="186" spans="2:10" x14ac:dyDescent="0.35">
      <c r="B186" s="11" t="s">
        <v>73</v>
      </c>
      <c r="C186" s="2"/>
      <c r="D186" s="2"/>
      <c r="E186" s="26"/>
      <c r="F186" s="10"/>
      <c r="G186" s="11"/>
      <c r="H186" s="24"/>
      <c r="I186" s="24"/>
      <c r="J186" s="24"/>
    </row>
    <row r="187" spans="2:10" x14ac:dyDescent="0.35">
      <c r="B187" s="16" t="s">
        <v>74</v>
      </c>
      <c r="C187" s="13"/>
      <c r="D187" s="13"/>
      <c r="E187" s="27"/>
      <c r="F187" s="17">
        <f>F185+F186</f>
        <v>3814.46</v>
      </c>
      <c r="G187" s="37"/>
      <c r="H187" s="29"/>
      <c r="I187" s="29"/>
      <c r="J187" s="17">
        <f>J185+J186</f>
        <v>480</v>
      </c>
    </row>
    <row r="188" spans="2:10" x14ac:dyDescent="0.35">
      <c r="B188" s="2"/>
      <c r="C188" s="2"/>
      <c r="D188" s="2"/>
      <c r="E188" s="18"/>
      <c r="F188" s="18"/>
      <c r="G188" s="18"/>
      <c r="H188" s="18"/>
      <c r="I188" s="18"/>
      <c r="J188" s="18"/>
    </row>
    <row r="189" spans="2:10" x14ac:dyDescent="0.35">
      <c r="B189" s="2"/>
      <c r="C189" s="2"/>
      <c r="D189" s="2"/>
      <c r="E189" s="18"/>
      <c r="F189" s="18"/>
      <c r="G189" s="18"/>
      <c r="H189" s="18"/>
      <c r="I189" s="18"/>
      <c r="J189" s="18"/>
    </row>
    <row r="190" spans="2:10" x14ac:dyDescent="0.35">
      <c r="B190" s="2"/>
      <c r="C190" s="2"/>
      <c r="D190" s="2"/>
      <c r="E190" s="18"/>
      <c r="F190" s="18"/>
      <c r="G190" s="18"/>
      <c r="H190" s="18"/>
      <c r="I190" s="18"/>
      <c r="J190" s="18"/>
    </row>
    <row r="191" spans="2:10" x14ac:dyDescent="0.35">
      <c r="B191" s="2"/>
      <c r="C191" s="2"/>
      <c r="D191" s="2"/>
      <c r="E191" s="18"/>
      <c r="F191" s="18"/>
      <c r="G191" s="18"/>
      <c r="H191" s="18"/>
      <c r="I191" s="18"/>
      <c r="J191" s="18"/>
    </row>
    <row r="192" spans="2:10" x14ac:dyDescent="0.35">
      <c r="B192" s="2"/>
      <c r="C192" s="2"/>
      <c r="D192" s="2"/>
      <c r="E192" s="18"/>
      <c r="F192" s="18"/>
      <c r="G192" s="18"/>
      <c r="H192" s="18"/>
      <c r="I192" s="18"/>
      <c r="J192" s="18"/>
    </row>
    <row r="193" spans="1:10" x14ac:dyDescent="0.35">
      <c r="B193" s="2"/>
      <c r="C193" s="2"/>
      <c r="D193" s="2"/>
      <c r="E193" s="18"/>
      <c r="F193" s="18"/>
      <c r="G193" s="18"/>
      <c r="H193" s="18"/>
      <c r="I193" s="18"/>
      <c r="J193" s="18"/>
    </row>
    <row r="194" spans="1:10" x14ac:dyDescent="0.35">
      <c r="B194" s="2"/>
      <c r="C194" s="2"/>
      <c r="D194" s="2"/>
      <c r="E194" s="18"/>
      <c r="F194" s="18"/>
      <c r="G194" s="18"/>
      <c r="H194" s="18"/>
      <c r="I194" s="18"/>
      <c r="J194" s="18"/>
    </row>
    <row r="195" spans="1:10" x14ac:dyDescent="0.35">
      <c r="B195" s="2"/>
      <c r="C195" s="2"/>
      <c r="D195" s="2"/>
      <c r="E195" s="18"/>
      <c r="F195" s="18"/>
      <c r="G195" s="18"/>
      <c r="H195" s="18"/>
      <c r="I195" s="18"/>
      <c r="J195" s="18"/>
    </row>
    <row r="196" spans="1:10" x14ac:dyDescent="0.35">
      <c r="B196" s="2"/>
      <c r="C196" s="2"/>
      <c r="D196" s="2"/>
      <c r="E196" s="18"/>
      <c r="F196" s="18"/>
      <c r="G196" s="18"/>
      <c r="H196" s="18"/>
      <c r="I196" s="18"/>
      <c r="J196" s="18"/>
    </row>
    <row r="197" spans="1:10" x14ac:dyDescent="0.35">
      <c r="B197" s="2"/>
      <c r="C197" s="2"/>
      <c r="D197" s="2"/>
      <c r="E197" s="18"/>
      <c r="F197" s="18"/>
      <c r="G197" s="18"/>
      <c r="H197" s="18"/>
      <c r="I197" s="18"/>
      <c r="J197" s="18"/>
    </row>
    <row r="198" spans="1:10" x14ac:dyDescent="0.35">
      <c r="B198" s="2"/>
      <c r="C198" s="2"/>
      <c r="D198" s="2"/>
      <c r="E198" s="18"/>
      <c r="F198" s="18"/>
      <c r="G198" s="18"/>
      <c r="H198" s="18"/>
      <c r="I198" s="18"/>
      <c r="J198" s="18"/>
    </row>
    <row r="199" spans="1:10" x14ac:dyDescent="0.35">
      <c r="B199" s="2"/>
      <c r="C199" s="2"/>
      <c r="D199" s="2"/>
      <c r="E199" s="18"/>
      <c r="F199" s="18"/>
      <c r="G199" s="18"/>
      <c r="H199" s="18"/>
      <c r="I199" s="18"/>
      <c r="J199" s="18"/>
    </row>
    <row r="202" spans="1:10" x14ac:dyDescent="0.35">
      <c r="A202" t="s">
        <v>0</v>
      </c>
      <c r="I202" t="str">
        <f>I1</f>
        <v>IČO: 50390872</v>
      </c>
    </row>
    <row r="203" spans="1:10" x14ac:dyDescent="0.35">
      <c r="I203" t="str">
        <f>I2</f>
        <v>DIČ:2120309334</v>
      </c>
    </row>
    <row r="207" spans="1:10" x14ac:dyDescent="0.35">
      <c r="B207" s="32" t="s">
        <v>112</v>
      </c>
    </row>
    <row r="208" spans="1:10" x14ac:dyDescent="0.35">
      <c r="B208" s="3"/>
      <c r="C208" s="4"/>
      <c r="D208" s="4"/>
      <c r="E208" s="4"/>
      <c r="F208" s="5"/>
      <c r="G208" s="28" t="s">
        <v>47</v>
      </c>
      <c r="H208" s="5" t="s">
        <v>48</v>
      </c>
    </row>
    <row r="209" spans="2:9" x14ac:dyDescent="0.35">
      <c r="B209" s="11"/>
      <c r="C209" s="2"/>
      <c r="D209" s="2"/>
      <c r="E209" s="2"/>
      <c r="F209" s="10"/>
      <c r="G209" s="26" t="s">
        <v>33</v>
      </c>
      <c r="H209" s="10" t="s">
        <v>49</v>
      </c>
    </row>
    <row r="210" spans="2:9" x14ac:dyDescent="0.35">
      <c r="B210" s="6"/>
      <c r="C210" s="7"/>
      <c r="D210" s="7"/>
      <c r="E210" s="7"/>
      <c r="F210" s="8"/>
      <c r="G210" s="24"/>
      <c r="H210" s="8" t="s">
        <v>50</v>
      </c>
    </row>
    <row r="211" spans="2:9" x14ac:dyDescent="0.35">
      <c r="B211" s="3" t="s">
        <v>51</v>
      </c>
      <c r="C211" s="4"/>
      <c r="D211" s="4"/>
      <c r="E211" s="4"/>
      <c r="F211" s="5"/>
      <c r="G211" s="29"/>
      <c r="H211" s="29"/>
    </row>
    <row r="212" spans="2:9" x14ac:dyDescent="0.35">
      <c r="B212" s="3" t="s">
        <v>52</v>
      </c>
      <c r="C212" s="4"/>
      <c r="D212" s="4"/>
      <c r="E212" s="4"/>
      <c r="F212" s="5"/>
      <c r="G212" s="27"/>
      <c r="H212" s="27"/>
    </row>
    <row r="213" spans="2:9" x14ac:dyDescent="0.35">
      <c r="B213" s="3" t="s">
        <v>53</v>
      </c>
      <c r="C213" s="4"/>
      <c r="D213" s="4"/>
      <c r="E213" s="4"/>
      <c r="F213" s="5"/>
      <c r="G213" s="27">
        <v>25612</v>
      </c>
      <c r="H213" s="27">
        <v>1400</v>
      </c>
    </row>
    <row r="214" spans="2:9" x14ac:dyDescent="0.35">
      <c r="B214" s="3" t="s">
        <v>54</v>
      </c>
      <c r="C214" s="4"/>
      <c r="D214" s="4"/>
      <c r="E214" s="4"/>
      <c r="F214" s="5"/>
      <c r="G214" s="27">
        <v>-1582.6</v>
      </c>
      <c r="H214" s="27">
        <v>-128.57</v>
      </c>
    </row>
    <row r="215" spans="2:9" x14ac:dyDescent="0.35">
      <c r="B215" s="3" t="s">
        <v>55</v>
      </c>
      <c r="C215" s="4"/>
      <c r="D215" s="4"/>
      <c r="E215" s="4"/>
      <c r="F215" s="5"/>
      <c r="G215" s="27">
        <v>-1076.8800000000001</v>
      </c>
      <c r="H215" s="27">
        <v>-128.57</v>
      </c>
    </row>
    <row r="216" spans="2:9" x14ac:dyDescent="0.35">
      <c r="B216" s="3" t="s">
        <v>61</v>
      </c>
      <c r="C216" s="4"/>
      <c r="D216" s="4"/>
      <c r="E216" s="4"/>
      <c r="F216" s="5"/>
      <c r="G216" s="1"/>
      <c r="H216" s="1"/>
    </row>
    <row r="217" spans="2:9" x14ac:dyDescent="0.35">
      <c r="B217" s="3" t="s">
        <v>56</v>
      </c>
      <c r="C217" s="4"/>
      <c r="D217" s="4"/>
      <c r="E217" s="4"/>
      <c r="F217" s="5"/>
      <c r="G217" s="27">
        <v>-867.8</v>
      </c>
      <c r="H217" s="27">
        <v>-109</v>
      </c>
    </row>
    <row r="218" spans="2:9" x14ac:dyDescent="0.35">
      <c r="B218" s="3" t="s">
        <v>56</v>
      </c>
      <c r="C218" s="4"/>
      <c r="D218" s="4"/>
      <c r="E218" s="4"/>
      <c r="F218" s="5"/>
      <c r="G218" s="27"/>
      <c r="H218" s="27"/>
    </row>
    <row r="219" spans="2:9" x14ac:dyDescent="0.35">
      <c r="B219" s="3" t="s">
        <v>103</v>
      </c>
      <c r="C219" s="4"/>
      <c r="D219" s="4"/>
      <c r="E219" s="4"/>
      <c r="F219" s="5"/>
      <c r="G219" s="27"/>
      <c r="H219" s="27">
        <v>5286.01</v>
      </c>
    </row>
    <row r="220" spans="2:9" x14ac:dyDescent="0.35">
      <c r="B220" s="33" t="s">
        <v>57</v>
      </c>
      <c r="C220" s="4"/>
      <c r="D220" s="4"/>
      <c r="E220" s="4"/>
      <c r="F220" s="5"/>
      <c r="G220" s="27">
        <f>SUM(G213:G219)</f>
        <v>22084.720000000001</v>
      </c>
      <c r="H220" s="27">
        <f>SUM(H213:H219)</f>
        <v>6319.8700000000008</v>
      </c>
      <c r="I220" s="53"/>
    </row>
    <row r="221" spans="2:9" x14ac:dyDescent="0.35">
      <c r="B221" s="41" t="s">
        <v>80</v>
      </c>
      <c r="C221" s="4"/>
      <c r="D221" s="4"/>
      <c r="E221" s="4"/>
      <c r="F221" s="5"/>
      <c r="G221" s="27">
        <v>2911.3</v>
      </c>
      <c r="H221" s="27"/>
    </row>
    <row r="222" spans="2:9" x14ac:dyDescent="0.35">
      <c r="B222" s="33" t="s">
        <v>104</v>
      </c>
      <c r="C222" s="4"/>
      <c r="D222" s="4"/>
      <c r="E222" s="4"/>
      <c r="F222" s="5"/>
      <c r="G222" s="40">
        <f>SUM(G220:G221)</f>
        <v>24996.02</v>
      </c>
      <c r="H222" s="40">
        <f>SUM(H220:H221)</f>
        <v>6319.8700000000008</v>
      </c>
    </row>
    <row r="223" spans="2:9" x14ac:dyDescent="0.35">
      <c r="B223" s="41" t="s">
        <v>121</v>
      </c>
      <c r="C223" s="38"/>
      <c r="D223" s="38"/>
      <c r="E223" s="38"/>
      <c r="F223" s="39"/>
      <c r="G223" s="40">
        <v>-257.13</v>
      </c>
      <c r="H223" s="40"/>
    </row>
    <row r="224" spans="2:9" x14ac:dyDescent="0.35">
      <c r="B224" s="33" t="s">
        <v>105</v>
      </c>
      <c r="C224" s="4"/>
      <c r="D224" s="4"/>
      <c r="E224" s="4"/>
      <c r="F224" s="5"/>
      <c r="G224" s="40">
        <f>G223</f>
        <v>-257.13</v>
      </c>
      <c r="H224" s="40"/>
    </row>
    <row r="225" spans="2:10" x14ac:dyDescent="0.35">
      <c r="B225" s="3" t="s">
        <v>58</v>
      </c>
      <c r="C225" s="4"/>
      <c r="D225" s="4"/>
      <c r="E225" s="4"/>
      <c r="F225" s="5"/>
      <c r="G225" s="54">
        <v>-204.3</v>
      </c>
      <c r="H225" s="54">
        <v>-14</v>
      </c>
    </row>
    <row r="226" spans="2:10" x14ac:dyDescent="0.35">
      <c r="B226" s="33" t="s">
        <v>106</v>
      </c>
      <c r="C226" s="38"/>
      <c r="D226" s="38"/>
      <c r="E226" s="38"/>
      <c r="F226" s="39"/>
      <c r="G226" s="40">
        <f>SUM(G225)</f>
        <v>-204.3</v>
      </c>
      <c r="H226" s="40">
        <f>SUM(H225)</f>
        <v>-14</v>
      </c>
    </row>
    <row r="227" spans="2:10" x14ac:dyDescent="0.35">
      <c r="B227" s="33" t="s">
        <v>78</v>
      </c>
      <c r="C227" s="38"/>
      <c r="D227" s="38"/>
      <c r="E227" s="38"/>
      <c r="F227" s="39"/>
      <c r="G227" s="40">
        <f>G222+G224+G226</f>
        <v>24534.59</v>
      </c>
      <c r="H227" s="40">
        <f>H222+H224+H226</f>
        <v>6305.8700000000008</v>
      </c>
    </row>
    <row r="228" spans="2:10" x14ac:dyDescent="0.35">
      <c r="B228" s="3" t="s">
        <v>59</v>
      </c>
      <c r="C228" s="4"/>
      <c r="D228" s="4"/>
      <c r="E228" s="4"/>
      <c r="F228" s="5"/>
      <c r="G228" s="27">
        <v>6305.87</v>
      </c>
      <c r="H228" s="27">
        <v>0</v>
      </c>
    </row>
    <row r="229" spans="2:10" x14ac:dyDescent="0.35">
      <c r="B229" s="16" t="s">
        <v>60</v>
      </c>
      <c r="C229" s="13"/>
      <c r="D229" s="13"/>
      <c r="E229" s="13"/>
      <c r="F229" s="14"/>
      <c r="G229" s="27">
        <v>30840.46</v>
      </c>
      <c r="H229" s="27">
        <v>6305.87</v>
      </c>
      <c r="J229" s="53"/>
    </row>
    <row r="230" spans="2:10" x14ac:dyDescent="0.35">
      <c r="B230" s="6"/>
      <c r="C230" s="7"/>
      <c r="D230" s="7"/>
      <c r="E230" s="7"/>
      <c r="F230" s="8"/>
      <c r="G230" s="1"/>
      <c r="H230" s="1"/>
      <c r="J230" s="53"/>
    </row>
  </sheetData>
  <pageMargins left="0.11811023622047245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Compaq</dc:creator>
  <cp:lastModifiedBy>Jozef Zelenay</cp:lastModifiedBy>
  <cp:lastPrinted>2019-06-13T11:46:56Z</cp:lastPrinted>
  <dcterms:created xsi:type="dcterms:W3CDTF">2015-03-29T15:09:42Z</dcterms:created>
  <dcterms:modified xsi:type="dcterms:W3CDTF">2019-06-29T17:29:24Z</dcterms:modified>
</cp:coreProperties>
</file>