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\AUDITY\2018\BURUNDI\Konečné výkazy\Cash flow\rok 2018\"/>
    </mc:Choice>
  </mc:AlternateContent>
  <xr:revisionPtr revIDLastSave="0" documentId="8_{5F177453-0451-4E65-83CE-2BBEC5AC4A9B}" xr6:coauthVersionLast="43" xr6:coauthVersionMax="43" xr10:uidLastSave="{00000000-0000-0000-0000-000000000000}"/>
  <bookViews>
    <workbookView xWindow="-108" yWindow="-108" windowWidth="23256" windowHeight="12600" xr2:uid="{C1308B4E-507E-4BAC-86E6-240633C8FCC2}"/>
  </bookViews>
  <sheets>
    <sheet name="Hárok2" sheetId="2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90" i="2" l="1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39" i="2"/>
  <c r="D89" i="2" s="1"/>
  <c r="D91" i="2" s="1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92" i="2" s="1"/>
  <c r="D21" i="2"/>
  <c r="D20" i="2"/>
  <c r="D19" i="2"/>
  <c r="D18" i="2"/>
  <c r="D17" i="2"/>
  <c r="D16" i="2"/>
  <c r="D15" i="2"/>
  <c r="D14" i="2"/>
  <c r="D13" i="2"/>
  <c r="D12" i="2"/>
  <c r="D11" i="2"/>
  <c r="D10" i="2"/>
  <c r="B4" i="2"/>
  <c r="B3" i="2"/>
  <c r="D93" i="2" l="1"/>
</calcChain>
</file>

<file path=xl/sharedStrings.xml><?xml version="1.0" encoding="utf-8"?>
<sst xmlns="http://schemas.openxmlformats.org/spreadsheetml/2006/main" count="193" uniqueCount="185">
  <si>
    <t xml:space="preserve">Príloha č.: </t>
  </si>
  <si>
    <t>Prehľad peňažných tokov s použitím</t>
  </si>
  <si>
    <t>v €</t>
  </si>
  <si>
    <t>Ozn.</t>
  </si>
  <si>
    <t>Názov položky</t>
  </si>
  <si>
    <t>č.</t>
  </si>
  <si>
    <t xml:space="preserve">  Účtovné obdobie</t>
  </si>
  <si>
    <t>r.</t>
  </si>
  <si>
    <t>bežné</t>
  </si>
  <si>
    <t>minulé</t>
  </si>
  <si>
    <t>A</t>
  </si>
  <si>
    <t>Peňažné toky z hospodárskych činností</t>
  </si>
  <si>
    <t>x</t>
  </si>
  <si>
    <t>Z/S</t>
  </si>
  <si>
    <t>Výsledok hospodárenia za bežné účtovné obdobie</t>
  </si>
  <si>
    <t>A.1.</t>
  </si>
  <si>
    <t>Nepeňažné operácie A.1.1. až A.1.13.</t>
  </si>
  <si>
    <t>A.1.1.</t>
  </si>
  <si>
    <t>Odpisy dlhodob. nehmot. a hmotného majetku</t>
  </si>
  <si>
    <t>A.1.2.</t>
  </si>
  <si>
    <t xml:space="preserve">Zost. cena dlhodob. majetku účtovaná pri vyradení do nákladov </t>
  </si>
  <si>
    <t>A.1.3.</t>
  </si>
  <si>
    <t xml:space="preserve">Odpis opravnej položky k nadobudnutému majetku </t>
  </si>
  <si>
    <t>A.1.4.</t>
  </si>
  <si>
    <t xml:space="preserve">Zmena stavu dlhodobých rezerv </t>
  </si>
  <si>
    <t>A.1.5.</t>
  </si>
  <si>
    <t>Zmena stavu opravných položiek</t>
  </si>
  <si>
    <t>A.1.6.</t>
  </si>
  <si>
    <t>Zmena stavu položiek časového rozlíšenia nákladov a výnosov</t>
  </si>
  <si>
    <t>A.1.7.</t>
  </si>
  <si>
    <t xml:space="preserve">Dividendy a iné podiely na zisku účtované do výnosov </t>
  </si>
  <si>
    <t>A.1.8.</t>
  </si>
  <si>
    <t>Úroky účtované do nákladov</t>
  </si>
  <si>
    <t>A.1.9.</t>
  </si>
  <si>
    <t>Úroky účtované do výnosov</t>
  </si>
  <si>
    <t>A.1.10.</t>
  </si>
  <si>
    <t>Kurzový zisk vyčíslený k peňaž. prostriedkom a peňaž. ekvivalentom ku dňu zostavenia úč.závierky</t>
  </si>
  <si>
    <t>A.1.11.</t>
  </si>
  <si>
    <t xml:space="preserve">Kurzová strata vyčíslená k peňaž. prostriedkom a peňaž. ekvivalentom ku dňu zostavenia úč.závierky </t>
  </si>
  <si>
    <t>A.1.12.</t>
  </si>
  <si>
    <t xml:space="preserve">Výsledok z predaja dlhodobého majetku, s výnimkou toho, ktorý sa považuje za peňažné ekvivalenty </t>
  </si>
  <si>
    <t>A.1.13.</t>
  </si>
  <si>
    <t>Ostatné položky nepeňažného charakteru, vplývajúce na výsledok hospodárenia z bežnej činnosti, s výnimkou tých, ktoré sa musia uvádzať osobitne v iných častiach</t>
  </si>
  <si>
    <t>A.2.</t>
  </si>
  <si>
    <t>Vplyv zmien stavu pracovného kapitálu, s výnimkou položiek, ktoré sú súčasťou peňažných prostriedkov a peňažných ekvivalentov</t>
  </si>
  <si>
    <t>A.2.1.</t>
  </si>
  <si>
    <t>Zmena stavu pohľadávok z prevádzkovej činnosti</t>
  </si>
  <si>
    <t>A.2.2.</t>
  </si>
  <si>
    <t>Zmena stavu záväzkov z prevádzkovej činnosti</t>
  </si>
  <si>
    <t>A.2.3.</t>
  </si>
  <si>
    <t>Zmena stavu zásob</t>
  </si>
  <si>
    <t>A.2.4.</t>
  </si>
  <si>
    <t>Zmena stavu krátkodobého finančného majetku, s výnimkou toho, ktorý je súčasťou peň.prostriedkov a peň. ekvivalentov</t>
  </si>
  <si>
    <t>A*</t>
  </si>
  <si>
    <t>Peňažný tok vytvorený v prevádzkových činnostiach, s výnimkou príjmov a výdavkov, kt. sa uvádzajú osobitne v iných častiach prehľadu (súčet Z/S + A.1. + A.2.)</t>
  </si>
  <si>
    <t>A.3.</t>
  </si>
  <si>
    <t>Prijaté úroky s výnimkou tých, ktoré sa začleňujú do investičných činností</t>
  </si>
  <si>
    <t>A.4.</t>
  </si>
  <si>
    <t>Výdavky na zaplatené úroky, s výnimkou tých, ktoré sa začleňujú do finančných činností</t>
  </si>
  <si>
    <t>A.5.</t>
  </si>
  <si>
    <t>Príjmy z dividend a iných podielov na zisku, s výnimkou tých, ktoré sa začleňujú do investičných činností (665)</t>
  </si>
  <si>
    <t>A.6.</t>
  </si>
  <si>
    <t>Výdavky na vyplatené dividendy a iné podiely na zisku, s výnimkou tých, ktoré sa začleňujú do finančných činností</t>
  </si>
  <si>
    <t>A**</t>
  </si>
  <si>
    <t>Peňažné toky z prevádzkovej činnosti (+/-), (súčet Z/S + A1. až A. 6.)</t>
  </si>
  <si>
    <t>A.7.</t>
  </si>
  <si>
    <t>Výdavky na daň z príjmov účtovnej jednotky (vrátane výdavkov na úhradu dodatočných vyrubení a príjmu z vrátení preplatku), s výnimkou tých, kt. sa špecificky začlenia do investičných alebo finančných činností)</t>
  </si>
  <si>
    <t>A.8.</t>
  </si>
  <si>
    <t>Príjmy výnimočného rozsahu alebo výskytu vzťahujúce sa k prevádzkovej činnosti</t>
  </si>
  <si>
    <t>A.9.</t>
  </si>
  <si>
    <t>Výdavky výnimočného rozsahu alebo výskytu vzťahujúce sa k prevádzkovej činnosti</t>
  </si>
  <si>
    <t>A***</t>
  </si>
  <si>
    <t>Čistý peňažný tok z prevádzkových činností (+/-) (súčet Z/S + A.1. až A.9.)</t>
  </si>
  <si>
    <t>B.</t>
  </si>
  <si>
    <t>Peňažné toky z investičných činností (IČ)</t>
  </si>
  <si>
    <t>B.1.</t>
  </si>
  <si>
    <t>Výdavky na obstaranie dlhodobého nehmotného majetku (-)</t>
  </si>
  <si>
    <t>B.2.</t>
  </si>
  <si>
    <t>Výdavky na obstaranie dlhodobého hmotného majetku (-)</t>
  </si>
  <si>
    <t>B.3.</t>
  </si>
  <si>
    <t>Výdavky na obstaranie dlhodobých cenn. papierov a podielov v iných účt. jed., s výnimkou cenn. papierov,  ktoré sa považujú za peň. ekvivalenty a cenn. papierov určených na predaj alebo obchodovanie (-)</t>
  </si>
  <si>
    <t>B.4.</t>
  </si>
  <si>
    <t>Príjmy z predaja dlhodobého nehmotného majetku (+)</t>
  </si>
  <si>
    <t>B.5.</t>
  </si>
  <si>
    <t>Príjmy z predaja dlhodobého hmotného majetku (+)</t>
  </si>
  <si>
    <t>B.6.</t>
  </si>
  <si>
    <t>Príjmy z predaja dlhodobých cenn. papierov a podielov v iných účt. jed., s výnimkou cenn. papierov,  ktoré sa považujú za peň. ekvivalenty a cenn. papierov určených na predaj alebo obchodovanie (+)</t>
  </si>
  <si>
    <t>B.7.</t>
  </si>
  <si>
    <t>Výdavky na dlhodobé pôžičky poskytnuté účtovnou jednotkou inej účtovnej jednotke v konsolid. celku (-)</t>
  </si>
  <si>
    <t>B.8.</t>
  </si>
  <si>
    <t>Príjmy zo splácania dlhodobých pôžičiek poskytnutých účtovnou jednotkou inej účtovnej jednotke v konsolidovanom celku (+)</t>
  </si>
  <si>
    <t>B.9.</t>
  </si>
  <si>
    <t>Výdavky na dlhodobé pôžičky poskytnuté účtovnou jednotkou tretím osobám, s výnimkou dlhodobých pôžičiek poskytovaných  inej účtovnej jednotke v konsolid. celku (-)</t>
  </si>
  <si>
    <t>B.10.</t>
  </si>
  <si>
    <t>Príjmy zo splácania dlhodobých pôžičiek poskytnuté účtovnou jednotkou tretím osobám, s výnimkou dlhodobých pôžičiek poskytovaných inej účtovnej jednotke v konsolid. celku (+)</t>
  </si>
  <si>
    <t>B.11.</t>
  </si>
  <si>
    <t>Prijaté úroky s výnimkou tých, ktoré sa začlenia do prevádzkových činností (+)</t>
  </si>
  <si>
    <t>B.12.</t>
  </si>
  <si>
    <t>Príjmy z dividend a iných podielov na zisku, s výnimkou tých, ktoré sa začlenia do prevádzkových činností (+)</t>
  </si>
  <si>
    <t>B.13.</t>
  </si>
  <si>
    <t>Výdavky súvisiace s derivátmi, s výnimkou prípadov, keď sú určené na predaj alebo obchodovanie s nimi alebo ak sa tieto výdavky považujú za finančnú činnosť (-)</t>
  </si>
  <si>
    <t>B.14.</t>
  </si>
  <si>
    <t>Príjmy súvisiace s derivátmi, s výnimkou prípadov, keď sú určené na predaj alebo obchodovanie s nimi alebo ak sa tieto príjmy považujú za finančnú činnosť (+)</t>
  </si>
  <si>
    <t>B.15.</t>
  </si>
  <si>
    <t>Výdavky na daň z príjmov, ak je ich možné začleniť do investič. činností (-)</t>
  </si>
  <si>
    <t>B.16.</t>
  </si>
  <si>
    <t>Príjmy výnimočného rozsahu alebo výskytu vzťahujúce sa na investičnú činnosť (+)</t>
  </si>
  <si>
    <t>B.17.</t>
  </si>
  <si>
    <t>Výdavky výnimočného rozsahu alebo výskytu vzťahujúce sa na investičnú činnosť (-)</t>
  </si>
  <si>
    <t>B.18.</t>
  </si>
  <si>
    <t>Ostatné príjmy vzťahujúce sa na investičnú činnosť (+)</t>
  </si>
  <si>
    <t>B.19.</t>
  </si>
  <si>
    <t>Ostatné výdavky vzťahujúce sa na investičnú činnosť (-)</t>
  </si>
  <si>
    <t>B</t>
  </si>
  <si>
    <t>Čisté peňažné toky z investičnej činnosti (súčet B 1 až B 19)</t>
  </si>
  <si>
    <t>C.</t>
  </si>
  <si>
    <t>Peňažné toky z finančných činností (FČ)</t>
  </si>
  <si>
    <t>C.1.</t>
  </si>
  <si>
    <t>Peňažné toky vyplývajúce z vlastného imania (súčet C.1.1. až C.1.8.)</t>
  </si>
  <si>
    <t>C.1.1.</t>
  </si>
  <si>
    <t>Príjmy z upísaných akcií a obchodných podielov (z D 353)</t>
  </si>
  <si>
    <t>C.1.2.</t>
  </si>
  <si>
    <t>Príjmy z rôznych ďaľších vkladov do vlastného imania majiteľmi účtovnej jednotky</t>
  </si>
  <si>
    <t>C.1.3.</t>
  </si>
  <si>
    <t>Prijaté peňažné dary a dotácie do vlastného imania (z D 413)</t>
  </si>
  <si>
    <t>C.1.4.</t>
  </si>
  <si>
    <t>Príjmy z úhrady straty spoločníkmi (D 354)</t>
  </si>
  <si>
    <t>C.1.5.</t>
  </si>
  <si>
    <t>Výdavky na obstaranie alebo spätné odkúpenie vlastných akcií a vlastných obchodných podielov (z MD 365, 379)</t>
  </si>
  <si>
    <t>C.1.6.</t>
  </si>
  <si>
    <t>Výdavky spojené so znížením fondov zahrňovaných do vlastného imania</t>
  </si>
  <si>
    <t>C.1.7.</t>
  </si>
  <si>
    <t>Výdavky na vyplatenie podielu na vlastnom imaní (vyrovnacie podiely spoločníkov, členov a iné úhrady zo zníženia vlastného imania) (z MD 365)</t>
  </si>
  <si>
    <t>C.1.8.</t>
  </si>
  <si>
    <t>Výdavky z rôznych ďaľších dôvodov, ktoré súvisia so znížením vlastného imania</t>
  </si>
  <si>
    <t>C.2.</t>
  </si>
  <si>
    <t>Peňažné toky v oblasti dlhodobých a krátkodobých záväzkov z finančných činností (súčet C.2.1. až C.2.9.)</t>
  </si>
  <si>
    <t>C.2.1.</t>
  </si>
  <si>
    <t xml:space="preserve">Príjmy z emisie dlhových cenných papierov </t>
  </si>
  <si>
    <t>C.2.2.</t>
  </si>
  <si>
    <t>Výdavky na splácanie záväzkov z emitovaných dlhových cenných papierov</t>
  </si>
  <si>
    <t>C.2.3.</t>
  </si>
  <si>
    <t>Príjmy z úverov, ktoré účt. jednotke poskytla fin. inštitúcia, s výnimkou úverov na zabezpečenie hlavnej zárob. činnosti</t>
  </si>
  <si>
    <t>C.2.4.</t>
  </si>
  <si>
    <t>Výdavky na splácanie úverov, ktoré poskytla fin. inštitúcia, s výnim. úverov na zabezpečenie hlavnej zárob. činnosti</t>
  </si>
  <si>
    <t>C.2.5.</t>
  </si>
  <si>
    <t>Príjmy z prijatých pôžičiek</t>
  </si>
  <si>
    <t>C.2.6.</t>
  </si>
  <si>
    <t>Výdavky na splácanie pôžičiek</t>
  </si>
  <si>
    <t>C.2.7.</t>
  </si>
  <si>
    <t>Výdavky nájomcu na úhradu záväzkov z používania majetku, ktorý je predmetom zmluvy o kúpe prenajatej veci</t>
  </si>
  <si>
    <t>C.2.8.</t>
  </si>
  <si>
    <t>Príjmy z ostatných dlh. a krát. záväzkov vyplývajúcich z fin.činn.účt.jednotky, s výnimkou tých, ktoré sa musia uvádzať samostatne</t>
  </si>
  <si>
    <t>C.2.9.</t>
  </si>
  <si>
    <t>Výdavky na splác. ost. dlh. a krát. záväz. vyplývajúcich z fin.činn.účt.jednotky, s výnimkou tých, ktoré sa musia uvádzať samostatne</t>
  </si>
  <si>
    <t>C.3.</t>
  </si>
  <si>
    <t>Výdavky na zaplatené úroky okrem tých, ktoré sa začlenia do hosp. činností</t>
  </si>
  <si>
    <t>C.4.</t>
  </si>
  <si>
    <t>Výdavky na vyplat. dividendy a iné podiely na zisku, okrem začl. v hosp.činn.</t>
  </si>
  <si>
    <t>C.5.</t>
  </si>
  <si>
    <t>Výdavky súvisiace s derivátmi, okrem určených na predaj al. obchodovanie s nimi, alebo ak sa považujú za invest. činnosť</t>
  </si>
  <si>
    <t>C.6.</t>
  </si>
  <si>
    <t>Príjmy súvisiace s derivátmi, okrem určených na predaj alebo obchod. s nimi, alebo ak sa považujú za invest. činnosť</t>
  </si>
  <si>
    <t>C.7.</t>
  </si>
  <si>
    <t>Výdavky na daň z príjmov, ak je ju možné začleniť do finančných činností</t>
  </si>
  <si>
    <t>C.8.</t>
  </si>
  <si>
    <t>Príjmy výnimočného rozsahu alebo výskytu vzťahujúce sa k FČ</t>
  </si>
  <si>
    <t>C.9.</t>
  </si>
  <si>
    <t>Výdavky výnimočného rozsahu alebo výskytu vzťahujúce sa k FČ</t>
  </si>
  <si>
    <t>C***</t>
  </si>
  <si>
    <t>Čistý peňažný tok z finančných činností (súčet C.1.  až C.9.)</t>
  </si>
  <si>
    <t>D.</t>
  </si>
  <si>
    <t>Čisté zvýšenie, resp. zníženie peňažných prostriedkov (+,-)  (súčet A*** + B*** + C*** )</t>
  </si>
  <si>
    <t>E.</t>
  </si>
  <si>
    <t>Stav peňažných prostriedkov a peňaž. ekvivalentov na začiatku účt. obdobia</t>
  </si>
  <si>
    <t>F.</t>
  </si>
  <si>
    <t>Stav peňažných prostriedkov a peňaž. ekvivalentov na konci účt. obd. pred zohľad. kurz.rozd. ku dňu úč.závierky</t>
  </si>
  <si>
    <t>G.</t>
  </si>
  <si>
    <t>Kurzové rozdiely vyčíslené k peňaž. prostriedkom a peňaž. ekvivalentom ku dňu zostavenia úč.závierky</t>
  </si>
  <si>
    <t>H.</t>
  </si>
  <si>
    <t xml:space="preserve">Zostatok peňažných prostriedkov a peňaž. ekvivalent. na konci účt. obd., upravený o kurz.rozdiely vyčíslené ku dňu, ku ktorému sa zost. úč. závierka </t>
  </si>
  <si>
    <t>V</t>
  </si>
  <si>
    <t xml:space="preserve">            ............. dňa ........................                              Podpis</t>
  </si>
  <si>
    <t xml:space="preserve">                                                                                        štatut. orgánu</t>
  </si>
  <si>
    <t>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</si>
</sst>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CE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 CE"/>
      <family val="2"/>
      <charset val="238"/>
    </font>
    <font>
      <sz val="10"/>
      <name val="Courier"/>
      <family val="1"/>
      <charset val="238"/>
    </font>
    <font>
      <sz val="8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5" fillId="0" borderId="0"/>
  </cellStyleXfs>
  <cellXfs count="8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3" fillId="0" borderId="0" xfId="0" applyFont="1"/>
    <xf numFmtId="0" fontId="3" fillId="2" borderId="2" xfId="0" applyFont="1" applyFill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49" fontId="3" fillId="2" borderId="8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top"/>
    </xf>
    <xf numFmtId="0" fontId="3" fillId="3" borderId="11" xfId="0" applyFont="1" applyFill="1" applyBorder="1" applyAlignment="1">
      <alignment vertical="top" wrapText="1"/>
    </xf>
    <xf numFmtId="49" fontId="2" fillId="3" borderId="11" xfId="0" applyNumberFormat="1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49" fontId="3" fillId="3" borderId="10" xfId="0" applyNumberFormat="1" applyFont="1" applyFill="1" applyBorder="1" applyAlignment="1">
      <alignment horizontal="center" vertical="top" wrapText="1"/>
    </xf>
    <xf numFmtId="49" fontId="3" fillId="3" borderId="11" xfId="0" applyNumberFormat="1" applyFont="1" applyFill="1" applyBorder="1" applyAlignment="1">
      <alignment horizontal="left" vertical="top" wrapText="1"/>
    </xf>
    <xf numFmtId="49" fontId="2" fillId="2" borderId="11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0" borderId="0" xfId="0" applyNumberFormat="1" applyFont="1"/>
    <xf numFmtId="49" fontId="2" fillId="2" borderId="4" xfId="1" applyNumberFormat="1" applyFont="1" applyFill="1" applyBorder="1" applyAlignment="1">
      <alignment horizontal="center" vertical="top" wrapText="1"/>
    </xf>
    <xf numFmtId="49" fontId="2" fillId="0" borderId="5" xfId="1" applyNumberFormat="1" applyFont="1" applyBorder="1" applyAlignment="1">
      <alignment horizontal="left" vertical="top" wrapText="1"/>
    </xf>
    <xf numFmtId="49" fontId="2" fillId="2" borderId="5" xfId="0" applyNumberFormat="1" applyFont="1" applyFill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49" fontId="2" fillId="2" borderId="13" xfId="1" applyNumberFormat="1" applyFont="1" applyFill="1" applyBorder="1" applyAlignment="1">
      <alignment horizontal="center" vertical="top" wrapText="1"/>
    </xf>
    <xf numFmtId="49" fontId="2" fillId="0" borderId="14" xfId="1" applyNumberFormat="1" applyFont="1" applyBorder="1" applyAlignment="1">
      <alignment horizontal="left" vertical="top" wrapText="1"/>
    </xf>
    <xf numFmtId="49" fontId="2" fillId="2" borderId="14" xfId="0" applyNumberFormat="1" applyFont="1" applyFill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0" fontId="2" fillId="0" borderId="14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49" fontId="2" fillId="2" borderId="7" xfId="1" applyNumberFormat="1" applyFont="1" applyFill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49" fontId="2" fillId="2" borderId="8" xfId="0" applyNumberFormat="1" applyFont="1" applyFill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0" borderId="5" xfId="0" applyFont="1" applyBorder="1" applyAlignment="1">
      <alignment vertical="top" wrapText="1"/>
    </xf>
    <xf numFmtId="0" fontId="2" fillId="2" borderId="13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3" fontId="6" fillId="3" borderId="17" xfId="0" applyNumberFormat="1" applyFont="1" applyFill="1" applyBorder="1" applyAlignment="1" applyProtection="1">
      <alignment horizontal="center"/>
      <protection locked="0"/>
    </xf>
    <xf numFmtId="3" fontId="6" fillId="0" borderId="17" xfId="0" applyNumberFormat="1" applyFont="1" applyBorder="1" applyAlignment="1" applyProtection="1">
      <alignment horizontal="center"/>
      <protection locked="0"/>
    </xf>
    <xf numFmtId="3" fontId="2" fillId="3" borderId="12" xfId="0" applyNumberFormat="1" applyFont="1" applyFill="1" applyBorder="1" applyAlignment="1" applyProtection="1">
      <alignment horizontal="center"/>
      <protection locked="0"/>
    </xf>
    <xf numFmtId="0" fontId="3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0" borderId="5" xfId="0" applyFont="1" applyBorder="1" applyAlignment="1">
      <alignment wrapText="1"/>
    </xf>
    <xf numFmtId="3" fontId="6" fillId="0" borderId="15" xfId="0" applyNumberFormat="1" applyFont="1" applyBorder="1" applyAlignment="1" applyProtection="1">
      <alignment horizontal="center"/>
      <protection locked="0"/>
    </xf>
    <xf numFmtId="0" fontId="2" fillId="2" borderId="13" xfId="0" applyFont="1" applyFill="1" applyBorder="1" applyAlignment="1">
      <alignment horizontal="center"/>
    </xf>
    <xf numFmtId="0" fontId="2" fillId="0" borderId="14" xfId="0" applyFont="1" applyBorder="1" applyAlignment="1">
      <alignment wrapText="1"/>
    </xf>
    <xf numFmtId="0" fontId="3" fillId="3" borderId="11" xfId="0" applyFont="1" applyFill="1" applyBorder="1" applyAlignment="1">
      <alignment wrapText="1"/>
    </xf>
    <xf numFmtId="49" fontId="3" fillId="2" borderId="11" xfId="0" applyNumberFormat="1" applyFont="1" applyFill="1" applyBorder="1" applyAlignment="1">
      <alignment horizontal="center"/>
    </xf>
    <xf numFmtId="3" fontId="3" fillId="3" borderId="11" xfId="0" applyNumberFormat="1" applyFont="1" applyFill="1" applyBorder="1" applyAlignment="1">
      <alignment horizontal="center"/>
    </xf>
    <xf numFmtId="3" fontId="3" fillId="3" borderId="12" xfId="0" applyNumberFormat="1" applyFont="1" applyFill="1" applyBorder="1" applyAlignment="1">
      <alignment horizontal="center"/>
    </xf>
    <xf numFmtId="3" fontId="2" fillId="0" borderId="6" xfId="0" applyNumberFormat="1" applyFont="1" applyBorder="1" applyAlignment="1" applyProtection="1">
      <alignment horizontal="center"/>
      <protection locked="0"/>
    </xf>
    <xf numFmtId="3" fontId="2" fillId="0" borderId="15" xfId="0" applyNumberFormat="1" applyFont="1" applyBorder="1" applyAlignment="1" applyProtection="1">
      <alignment horizontal="center"/>
      <protection locked="0"/>
    </xf>
    <xf numFmtId="3" fontId="2" fillId="0" borderId="9" xfId="0" applyNumberFormat="1" applyFont="1" applyBorder="1" applyAlignment="1" applyProtection="1">
      <alignment horizontal="center"/>
      <protection locked="0"/>
    </xf>
    <xf numFmtId="3" fontId="6" fillId="3" borderId="15" xfId="0" applyNumberFormat="1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>
      <alignment horizontal="center"/>
    </xf>
    <xf numFmtId="0" fontId="2" fillId="0" borderId="19" xfId="0" applyFont="1" applyBorder="1" applyAlignment="1">
      <alignment wrapText="1"/>
    </xf>
    <xf numFmtId="49" fontId="2" fillId="2" borderId="19" xfId="0" applyNumberFormat="1" applyFont="1" applyFill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0" fontId="2" fillId="0" borderId="8" xfId="0" applyFont="1" applyBorder="1" applyAlignment="1">
      <alignment wrapText="1"/>
    </xf>
    <xf numFmtId="0" fontId="3" fillId="3" borderId="4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vertical="top" wrapText="1"/>
    </xf>
    <xf numFmtId="3" fontId="2" fillId="3" borderId="6" xfId="0" applyNumberFormat="1" applyFont="1" applyFill="1" applyBorder="1" applyAlignment="1" applyProtection="1">
      <alignment horizontal="center"/>
      <protection locked="0"/>
    </xf>
    <xf numFmtId="0" fontId="3" fillId="3" borderId="13" xfId="0" applyFont="1" applyFill="1" applyBorder="1" applyAlignment="1">
      <alignment horizontal="center" vertical="top"/>
    </xf>
    <xf numFmtId="0" fontId="3" fillId="3" borderId="14" xfId="0" applyFont="1" applyFill="1" applyBorder="1" applyAlignment="1">
      <alignment vertical="top" wrapText="1"/>
    </xf>
    <xf numFmtId="3" fontId="2" fillId="3" borderId="15" xfId="0" applyNumberFormat="1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vertical="top" wrapText="1"/>
    </xf>
    <xf numFmtId="3" fontId="2" fillId="3" borderId="9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3" fontId="2" fillId="3" borderId="12" xfId="0" applyNumberFormat="1" applyFont="1" applyFill="1" applyBorder="1" applyAlignment="1">
      <alignment horizontal="center"/>
    </xf>
  </cellXfs>
  <cellStyles count="2">
    <cellStyle name="Normálna" xfId="0" builtinId="0"/>
    <cellStyle name="normální_VysSuv_1" xfId="1" xr:uid="{B71D5BF0-0C1E-45AD-BCCB-1EA4D0F672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45720</xdr:colOff>
          <xdr:row>1</xdr:row>
          <xdr:rowOff>83820</xdr:rowOff>
        </xdr:from>
        <xdr:to>
          <xdr:col>5</xdr:col>
          <xdr:colOff>7620</xdr:colOff>
          <xdr:row>4</xdr:row>
          <xdr:rowOff>30480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32F61B4D-D195-4000-97C8-2BEE1D7860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k-SK" sz="1000" b="1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Prenos do minulého obdobia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VykCF7%20BURUNDI%20rok%20201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ednoCF"/>
      <sheetName val="Návod"/>
      <sheetName val="VysSuvUct"/>
      <sheetName val="HospodarskaCinnost"/>
      <sheetName val="InvesticnaCinnost"/>
      <sheetName val="FinancnaCinnost"/>
      <sheetName val="PrehľadNepriamaMetóda"/>
      <sheetName val="Kontrola obratov"/>
      <sheetName val="Rozdiely"/>
      <sheetName val="VzorcePreMalýCF"/>
      <sheetName val="Modul 1"/>
      <sheetName val="Module1"/>
    </sheetNames>
    <definedNames>
      <definedName name="PrenosDoMinObdobia"/>
    </definedNames>
    <sheetDataSet>
      <sheetData sheetId="0"/>
      <sheetData sheetId="1"/>
      <sheetData sheetId="2">
        <row r="3">
          <cell r="B3" t="str">
            <v>BURUNDI, s. r. o.</v>
          </cell>
        </row>
        <row r="4">
          <cell r="E4" t="str">
            <v>rok 2018</v>
          </cell>
        </row>
        <row r="135">
          <cell r="D135">
            <v>0</v>
          </cell>
        </row>
        <row r="140">
          <cell r="D140">
            <v>14035</v>
          </cell>
        </row>
      </sheetData>
      <sheetData sheetId="3">
        <row r="8">
          <cell r="G8">
            <v>183304</v>
          </cell>
        </row>
        <row r="9">
          <cell r="G9">
            <v>601037</v>
          </cell>
        </row>
        <row r="10">
          <cell r="G10">
            <v>531789</v>
          </cell>
        </row>
        <row r="11">
          <cell r="G11">
            <v>0</v>
          </cell>
        </row>
        <row r="14">
          <cell r="G14">
            <v>0</v>
          </cell>
        </row>
        <row r="17">
          <cell r="G17">
            <v>0</v>
          </cell>
        </row>
        <row r="20">
          <cell r="G20">
            <v>142326</v>
          </cell>
        </row>
        <row r="26">
          <cell r="G26">
            <v>-100930</v>
          </cell>
        </row>
        <row r="29">
          <cell r="G29">
            <v>0</v>
          </cell>
        </row>
        <row r="33">
          <cell r="G33">
            <v>54670</v>
          </cell>
        </row>
        <row r="35">
          <cell r="G35">
            <v>-8311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4">
          <cell r="G44">
            <v>-18507</v>
          </cell>
        </row>
        <row r="45">
          <cell r="G45">
            <v>93063</v>
          </cell>
        </row>
        <row r="46">
          <cell r="G46">
            <v>-638272</v>
          </cell>
        </row>
        <row r="49">
          <cell r="G49">
            <v>684401</v>
          </cell>
        </row>
        <row r="54">
          <cell r="G54">
            <v>46934</v>
          </cell>
        </row>
        <row r="55">
          <cell r="G55">
            <v>0</v>
          </cell>
        </row>
        <row r="56">
          <cell r="G56">
            <v>877404</v>
          </cell>
        </row>
        <row r="57">
          <cell r="G57">
            <v>8311</v>
          </cell>
        </row>
        <row r="58">
          <cell r="G58">
            <v>-54670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831045</v>
          </cell>
        </row>
        <row r="62">
          <cell r="G62">
            <v>-33420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797625</v>
          </cell>
        </row>
      </sheetData>
      <sheetData sheetId="4">
        <row r="8">
          <cell r="F8">
            <v>0</v>
          </cell>
        </row>
        <row r="9">
          <cell r="F9">
            <v>-66500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-381340</v>
          </cell>
        </row>
        <row r="27">
          <cell r="F27">
            <v>-447840</v>
          </cell>
        </row>
      </sheetData>
      <sheetData sheetId="5">
        <row r="8">
          <cell r="F8">
            <v>-47150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-47150</v>
          </cell>
        </row>
        <row r="17">
          <cell r="F17">
            <v>-303638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-303638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-350788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9985C-3B6B-461F-BDC1-28E54036DC88}">
  <dimension ref="A1:G97"/>
  <sheetViews>
    <sheetView tabSelected="1" topLeftCell="A79" workbookViewId="0">
      <selection activeCell="G22" sqref="G22"/>
    </sheetView>
  </sheetViews>
  <sheetFormatPr defaultColWidth="9.109375" defaultRowHeight="11.4" x14ac:dyDescent="0.2"/>
  <cols>
    <col min="1" max="1" width="9.109375" style="1"/>
    <col min="2" max="2" width="54" style="2" customWidth="1"/>
    <col min="3" max="3" width="2.5546875" style="2" customWidth="1"/>
    <col min="4" max="4" width="9.109375" style="2"/>
    <col min="5" max="5" width="10.44140625" style="2" customWidth="1"/>
    <col min="6" max="16384" width="9.109375" style="2"/>
  </cols>
  <sheetData>
    <row r="1" spans="1:7" ht="12" thickBot="1" x14ac:dyDescent="0.25">
      <c r="C1" s="3"/>
      <c r="D1" s="4"/>
      <c r="E1" s="5" t="s">
        <v>0</v>
      </c>
    </row>
    <row r="2" spans="1:7" ht="12" x14ac:dyDescent="0.25">
      <c r="B2" s="6" t="s">
        <v>1</v>
      </c>
      <c r="C2" s="3"/>
      <c r="D2" s="7"/>
    </row>
    <row r="3" spans="1:7" ht="12" x14ac:dyDescent="0.25">
      <c r="B3" s="8" t="str">
        <f>"nepriamej metódy za " &amp; [1]VysSuvUct!B3</f>
        <v>nepriamej metódy za BURUNDI, s. r. o.</v>
      </c>
      <c r="C3" s="9"/>
    </row>
    <row r="4" spans="1:7" ht="12.6" thickBot="1" x14ac:dyDescent="0.3">
      <c r="B4" s="10" t="str">
        <f>"(CASH FLOW STATEMENTS) " &amp;[1]VysSuvUct!E4</f>
        <v>(CASH FLOW STATEMENTS) rok 2018</v>
      </c>
      <c r="C4" s="3"/>
      <c r="D4" s="7"/>
    </row>
    <row r="5" spans="1:7" ht="12" x14ac:dyDescent="0.25">
      <c r="B5" s="11"/>
      <c r="C5" s="3"/>
      <c r="D5" s="7"/>
    </row>
    <row r="6" spans="1:7" ht="13.8" thickBot="1" x14ac:dyDescent="0.3">
      <c r="A6" s="12"/>
      <c r="C6" s="3"/>
      <c r="E6" s="1" t="s">
        <v>2</v>
      </c>
    </row>
    <row r="7" spans="1:7" ht="12" x14ac:dyDescent="0.25">
      <c r="A7" s="13" t="s">
        <v>3</v>
      </c>
      <c r="B7" s="14" t="s">
        <v>4</v>
      </c>
      <c r="C7" s="15" t="s">
        <v>5</v>
      </c>
      <c r="D7" s="16" t="s">
        <v>6</v>
      </c>
      <c r="E7" s="17"/>
    </row>
    <row r="8" spans="1:7" ht="12.6" thickBot="1" x14ac:dyDescent="0.3">
      <c r="A8" s="18"/>
      <c r="B8" s="19"/>
      <c r="C8" s="20" t="s">
        <v>7</v>
      </c>
      <c r="D8" s="21" t="s">
        <v>8</v>
      </c>
      <c r="E8" s="22" t="s">
        <v>9</v>
      </c>
    </row>
    <row r="9" spans="1:7" ht="12.6" thickBot="1" x14ac:dyDescent="0.25">
      <c r="A9" s="23" t="s">
        <v>10</v>
      </c>
      <c r="B9" s="24" t="s">
        <v>11</v>
      </c>
      <c r="C9" s="25" t="s">
        <v>12</v>
      </c>
      <c r="D9" s="26" t="s">
        <v>12</v>
      </c>
      <c r="E9" s="27" t="s">
        <v>12</v>
      </c>
    </row>
    <row r="10" spans="1:7" ht="12.6" thickBot="1" x14ac:dyDescent="0.25">
      <c r="A10" s="28" t="s">
        <v>13</v>
      </c>
      <c r="B10" s="29" t="s">
        <v>14</v>
      </c>
      <c r="C10" s="30"/>
      <c r="D10" s="31">
        <f>[1]HospodarskaCinnost!G8</f>
        <v>183304</v>
      </c>
      <c r="E10" s="53">
        <v>105836</v>
      </c>
    </row>
    <row r="11" spans="1:7" ht="12.6" thickBot="1" x14ac:dyDescent="0.25">
      <c r="A11" s="28" t="s">
        <v>15</v>
      </c>
      <c r="B11" s="29" t="s">
        <v>16</v>
      </c>
      <c r="C11" s="30"/>
      <c r="D11" s="31">
        <f>[1]HospodarskaCinnost!G9</f>
        <v>601037</v>
      </c>
      <c r="E11" s="53">
        <v>623791</v>
      </c>
      <c r="F11" s="32"/>
      <c r="G11" s="32"/>
    </row>
    <row r="12" spans="1:7" x14ac:dyDescent="0.2">
      <c r="A12" s="33" t="s">
        <v>17</v>
      </c>
      <c r="B12" s="34" t="s">
        <v>18</v>
      </c>
      <c r="C12" s="35"/>
      <c r="D12" s="36">
        <f>[1]HospodarskaCinnost!G10</f>
        <v>531789</v>
      </c>
      <c r="E12" s="65">
        <v>471244</v>
      </c>
    </row>
    <row r="13" spans="1:7" x14ac:dyDescent="0.2">
      <c r="A13" s="37" t="s">
        <v>19</v>
      </c>
      <c r="B13" s="38" t="s">
        <v>20</v>
      </c>
      <c r="C13" s="39"/>
      <c r="D13" s="40">
        <f>[1]HospodarskaCinnost!G11</f>
        <v>0</v>
      </c>
      <c r="E13" s="66">
        <v>0</v>
      </c>
    </row>
    <row r="14" spans="1:7" x14ac:dyDescent="0.2">
      <c r="A14" s="37" t="s">
        <v>21</v>
      </c>
      <c r="B14" s="41" t="s">
        <v>22</v>
      </c>
      <c r="C14" s="39"/>
      <c r="D14" s="40">
        <f>[1]HospodarskaCinnost!G14</f>
        <v>0</v>
      </c>
      <c r="E14" s="66">
        <v>0</v>
      </c>
    </row>
    <row r="15" spans="1:7" x14ac:dyDescent="0.2">
      <c r="A15" s="37" t="s">
        <v>23</v>
      </c>
      <c r="B15" s="41" t="s">
        <v>24</v>
      </c>
      <c r="C15" s="39"/>
      <c r="D15" s="40">
        <f>[1]HospodarskaCinnost!G17</f>
        <v>0</v>
      </c>
      <c r="E15" s="66">
        <v>0</v>
      </c>
    </row>
    <row r="16" spans="1:7" x14ac:dyDescent="0.2">
      <c r="A16" s="37" t="s">
        <v>25</v>
      </c>
      <c r="B16" s="41" t="s">
        <v>26</v>
      </c>
      <c r="C16" s="39"/>
      <c r="D16" s="40">
        <f>[1]HospodarskaCinnost!G20</f>
        <v>142326</v>
      </c>
      <c r="E16" s="66">
        <v>116511</v>
      </c>
    </row>
    <row r="17" spans="1:7" x14ac:dyDescent="0.2">
      <c r="A17" s="37" t="s">
        <v>27</v>
      </c>
      <c r="B17" s="41" t="s">
        <v>28</v>
      </c>
      <c r="C17" s="39"/>
      <c r="D17" s="40">
        <f>[1]HospodarskaCinnost!G26</f>
        <v>-100930</v>
      </c>
      <c r="E17" s="66">
        <v>16601</v>
      </c>
    </row>
    <row r="18" spans="1:7" x14ac:dyDescent="0.2">
      <c r="A18" s="37" t="s">
        <v>29</v>
      </c>
      <c r="B18" s="41" t="s">
        <v>30</v>
      </c>
      <c r="C18" s="39"/>
      <c r="D18" s="40">
        <f>[1]HospodarskaCinnost!G29</f>
        <v>0</v>
      </c>
      <c r="E18" s="66">
        <v>0</v>
      </c>
    </row>
    <row r="19" spans="1:7" x14ac:dyDescent="0.2">
      <c r="A19" s="37" t="s">
        <v>31</v>
      </c>
      <c r="B19" s="41" t="s">
        <v>32</v>
      </c>
      <c r="C19" s="39"/>
      <c r="D19" s="40">
        <f>[1]HospodarskaCinnost!G33</f>
        <v>54670</v>
      </c>
      <c r="E19" s="66">
        <v>45595</v>
      </c>
    </row>
    <row r="20" spans="1:7" x14ac:dyDescent="0.2">
      <c r="A20" s="37" t="s">
        <v>33</v>
      </c>
      <c r="B20" s="41" t="s">
        <v>34</v>
      </c>
      <c r="C20" s="39"/>
      <c r="D20" s="40">
        <f>[1]HospodarskaCinnost!G35</f>
        <v>-8311</v>
      </c>
      <c r="E20" s="66">
        <v>-7658</v>
      </c>
    </row>
    <row r="21" spans="1:7" ht="26.4" x14ac:dyDescent="0.2">
      <c r="A21" s="37" t="s">
        <v>35</v>
      </c>
      <c r="B21" s="42" t="s">
        <v>36</v>
      </c>
      <c r="C21" s="39"/>
      <c r="D21" s="40">
        <f>[1]HospodarskaCinnost!G37</f>
        <v>0</v>
      </c>
      <c r="E21" s="66">
        <v>-2</v>
      </c>
    </row>
    <row r="22" spans="1:7" ht="22.8" x14ac:dyDescent="0.2">
      <c r="A22" s="37" t="s">
        <v>37</v>
      </c>
      <c r="B22" s="41" t="s">
        <v>38</v>
      </c>
      <c r="C22" s="39"/>
      <c r="D22" s="40">
        <f>[1]HospodarskaCinnost!G38</f>
        <v>0</v>
      </c>
      <c r="E22" s="66">
        <v>0</v>
      </c>
    </row>
    <row r="23" spans="1:7" ht="22.8" x14ac:dyDescent="0.2">
      <c r="A23" s="37" t="s">
        <v>39</v>
      </c>
      <c r="B23" s="41" t="s">
        <v>40</v>
      </c>
      <c r="C23" s="39"/>
      <c r="D23" s="40">
        <f>[1]HospodarskaCinnost!G39</f>
        <v>0</v>
      </c>
      <c r="E23" s="66">
        <v>0</v>
      </c>
    </row>
    <row r="24" spans="1:7" ht="34.799999999999997" thickBot="1" x14ac:dyDescent="0.25">
      <c r="A24" s="43" t="s">
        <v>41</v>
      </c>
      <c r="B24" s="44" t="s">
        <v>42</v>
      </c>
      <c r="C24" s="45"/>
      <c r="D24" s="46">
        <f>[1]HospodarskaCinnost!G44</f>
        <v>-18507</v>
      </c>
      <c r="E24" s="67">
        <v>-18500</v>
      </c>
    </row>
    <row r="25" spans="1:7" ht="36.6" thickBot="1" x14ac:dyDescent="0.25">
      <c r="A25" s="23" t="s">
        <v>43</v>
      </c>
      <c r="B25" s="24" t="s">
        <v>44</v>
      </c>
      <c r="C25" s="30"/>
      <c r="D25" s="31">
        <f>[1]HospodarskaCinnost!G45</f>
        <v>93063</v>
      </c>
      <c r="E25" s="53">
        <v>287982</v>
      </c>
      <c r="F25" s="32"/>
    </row>
    <row r="26" spans="1:7" x14ac:dyDescent="0.2">
      <c r="A26" s="47" t="s">
        <v>45</v>
      </c>
      <c r="B26" s="48" t="s">
        <v>46</v>
      </c>
      <c r="C26" s="35"/>
      <c r="D26" s="36">
        <f>[1]HospodarskaCinnost!G46</f>
        <v>-638272</v>
      </c>
      <c r="E26" s="65">
        <v>745025</v>
      </c>
      <c r="G26" s="32"/>
    </row>
    <row r="27" spans="1:7" x14ac:dyDescent="0.2">
      <c r="A27" s="49" t="s">
        <v>47</v>
      </c>
      <c r="B27" s="41" t="s">
        <v>48</v>
      </c>
      <c r="C27" s="39"/>
      <c r="D27" s="40">
        <f>[1]HospodarskaCinnost!G49</f>
        <v>684401</v>
      </c>
      <c r="E27" s="66">
        <v>-756907</v>
      </c>
    </row>
    <row r="28" spans="1:7" x14ac:dyDescent="0.2">
      <c r="A28" s="49" t="s">
        <v>49</v>
      </c>
      <c r="B28" s="41" t="s">
        <v>50</v>
      </c>
      <c r="C28" s="39"/>
      <c r="D28" s="40">
        <f>[1]HospodarskaCinnost!G54</f>
        <v>46934</v>
      </c>
      <c r="E28" s="66">
        <v>299864</v>
      </c>
    </row>
    <row r="29" spans="1:7" ht="23.4" thickBot="1" x14ac:dyDescent="0.25">
      <c r="A29" s="50" t="s">
        <v>51</v>
      </c>
      <c r="B29" s="44" t="s">
        <v>52</v>
      </c>
      <c r="C29" s="45"/>
      <c r="D29" s="46">
        <f>[1]HospodarskaCinnost!G55</f>
        <v>0</v>
      </c>
      <c r="E29" s="67">
        <v>0</v>
      </c>
    </row>
    <row r="30" spans="1:7" ht="36.6" thickBot="1" x14ac:dyDescent="0.25">
      <c r="A30" s="23" t="s">
        <v>53</v>
      </c>
      <c r="B30" s="24" t="s">
        <v>54</v>
      </c>
      <c r="C30" s="30"/>
      <c r="D30" s="31">
        <f>[1]HospodarskaCinnost!G56</f>
        <v>877404</v>
      </c>
      <c r="E30" s="51">
        <v>1017609</v>
      </c>
      <c r="F30" s="32"/>
      <c r="G30" s="32"/>
    </row>
    <row r="31" spans="1:7" ht="22.8" x14ac:dyDescent="0.2">
      <c r="A31" s="47" t="s">
        <v>55</v>
      </c>
      <c r="B31" s="48" t="s">
        <v>56</v>
      </c>
      <c r="C31" s="35"/>
      <c r="D31" s="36">
        <f>[1]HospodarskaCinnost!G57</f>
        <v>8311</v>
      </c>
      <c r="E31" s="52">
        <v>0</v>
      </c>
    </row>
    <row r="32" spans="1:7" ht="22.8" x14ac:dyDescent="0.2">
      <c r="A32" s="49" t="s">
        <v>57</v>
      </c>
      <c r="B32" s="41" t="s">
        <v>58</v>
      </c>
      <c r="C32" s="39"/>
      <c r="D32" s="40">
        <f>[1]HospodarskaCinnost!G58</f>
        <v>-54670</v>
      </c>
      <c r="E32" s="52">
        <v>0</v>
      </c>
    </row>
    <row r="33" spans="1:6" ht="22.8" x14ac:dyDescent="0.2">
      <c r="A33" s="49" t="s">
        <v>59</v>
      </c>
      <c r="B33" s="41" t="s">
        <v>60</v>
      </c>
      <c r="C33" s="39"/>
      <c r="D33" s="40">
        <f>[1]HospodarskaCinnost!G59</f>
        <v>0</v>
      </c>
      <c r="E33" s="52">
        <v>0</v>
      </c>
    </row>
    <row r="34" spans="1:6" ht="23.4" thickBot="1" x14ac:dyDescent="0.25">
      <c r="A34" s="50" t="s">
        <v>61</v>
      </c>
      <c r="B34" s="44" t="s">
        <v>62</v>
      </c>
      <c r="C34" s="45"/>
      <c r="D34" s="46">
        <f>[1]HospodarskaCinnost!G60</f>
        <v>0</v>
      </c>
      <c r="E34" s="52">
        <v>0</v>
      </c>
    </row>
    <row r="35" spans="1:6" ht="24.6" thickBot="1" x14ac:dyDescent="0.25">
      <c r="A35" s="23" t="s">
        <v>63</v>
      </c>
      <c r="B35" s="24" t="s">
        <v>64</v>
      </c>
      <c r="C35" s="30"/>
      <c r="D35" s="31">
        <f>[1]HospodarskaCinnost!G61</f>
        <v>831045</v>
      </c>
      <c r="E35" s="53">
        <v>1017609</v>
      </c>
      <c r="F35" s="32"/>
    </row>
    <row r="36" spans="1:6" ht="34.200000000000003" x14ac:dyDescent="0.2">
      <c r="A36" s="47" t="s">
        <v>65</v>
      </c>
      <c r="B36" s="48" t="s">
        <v>66</v>
      </c>
      <c r="C36" s="35"/>
      <c r="D36" s="36">
        <f>[1]HospodarskaCinnost!G62</f>
        <v>-33420</v>
      </c>
      <c r="E36" s="52">
        <v>-92143</v>
      </c>
    </row>
    <row r="37" spans="1:6" ht="22.8" x14ac:dyDescent="0.2">
      <c r="A37" s="49" t="s">
        <v>67</v>
      </c>
      <c r="B37" s="41" t="s">
        <v>68</v>
      </c>
      <c r="C37" s="39"/>
      <c r="D37" s="40">
        <f>[1]HospodarskaCinnost!G65</f>
        <v>0</v>
      </c>
      <c r="E37" s="52">
        <v>0</v>
      </c>
    </row>
    <row r="38" spans="1:6" ht="23.4" thickBot="1" x14ac:dyDescent="0.25">
      <c r="A38" s="50" t="s">
        <v>69</v>
      </c>
      <c r="B38" s="44" t="s">
        <v>70</v>
      </c>
      <c r="C38" s="45"/>
      <c r="D38" s="46">
        <f>[1]HospodarskaCinnost!G66</f>
        <v>0</v>
      </c>
      <c r="E38" s="52">
        <v>0</v>
      </c>
    </row>
    <row r="39" spans="1:6" ht="24.6" thickBot="1" x14ac:dyDescent="0.25">
      <c r="A39" s="23" t="s">
        <v>71</v>
      </c>
      <c r="B39" s="24" t="s">
        <v>72</v>
      </c>
      <c r="C39" s="30"/>
      <c r="D39" s="31">
        <f>[1]HospodarskaCinnost!G67</f>
        <v>797625</v>
      </c>
      <c r="E39" s="53">
        <v>925466</v>
      </c>
    </row>
    <row r="40" spans="1:6" ht="12.6" thickBot="1" x14ac:dyDescent="0.3">
      <c r="A40" s="54" t="s">
        <v>73</v>
      </c>
      <c r="B40" s="55" t="s">
        <v>74</v>
      </c>
      <c r="C40" s="30" t="s">
        <v>12</v>
      </c>
      <c r="D40" s="31" t="s">
        <v>12</v>
      </c>
      <c r="E40" s="86" t="s">
        <v>12</v>
      </c>
    </row>
    <row r="41" spans="1:6" x14ac:dyDescent="0.2">
      <c r="A41" s="56" t="s">
        <v>75</v>
      </c>
      <c r="B41" s="57" t="s">
        <v>76</v>
      </c>
      <c r="C41" s="35"/>
      <c r="D41" s="36">
        <f>[1]InvesticnaCinnost!F8</f>
        <v>0</v>
      </c>
      <c r="E41" s="58">
        <v>0</v>
      </c>
    </row>
    <row r="42" spans="1:6" x14ac:dyDescent="0.2">
      <c r="A42" s="59" t="s">
        <v>77</v>
      </c>
      <c r="B42" s="60" t="s">
        <v>78</v>
      </c>
      <c r="C42" s="39"/>
      <c r="D42" s="40">
        <f>[1]InvesticnaCinnost!F9</f>
        <v>-66500</v>
      </c>
      <c r="E42" s="58">
        <v>-96676</v>
      </c>
    </row>
    <row r="43" spans="1:6" ht="34.200000000000003" x14ac:dyDescent="0.2">
      <c r="A43" s="59" t="s">
        <v>79</v>
      </c>
      <c r="B43" s="60" t="s">
        <v>80</v>
      </c>
      <c r="C43" s="39"/>
      <c r="D43" s="40">
        <f>[1]InvesticnaCinnost!F10</f>
        <v>0</v>
      </c>
      <c r="E43" s="58">
        <v>0</v>
      </c>
    </row>
    <row r="44" spans="1:6" x14ac:dyDescent="0.2">
      <c r="A44" s="59" t="s">
        <v>81</v>
      </c>
      <c r="B44" s="60" t="s">
        <v>82</v>
      </c>
      <c r="C44" s="39"/>
      <c r="D44" s="40">
        <f>[1]InvesticnaCinnost!F11</f>
        <v>0</v>
      </c>
      <c r="E44" s="58">
        <v>0</v>
      </c>
    </row>
    <row r="45" spans="1:6" x14ac:dyDescent="0.2">
      <c r="A45" s="59" t="s">
        <v>83</v>
      </c>
      <c r="B45" s="60" t="s">
        <v>84</v>
      </c>
      <c r="C45" s="39"/>
      <c r="D45" s="40">
        <f>[1]InvesticnaCinnost!F12</f>
        <v>0</v>
      </c>
      <c r="E45" s="58">
        <v>0</v>
      </c>
    </row>
    <row r="46" spans="1:6" ht="34.200000000000003" x14ac:dyDescent="0.2">
      <c r="A46" s="59" t="s">
        <v>85</v>
      </c>
      <c r="B46" s="60" t="s">
        <v>86</v>
      </c>
      <c r="C46" s="39"/>
      <c r="D46" s="40">
        <f>[1]InvesticnaCinnost!F13</f>
        <v>0</v>
      </c>
      <c r="E46" s="58">
        <v>0</v>
      </c>
    </row>
    <row r="47" spans="1:6" ht="22.8" x14ac:dyDescent="0.2">
      <c r="A47" s="59" t="s">
        <v>87</v>
      </c>
      <c r="B47" s="60" t="s">
        <v>88</v>
      </c>
      <c r="C47" s="39"/>
      <c r="D47" s="40">
        <f>[1]InvesticnaCinnost!F14</f>
        <v>0</v>
      </c>
      <c r="E47" s="58">
        <v>-377977</v>
      </c>
    </row>
    <row r="48" spans="1:6" ht="22.8" x14ac:dyDescent="0.2">
      <c r="A48" s="59" t="s">
        <v>89</v>
      </c>
      <c r="B48" s="41" t="s">
        <v>90</v>
      </c>
      <c r="C48" s="39"/>
      <c r="D48" s="40">
        <f>[1]InvesticnaCinnost!F15</f>
        <v>0</v>
      </c>
      <c r="E48" s="58">
        <v>245200</v>
      </c>
    </row>
    <row r="49" spans="1:6" ht="34.200000000000003" x14ac:dyDescent="0.2">
      <c r="A49" s="59" t="s">
        <v>91</v>
      </c>
      <c r="B49" s="60" t="s">
        <v>92</v>
      </c>
      <c r="C49" s="39"/>
      <c r="D49" s="40">
        <f>[1]InvesticnaCinnost!F16</f>
        <v>0</v>
      </c>
      <c r="E49" s="58">
        <v>-111600</v>
      </c>
    </row>
    <row r="50" spans="1:6" ht="34.200000000000003" x14ac:dyDescent="0.2">
      <c r="A50" s="59" t="s">
        <v>93</v>
      </c>
      <c r="B50" s="60" t="s">
        <v>94</v>
      </c>
      <c r="C50" s="39"/>
      <c r="D50" s="40">
        <f>[1]InvesticnaCinnost!F17</f>
        <v>0</v>
      </c>
      <c r="E50" s="58">
        <v>41600</v>
      </c>
    </row>
    <row r="51" spans="1:6" ht="22.8" x14ac:dyDescent="0.2">
      <c r="A51" s="59" t="s">
        <v>95</v>
      </c>
      <c r="B51" s="41" t="s">
        <v>96</v>
      </c>
      <c r="C51" s="39"/>
      <c r="D51" s="40">
        <f>[1]InvesticnaCinnost!F18</f>
        <v>0</v>
      </c>
      <c r="E51" s="58">
        <v>0</v>
      </c>
    </row>
    <row r="52" spans="1:6" ht="22.8" x14ac:dyDescent="0.2">
      <c r="A52" s="59" t="s">
        <v>97</v>
      </c>
      <c r="B52" s="41" t="s">
        <v>98</v>
      </c>
      <c r="C52" s="39"/>
      <c r="D52" s="40">
        <f>[1]InvesticnaCinnost!F19</f>
        <v>0</v>
      </c>
      <c r="E52" s="58">
        <v>0</v>
      </c>
    </row>
    <row r="53" spans="1:6" ht="34.200000000000003" x14ac:dyDescent="0.2">
      <c r="A53" s="59" t="s">
        <v>99</v>
      </c>
      <c r="B53" s="41" t="s">
        <v>100</v>
      </c>
      <c r="C53" s="39"/>
      <c r="D53" s="40">
        <f>[1]InvesticnaCinnost!F20</f>
        <v>0</v>
      </c>
      <c r="E53" s="58">
        <v>0</v>
      </c>
    </row>
    <row r="54" spans="1:6" ht="34.200000000000003" x14ac:dyDescent="0.2">
      <c r="A54" s="59" t="s">
        <v>101</v>
      </c>
      <c r="B54" s="41" t="s">
        <v>102</v>
      </c>
      <c r="C54" s="39"/>
      <c r="D54" s="40">
        <f>[1]InvesticnaCinnost!F21</f>
        <v>0</v>
      </c>
      <c r="E54" s="58">
        <v>0</v>
      </c>
    </row>
    <row r="55" spans="1:6" ht="22.8" x14ac:dyDescent="0.2">
      <c r="A55" s="59" t="s">
        <v>103</v>
      </c>
      <c r="B55" s="60" t="s">
        <v>104</v>
      </c>
      <c r="C55" s="39"/>
      <c r="D55" s="40">
        <f>[1]InvesticnaCinnost!F22</f>
        <v>0</v>
      </c>
      <c r="E55" s="58">
        <v>0</v>
      </c>
    </row>
    <row r="56" spans="1:6" ht="22.8" x14ac:dyDescent="0.2">
      <c r="A56" s="59" t="s">
        <v>105</v>
      </c>
      <c r="B56" s="60" t="s">
        <v>106</v>
      </c>
      <c r="C56" s="39"/>
      <c r="D56" s="40">
        <f>[1]InvesticnaCinnost!F23</f>
        <v>0</v>
      </c>
      <c r="E56" s="58">
        <v>0</v>
      </c>
    </row>
    <row r="57" spans="1:6" ht="22.8" x14ac:dyDescent="0.2">
      <c r="A57" s="59" t="s">
        <v>107</v>
      </c>
      <c r="B57" s="60" t="s">
        <v>108</v>
      </c>
      <c r="C57" s="39"/>
      <c r="D57" s="40">
        <f>[1]InvesticnaCinnost!F24</f>
        <v>0</v>
      </c>
      <c r="E57" s="58">
        <v>0</v>
      </c>
    </row>
    <row r="58" spans="1:6" x14ac:dyDescent="0.2">
      <c r="A58" s="59" t="s">
        <v>109</v>
      </c>
      <c r="B58" s="41" t="s">
        <v>110</v>
      </c>
      <c r="C58" s="39"/>
      <c r="D58" s="40">
        <f>[1]InvesticnaCinnost!F25</f>
        <v>0</v>
      </c>
      <c r="E58" s="58">
        <v>0</v>
      </c>
    </row>
    <row r="59" spans="1:6" ht="12" thickBot="1" x14ac:dyDescent="0.25">
      <c r="A59" s="59" t="s">
        <v>111</v>
      </c>
      <c r="B59" s="44" t="s">
        <v>112</v>
      </c>
      <c r="C59" s="45"/>
      <c r="D59" s="46">
        <f>[1]InvesticnaCinnost!F26</f>
        <v>-381340</v>
      </c>
      <c r="E59" s="58">
        <v>0</v>
      </c>
    </row>
    <row r="60" spans="1:6" ht="12.6" thickBot="1" x14ac:dyDescent="0.3">
      <c r="A60" s="54" t="s">
        <v>113</v>
      </c>
      <c r="B60" s="61" t="s">
        <v>114</v>
      </c>
      <c r="C60" s="30"/>
      <c r="D60" s="31">
        <f>[1]InvesticnaCinnost!F27</f>
        <v>-447840</v>
      </c>
      <c r="E60" s="53">
        <v>-299453</v>
      </c>
      <c r="F60" s="32"/>
    </row>
    <row r="61" spans="1:6" ht="12.6" thickBot="1" x14ac:dyDescent="0.3">
      <c r="A61" s="54" t="s">
        <v>115</v>
      </c>
      <c r="B61" s="61" t="s">
        <v>116</v>
      </c>
      <c r="C61" s="62" t="s">
        <v>12</v>
      </c>
      <c r="D61" s="63" t="s">
        <v>12</v>
      </c>
      <c r="E61" s="64" t="s">
        <v>12</v>
      </c>
    </row>
    <row r="62" spans="1:6" ht="12.6" thickBot="1" x14ac:dyDescent="0.3">
      <c r="A62" s="54" t="s">
        <v>117</v>
      </c>
      <c r="B62" s="55" t="s">
        <v>118</v>
      </c>
      <c r="C62" s="30"/>
      <c r="D62" s="31">
        <f>[1]FinancnaCinnost!F8</f>
        <v>-47150</v>
      </c>
      <c r="E62" s="53">
        <v>0</v>
      </c>
    </row>
    <row r="63" spans="1:6" x14ac:dyDescent="0.2">
      <c r="A63" s="47" t="s">
        <v>119</v>
      </c>
      <c r="B63" s="48" t="s">
        <v>120</v>
      </c>
      <c r="C63" s="35"/>
      <c r="D63" s="36">
        <f>[1]FinancnaCinnost!F9</f>
        <v>0</v>
      </c>
      <c r="E63" s="65">
        <v>0</v>
      </c>
    </row>
    <row r="64" spans="1:6" ht="22.8" x14ac:dyDescent="0.2">
      <c r="A64" s="49" t="s">
        <v>121</v>
      </c>
      <c r="B64" s="41" t="s">
        <v>122</v>
      </c>
      <c r="C64" s="39"/>
      <c r="D64" s="40">
        <f>[1]FinancnaCinnost!F10</f>
        <v>0</v>
      </c>
      <c r="E64" s="66">
        <v>0</v>
      </c>
    </row>
    <row r="65" spans="1:5" x14ac:dyDescent="0.2">
      <c r="A65" s="49" t="s">
        <v>123</v>
      </c>
      <c r="B65" s="41" t="s">
        <v>124</v>
      </c>
      <c r="C65" s="39"/>
      <c r="D65" s="40">
        <f>[1]FinancnaCinnost!F11</f>
        <v>0</v>
      </c>
      <c r="E65" s="66">
        <v>0</v>
      </c>
    </row>
    <row r="66" spans="1:5" x14ac:dyDescent="0.2">
      <c r="A66" s="49" t="s">
        <v>125</v>
      </c>
      <c r="B66" s="41" t="s">
        <v>126</v>
      </c>
      <c r="C66" s="39"/>
      <c r="D66" s="40">
        <f>[1]FinancnaCinnost!F12</f>
        <v>0</v>
      </c>
      <c r="E66" s="66">
        <v>0</v>
      </c>
    </row>
    <row r="67" spans="1:5" ht="22.8" x14ac:dyDescent="0.2">
      <c r="A67" s="49" t="s">
        <v>127</v>
      </c>
      <c r="B67" s="41" t="s">
        <v>128</v>
      </c>
      <c r="C67" s="39"/>
      <c r="D67" s="40">
        <f>[1]FinancnaCinnost!F13</f>
        <v>0</v>
      </c>
      <c r="E67" s="66">
        <v>0</v>
      </c>
    </row>
    <row r="68" spans="1:5" x14ac:dyDescent="0.2">
      <c r="A68" s="49" t="s">
        <v>129</v>
      </c>
      <c r="B68" s="41" t="s">
        <v>130</v>
      </c>
      <c r="C68" s="39"/>
      <c r="D68" s="40">
        <f>[1]FinancnaCinnost!F14</f>
        <v>0</v>
      </c>
      <c r="E68" s="66">
        <v>0</v>
      </c>
    </row>
    <row r="69" spans="1:5" ht="34.200000000000003" x14ac:dyDescent="0.2">
      <c r="A69" s="49" t="s">
        <v>131</v>
      </c>
      <c r="B69" s="41" t="s">
        <v>132</v>
      </c>
      <c r="C69" s="39"/>
      <c r="D69" s="40">
        <f>[1]FinancnaCinnost!F15</f>
        <v>0</v>
      </c>
      <c r="E69" s="66">
        <v>0</v>
      </c>
    </row>
    <row r="70" spans="1:5" ht="23.4" thickBot="1" x14ac:dyDescent="0.25">
      <c r="A70" s="50" t="s">
        <v>133</v>
      </c>
      <c r="B70" s="44" t="s">
        <v>134</v>
      </c>
      <c r="C70" s="45"/>
      <c r="D70" s="46">
        <f>[1]FinancnaCinnost!F16</f>
        <v>-47150</v>
      </c>
      <c r="E70" s="67">
        <v>0</v>
      </c>
    </row>
    <row r="71" spans="1:5" ht="24" thickBot="1" x14ac:dyDescent="0.3">
      <c r="A71" s="54" t="s">
        <v>135</v>
      </c>
      <c r="B71" s="55" t="s">
        <v>136</v>
      </c>
      <c r="C71" s="25"/>
      <c r="D71" s="31">
        <f>[1]FinancnaCinnost!F17</f>
        <v>-303638</v>
      </c>
      <c r="E71" s="68">
        <v>-609669</v>
      </c>
    </row>
    <row r="72" spans="1:5" x14ac:dyDescent="0.2">
      <c r="A72" s="47" t="s">
        <v>137</v>
      </c>
      <c r="B72" s="48" t="s">
        <v>138</v>
      </c>
      <c r="C72" s="35"/>
      <c r="D72" s="36">
        <f>[1]FinancnaCinnost!F18</f>
        <v>0</v>
      </c>
      <c r="E72" s="65">
        <v>0</v>
      </c>
    </row>
    <row r="73" spans="1:5" ht="22.8" x14ac:dyDescent="0.2">
      <c r="A73" s="49" t="s">
        <v>139</v>
      </c>
      <c r="B73" s="41" t="s">
        <v>140</v>
      </c>
      <c r="C73" s="39"/>
      <c r="D73" s="40">
        <f>[1]FinancnaCinnost!F19</f>
        <v>0</v>
      </c>
      <c r="E73" s="66">
        <v>0</v>
      </c>
    </row>
    <row r="74" spans="1:5" ht="22.8" x14ac:dyDescent="0.2">
      <c r="A74" s="49" t="s">
        <v>141</v>
      </c>
      <c r="B74" s="41" t="s">
        <v>142</v>
      </c>
      <c r="C74" s="39"/>
      <c r="D74" s="40">
        <f>[1]FinancnaCinnost!F20</f>
        <v>0</v>
      </c>
      <c r="E74" s="66">
        <v>0</v>
      </c>
    </row>
    <row r="75" spans="1:5" ht="22.8" x14ac:dyDescent="0.2">
      <c r="A75" s="49" t="s">
        <v>143</v>
      </c>
      <c r="B75" s="41" t="s">
        <v>144</v>
      </c>
      <c r="C75" s="39"/>
      <c r="D75" s="40">
        <f>[1]FinancnaCinnost!F21</f>
        <v>0</v>
      </c>
      <c r="E75" s="66">
        <v>0</v>
      </c>
    </row>
    <row r="76" spans="1:5" x14ac:dyDescent="0.2">
      <c r="A76" s="49" t="s">
        <v>145</v>
      </c>
      <c r="B76" s="41" t="s">
        <v>146</v>
      </c>
      <c r="C76" s="39"/>
      <c r="D76" s="40">
        <f>[1]FinancnaCinnost!F22</f>
        <v>0</v>
      </c>
      <c r="E76" s="66">
        <v>1158820</v>
      </c>
    </row>
    <row r="77" spans="1:5" x14ac:dyDescent="0.2">
      <c r="A77" s="49" t="s">
        <v>147</v>
      </c>
      <c r="B77" s="41" t="s">
        <v>148</v>
      </c>
      <c r="C77" s="39"/>
      <c r="D77" s="40">
        <f>[1]FinancnaCinnost!F23</f>
        <v>0</v>
      </c>
      <c r="E77" s="66">
        <v>-1268030</v>
      </c>
    </row>
    <row r="78" spans="1:5" ht="22.8" x14ac:dyDescent="0.2">
      <c r="A78" s="49" t="s">
        <v>149</v>
      </c>
      <c r="B78" s="41" t="s">
        <v>150</v>
      </c>
      <c r="C78" s="39"/>
      <c r="D78" s="40">
        <f>[1]FinancnaCinnost!F24</f>
        <v>0</v>
      </c>
      <c r="E78" s="66">
        <v>-498655</v>
      </c>
    </row>
    <row r="79" spans="1:5" ht="34.200000000000003" x14ac:dyDescent="0.2">
      <c r="A79" s="49" t="s">
        <v>151</v>
      </c>
      <c r="B79" s="41" t="s">
        <v>152</v>
      </c>
      <c r="C79" s="39"/>
      <c r="D79" s="40">
        <f>[1]FinancnaCinnost!F25</f>
        <v>0</v>
      </c>
      <c r="E79" s="66">
        <v>0</v>
      </c>
    </row>
    <row r="80" spans="1:5" ht="34.799999999999997" thickBot="1" x14ac:dyDescent="0.25">
      <c r="A80" s="49" t="s">
        <v>153</v>
      </c>
      <c r="B80" s="44" t="s">
        <v>154</v>
      </c>
      <c r="C80" s="45"/>
      <c r="D80" s="46">
        <f>[1]FinancnaCinnost!F26</f>
        <v>-303638</v>
      </c>
      <c r="E80" s="67">
        <v>-1804</v>
      </c>
    </row>
    <row r="81" spans="1:7" ht="22.8" x14ac:dyDescent="0.2">
      <c r="A81" s="69" t="s">
        <v>155</v>
      </c>
      <c r="B81" s="70" t="s">
        <v>156</v>
      </c>
      <c r="C81" s="71"/>
      <c r="D81" s="72">
        <f>[1]FinancnaCinnost!F27</f>
        <v>0</v>
      </c>
      <c r="E81" s="52">
        <v>-54820</v>
      </c>
    </row>
    <row r="82" spans="1:7" ht="22.8" x14ac:dyDescent="0.2">
      <c r="A82" s="59" t="s">
        <v>157</v>
      </c>
      <c r="B82" s="60" t="s">
        <v>158</v>
      </c>
      <c r="C82" s="39"/>
      <c r="D82" s="40">
        <f>[1]FinancnaCinnost!F28</f>
        <v>0</v>
      </c>
      <c r="E82" s="58">
        <v>0</v>
      </c>
    </row>
    <row r="83" spans="1:7" ht="22.8" x14ac:dyDescent="0.2">
      <c r="A83" s="59" t="s">
        <v>159</v>
      </c>
      <c r="B83" s="60" t="s">
        <v>160</v>
      </c>
      <c r="C83" s="39"/>
      <c r="D83" s="40">
        <f>[1]FinancnaCinnost!F29</f>
        <v>0</v>
      </c>
      <c r="E83" s="58">
        <v>0</v>
      </c>
    </row>
    <row r="84" spans="1:7" ht="22.8" x14ac:dyDescent="0.2">
      <c r="A84" s="59" t="s">
        <v>161</v>
      </c>
      <c r="B84" s="60" t="s">
        <v>162</v>
      </c>
      <c r="C84" s="39"/>
      <c r="D84" s="40">
        <f>[1]FinancnaCinnost!F30</f>
        <v>0</v>
      </c>
      <c r="E84" s="58">
        <v>0</v>
      </c>
    </row>
    <row r="85" spans="1:7" ht="22.8" x14ac:dyDescent="0.2">
      <c r="A85" s="59" t="s">
        <v>163</v>
      </c>
      <c r="B85" s="60" t="s">
        <v>164</v>
      </c>
      <c r="C85" s="39"/>
      <c r="D85" s="40">
        <f>[1]FinancnaCinnost!F31</f>
        <v>0</v>
      </c>
      <c r="E85" s="58">
        <v>0</v>
      </c>
    </row>
    <row r="86" spans="1:7" x14ac:dyDescent="0.2">
      <c r="A86" s="59" t="s">
        <v>165</v>
      </c>
      <c r="B86" s="60" t="s">
        <v>166</v>
      </c>
      <c r="C86" s="39"/>
      <c r="D86" s="40">
        <f>[1]FinancnaCinnost!F32</f>
        <v>0</v>
      </c>
      <c r="E86" s="58">
        <v>0</v>
      </c>
    </row>
    <row r="87" spans="1:7" ht="12" thickBot="1" x14ac:dyDescent="0.25">
      <c r="A87" s="18" t="s">
        <v>167</v>
      </c>
      <c r="B87" s="73" t="s">
        <v>168</v>
      </c>
      <c r="C87" s="45"/>
      <c r="D87" s="46">
        <f>[1]FinancnaCinnost!F33</f>
        <v>0</v>
      </c>
      <c r="E87" s="58">
        <v>0</v>
      </c>
    </row>
    <row r="88" spans="1:7" ht="12" x14ac:dyDescent="0.2">
      <c r="A88" s="74" t="s">
        <v>169</v>
      </c>
      <c r="B88" s="75" t="s">
        <v>170</v>
      </c>
      <c r="C88" s="35"/>
      <c r="D88" s="36">
        <f>[1]FinancnaCinnost!F34</f>
        <v>-350788</v>
      </c>
      <c r="E88" s="76">
        <v>-664489</v>
      </c>
    </row>
    <row r="89" spans="1:7" ht="24" x14ac:dyDescent="0.2">
      <c r="A89" s="77" t="s">
        <v>171</v>
      </c>
      <c r="B89" s="78" t="s">
        <v>172</v>
      </c>
      <c r="C89" s="39"/>
      <c r="D89" s="40">
        <f>D39+D60+D88</f>
        <v>-1003</v>
      </c>
      <c r="E89" s="79">
        <v>-38476</v>
      </c>
    </row>
    <row r="90" spans="1:7" ht="24" x14ac:dyDescent="0.2">
      <c r="A90" s="77" t="s">
        <v>173</v>
      </c>
      <c r="B90" s="78" t="s">
        <v>174</v>
      </c>
      <c r="C90" s="39"/>
      <c r="D90" s="40">
        <f>[1]VysSuvUct!D135+[1]VysSuvUct!D140-282426</f>
        <v>-268391</v>
      </c>
      <c r="E90" s="79">
        <v>-229917</v>
      </c>
    </row>
    <row r="91" spans="1:7" ht="24" x14ac:dyDescent="0.2">
      <c r="A91" s="77" t="s">
        <v>175</v>
      </c>
      <c r="B91" s="78" t="s">
        <v>176</v>
      </c>
      <c r="C91" s="39"/>
      <c r="D91" s="40">
        <f>D89+D90</f>
        <v>-269394</v>
      </c>
      <c r="E91" s="79">
        <v>-268393</v>
      </c>
    </row>
    <row r="92" spans="1:7" ht="24" x14ac:dyDescent="0.2">
      <c r="A92" s="77" t="s">
        <v>177</v>
      </c>
      <c r="B92" s="78" t="s">
        <v>178</v>
      </c>
      <c r="C92" s="39"/>
      <c r="D92" s="40">
        <f>-D21-D22</f>
        <v>0</v>
      </c>
      <c r="E92" s="79">
        <v>2</v>
      </c>
      <c r="F92" s="32"/>
    </row>
    <row r="93" spans="1:7" ht="36.6" thickBot="1" x14ac:dyDescent="0.25">
      <c r="A93" s="80" t="s">
        <v>179</v>
      </c>
      <c r="B93" s="81" t="s">
        <v>180</v>
      </c>
      <c r="C93" s="45"/>
      <c r="D93" s="46">
        <f>D91+D92</f>
        <v>-269394</v>
      </c>
      <c r="E93" s="82">
        <v>-268391</v>
      </c>
      <c r="G93" s="32"/>
    </row>
    <row r="94" spans="1:7" x14ac:dyDescent="0.2">
      <c r="C94" s="3"/>
    </row>
    <row r="95" spans="1:7" x14ac:dyDescent="0.2">
      <c r="A95" s="5" t="s">
        <v>181</v>
      </c>
      <c r="B95" s="83" t="s">
        <v>182</v>
      </c>
      <c r="C95" s="84"/>
      <c r="D95" s="83"/>
      <c r="E95" s="83"/>
    </row>
    <row r="96" spans="1:7" x14ac:dyDescent="0.2">
      <c r="A96" s="5"/>
      <c r="B96" s="85" t="s">
        <v>183</v>
      </c>
      <c r="C96" s="84"/>
      <c r="D96" s="83" t="s">
        <v>184</v>
      </c>
      <c r="E96" s="83"/>
    </row>
    <row r="97" spans="1:5" x14ac:dyDescent="0.2">
      <c r="A97" s="5"/>
      <c r="B97" s="83"/>
      <c r="C97" s="83"/>
      <c r="D97" s="83"/>
      <c r="E97" s="83"/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Line="0" autoPict="0" macro="[1]!PrenosDoMinObdobia">
                <anchor moveWithCells="1" sizeWithCells="1">
                  <from>
                    <xdr:col>3</xdr:col>
                    <xdr:colOff>45720</xdr:colOff>
                    <xdr:row>1</xdr:row>
                    <xdr:rowOff>83820</xdr:rowOff>
                  </from>
                  <to>
                    <xdr:col>5</xdr:col>
                    <xdr:colOff>7620</xdr:colOff>
                    <xdr:row>4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Dušan Turčan</dc:creator>
  <cp:lastModifiedBy>Dušan Turčan</cp:lastModifiedBy>
  <dcterms:created xsi:type="dcterms:W3CDTF">2019-07-01T10:07:19Z</dcterms:created>
  <dcterms:modified xsi:type="dcterms:W3CDTF">2019-07-01T10:12:08Z</dcterms:modified>
</cp:coreProperties>
</file>