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240" windowWidth="19440" windowHeight="8100" tabRatio="863" activeTab="1"/>
  </bookViews>
  <sheets>
    <sheet name="FS" sheetId="25" r:id="rId1"/>
    <sheet name="A-R" sheetId="29" r:id="rId2"/>
    <sheet name="MN" sheetId="27" r:id="rId3"/>
  </sheets>
  <definedNames>
    <definedName name="_xlnm.Print_Titles" localSheetId="1">'A-R'!$1:$3</definedName>
  </definedNames>
  <calcPr calcId="145621"/>
</workbook>
</file>

<file path=xl/calcChain.xml><?xml version="1.0" encoding="utf-8"?>
<calcChain xmlns="http://schemas.openxmlformats.org/spreadsheetml/2006/main">
  <c r="V1552" i="29" l="1"/>
  <c r="AA1552" i="29"/>
  <c r="AF1552" i="29"/>
  <c r="V1557" i="29"/>
  <c r="AA1557" i="29"/>
  <c r="AF1557" i="29"/>
  <c r="P1566" i="29"/>
  <c r="W1566" i="29"/>
  <c r="P1571" i="29"/>
  <c r="W1571" i="29"/>
  <c r="V1547" i="29" l="1"/>
  <c r="AM1353" i="29" l="1"/>
  <c r="AB1670" i="29" l="1"/>
  <c r="U1449" i="29" l="1"/>
  <c r="U1775" i="29" l="1"/>
  <c r="AJ1775" i="29"/>
  <c r="AB1716" i="29"/>
  <c r="P515" i="29" l="1"/>
  <c r="AF2150" i="29"/>
  <c r="U1457" i="29" l="1"/>
  <c r="AB1049" i="29" l="1"/>
  <c r="AK1607" i="29" l="1"/>
  <c r="AG1607" i="29"/>
  <c r="X597" i="29" l="1"/>
  <c r="AJ515" i="29"/>
  <c r="AF515" i="29"/>
  <c r="AF2152" i="29" l="1"/>
  <c r="AF2148" i="29"/>
  <c r="AA2146" i="29"/>
  <c r="V2146" i="29"/>
  <c r="Q2146" i="29"/>
  <c r="L2146" i="29"/>
  <c r="AF2143" i="29"/>
  <c r="AF2141" i="29"/>
  <c r="AF2138" i="29"/>
  <c r="AA2136" i="29"/>
  <c r="V2136" i="29"/>
  <c r="Q2136" i="29"/>
  <c r="L2136" i="29"/>
  <c r="AF2135" i="29"/>
  <c r="AF2134" i="29"/>
  <c r="AA2133" i="29"/>
  <c r="V2133" i="29"/>
  <c r="Q2133" i="29"/>
  <c r="L2133" i="29"/>
  <c r="AF2131" i="29"/>
  <c r="AF2129" i="29"/>
  <c r="AA2128" i="29"/>
  <c r="V2128" i="29"/>
  <c r="Q2128" i="29"/>
  <c r="L2128" i="29"/>
  <c r="AF2127" i="29"/>
  <c r="AF2126" i="29"/>
  <c r="AF2124" i="29"/>
  <c r="AF2123" i="29"/>
  <c r="AF2122" i="29"/>
  <c r="AA2121" i="29"/>
  <c r="V2121" i="29"/>
  <c r="Q2121" i="29"/>
  <c r="L2121" i="29"/>
  <c r="AA2155" i="29" l="1"/>
  <c r="AF2136" i="29"/>
  <c r="AF2133" i="29"/>
  <c r="Q2155" i="29"/>
  <c r="AF2128" i="29"/>
  <c r="V2155" i="29"/>
  <c r="L2155" i="29"/>
  <c r="AF2146" i="29"/>
  <c r="AF2121" i="29"/>
  <c r="AF2155" i="29" l="1"/>
  <c r="AF2102" i="29"/>
  <c r="AF2100" i="29"/>
  <c r="AF2098" i="29"/>
  <c r="AA2096" i="29"/>
  <c r="V2096" i="29"/>
  <c r="Q2096" i="29"/>
  <c r="L2096" i="29"/>
  <c r="AF2093" i="29"/>
  <c r="AF2091" i="29"/>
  <c r="AF2088" i="29"/>
  <c r="AA2086" i="29"/>
  <c r="V2086" i="29"/>
  <c r="Q2086" i="29"/>
  <c r="L2086" i="29"/>
  <c r="AF2085" i="29"/>
  <c r="AF2084" i="29"/>
  <c r="AA2083" i="29"/>
  <c r="V2083" i="29"/>
  <c r="Q2083" i="29"/>
  <c r="L2083" i="29"/>
  <c r="AF2081" i="29"/>
  <c r="AF2079" i="29"/>
  <c r="AA2078" i="29"/>
  <c r="V2078" i="29"/>
  <c r="Q2078" i="29"/>
  <c r="L2078" i="29"/>
  <c r="AF2077" i="29"/>
  <c r="AF2076" i="29"/>
  <c r="AF2074" i="29"/>
  <c r="AF2073" i="29"/>
  <c r="AF2072" i="29"/>
  <c r="AA2071" i="29"/>
  <c r="V2071" i="29"/>
  <c r="Q2071" i="29"/>
  <c r="L2071" i="29"/>
  <c r="AA2105" i="29" l="1"/>
  <c r="AF2083" i="29"/>
  <c r="AF2086" i="29"/>
  <c r="Q2105" i="29"/>
  <c r="AF2078" i="29"/>
  <c r="V2105" i="29"/>
  <c r="AF2096" i="29"/>
  <c r="L2105" i="29"/>
  <c r="AF2071" i="29"/>
  <c r="AK1604" i="29"/>
  <c r="AK1605" i="29"/>
  <c r="AK1606" i="29"/>
  <c r="AK1608" i="29"/>
  <c r="AK1609" i="29"/>
  <c r="AK1610" i="29"/>
  <c r="AG1605" i="29"/>
  <c r="AG1606" i="29"/>
  <c r="AG1608" i="29"/>
  <c r="AG1609" i="29"/>
  <c r="AG1610" i="29"/>
  <c r="AG1604" i="29"/>
  <c r="AF2105" i="29" l="1"/>
  <c r="K313" i="25"/>
  <c r="L313" i="25"/>
  <c r="L271" i="25"/>
  <c r="L270" i="25"/>
  <c r="L269" i="25"/>
  <c r="L268" i="25"/>
  <c r="L267" i="25"/>
  <c r="K270" i="25"/>
  <c r="K269" i="25"/>
  <c r="K268" i="25"/>
  <c r="K267" i="25"/>
  <c r="K271" i="25"/>
  <c r="P528" i="29" l="1"/>
  <c r="Z1775" i="29" l="1"/>
  <c r="AO1775" i="29"/>
  <c r="AB1457" i="29"/>
  <c r="AB1461" i="29"/>
  <c r="U1461" i="29"/>
  <c r="AB1449" i="29"/>
  <c r="AB1445" i="29"/>
  <c r="U1445" i="29"/>
  <c r="AJ1772" i="29"/>
  <c r="AO1772" i="29" s="1"/>
  <c r="AJ1771" i="29"/>
  <c r="AO1771" i="29" s="1"/>
  <c r="AJ1770" i="29"/>
  <c r="AO1770" i="29" s="1"/>
  <c r="AJ1768" i="29"/>
  <c r="AO1768" i="29" s="1"/>
  <c r="AJ1767" i="29"/>
  <c r="AO1767" i="29" s="1"/>
  <c r="AJ1766" i="29"/>
  <c r="AO1766" i="29" s="1"/>
  <c r="U1772" i="29"/>
  <c r="Z1772" i="29" s="1"/>
  <c r="U1771" i="29"/>
  <c r="Z1771" i="29" s="1"/>
  <c r="U1770" i="29"/>
  <c r="Z1770" i="29" s="1"/>
  <c r="U1768" i="29"/>
  <c r="Z1768" i="29" s="1"/>
  <c r="U1767" i="29"/>
  <c r="U1766" i="29"/>
  <c r="Z1766" i="29" s="1"/>
  <c r="AJ1765" i="29"/>
  <c r="U1765" i="29"/>
  <c r="AM1400" i="29"/>
  <c r="AM1399" i="29"/>
  <c r="AM1398" i="29"/>
  <c r="AM1394" i="29"/>
  <c r="AM1393" i="29"/>
  <c r="AM1392" i="29"/>
  <c r="AM1387" i="29"/>
  <c r="AM1386" i="29"/>
  <c r="AM1352" i="29"/>
  <c r="AM1351" i="29"/>
  <c r="AM1350" i="29"/>
  <c r="AM1346" i="29"/>
  <c r="AM1345" i="29"/>
  <c r="AM1344" i="29"/>
  <c r="AM1339" i="29"/>
  <c r="AM1338" i="29"/>
  <c r="AI1185" i="29"/>
  <c r="AB1097" i="29"/>
  <c r="AB1095" i="29"/>
  <c r="AB1088" i="29"/>
  <c r="AB1086" i="29"/>
  <c r="AB1044" i="29"/>
  <c r="AB1042" i="29"/>
  <c r="AJ1028" i="29"/>
  <c r="Y829" i="29"/>
  <c r="Q829" i="29"/>
  <c r="AA829" i="29"/>
  <c r="AB931" i="29"/>
  <c r="AB930" i="29"/>
  <c r="AB929" i="29"/>
  <c r="AB928" i="29"/>
  <c r="AB927" i="29"/>
  <c r="AN539" i="29"/>
  <c r="AN538" i="29"/>
  <c r="AN537" i="29"/>
  <c r="AN533" i="29"/>
  <c r="AN527" i="29"/>
  <c r="AN526" i="29"/>
  <c r="AN525" i="29"/>
  <c r="AN521" i="29"/>
  <c r="AJ480" i="29"/>
  <c r="AJ479" i="29"/>
  <c r="AJ478" i="29"/>
  <c r="AJ474" i="29"/>
  <c r="AJ468" i="29"/>
  <c r="AJ467" i="29"/>
  <c r="AJ466" i="29"/>
  <c r="AJ462" i="29"/>
  <c r="AJ456" i="29"/>
  <c r="AJ455" i="29"/>
  <c r="AJ454" i="29"/>
  <c r="AJ427" i="29"/>
  <c r="AJ426" i="29"/>
  <c r="AJ425" i="29"/>
  <c r="AJ403" i="29"/>
  <c r="AJ402" i="29"/>
  <c r="AJ401" i="29"/>
  <c r="AJ415" i="29"/>
  <c r="AJ414" i="29"/>
  <c r="AJ413" i="29"/>
  <c r="AN2274" i="29"/>
  <c r="AH2274" i="29"/>
  <c r="AN2263" i="29"/>
  <c r="AH2263" i="29"/>
  <c r="AN2261" i="29"/>
  <c r="AH2261" i="29"/>
  <c r="AN2206" i="29"/>
  <c r="AH2206" i="29"/>
  <c r="AN2185" i="29"/>
  <c r="AH2185" i="29"/>
  <c r="AG2028" i="29"/>
  <c r="Z2028" i="29"/>
  <c r="AG2032" i="29"/>
  <c r="Z2032" i="29"/>
  <c r="AD1773" i="29"/>
  <c r="O1773" i="29"/>
  <c r="AB1749" i="29"/>
  <c r="U1749" i="29"/>
  <c r="AB1742" i="29"/>
  <c r="U1742" i="29"/>
  <c r="AB1731" i="29"/>
  <c r="U1731" i="29"/>
  <c r="AB1722" i="29"/>
  <c r="U1722" i="29"/>
  <c r="U1716" i="29"/>
  <c r="AB1703" i="29"/>
  <c r="U1703" i="29"/>
  <c r="AB1680" i="29"/>
  <c r="U1680" i="29"/>
  <c r="U1670" i="29"/>
  <c r="AB1656" i="29"/>
  <c r="U1656" i="29"/>
  <c r="AB1653" i="29"/>
  <c r="U1653" i="29"/>
  <c r="AI1634" i="29"/>
  <c r="AI1639" i="29" s="1"/>
  <c r="AD1634" i="29"/>
  <c r="AD1639" i="29" s="1"/>
  <c r="Y1634" i="29"/>
  <c r="T1634" i="29"/>
  <c r="O1634" i="29"/>
  <c r="AN2302" i="29" l="1"/>
  <c r="AH2215" i="29"/>
  <c r="AH2224" i="29" s="1"/>
  <c r="AH2229" i="29" s="1"/>
  <c r="AN2215" i="29"/>
  <c r="AN2224" i="29" s="1"/>
  <c r="AN2229" i="29" s="1"/>
  <c r="AJ481" i="29"/>
  <c r="AN540" i="29"/>
  <c r="AH2302" i="29"/>
  <c r="AJ469" i="29"/>
  <c r="AN528" i="29"/>
  <c r="AB1460" i="29"/>
  <c r="AB1456" i="29"/>
  <c r="U1456" i="29"/>
  <c r="U1460" i="29"/>
  <c r="AJ1773" i="29"/>
  <c r="AO1773" i="29" s="1"/>
  <c r="AO1774" i="29" s="1"/>
  <c r="AO1776" i="29" s="1"/>
  <c r="U1773" i="29"/>
  <c r="U1776" i="29" s="1"/>
  <c r="Z1767" i="29"/>
  <c r="AB1738" i="29"/>
  <c r="AB1715" i="29"/>
  <c r="U1666" i="29"/>
  <c r="U1738" i="29"/>
  <c r="U1715" i="29"/>
  <c r="AB1666" i="29"/>
  <c r="AN2303" i="29" l="1"/>
  <c r="AN2305" i="29" s="1"/>
  <c r="AN2310" i="29" s="1"/>
  <c r="AH2303" i="29"/>
  <c r="AH2305" i="29" s="1"/>
  <c r="AH2310" i="29" s="1"/>
  <c r="AJ1776" i="29"/>
  <c r="Z1773" i="29"/>
  <c r="Z1774" i="29" s="1"/>
  <c r="Z1776" i="29" s="1"/>
  <c r="AK1612" i="29"/>
  <c r="AG1612" i="29"/>
  <c r="AK1611" i="29"/>
  <c r="AG1611" i="29"/>
  <c r="AK1603" i="29"/>
  <c r="AG1603" i="29"/>
  <c r="AK1602" i="29"/>
  <c r="AG1602" i="29"/>
  <c r="AK1601" i="29"/>
  <c r="AG1601" i="29"/>
  <c r="AC1613" i="29"/>
  <c r="Y1613" i="29"/>
  <c r="U1613" i="29"/>
  <c r="Q1613" i="29"/>
  <c r="M1613" i="29"/>
  <c r="I1613" i="29"/>
  <c r="W1581" i="29"/>
  <c r="P1581" i="29"/>
  <c r="W1576" i="29"/>
  <c r="P1576" i="29"/>
  <c r="AF1547" i="29"/>
  <c r="AA1547" i="29"/>
  <c r="AF1514" i="29"/>
  <c r="AA1514" i="29"/>
  <c r="V1514" i="29"/>
  <c r="AF1508" i="29"/>
  <c r="AA1508" i="29"/>
  <c r="V1508" i="29"/>
  <c r="AB1480" i="29"/>
  <c r="AB1482" i="29" s="1"/>
  <c r="U1480" i="29"/>
  <c r="U1482" i="29" s="1"/>
  <c r="AH1437" i="29"/>
  <c r="AC1437" i="29"/>
  <c r="X1437" i="29"/>
  <c r="S1437" i="29"/>
  <c r="N1437" i="29"/>
  <c r="I1437" i="29"/>
  <c r="Z1415" i="29"/>
  <c r="P1415" i="29"/>
  <c r="Z1410" i="29"/>
  <c r="P1410" i="29"/>
  <c r="AM1402" i="29"/>
  <c r="AH1402" i="29"/>
  <c r="AC1402" i="29"/>
  <c r="X1402" i="29"/>
  <c r="S1402" i="29"/>
  <c r="AM1396" i="29"/>
  <c r="AH1396" i="29"/>
  <c r="AC1396" i="29"/>
  <c r="X1396" i="29"/>
  <c r="S1396" i="29"/>
  <c r="AM1389" i="29"/>
  <c r="AM1384" i="29" s="1"/>
  <c r="AH1389" i="29"/>
  <c r="AH1384" i="29" s="1"/>
  <c r="AC1389" i="29"/>
  <c r="AC1384" i="29" s="1"/>
  <c r="X1389" i="29"/>
  <c r="X1384" i="29" s="1"/>
  <c r="S1389" i="29"/>
  <c r="S1384" i="29" s="1"/>
  <c r="AM1355" i="29"/>
  <c r="AH1355" i="29"/>
  <c r="AC1355" i="29"/>
  <c r="X1355" i="29"/>
  <c r="S1355" i="29"/>
  <c r="AM1348" i="29"/>
  <c r="AH1348" i="29"/>
  <c r="AC1348" i="29"/>
  <c r="X1348" i="29"/>
  <c r="S1348" i="29"/>
  <c r="AM1341" i="29"/>
  <c r="AM1336" i="29" s="1"/>
  <c r="AH1341" i="29"/>
  <c r="AH1336" i="29" s="1"/>
  <c r="AC1341" i="29"/>
  <c r="AC1336" i="29" s="1"/>
  <c r="X1341" i="29"/>
  <c r="X1336" i="29" s="1"/>
  <c r="S1341" i="29"/>
  <c r="S1336" i="29" s="1"/>
  <c r="U1316" i="29"/>
  <c r="U1301" i="29"/>
  <c r="P1247" i="29"/>
  <c r="W1247" i="29"/>
  <c r="W1242" i="29"/>
  <c r="P1242" i="29"/>
  <c r="P1230" i="29"/>
  <c r="W1230" i="29"/>
  <c r="W1225" i="29"/>
  <c r="P1225" i="29"/>
  <c r="AD1217" i="29"/>
  <c r="W1217" i="29"/>
  <c r="P1217" i="29"/>
  <c r="AI1184" i="29"/>
  <c r="AI1187" i="29" s="1"/>
  <c r="AD1187" i="29"/>
  <c r="Y1187" i="29"/>
  <c r="T1187" i="29"/>
  <c r="O1187" i="29"/>
  <c r="AI1168" i="29"/>
  <c r="AI1165" i="29"/>
  <c r="AI1167" i="29"/>
  <c r="AI1164" i="29"/>
  <c r="AI1163" i="29"/>
  <c r="AI1162" i="29"/>
  <c r="AD1170" i="29"/>
  <c r="Y1170" i="29"/>
  <c r="T1170" i="29"/>
  <c r="O1170" i="29"/>
  <c r="X1151" i="29"/>
  <c r="O1151" i="29"/>
  <c r="AH1133" i="29"/>
  <c r="AC1133" i="29"/>
  <c r="X1133" i="29"/>
  <c r="S1133" i="29"/>
  <c r="N1133" i="29"/>
  <c r="I1133" i="29"/>
  <c r="U1102" i="29"/>
  <c r="N1102" i="29"/>
  <c r="AB1101" i="29"/>
  <c r="AB1100" i="29"/>
  <c r="AB1099" i="29"/>
  <c r="AB1094" i="29"/>
  <c r="AB1093" i="29"/>
  <c r="U1091" i="29"/>
  <c r="N1091" i="29"/>
  <c r="AB1090" i="29"/>
  <c r="AB1085" i="29"/>
  <c r="AB1084" i="29"/>
  <c r="AB1057" i="29"/>
  <c r="AB1056" i="29"/>
  <c r="AB1055" i="29"/>
  <c r="AB1053" i="29"/>
  <c r="AB1051" i="29"/>
  <c r="AB1050" i="29"/>
  <c r="U1058" i="29"/>
  <c r="N1058" i="29"/>
  <c r="AB1046" i="29"/>
  <c r="AB1041" i="29"/>
  <c r="AB1040" i="29"/>
  <c r="U1047" i="29"/>
  <c r="N1047" i="29"/>
  <c r="AE1031" i="29"/>
  <c r="Z1031" i="29"/>
  <c r="U1031" i="29"/>
  <c r="P1031" i="29"/>
  <c r="AJ1030" i="29"/>
  <c r="AJ1027" i="29"/>
  <c r="AJ1026" i="29"/>
  <c r="AJ1025" i="29"/>
  <c r="AB925" i="29"/>
  <c r="AB924" i="29"/>
  <c r="X933" i="29"/>
  <c r="T933" i="29"/>
  <c r="P933" i="29"/>
  <c r="L933" i="29"/>
  <c r="T904" i="29"/>
  <c r="P904" i="29"/>
  <c r="L904" i="29"/>
  <c r="H904" i="29"/>
  <c r="X899" i="29"/>
  <c r="X894" i="29"/>
  <c r="X889" i="29"/>
  <c r="X884" i="29"/>
  <c r="X863" i="29"/>
  <c r="T863" i="29"/>
  <c r="P863" i="29"/>
  <c r="L863" i="29"/>
  <c r="AB858" i="29"/>
  <c r="AB853" i="29"/>
  <c r="AB848" i="29"/>
  <c r="AB843" i="29"/>
  <c r="L829" i="29"/>
  <c r="AB801" i="29"/>
  <c r="AJ752" i="29"/>
  <c r="AF752" i="29"/>
  <c r="AB752" i="29"/>
  <c r="X752" i="29"/>
  <c r="T752" i="29"/>
  <c r="P752" i="29"/>
  <c r="L752" i="29"/>
  <c r="H752" i="29"/>
  <c r="AJ747" i="29"/>
  <c r="AF747" i="29"/>
  <c r="AB747" i="29"/>
  <c r="X747" i="29"/>
  <c r="T747" i="29"/>
  <c r="P747" i="29"/>
  <c r="L747" i="29"/>
  <c r="H747" i="29"/>
  <c r="AN746" i="29"/>
  <c r="AN745" i="29"/>
  <c r="AN744" i="29"/>
  <c r="AN740" i="29"/>
  <c r="AJ735" i="29"/>
  <c r="AF735" i="29"/>
  <c r="AB735" i="29"/>
  <c r="X735" i="29"/>
  <c r="T735" i="29"/>
  <c r="P735" i="29"/>
  <c r="L735" i="29"/>
  <c r="L756" i="29" s="1"/>
  <c r="H735" i="29"/>
  <c r="AN734" i="29"/>
  <c r="AN733" i="29"/>
  <c r="AN732" i="29"/>
  <c r="AN728" i="29"/>
  <c r="AJ709" i="29"/>
  <c r="AF709" i="29"/>
  <c r="AB709" i="29"/>
  <c r="X709" i="29"/>
  <c r="T709" i="29"/>
  <c r="P709" i="29"/>
  <c r="L709" i="29"/>
  <c r="H709" i="29"/>
  <c r="AJ704" i="29"/>
  <c r="AF704" i="29"/>
  <c r="AB704" i="29"/>
  <c r="X704" i="29"/>
  <c r="T704" i="29"/>
  <c r="P704" i="29"/>
  <c r="L704" i="29"/>
  <c r="H704" i="29"/>
  <c r="AN703" i="29"/>
  <c r="AN702" i="29"/>
  <c r="AN701" i="29"/>
  <c r="AN697" i="29"/>
  <c r="AJ692" i="29"/>
  <c r="AF692" i="29"/>
  <c r="AB692" i="29"/>
  <c r="X692" i="29"/>
  <c r="T692" i="29"/>
  <c r="P692" i="29"/>
  <c r="L692" i="29"/>
  <c r="L713" i="29" s="1"/>
  <c r="H692" i="29"/>
  <c r="AN691" i="29"/>
  <c r="AN690" i="29"/>
  <c r="AN689" i="29"/>
  <c r="AN685" i="29"/>
  <c r="T666" i="29"/>
  <c r="M666" i="29"/>
  <c r="AJ602" i="29"/>
  <c r="AF602" i="29"/>
  <c r="AB602" i="29"/>
  <c r="X602" i="29"/>
  <c r="T602" i="29"/>
  <c r="P602" i="29"/>
  <c r="L602" i="29"/>
  <c r="H602" i="29"/>
  <c r="AJ597" i="29"/>
  <c r="AF597" i="29"/>
  <c r="AB597" i="29"/>
  <c r="T597" i="29"/>
  <c r="P597" i="29"/>
  <c r="L597" i="29"/>
  <c r="H597" i="29"/>
  <c r="AN596" i="29"/>
  <c r="AN595" i="29"/>
  <c r="AN594" i="29"/>
  <c r="AN590" i="29"/>
  <c r="AJ583" i="29"/>
  <c r="AF583" i="29"/>
  <c r="AB583" i="29"/>
  <c r="X583" i="29"/>
  <c r="T583" i="29"/>
  <c r="P583" i="29"/>
  <c r="L583" i="29"/>
  <c r="H583" i="29"/>
  <c r="AN582" i="29"/>
  <c r="AN581" i="29"/>
  <c r="AN580" i="29"/>
  <c r="AN576" i="29"/>
  <c r="AJ571" i="29"/>
  <c r="AF571" i="29"/>
  <c r="AB571" i="29"/>
  <c r="X571" i="29"/>
  <c r="T571" i="29"/>
  <c r="P571" i="29"/>
  <c r="L571" i="29"/>
  <c r="H571" i="29"/>
  <c r="AN570" i="29"/>
  <c r="AN569" i="29"/>
  <c r="AN568" i="29"/>
  <c r="AN564" i="29"/>
  <c r="AJ545" i="29"/>
  <c r="AF545" i="29"/>
  <c r="AB545" i="29"/>
  <c r="X545" i="29"/>
  <c r="T545" i="29"/>
  <c r="P545" i="29"/>
  <c r="L545" i="29"/>
  <c r="H545" i="29"/>
  <c r="AJ540" i="29"/>
  <c r="AF540" i="29"/>
  <c r="AB540" i="29"/>
  <c r="X540" i="29"/>
  <c r="T540" i="29"/>
  <c r="P540" i="29"/>
  <c r="L540" i="29"/>
  <c r="H540" i="29"/>
  <c r="AJ528" i="29"/>
  <c r="AF528" i="29"/>
  <c r="AB528" i="29"/>
  <c r="X528" i="29"/>
  <c r="T528" i="29"/>
  <c r="L528" i="29"/>
  <c r="H528" i="29"/>
  <c r="AN514" i="29"/>
  <c r="AN513" i="29"/>
  <c r="AN512" i="29"/>
  <c r="AN508" i="29"/>
  <c r="AB515" i="29"/>
  <c r="X515" i="29"/>
  <c r="T515" i="29"/>
  <c r="L515" i="29"/>
  <c r="H515" i="29"/>
  <c r="AF486" i="29"/>
  <c r="AB486" i="29"/>
  <c r="X486" i="29"/>
  <c r="T486" i="29"/>
  <c r="P486" i="29"/>
  <c r="L486" i="29"/>
  <c r="H486" i="29"/>
  <c r="AF481" i="29"/>
  <c r="AB481" i="29"/>
  <c r="X481" i="29"/>
  <c r="T481" i="29"/>
  <c r="P481" i="29"/>
  <c r="L481" i="29"/>
  <c r="H481" i="29"/>
  <c r="AF469" i="29"/>
  <c r="AB469" i="29"/>
  <c r="X469" i="29"/>
  <c r="T469" i="29"/>
  <c r="P469" i="29"/>
  <c r="L469" i="29"/>
  <c r="H469" i="29"/>
  <c r="AF457" i="29"/>
  <c r="AB457" i="29"/>
  <c r="X457" i="29"/>
  <c r="T457" i="29"/>
  <c r="P457" i="29"/>
  <c r="L457" i="29"/>
  <c r="H457" i="29"/>
  <c r="AJ450" i="29"/>
  <c r="AJ457" i="29" s="1"/>
  <c r="AF433" i="29"/>
  <c r="AB433" i="29"/>
  <c r="X433" i="29"/>
  <c r="T433" i="29"/>
  <c r="P433" i="29"/>
  <c r="L433" i="29"/>
  <c r="H433" i="29"/>
  <c r="AF428" i="29"/>
  <c r="AB428" i="29"/>
  <c r="X428" i="29"/>
  <c r="T428" i="29"/>
  <c r="P428" i="29"/>
  <c r="L428" i="29"/>
  <c r="H428" i="29"/>
  <c r="AJ421" i="29"/>
  <c r="AJ428" i="29" s="1"/>
  <c r="AF416" i="29"/>
  <c r="AB416" i="29"/>
  <c r="X416" i="29"/>
  <c r="T416" i="29"/>
  <c r="P416" i="29"/>
  <c r="L416" i="29"/>
  <c r="H416" i="29"/>
  <c r="AJ409" i="29"/>
  <c r="AJ416" i="29" s="1"/>
  <c r="AF404" i="29"/>
  <c r="AF437" i="29" s="1"/>
  <c r="AB404" i="29"/>
  <c r="AB437" i="29" s="1"/>
  <c r="X404" i="29"/>
  <c r="T404" i="29"/>
  <c r="T437" i="29" s="1"/>
  <c r="P404" i="29"/>
  <c r="P437" i="29" s="1"/>
  <c r="L404" i="29"/>
  <c r="L437" i="29" s="1"/>
  <c r="H404" i="29"/>
  <c r="AJ397" i="29"/>
  <c r="AJ404" i="29" s="1"/>
  <c r="X98" i="29"/>
  <c r="T98" i="29"/>
  <c r="P98" i="29"/>
  <c r="L98" i="29"/>
  <c r="L85" i="29"/>
  <c r="X85" i="29"/>
  <c r="T85" i="29"/>
  <c r="P85" i="29"/>
  <c r="AJ606" i="29" l="1"/>
  <c r="P606" i="29"/>
  <c r="X713" i="29"/>
  <c r="X756" i="29"/>
  <c r="P713" i="29"/>
  <c r="T756" i="29"/>
  <c r="H606" i="29"/>
  <c r="P756" i="29"/>
  <c r="L606" i="29"/>
  <c r="T713" i="29"/>
  <c r="P1252" i="29"/>
  <c r="W1252" i="29"/>
  <c r="P1585" i="29"/>
  <c r="W1585" i="29"/>
  <c r="P549" i="29"/>
  <c r="AJ549" i="29"/>
  <c r="L549" i="29"/>
  <c r="H549" i="29"/>
  <c r="X549" i="29"/>
  <c r="X606" i="29"/>
  <c r="AF713" i="29"/>
  <c r="AF756" i="29"/>
  <c r="AB549" i="29"/>
  <c r="AB606" i="29"/>
  <c r="AJ713" i="29"/>
  <c r="AJ756" i="29"/>
  <c r="AF549" i="29"/>
  <c r="AF606" i="29"/>
  <c r="H713" i="29"/>
  <c r="H756" i="29"/>
  <c r="T549" i="29"/>
  <c r="T606" i="29"/>
  <c r="AB713" i="29"/>
  <c r="AB756" i="29"/>
  <c r="X490" i="29"/>
  <c r="T490" i="29"/>
  <c r="P490" i="29"/>
  <c r="AF490" i="29"/>
  <c r="AC1390" i="29"/>
  <c r="AM1342" i="29"/>
  <c r="AK1613" i="29"/>
  <c r="AG1613" i="29"/>
  <c r="X1342" i="29"/>
  <c r="AH1342" i="29"/>
  <c r="S1342" i="29"/>
  <c r="AC1342" i="29"/>
  <c r="AH1390" i="29"/>
  <c r="S1390" i="29"/>
  <c r="AM1390" i="29"/>
  <c r="X1390" i="29"/>
  <c r="AI1170" i="29"/>
  <c r="AJ1031" i="29"/>
  <c r="AB1102" i="29"/>
  <c r="AB1091" i="29"/>
  <c r="AB1058" i="29"/>
  <c r="AB1047" i="29"/>
  <c r="AB863" i="29"/>
  <c r="AN735" i="29"/>
  <c r="AN747" i="29"/>
  <c r="AB933" i="29"/>
  <c r="X904" i="29"/>
  <c r="AN752" i="29"/>
  <c r="AN545" i="29"/>
  <c r="AN692" i="29"/>
  <c r="AN704" i="29"/>
  <c r="AN709" i="29"/>
  <c r="H437" i="29"/>
  <c r="X437" i="29"/>
  <c r="AJ433" i="29"/>
  <c r="AN571" i="29"/>
  <c r="AN583" i="29"/>
  <c r="AN597" i="29"/>
  <c r="AN602" i="29"/>
  <c r="AN515" i="29"/>
  <c r="L490" i="29"/>
  <c r="AB490" i="29"/>
  <c r="H490" i="29"/>
  <c r="AJ486" i="29"/>
  <c r="AN606" i="29" l="1"/>
  <c r="AN549" i="29"/>
  <c r="AJ437" i="29"/>
  <c r="AN756" i="29"/>
  <c r="AN713" i="29"/>
  <c r="AJ490" i="29"/>
  <c r="J250" i="25" l="1"/>
  <c r="J245" i="25"/>
  <c r="D149" i="25"/>
  <c r="D148" i="25"/>
  <c r="D147" i="25"/>
  <c r="D146" i="25"/>
  <c r="D76" i="25"/>
  <c r="D75" i="25"/>
  <c r="D74" i="25"/>
  <c r="D73" i="25"/>
  <c r="H53" i="25" l="1"/>
  <c r="H45" i="25"/>
  <c r="L359" i="25"/>
  <c r="K359" i="25"/>
  <c r="L350" i="25"/>
  <c r="K350" i="25"/>
  <c r="L348" i="25"/>
  <c r="K348" i="25"/>
  <c r="L299" i="25"/>
  <c r="K299" i="25"/>
  <c r="A293" i="25"/>
  <c r="J277" i="25"/>
  <c r="L277" i="25" s="1"/>
  <c r="J243" i="25"/>
  <c r="J255" i="25" s="1"/>
  <c r="A240" i="25"/>
  <c r="A216" i="25"/>
  <c r="I204" i="25"/>
  <c r="H204" i="25"/>
  <c r="I203" i="25"/>
  <c r="H203" i="25"/>
  <c r="I197" i="25"/>
  <c r="H197" i="25"/>
  <c r="I178" i="25"/>
  <c r="I195" i="25" s="1"/>
  <c r="H178" i="25"/>
  <c r="H218" i="25" s="1"/>
  <c r="I161" i="25"/>
  <c r="H161" i="25"/>
  <c r="I157" i="25"/>
  <c r="H157" i="25"/>
  <c r="I153" i="25"/>
  <c r="H153" i="25"/>
  <c r="I152" i="25"/>
  <c r="H152" i="25"/>
  <c r="A149" i="25"/>
  <c r="A148" i="25"/>
  <c r="A147" i="25"/>
  <c r="A146" i="25"/>
  <c r="I141" i="25"/>
  <c r="H141" i="25"/>
  <c r="I132" i="25"/>
  <c r="H132" i="25"/>
  <c r="I129" i="25"/>
  <c r="H129" i="25"/>
  <c r="I117" i="25"/>
  <c r="I235" i="25" s="1"/>
  <c r="H117" i="25"/>
  <c r="I105" i="25"/>
  <c r="H105" i="25"/>
  <c r="I100" i="25"/>
  <c r="H100" i="25"/>
  <c r="I95" i="25"/>
  <c r="H95" i="25"/>
  <c r="I91" i="25"/>
  <c r="H91" i="25"/>
  <c r="I84" i="25"/>
  <c r="H84" i="25"/>
  <c r="I79" i="25"/>
  <c r="H79" i="25"/>
  <c r="A76" i="25"/>
  <c r="A75" i="25"/>
  <c r="A74" i="25"/>
  <c r="A73" i="25"/>
  <c r="A72" i="25"/>
  <c r="H70" i="25"/>
  <c r="H69" i="25"/>
  <c r="H68" i="25"/>
  <c r="H67" i="25"/>
  <c r="I66" i="25"/>
  <c r="G66" i="25"/>
  <c r="F66" i="25"/>
  <c r="H65" i="25"/>
  <c r="H64" i="25"/>
  <c r="H63" i="25"/>
  <c r="H62" i="25"/>
  <c r="H61" i="25"/>
  <c r="I60" i="25"/>
  <c r="G60" i="25"/>
  <c r="F60" i="25"/>
  <c r="H59" i="25"/>
  <c r="H58" i="25"/>
  <c r="H57" i="25"/>
  <c r="H56" i="25"/>
  <c r="H55" i="25"/>
  <c r="H54" i="25"/>
  <c r="H52" i="25"/>
  <c r="I51" i="25"/>
  <c r="G51" i="25"/>
  <c r="F51" i="25"/>
  <c r="H50" i="25"/>
  <c r="H49" i="25"/>
  <c r="H48" i="25"/>
  <c r="H47" i="25"/>
  <c r="H46" i="25"/>
  <c r="H44" i="25"/>
  <c r="I43" i="25"/>
  <c r="G43" i="25"/>
  <c r="F43" i="25"/>
  <c r="H42" i="25"/>
  <c r="H41" i="25"/>
  <c r="H40" i="25"/>
  <c r="H39" i="25"/>
  <c r="H38" i="25"/>
  <c r="H37" i="25"/>
  <c r="I36" i="25"/>
  <c r="G36" i="25"/>
  <c r="F36" i="25"/>
  <c r="H34" i="25"/>
  <c r="H33" i="25"/>
  <c r="H32" i="25"/>
  <c r="H31" i="25"/>
  <c r="H30" i="25"/>
  <c r="H29" i="25"/>
  <c r="H28" i="25"/>
  <c r="H27" i="25"/>
  <c r="I26" i="25"/>
  <c r="G26" i="25"/>
  <c r="F26" i="25"/>
  <c r="H25" i="25"/>
  <c r="H24" i="25"/>
  <c r="H23" i="25"/>
  <c r="H22" i="25"/>
  <c r="H21" i="25"/>
  <c r="H20" i="25"/>
  <c r="H19" i="25"/>
  <c r="H18" i="25"/>
  <c r="H17" i="25"/>
  <c r="I16" i="25"/>
  <c r="G16" i="25"/>
  <c r="F16" i="25"/>
  <c r="H15" i="25"/>
  <c r="H14" i="25"/>
  <c r="H13" i="25"/>
  <c r="H12" i="25"/>
  <c r="H11" i="25"/>
  <c r="H10" i="25"/>
  <c r="H9" i="25"/>
  <c r="I8" i="25"/>
  <c r="G8" i="25"/>
  <c r="F8" i="25"/>
  <c r="J262" i="25" l="1"/>
  <c r="J264" i="25" s="1"/>
  <c r="L322" i="25"/>
  <c r="L326" i="25" s="1"/>
  <c r="G7" i="25"/>
  <c r="I78" i="25"/>
  <c r="I160" i="25"/>
  <c r="I175" i="25" s="1"/>
  <c r="I196" i="25" s="1"/>
  <c r="I208" i="25" s="1"/>
  <c r="H207" i="25"/>
  <c r="I99" i="25"/>
  <c r="F35" i="25"/>
  <c r="H78" i="25"/>
  <c r="H235" i="25"/>
  <c r="K278" i="25"/>
  <c r="K322" i="25"/>
  <c r="K326" i="25" s="1"/>
  <c r="H26" i="25"/>
  <c r="H36" i="25"/>
  <c r="H227" i="25" s="1"/>
  <c r="G35" i="25"/>
  <c r="G6" i="25" s="1"/>
  <c r="I237" i="25"/>
  <c r="H66" i="25"/>
  <c r="H99" i="25"/>
  <c r="L377" i="25"/>
  <c r="H16" i="25"/>
  <c r="I7" i="25"/>
  <c r="K377" i="25"/>
  <c r="H8" i="25"/>
  <c r="H43" i="25"/>
  <c r="I35" i="25"/>
  <c r="H51" i="25"/>
  <c r="H228" i="25" s="1"/>
  <c r="H160" i="25"/>
  <c r="H175" i="25" s="1"/>
  <c r="H195" i="25"/>
  <c r="I207" i="25"/>
  <c r="I218" i="25"/>
  <c r="I227" i="25" s="1"/>
  <c r="F7" i="25"/>
  <c r="L278" i="25"/>
  <c r="I236" i="25"/>
  <c r="I238" i="25"/>
  <c r="H60" i="25"/>
  <c r="I219" i="25"/>
  <c r="L378" i="25" l="1"/>
  <c r="K378" i="25"/>
  <c r="I200" i="25"/>
  <c r="I210" i="25" s="1"/>
  <c r="I142" i="25" s="1"/>
  <c r="I143" i="25" s="1"/>
  <c r="I226" i="25"/>
  <c r="I77" i="25"/>
  <c r="H77" i="25"/>
  <c r="H139" i="25" s="1"/>
  <c r="H196" i="25"/>
  <c r="H200" i="25" s="1"/>
  <c r="H210" i="25" s="1"/>
  <c r="F6" i="25"/>
  <c r="I228" i="25"/>
  <c r="I233" i="25"/>
  <c r="H7" i="25"/>
  <c r="H233" i="25" s="1"/>
  <c r="I6" i="25"/>
  <c r="I138" i="25" s="1"/>
  <c r="I232" i="25"/>
  <c r="H237" i="25"/>
  <c r="H238" i="25"/>
  <c r="H236" i="25"/>
  <c r="H219" i="25"/>
  <c r="H226" i="25" s="1"/>
  <c r="H35" i="25"/>
  <c r="L380" i="25" l="1"/>
  <c r="L382" i="25" s="1"/>
  <c r="L383" i="25" s="1"/>
  <c r="L384" i="25" s="1"/>
  <c r="K380" i="25"/>
  <c r="K382" i="25" s="1"/>
  <c r="K383" i="25" s="1"/>
  <c r="K384" i="25" s="1"/>
  <c r="H222" i="25"/>
  <c r="H142" i="25"/>
  <c r="H143" i="25" s="1"/>
  <c r="H223" i="25"/>
  <c r="I224" i="25"/>
  <c r="I222" i="25"/>
  <c r="H208" i="25"/>
  <c r="H231" i="25"/>
  <c r="I231" i="25"/>
  <c r="I230" i="25"/>
  <c r="I221" i="25"/>
  <c r="I139" i="25"/>
  <c r="I140" i="25" s="1"/>
  <c r="H230" i="25"/>
  <c r="H221" i="25"/>
  <c r="H224" i="25"/>
  <c r="I223" i="25"/>
  <c r="H6" i="25"/>
  <c r="H138" i="25" s="1"/>
  <c r="H140" i="25" s="1"/>
  <c r="H232" i="25"/>
</calcChain>
</file>

<file path=xl/comments1.xml><?xml version="1.0" encoding="utf-8"?>
<comments xmlns="http://schemas.openxmlformats.org/spreadsheetml/2006/main">
  <authors>
    <author>Mária</author>
    <author>Uctovnik</author>
  </authors>
  <commentList>
    <comment ref="U1447" authorId="0">
      <text>
        <r>
          <rPr>
            <sz val="9"/>
            <color indexed="81"/>
            <rFont val="Tahoma"/>
            <family val="2"/>
            <charset val="238"/>
          </rPr>
          <t xml:space="preserve">
písať so znamienkom (-)</t>
        </r>
      </text>
    </comment>
    <comment ref="AB1447" authorId="0">
      <text>
        <r>
          <rPr>
            <sz val="9"/>
            <color indexed="81"/>
            <rFont val="Tahoma"/>
            <family val="2"/>
            <charset val="238"/>
          </rPr>
          <t xml:space="preserve">
písať so znamienkom (-)
</t>
        </r>
      </text>
    </comment>
    <comment ref="U1451" authorId="0">
      <text>
        <r>
          <rPr>
            <b/>
            <sz val="9"/>
            <color indexed="81"/>
            <rFont val="Tahoma"/>
            <family val="2"/>
            <charset val="238"/>
          </rPr>
          <t xml:space="preserve">
</t>
        </r>
        <r>
          <rPr>
            <sz val="9"/>
            <color indexed="81"/>
            <rFont val="Tahoma"/>
            <family val="2"/>
            <charset val="238"/>
          </rPr>
          <t>písať so znamienkom (-)</t>
        </r>
      </text>
    </comment>
    <comment ref="AB1451" authorId="0">
      <text>
        <r>
          <rPr>
            <b/>
            <sz val="9"/>
            <color indexed="81"/>
            <rFont val="Tahoma"/>
            <family val="2"/>
            <charset val="238"/>
          </rPr>
          <t xml:space="preserve">
</t>
        </r>
        <r>
          <rPr>
            <sz val="9"/>
            <color indexed="81"/>
            <rFont val="Tahoma"/>
            <family val="2"/>
            <charset val="238"/>
          </rPr>
          <t>písať so znamienkom (-)</t>
        </r>
      </text>
    </comment>
    <comment ref="U1453" authorId="0">
      <text>
        <r>
          <rPr>
            <b/>
            <sz val="9"/>
            <color indexed="81"/>
            <rFont val="Tahoma"/>
            <family val="2"/>
            <charset val="238"/>
          </rPr>
          <t xml:space="preserve">
</t>
        </r>
        <r>
          <rPr>
            <sz val="9"/>
            <color indexed="81"/>
            <rFont val="Tahoma"/>
            <family val="2"/>
            <charset val="238"/>
          </rPr>
          <t>písať so znamienkom (-)</t>
        </r>
      </text>
    </comment>
    <comment ref="AB1453" authorId="0">
      <text>
        <r>
          <rPr>
            <b/>
            <sz val="9"/>
            <color indexed="81"/>
            <rFont val="Tahoma"/>
            <family val="2"/>
            <charset val="238"/>
          </rPr>
          <t xml:space="preserve">
</t>
        </r>
        <r>
          <rPr>
            <sz val="9"/>
            <color indexed="81"/>
            <rFont val="Tahoma"/>
            <family val="2"/>
            <charset val="238"/>
          </rPr>
          <t>písať so znamienkom (-)</t>
        </r>
      </text>
    </comment>
    <comment ref="U1454" authorId="0">
      <text>
        <r>
          <rPr>
            <b/>
            <sz val="9"/>
            <color indexed="81"/>
            <rFont val="Tahoma"/>
            <family val="2"/>
            <charset val="238"/>
          </rPr>
          <t xml:space="preserve">
</t>
        </r>
        <r>
          <rPr>
            <sz val="9"/>
            <color indexed="81"/>
            <rFont val="Tahoma"/>
            <family val="2"/>
            <charset val="238"/>
          </rPr>
          <t>písať so znamienkom (-)</t>
        </r>
      </text>
    </comment>
    <comment ref="AB1454" authorId="0">
      <text>
        <r>
          <rPr>
            <b/>
            <sz val="9"/>
            <color indexed="81"/>
            <rFont val="Tahoma"/>
            <family val="2"/>
            <charset val="238"/>
          </rPr>
          <t xml:space="preserve">
</t>
        </r>
        <r>
          <rPr>
            <sz val="9"/>
            <color indexed="81"/>
            <rFont val="Tahoma"/>
            <family val="2"/>
            <charset val="238"/>
          </rPr>
          <t>písať so znamienkom (-)</t>
        </r>
      </text>
    </comment>
    <comment ref="Z1774" authorId="1">
      <text>
        <r>
          <rPr>
            <b/>
            <sz val="9"/>
            <color indexed="81"/>
            <rFont val="Tahoma"/>
            <family val="2"/>
            <charset val="238"/>
          </rPr>
          <t>Uctovnik:</t>
        </r>
        <r>
          <rPr>
            <sz val="9"/>
            <color indexed="81"/>
            <rFont val="Tahoma"/>
            <family val="2"/>
            <charset val="238"/>
          </rPr>
          <t xml:space="preserve">
vymazať mínus 0,03
</t>
        </r>
      </text>
    </comment>
    <comment ref="Z1776" authorId="1">
      <text>
        <r>
          <rPr>
            <b/>
            <sz val="9"/>
            <color indexed="81"/>
            <rFont val="Tahoma"/>
            <family val="2"/>
            <charset val="238"/>
          </rPr>
          <t>Uctovnik:</t>
        </r>
        <r>
          <rPr>
            <sz val="9"/>
            <color indexed="81"/>
            <rFont val="Tahoma"/>
            <family val="2"/>
            <charset val="238"/>
          </rPr>
          <t xml:space="preserve">
vymazať plus 0,01</t>
        </r>
      </text>
    </comment>
  </commentList>
</comments>
</file>

<file path=xl/sharedStrings.xml><?xml version="1.0" encoding="utf-8"?>
<sst xmlns="http://schemas.openxmlformats.org/spreadsheetml/2006/main" count="2703" uniqueCount="1648">
  <si>
    <t>X</t>
  </si>
  <si>
    <t>-</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</si>
  <si>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</si>
  <si>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</si>
  <si>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</si>
  <si>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</si>
  <si>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</si>
  <si>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</si>
  <si>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</si>
  <si>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</si>
  <si>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</si>
  <si>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</si>
  <si>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</si>
  <si>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</si>
  <si>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</si>
  <si>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</si>
  <si>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</si>
  <si>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</si>
  <si>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</si>
  <si>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</si>
  <si>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</si>
  <si>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</si>
  <si>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</si>
  <si>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</si>
  <si>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</si>
  <si>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</si>
  <si>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</si>
  <si>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</si>
  <si>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</si>
  <si>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</si>
  <si>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</si>
  <si>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</si>
  <si>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</si>
  <si>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</si>
  <si>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</si>
  <si>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</si>
  <si>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</si>
  <si>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Spoločník, akcionár do dňa zmeny  v štruktúre spoločníkov, akcionárov</t>
  </si>
  <si>
    <t>f</t>
  </si>
  <si>
    <t>Dlhodobý nehmotný majetok</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</si>
  <si>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</si>
  <si>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</si>
  <si>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</si>
  <si>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</si>
  <si>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</si>
  <si>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</si>
  <si>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</si>
  <si>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</si>
  <si>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</si>
  <si>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</si>
  <si>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</si>
  <si>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</si>
  <si>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</si>
  <si>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</si>
  <si>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</si>
  <si>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</si>
  <si>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</si>
  <si>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</si>
  <si>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</si>
  <si>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</si>
  <si>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</si>
  <si>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</si>
  <si>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</si>
  <si>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</si>
  <si>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</si>
  <si>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</si>
  <si>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</si>
  <si>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</si>
  <si>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</si>
  <si>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</si>
  <si>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</si>
  <si>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</si>
  <si>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Obchodné meno a sídlo spoločnosti, v ktorej má ÚJ umiestnený DFM</t>
  </si>
  <si>
    <t>Hodnota</t>
  </si>
  <si>
    <t>Dcérske účtovné jednotky</t>
  </si>
  <si>
    <t>Účtovné jednotky s podstatným vplyvom</t>
  </si>
  <si>
    <t xml:space="preserve">Ostatné realizovateľné CP a podiely  </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</si>
  <si>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</si>
  <si>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</si>
  <si>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</si>
  <si>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</si>
  <si>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</si>
  <si>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</si>
  <si>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</si>
  <si>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</si>
  <si>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</si>
  <si>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</si>
  <si>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</si>
  <si>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</si>
  <si>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</si>
  <si>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</si>
  <si>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</si>
  <si>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</si>
  <si>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</si>
  <si>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</si>
  <si>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</si>
  <si>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</si>
  <si>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</si>
  <si>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</si>
  <si>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</si>
  <si>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</si>
  <si>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</si>
  <si>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</si>
  <si>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</si>
  <si>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</si>
  <si>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Vyfakturované nároky za vykonanú prácu na zákazkovej výstavbe nehnuteľnosti určenej na predaj</t>
  </si>
  <si>
    <t>Tvorba</t>
  </si>
  <si>
    <t>Pohľadávky</t>
  </si>
  <si>
    <t>Pohľadávky z obchodného styku</t>
  </si>
  <si>
    <t>Ostatné pohľadávky v rámci kons. celku</t>
  </si>
  <si>
    <t>Iné pohľadávky</t>
  </si>
  <si>
    <t>Pohľadávky spolu</t>
  </si>
  <si>
    <t>Názov položky</t>
  </si>
  <si>
    <t>V lehote splatnosti</t>
  </si>
  <si>
    <t>Dlhodobé pohľadávky</t>
  </si>
  <si>
    <t>Dlhodobé pohľadávky spolu</t>
  </si>
  <si>
    <t>Krátkodobé pohľadávky</t>
  </si>
  <si>
    <t>Sociálne poistenie</t>
  </si>
  <si>
    <t>Krátkodobé pohľadávky spolu</t>
  </si>
  <si>
    <t>Opis predmetu záložného práva</t>
  </si>
  <si>
    <t>Pohľadávky kryté záložným právom alebo inou formou zabezpečenia</t>
  </si>
  <si>
    <t>Pokladnica, ceniny</t>
  </si>
  <si>
    <t>Krátkodobý finančný majetok</t>
  </si>
  <si>
    <t>Emisné kvóty</t>
  </si>
  <si>
    <t>Ostatné realizovateľné CP</t>
  </si>
  <si>
    <t>Obstarávanie krátkodobého finančného majetku</t>
  </si>
  <si>
    <t>Krátkodobý finančný majetok spolu</t>
  </si>
  <si>
    <t>Zvýšenie/ zníženie hodnoty (+/-)</t>
  </si>
  <si>
    <t>Emisné kvóty (komodity)</t>
  </si>
  <si>
    <t>Opis položky časového rozlíšenia</t>
  </si>
  <si>
    <t xml:space="preserve">Náklady budúcich období dlhodobé,  z toho: </t>
  </si>
  <si>
    <t>Náklady budúcich období krátkodobé, z toho:</t>
  </si>
  <si>
    <t>poistné</t>
  </si>
  <si>
    <t>ostatné</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</si>
  <si>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</si>
  <si>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</si>
  <si>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</si>
  <si>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</si>
  <si>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</si>
  <si>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</si>
  <si>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</si>
  <si>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</si>
  <si>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</si>
  <si>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</si>
  <si>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sociálneho fondu</t>
  </si>
  <si>
    <t>Prevod do nerozdeleného zisku minulých rokov</t>
  </si>
  <si>
    <t>Iné</t>
  </si>
  <si>
    <t>Účtovná strata</t>
  </si>
  <si>
    <t>Vysporiadanie účtovnej straty</t>
  </si>
  <si>
    <t>Zo zákonného rezervného fondu</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</si>
  <si>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</si>
  <si>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</si>
  <si>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</si>
  <si>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</si>
  <si>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</si>
  <si>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</si>
  <si>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</si>
  <si>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</si>
  <si>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</si>
  <si>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</si>
  <si>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</si>
  <si>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</si>
  <si>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</si>
  <si>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nad päť rokov</t>
  </si>
  <si>
    <t>Dlhodobé záväzky spolu</t>
  </si>
  <si>
    <t>odpočítateľné</t>
  </si>
  <si>
    <t>zdaniteľné</t>
  </si>
  <si>
    <t>Možnosť previesť nevyužité daňové odpočty</t>
  </si>
  <si>
    <t>Odložená daňová pohľadávka</t>
  </si>
  <si>
    <t>Uplatnená daňová pohľadávka</t>
  </si>
  <si>
    <t>Zaúčtovaná do vlastného imania</t>
  </si>
  <si>
    <t>Odložený daňový záväzok</t>
  </si>
  <si>
    <t>Zaúčtovaná ako náklad</t>
  </si>
  <si>
    <t xml:space="preserve">Čerpanie sociálneho fondu </t>
  </si>
  <si>
    <t>Konečný zostatok sociálneho fondu</t>
  </si>
  <si>
    <t>Mena</t>
  </si>
  <si>
    <t>Dátum splatnosti</t>
  </si>
  <si>
    <t>Dlhodobé bankové úvery</t>
  </si>
  <si>
    <t>Krátkodobé bankové úvery</t>
  </si>
  <si>
    <t>Výdavky budúcich období krátkodobé, z toho:</t>
  </si>
  <si>
    <t>Výnosy budúcich období dlhodobé, z toho:</t>
  </si>
  <si>
    <t>Výnosy budúcich období krátkodobé, z toho:</t>
  </si>
  <si>
    <t>Typ výrobkov, tovarov, služieb  (napríklad C)</t>
  </si>
  <si>
    <t>Oblasť odbytu</t>
  </si>
  <si>
    <t>Konečný zostatok</t>
  </si>
  <si>
    <t>Začiatočný stav</t>
  </si>
  <si>
    <t>Reprezentačné</t>
  </si>
  <si>
    <t>Dary</t>
  </si>
  <si>
    <t>Dlhodobý hmotný majetok vytvorený vlastnou činnosťou</t>
  </si>
  <si>
    <t>Ostatné významné položky výnosov z hospodárskej činnosti, z toho:</t>
  </si>
  <si>
    <t>Finančné výnosy, z toho:</t>
  </si>
  <si>
    <t>Kurzové zisky, z toho:</t>
  </si>
  <si>
    <t>Ostatné významné položky finančných výnosov, z toho:</t>
  </si>
  <si>
    <t>Výnosy zo zákazky</t>
  </si>
  <si>
    <t>Čistý obrat celkom</t>
  </si>
  <si>
    <t>Náklady za poskytnuté služby, z toho:</t>
  </si>
  <si>
    <t>Ostatné významné položky nákladov z hospodárskej činnosti, z toho:</t>
  </si>
  <si>
    <t>Manká a škody</t>
  </si>
  <si>
    <t>Finančné náklady, z toho:</t>
  </si>
  <si>
    <t>Základ dane</t>
  </si>
  <si>
    <t>Daň</t>
  </si>
  <si>
    <t>Daňovo neuznané náklady</t>
  </si>
  <si>
    <t>Výnosy nepodliehajúce dani</t>
  </si>
  <si>
    <t>Umorenie daňovej straty</t>
  </si>
  <si>
    <t>Odložená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</si>
  <si>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</si>
  <si>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</si>
  <si>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</si>
  <si>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</si>
  <si>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</si>
  <si>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</si>
  <si>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</si>
  <si>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</si>
  <si>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</si>
  <si>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Zo súdnych rozhodnutí</t>
  </si>
  <si>
    <t>Z poskytnutých záruk</t>
  </si>
  <si>
    <t>Zo všeobecne záväzných právnych predpisov</t>
  </si>
  <si>
    <t>Zo zmluvy o podriadenom záväzku</t>
  </si>
  <si>
    <t>Z ručenia</t>
  </si>
  <si>
    <t>Iné podmienené záväzky</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</si>
  <si>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</si>
  <si>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</si>
  <si>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</si>
  <si>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</si>
  <si>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</si>
  <si>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</si>
  <si>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</si>
  <si>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</si>
  <si>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</si>
  <si>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</si>
  <si>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</si>
  <si>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</si>
  <si>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</si>
  <si>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</si>
  <si>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</si>
  <si>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</si>
  <si>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</si>
  <si>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</si>
  <si>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</si>
  <si>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</si>
  <si>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</si>
  <si>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Hodnotové vyjadrenie obchodu</t>
  </si>
  <si>
    <t>Základné imanie</t>
  </si>
  <si>
    <t>Emisné ážio</t>
  </si>
  <si>
    <t>Ostatné kapitálové fondy</t>
  </si>
  <si>
    <t>Zákonný rezervný fond</t>
  </si>
  <si>
    <t>Nedeliteľný fond</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</si>
  <si>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</si>
  <si>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</si>
  <si>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</si>
  <si>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</si>
  <si>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</si>
  <si>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</si>
  <si>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</si>
  <si>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</si>
  <si>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</si>
  <si>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</si>
  <si>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</si>
  <si>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</si>
  <si>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</si>
  <si>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</si>
  <si>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</si>
  <si>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</si>
  <si>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</si>
  <si>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</si>
  <si>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</si>
  <si>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</si>
  <si>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</si>
  <si>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</si>
  <si>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</si>
  <si>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</si>
  <si>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</si>
  <si>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</si>
  <si>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</si>
  <si>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</si>
  <si>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</si>
  <si>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</si>
  <si>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</si>
  <si>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</si>
  <si>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</si>
  <si>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</si>
  <si>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</si>
  <si>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</si>
  <si>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</si>
  <si>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</si>
  <si>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</si>
  <si>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</si>
  <si>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</si>
  <si>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</si>
  <si>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</si>
  <si>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</si>
  <si>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</si>
  <si>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</si>
  <si>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</si>
  <si>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</si>
  <si>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</si>
  <si>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</si>
  <si>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</si>
  <si>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</si>
  <si>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</si>
  <si>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</si>
  <si>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</si>
  <si>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</si>
  <si>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</si>
  <si>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</si>
  <si>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Prijaté peňažné dary (+)</t>
  </si>
  <si>
    <t>Z/S</t>
  </si>
  <si>
    <t>A. 1. 1.</t>
  </si>
  <si>
    <t>A. 1. 2.</t>
  </si>
  <si>
    <t>A. 1. 3.</t>
  </si>
  <si>
    <t>A. 1. 4.</t>
  </si>
  <si>
    <t>A. 1. 5.</t>
  </si>
  <si>
    <t>A. 1. 6.</t>
  </si>
  <si>
    <t>A. 1. 7.</t>
  </si>
  <si>
    <t>A. 1. 8.</t>
  </si>
  <si>
    <t>A. 1. 9.</t>
  </si>
  <si>
    <t>A. 1. 11.</t>
  </si>
  <si>
    <t>A. 1. 12.</t>
  </si>
  <si>
    <t>A. 1. 13.</t>
  </si>
  <si>
    <t>A. 2. 1.</t>
  </si>
  <si>
    <t>A. 2. 2.</t>
  </si>
  <si>
    <t>A. 2. 3.</t>
  </si>
  <si>
    <t>A. 2. 4.</t>
  </si>
  <si>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</si>
  <si>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</si>
  <si>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</si>
  <si>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</si>
  <si>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</si>
  <si>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</si>
  <si>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</si>
  <si>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</si>
  <si>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</si>
  <si>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</si>
  <si>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</si>
  <si>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</si>
  <si>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</si>
  <si>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</si>
  <si>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</si>
  <si>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</si>
  <si>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</si>
  <si>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</si>
  <si>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</si>
  <si>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</si>
  <si>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</si>
  <si>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Aktivované náklady na vývoj</t>
  </si>
  <si>
    <t>Oceniteľné práva (licencia)</t>
  </si>
  <si>
    <t>Drobný dlhodobý nehmotný majetok</t>
  </si>
  <si>
    <t>Predpokladaná doba používania v rokoch</t>
  </si>
  <si>
    <t>Metóda odpisovania</t>
  </si>
  <si>
    <t>rôzna</t>
  </si>
  <si>
    <t>lineárna</t>
  </si>
  <si>
    <t>jednorázový odpis</t>
  </si>
  <si>
    <t>Stroje, prístroje a zariadenia</t>
  </si>
  <si>
    <t>Dopravné prostriedky</t>
  </si>
  <si>
    <t>Drobný dlhodobý hmotný majetok</t>
  </si>
  <si>
    <t>Cenné papiere a podiely</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</si>
  <si>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</si>
  <si>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</si>
  <si>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</si>
  <si>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Čistá realizačná hodnota je predpokladaná predajná cena znížená o predpokladané náklady na ich dokončenie a o predpokladané náklady súvisiace s ich predajom.</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</si>
  <si>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</si>
  <si>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</si>
  <si>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</si>
  <si>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</si>
  <si>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</si>
  <si>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</si>
  <si>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</si>
  <si>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</si>
  <si>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</si>
  <si>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</si>
  <si>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</si>
  <si>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</si>
  <si>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</si>
  <si>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</si>
  <si>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</si>
  <si>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</si>
  <si>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</si>
  <si>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</si>
  <si>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</si>
  <si>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</si>
  <si>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</si>
  <si>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</si>
  <si>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</si>
  <si>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</si>
  <si>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</si>
  <si>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</si>
  <si>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</si>
  <si>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</si>
  <si>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</si>
  <si>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</si>
  <si>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</si>
  <si>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</si>
  <si>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</si>
  <si>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</si>
  <si>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</si>
  <si>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</si>
  <si>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</si>
  <si>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</si>
  <si>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</si>
  <si>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</si>
  <si>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</si>
  <si>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na účet zriadený v eurách a z účtu zriadeného v eurách sa prepočítavajú na menu euro kurzom, za ktorý boli tieto hodnoty nakúpené alebo predané.</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</si>
  <si>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</si>
  <si>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</si>
  <si>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</si>
  <si>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</si>
  <si>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</si>
  <si>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</si>
  <si>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</si>
  <si>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</si>
  <si>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</si>
  <si>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</si>
  <si>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</si>
  <si>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</si>
  <si>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</si>
  <si>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</si>
  <si>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</si>
  <si>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</si>
  <si>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</si>
  <si>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</si>
  <si>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</si>
  <si>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Súvaha a výkaz ziskov a strát za predchádzajúce účtovné obdobie boli zverejnené v Obchodnom vestníku dňa</t>
  </si>
  <si>
    <t>Schválenie audítora</t>
  </si>
  <si>
    <t>Dlhodobý hmotný majetok, na ktorý je zriadené záložné právo</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</si>
  <si>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</si>
  <si>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</si>
  <si>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</si>
  <si>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</si>
  <si>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</si>
  <si>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</si>
  <si>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</si>
  <si>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</si>
  <si>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</si>
  <si>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Obchodná spoločnosť neuzavrela žiadnu poistnú zmluvu na krytie rizík v súvislosti so svojím dlhodobým nehmotným majetkom.</t>
  </si>
  <si>
    <t>Účtovná hodnota  DFM</t>
  </si>
  <si>
    <t>Vývoj opravnej položky v priebehu účtovného obdobia je uvedený v nasledujúcej tabuľke:</t>
  </si>
  <si>
    <t>Zúčtovanie OP z dôvodu zániku opodstatne-nosti</t>
  </si>
  <si>
    <t>4.</t>
  </si>
  <si>
    <t>Údaje o zákazkovej výrobe</t>
  </si>
  <si>
    <t>5.</t>
  </si>
  <si>
    <t>Finančné účty</t>
  </si>
  <si>
    <t>6.</t>
  </si>
  <si>
    <t>Prehľad jednotlivých položiek finančných účtov:</t>
  </si>
  <si>
    <t>7.</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</si>
  <si>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</si>
  <si>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</si>
  <si>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</si>
  <si>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</si>
  <si>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</si>
  <si>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</si>
  <si>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</si>
  <si>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</si>
  <si>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</si>
  <si>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</si>
  <si>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</si>
  <si>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</si>
  <si>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</si>
  <si>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</si>
  <si>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</si>
  <si>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Prehľad o rezervách za predchádzajúce účtovné obdobie je uvedený v nasledujúcej tabuľke:</t>
  </si>
  <si>
    <t>Rezerva na pokuty a penále vo výške ........................ EUR bola vytvorená na očakávané pokuty a penále z nedodržania dodacích podmienok.</t>
  </si>
  <si>
    <t>Rezervy na nevyfakturované dodávky majetku sa nevykazujú s vplyvom na výsledok hospodárenia.</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</si>
  <si>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</si>
  <si>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</si>
  <si>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</si>
  <si>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</si>
  <si>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Krátkodobé pôžičky</t>
  </si>
  <si>
    <t>Krátkodobé finančné výpomoci</t>
  </si>
  <si>
    <t>H.</t>
  </si>
  <si>
    <t>INFORMÁCIE O VÝNOSOCH</t>
  </si>
  <si>
    <t>Tržby za vlastné výkony a tovar</t>
  </si>
  <si>
    <t>Zmena stavu zásob vlastnej výroby</t>
  </si>
  <si>
    <t>Rozdiel je spôsobený tým, že niektoré položky sa podľa slovenských právnych predpisov neúčtujú prostredníctvom zmeny stavu, ale priamo na príslušné iné účty nákladov a výnosov.</t>
  </si>
  <si>
    <t>Výnosy z precenenia derivátov sa týkajú menového forwardu na nákup USD. Bližšie informácie o menovom forwarde sú uvedené v časti G.8.</t>
  </si>
  <si>
    <t>I.</t>
  </si>
  <si>
    <t>INFORMÁCIE O NÁKLADOCH</t>
  </si>
  <si>
    <t>J.</t>
  </si>
  <si>
    <t>INFORMÁCIE O DANIACH Z PRÍJMOV</t>
  </si>
  <si>
    <t>Ďalšie informácie k odloženým daniam:</t>
  </si>
  <si>
    <t>K.</t>
  </si>
  <si>
    <t>INFORMÁCIE O ÚDAJOCH NA PODSÚVAHOVÝCH ÚČTOCH</t>
  </si>
  <si>
    <t>Najatý majetok</t>
  </si>
  <si>
    <t>Spoločnosť má v nájme (operatívny prenájom) výrobnú linku od spriaznenej osoby. Nájomná zmluva je uzatvorená do roku 2014.</t>
  </si>
  <si>
    <t>Prehľad o podsúvahových položkách</t>
  </si>
  <si>
    <t>L.</t>
  </si>
  <si>
    <t>INFORMÁCIE O INÝCH AKTÍVACH A INÝCH PASÍVACH</t>
  </si>
  <si>
    <t>Podmienené záväzky</t>
  </si>
  <si>
    <t>Spoločnosť má nasledujúce podmienené záväzky, ktoré sa nesledujú v bežnom účtovníctve a neuvádzajú sa v súvahe:</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</si>
  <si>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t>
  </si>
  <si>
    <t>Prehľad podmienených záväzkov za bežné účtovné obdobie:</t>
  </si>
  <si>
    <t>Prehľad podmienených záväzkov za bezprostredne predchádzajúce účtovné obdobie:</t>
  </si>
  <si>
    <t>Prehľad podmieneného majetku za bežné a bezprostredne predchádzajúce účtovné obdobie:</t>
  </si>
  <si>
    <t>Ostatné finančné povinnosti</t>
  </si>
  <si>
    <t>Ostatné finančné povinnosti, ktoré sa nesledujú v bežnom účtovníctve a neuvádzajú v súvahe, sú tieto:</t>
  </si>
  <si>
    <t>Spoločnosť plánuje v rokoch 201X – 201X zmeniť časť výrobného sortimentu a prispôsobiť tejto zmene aj výrobné zariadenie. Už uzatvorila zmluvy s dodávateľmi, podľa ktorých v roku 201X bude investovať približne XXX EUR a v roku 201X približne XXX EUR.</t>
  </si>
  <si>
    <t>Podmienený majetok</t>
  </si>
  <si>
    <t>M.</t>
  </si>
  <si>
    <t>INFORMÁCIE O PRÍJMOCH A VÝHODÁCH ČLENOV ŠTATUTÁRNYCH ORGÁNOV, DOZORNÝCH ORGÁNOV A INÝCH ORGÁNOV ÚČTOVNEJ JEDNOTKY</t>
  </si>
  <si>
    <t>Prehľad o príjmoch a výhodách členov štatutárnych, dozorných a iných orgánov:</t>
  </si>
  <si>
    <t>N.</t>
  </si>
  <si>
    <t>Transakcie so spoločnými podnikmi</t>
  </si>
  <si>
    <t>Poskytnutie krátkodobej neúročenej požičky</t>
  </si>
  <si>
    <t>Transakcie s pridruženými podnikmi</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</si>
  <si>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</si>
  <si>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</si>
  <si>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</si>
  <si>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</si>
  <si>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</si>
  <si>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</si>
  <si>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</si>
  <si>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</si>
  <si>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</si>
  <si>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V položke oceňovacie rozdiely z precenenia majetku a záväzkov je vykázané precenenie zabezpečovacích derivátov na reálnu hodnotu. Bližšie informácie o derivátoch sú opísané v časti G.8.</t>
  </si>
  <si>
    <t>V položke ostatné kapitálové fondy je vo výške XXX EUR vykázaný nepeňažný vklad spoločníka z roku 19XX, ktorý nezvyšoval základné imanie.</t>
  </si>
  <si>
    <t>Povinný prídel do zákonného rezervného fondu nie je potrebný, pretože zákonný rezervný fond už dosiahol svoju maximálnu hranicu stanovenú v právnych predpisoch a v spoločenskej zmluve.</t>
  </si>
  <si>
    <t>R.</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</si>
  <si>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</si>
  <si>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</si>
  <si>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</si>
  <si>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</si>
  <si>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</si>
  <si>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Účtovná jednotka je súčasťou konsolidačného celku, pričom:</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</si>
  <si>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</si>
  <si>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</si>
  <si>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</si>
  <si>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</si>
  <si>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</si>
  <si>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</si>
  <si>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</si>
  <si>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Neskladovateľnými zásobami (účtujú sa priamo do spotreby) sú:</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</si>
  <si>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</si>
  <si>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</si>
  <si>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</si>
  <si>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</si>
  <si>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Pohľadávky s lehotou splatnosti do 180 dní od fakturácie sa neúročia.</t>
  </si>
  <si>
    <t>Vytvorila sa OP na pochybné obchodné pohľadávky vo výške  XY, z ktorých sa XZ týka zákazníkov, ktorí vstúpili do konkurzu. U nich  sa vytvorila  OP v sume očakávaného výsledku výťažku konkurzu.</t>
  </si>
  <si>
    <t>Obchodná spoločnosť tvorila OP vo výške 100 % na pohľadávky po splatnosti 360 dní, pretože na základe minulých skúseností sú väčšinou  tieto pohľadávky nevymožiteľné.</t>
  </si>
  <si>
    <t>Na pohľadávky po lehote splatnosti  180 dní sa vytvorila opravná položka vo výške 50% na základe odhadovanej vymožiteľnosti podľa skúsenosti z minulých období.</t>
  </si>
  <si>
    <t>Pri zisťovaní vymožiteľnosti pohľadávok sa zvažujú všetky zmeny v bonite odberateľov, ktoré nastanú do dňa zostavenia účtovnej závierky.</t>
  </si>
  <si>
    <t xml:space="preserve"> - základné imanie, počet akcií, hodnota akcií, práva spojené s jednotlivými druhmi akcií, splatené základné imanie,</t>
  </si>
  <si>
    <t xml:space="preserve"> - akcie a podiely na základnom imaní vlastnené účtovnou jednotkou, vrátane akcií a podielov na základnom imaní vlastnených jej dcérskymi účtovnými jednotkami a osobami, v ktorých má účtovná jednotka podstatný vplyv,</t>
  </si>
  <si>
    <t xml:space="preserve"> - zisk na akciu alebo podiel na základnom imaní.</t>
  </si>
  <si>
    <t>Oceniteľné práva</t>
  </si>
  <si>
    <r>
      <t xml:space="preserve">Suma odloženého daňového záväzku vo výške </t>
    </r>
    <r>
      <rPr>
        <sz val="8"/>
        <rFont val="Arial"/>
        <family val="2"/>
        <charset val="238"/>
      </rPr>
      <t>..................................... EUR</t>
    </r>
    <r>
      <rPr>
        <sz val="8"/>
        <color indexed="8"/>
        <rFont val="Arial"/>
        <family val="2"/>
        <charset val="238"/>
      </rPr>
      <t xml:space="preserve"> </t>
    </r>
    <r>
      <rPr>
        <sz val="8"/>
        <color indexed="10"/>
        <rFont val="Arial"/>
        <family val="2"/>
        <charset val="238"/>
      </rPr>
      <t xml:space="preserve">(zaúčtovaná do vlastného imania) </t>
    </r>
    <r>
      <rPr>
        <sz val="8"/>
        <color indexed="8"/>
        <rFont val="Arial"/>
        <family val="2"/>
        <charset val="238"/>
      </rPr>
      <t>súvisí s precenením dlhodobého finančného majetku a bola zaúčtovaná do vlastného imania na oceňovacie rozdiely z precenenia majetku a záväzkov.</t>
    </r>
  </si>
  <si>
    <t>Štruktúra bankových úverov je uvedená v nasledujúcej tabuľke:</t>
  </si>
  <si>
    <t>Pôvodný investičný úver na budovu vo výške ................. EUR bol splatený a nahradený úverom vo výške ......................  EUR.</t>
  </si>
  <si>
    <t>Revolvingový úver vo výške  .................. EUR na pohľadávky do lehoty splatnosti je zabezpečený pohľadávkami vo výške ................... EUR, zásobami vo výške ..................... EUR a podielmi v dcérskom podniku XY.</t>
  </si>
  <si>
    <t>Záruku na investičný úver vo výške ................... EUR na budovu poskytla materská spoločnosť XY.</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</si>
  <si>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</si>
  <si>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</si>
  <si>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</si>
  <si>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r>
      <t xml:space="preserve">V položke výnos z rozdielu medzi uznanou hodnotou vkladu a účtovnou hodnotou vkladaného majetku je vykázaný rozdiel medzi uznaným ocenením a účtovným ocenením nepeňažného vkladu do spoločnosti </t>
    </r>
    <r>
      <rPr>
        <sz val="8"/>
        <color indexed="10"/>
        <rFont val="Arial"/>
        <family val="2"/>
        <charset val="238"/>
      </rPr>
      <t>XY.</t>
    </r>
    <r>
      <rPr>
        <sz val="8"/>
        <color indexed="8"/>
        <rFont val="Arial"/>
        <family val="2"/>
        <charset val="238"/>
      </rPr>
      <t xml:space="preserve"> Uznané ocenenie nepeňažného vkladu bolo o .........................</t>
    </r>
    <r>
      <rPr>
        <sz val="8"/>
        <color indexed="10"/>
        <rFont val="Arial"/>
        <family val="2"/>
        <charset val="238"/>
      </rPr>
      <t xml:space="preserve"> </t>
    </r>
    <r>
      <rPr>
        <sz val="8"/>
        <rFont val="Arial"/>
        <family val="2"/>
        <charset val="238"/>
      </rPr>
      <t>EUR</t>
    </r>
    <r>
      <rPr>
        <sz val="8"/>
        <color indexed="8"/>
        <rFont val="Arial"/>
        <family val="2"/>
        <charset val="238"/>
      </rPr>
      <t xml:space="preserve"> vyššie, ako bolo jeho účtovné ocenenie. S tým súvisiaca odložená daň predstavuje  .......................... EUR.</t>
    </r>
  </si>
  <si>
    <t>Prevod od teoretickej dane z príjmov k vykázanej dani z príjmov je uvedený v nasledujúcej tabuľke:</t>
  </si>
  <si>
    <t>Spoločnosť má v nájme (finančný prenájom; zmluva bola uzatvorená do DD.MM. RRRR) výrobný stroj od tretej osoby v obstarávacej cene ..........................  EUR, ktorý nevykazuje ako svoj majetok. Nájom výrobného stroja sa končí v roku 201X.</t>
  </si>
  <si>
    <t>Spoločnosť ručí za bankový úver, ktorý banka poskytla jej dcérskej spoločnosti XY, vo výške ........................... EUR. Úver je splatný v rokoch 201X – 201X, úroková sadzba ................ % p. a.</t>
  </si>
  <si>
    <t>Spoločnosti hrozí súdny proces, v ktorom ju konkurenčná spoločnosť chce žalovať za porušenie patentu. Predbežne požadovaná kompenzácia je .......................... až ....................... tis. EUR. Spoločnosť je presvedčená, že žiadny patent neporušila a prípadný súdny spor sa skončí v jej prospech. Náklady na prípadný súdny spor sa odhadujú vo výške približne ......................... EUR.</t>
  </si>
  <si>
    <t>Spoločnosti hrozí žaloba od štátnych orgánov životného prostredia a ochrany prírody za znečistenie spodných vôd, v ktorej bude tento štátny orgán požadovať odstránenie znečistenia spodných vôd a peňažnú pokutu. Spoločnosť je presvedčená, že spodné vody neznečistila a prípadný súdny spor sa skončí v jej prospech. Výška nákladov na prípadné odstraňovanie znečistenia spodných vôd nie je známa; peňažná pokuta môže dosiahnuť max. ........................... EUR. Náklady na prípadný súdny spor sa odhadujú vo výške približne .............................. EUR.</t>
  </si>
  <si>
    <t>Spoločnosť chcú žalovať niekoľkí bývalí zamestnanci za porušenie právnych predpisov pri rozviazaní pracovného pomeru a žiadajú odškodné vo výške približne ........................... EUR. Spoločnosť je presvedčená, že právne predpisy neporušila a že súdny spor sa skončí v jej prospech. Náklady na prípadný súdny spor sa odhadujú vo výške približne ...................... EUR.</t>
  </si>
  <si>
    <t>Spoločnosť má v nájme (operatívny prenájom) výrobnú linku od spriaznenej osoby. Nájomná zmluva je uzavretá do roku 201X. Ročné náklady na nájomné sú približne .......................  EUR.</t>
  </si>
  <si>
    <t>Spoločnosť má v nájme (finančný prenájom; zmluva bola uzatvorená do 31. decembra 2003) výrobný stroj od tretej osoby v obstarávacej cene ............................ EUR, ktorý nevykazuje ako svoj majetok. Nájom výrobného stroja sa končí v roku 201X. Ročné nájomné za výrobný stroj predstavuje ................ EUR.</t>
  </si>
  <si>
    <r>
      <t>Spoločnosť má časť administratívnych priestorov (........................ m</t>
    </r>
    <r>
      <rPr>
        <vertAlign val="superscript"/>
        <sz val="8"/>
        <color indexed="10"/>
        <rFont val="Arial"/>
        <family val="2"/>
        <charset val="238"/>
      </rPr>
      <t>2</t>
    </r>
    <r>
      <rPr>
        <sz val="8"/>
        <color indexed="10"/>
        <rFont val="Arial"/>
        <family val="2"/>
        <charset val="238"/>
      </rPr>
      <t>) v nájme od tretej osoby. Ročné nájomné predstavuje .................. EUR.</t>
    </r>
  </si>
  <si>
    <r>
      <t>Spoločnosť prenajíma časť výrobnej haly (....................  m</t>
    </r>
    <r>
      <rPr>
        <vertAlign val="superscript"/>
        <sz val="8"/>
        <color indexed="10"/>
        <rFont val="Arial"/>
        <family val="2"/>
        <charset val="238"/>
      </rPr>
      <t>2</t>
    </r>
    <r>
      <rPr>
        <sz val="8"/>
        <color indexed="10"/>
        <rFont val="Arial"/>
        <family val="2"/>
        <charset val="238"/>
      </rPr>
      <t>) tretej osobe na výrobné účely. Ročné výnosy z nájomného sú približne ........................... EUR. Nájomná zmluva je uzatvorená do roku 2014. Prenajatú časť výrobnej haly vykazuje v súvahe ako dlhodobý hmotný majetok.</t>
    </r>
  </si>
  <si>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</si>
  <si>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</si>
  <si>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</si>
  <si>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</si>
  <si>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</si>
  <si>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</si>
  <si>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</si>
  <si>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</si>
  <si>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</si>
  <si>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</si>
  <si>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rozhodnutie o predaji účtovnej jednotky</t>
  </si>
  <si>
    <t>zmeny v organizácii časti podniku</t>
  </si>
  <si>
    <t>vydané dlhopisy a iné cenné papiere</t>
  </si>
  <si>
    <t>zmena vo vlastníctve licencie alebo iného povolenia na činnosť podniku</t>
  </si>
  <si>
    <t>Druh zmeny</t>
  </si>
  <si>
    <t>ÁNO</t>
  </si>
  <si>
    <t>NIE</t>
  </si>
  <si>
    <t>Stav OP na začiatku účtovného obdobia</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</si>
  <si>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</si>
  <si>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</si>
  <si>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</si>
  <si>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</si>
  <si>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</si>
  <si>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</si>
  <si>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</si>
  <si>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Dotácie na obstaranie dlhodobého majetku</t>
  </si>
  <si>
    <t>Zmluvné pokuty a penále</t>
  </si>
  <si>
    <t>Výnosy z odpísaných pohľadávok</t>
  </si>
  <si>
    <t>Výnosové úroky</t>
  </si>
  <si>
    <t>Nákladové úroky</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</si>
  <si>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</si>
  <si>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</si>
  <si>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</si>
  <si>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</si>
  <si>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</si>
  <si>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</si>
  <si>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</si>
  <si>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</si>
  <si>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</si>
  <si>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</si>
  <si>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</si>
  <si>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</si>
  <si>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</si>
  <si>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</si>
  <si>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</si>
  <si>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</si>
  <si>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</si>
  <si>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</si>
  <si>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</si>
  <si>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</si>
  <si>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</si>
  <si>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</si>
  <si>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</si>
  <si>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</si>
  <si>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</si>
  <si>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</si>
  <si>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</si>
  <si>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</si>
  <si>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</si>
  <si>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</si>
  <si>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</si>
  <si>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</si>
  <si>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</si>
  <si>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</si>
  <si>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</si>
  <si>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</si>
  <si>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</si>
  <si>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</si>
  <si>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</si>
  <si>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</si>
  <si>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</si>
  <si>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</si>
  <si>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</si>
  <si>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</si>
  <si>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</si>
  <si>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</si>
  <si>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</si>
  <si>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</si>
  <si>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</si>
  <si>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</si>
  <si>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</si>
  <si>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</si>
  <si>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</si>
  <si>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</si>
  <si>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</si>
  <si>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</si>
  <si>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</si>
  <si>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</si>
  <si>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</si>
  <si>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</si>
  <si>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</si>
  <si>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</si>
  <si>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</si>
  <si>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</si>
  <si>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</si>
  <si>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</si>
  <si>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</si>
  <si>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</si>
  <si>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</si>
  <si>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</si>
  <si>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</si>
  <si>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</si>
  <si>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</si>
  <si>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</si>
  <si>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</si>
  <si>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</si>
  <si>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</si>
  <si>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</si>
  <si>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</si>
  <si>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</si>
  <si>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</si>
  <si>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</si>
  <si>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</si>
  <si>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</si>
  <si>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</si>
  <si>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</si>
  <si>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</si>
  <si>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</si>
  <si>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</si>
  <si>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</si>
  <si>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</si>
  <si>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</si>
  <si>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</si>
  <si>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</si>
  <si>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</si>
  <si>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</si>
  <si>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</si>
  <si>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</si>
  <si>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</si>
  <si>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</si>
  <si>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</si>
  <si>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</si>
  <si>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</si>
  <si>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</si>
  <si>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</si>
  <si>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</si>
  <si>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</si>
  <si>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</si>
  <si>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</si>
  <si>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</si>
  <si>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</si>
  <si>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</si>
  <si>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</si>
  <si>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</si>
  <si>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</si>
  <si>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</si>
  <si>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</si>
  <si>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</si>
  <si>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</si>
  <si>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</si>
  <si>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</si>
  <si>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</si>
  <si>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</si>
  <si>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</si>
  <si>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</si>
  <si>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</si>
  <si>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</si>
  <si>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</si>
  <si>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</si>
  <si>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</si>
  <si>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</si>
  <si>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</si>
  <si>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</si>
  <si>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</si>
  <si>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</si>
  <si>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</si>
  <si>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</si>
  <si>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</si>
  <si>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</si>
  <si>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</si>
  <si>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</si>
  <si>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</si>
  <si>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</si>
  <si>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</si>
  <si>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</si>
  <si>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</si>
  <si>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</si>
  <si>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</si>
  <si>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</si>
  <si>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</si>
  <si>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</si>
  <si>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</si>
  <si>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</si>
  <si>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</si>
  <si>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</si>
  <si>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</si>
  <si>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</si>
  <si>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</si>
  <si>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</si>
  <si>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</si>
  <si>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</si>
  <si>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</si>
  <si>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</si>
  <si>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</si>
  <si>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</si>
  <si>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</si>
  <si>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</si>
  <si>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</si>
  <si>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</si>
  <si>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</si>
  <si>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</si>
  <si>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</si>
  <si>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</si>
  <si>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</si>
  <si>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</si>
  <si>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</si>
  <si>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</si>
  <si>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</si>
  <si>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</si>
  <si>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</si>
  <si>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</si>
  <si>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</si>
  <si>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</si>
  <si>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</si>
  <si>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</si>
  <si>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</si>
  <si>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</si>
  <si>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</si>
  <si>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</si>
  <si>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</si>
  <si>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</si>
  <si>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</si>
  <si>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</si>
  <si>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</si>
  <si>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</si>
  <si>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</si>
  <si>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</si>
  <si>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</si>
  <si>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</si>
  <si>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</si>
  <si>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</si>
  <si>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</si>
  <si>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</si>
  <si>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</si>
  <si>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</si>
  <si>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</si>
  <si>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</si>
  <si>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</si>
  <si>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</si>
  <si>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</si>
  <si>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</si>
  <si>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</si>
  <si>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</si>
  <si>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</si>
  <si>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</si>
  <si>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</si>
  <si>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</si>
  <si>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</si>
  <si>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</si>
  <si>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</si>
  <si>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</si>
  <si>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</si>
  <si>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</si>
  <si>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</si>
  <si>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</si>
  <si>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</si>
  <si>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</si>
  <si>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</si>
  <si>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</si>
  <si>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</si>
  <si>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</si>
  <si>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</si>
  <si>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</si>
  <si>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</si>
  <si>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</si>
  <si>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</si>
  <si>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</si>
  <si>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</si>
  <si>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</si>
  <si>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</si>
  <si>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</si>
  <si>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</si>
  <si>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</si>
  <si>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</si>
  <si>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</si>
  <si>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</si>
  <si>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</si>
  <si>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</si>
  <si>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</si>
  <si>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</si>
  <si>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</si>
  <si>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</si>
  <si>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</si>
  <si>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</si>
  <si>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</si>
  <si>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</si>
  <si>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</si>
  <si>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</si>
  <si>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</si>
  <si>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</si>
  <si>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</si>
  <si>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</si>
  <si>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</si>
  <si>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</si>
  <si>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</si>
  <si>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</si>
  <si>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</si>
  <si>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</si>
  <si>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</si>
  <si>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</si>
  <si>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</si>
  <si>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</si>
  <si>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</si>
  <si>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</si>
  <si>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</si>
  <si>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</si>
  <si>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</si>
  <si>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</si>
  <si>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</si>
  <si>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</si>
  <si>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</si>
  <si>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</si>
  <si>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</si>
  <si>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</si>
  <si>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</si>
  <si>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</si>
  <si>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</si>
  <si>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</si>
  <si>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</si>
  <si>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</si>
  <si>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</si>
  <si>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</si>
  <si>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</si>
  <si>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</si>
  <si>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</si>
  <si>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</si>
  <si>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</si>
  <si>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</si>
  <si>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</si>
  <si>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</si>
  <si>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</si>
  <si>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</si>
  <si>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</si>
  <si>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</si>
  <si>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</si>
  <si>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</si>
  <si>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</si>
  <si>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</si>
  <si>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</si>
  <si>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</si>
  <si>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</si>
  <si>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</si>
  <si>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</si>
  <si>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</si>
  <si>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</si>
  <si>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</si>
  <si>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</si>
  <si>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</si>
  <si>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</si>
  <si>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</si>
  <si>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</si>
  <si>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</si>
  <si>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</si>
  <si>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</si>
  <si>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</si>
  <si>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</si>
  <si>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</si>
  <si>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</si>
  <si>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</si>
  <si>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</si>
  <si>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</si>
  <si>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</si>
  <si>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</si>
  <si>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</si>
  <si>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</si>
  <si>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</si>
  <si>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</si>
  <si>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</si>
  <si>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</si>
  <si>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</si>
  <si>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</si>
  <si>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</si>
  <si>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</si>
  <si>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</si>
  <si>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</si>
  <si>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</si>
  <si>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</si>
  <si>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</si>
  <si>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</si>
  <si>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</si>
  <si>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</si>
  <si>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</si>
  <si>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</si>
  <si>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</si>
  <si>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</si>
  <si>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</si>
  <si>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</si>
  <si>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</si>
  <si>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</si>
  <si>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</si>
  <si>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</si>
  <si>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</si>
  <si>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</si>
  <si>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</si>
  <si>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</si>
  <si>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</si>
  <si>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</si>
  <si>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</si>
  <si>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</si>
  <si>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</si>
  <si>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</si>
  <si>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</si>
  <si>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</si>
  <si>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</si>
  <si>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</si>
  <si>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</si>
  <si>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</si>
  <si>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</si>
  <si>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</si>
  <si>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</si>
  <si>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</si>
  <si>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</si>
  <si>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</si>
  <si>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</si>
  <si>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</si>
  <si>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</si>
  <si>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</si>
  <si>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</si>
  <si>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</si>
  <si>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</si>
  <si>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</si>
  <si>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</si>
  <si>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</si>
  <si>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</si>
  <si>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</si>
  <si>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</si>
  <si>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</si>
  <si>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</si>
  <si>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</si>
  <si>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</si>
  <si>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</si>
  <si>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</si>
  <si>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</si>
  <si>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</si>
  <si>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</si>
  <si>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</si>
  <si>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</si>
  <si>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</si>
  <si>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</si>
  <si>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</si>
  <si>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</si>
  <si>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</si>
  <si>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</si>
  <si>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</si>
  <si>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</si>
  <si>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</si>
  <si>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</si>
  <si>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</si>
  <si>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</si>
  <si>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</si>
  <si>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</si>
  <si>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</si>
  <si>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</si>
  <si>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</si>
  <si>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</si>
  <si>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</si>
  <si>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</si>
  <si>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</si>
  <si>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</si>
  <si>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</si>
  <si>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</si>
  <si>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</si>
  <si>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</si>
  <si>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</si>
  <si>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</si>
  <si>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</si>
  <si>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</si>
  <si>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</si>
  <si>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</si>
  <si>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</si>
  <si>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</si>
  <si>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</si>
  <si>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</si>
  <si>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</si>
  <si>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</si>
  <si>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</si>
  <si>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</si>
  <si>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</si>
  <si>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</si>
  <si>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</si>
  <si>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</si>
  <si>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</si>
  <si>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</si>
  <si>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</si>
  <si>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</si>
  <si>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</si>
  <si>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</si>
  <si>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</si>
  <si>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</si>
  <si>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</si>
  <si>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</si>
  <si>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</si>
  <si>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</si>
  <si>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</si>
  <si>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</si>
  <si>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</si>
  <si>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</si>
  <si>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</si>
  <si>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</si>
  <si>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</si>
  <si>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</si>
  <si>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</si>
  <si>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</si>
  <si>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</si>
  <si>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</si>
  <si>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</si>
  <si>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</si>
  <si>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</si>
  <si>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</si>
  <si>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</si>
  <si>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</si>
  <si>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</si>
  <si>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</si>
  <si>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</si>
  <si>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</si>
  <si>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</si>
  <si>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</si>
  <si>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</si>
  <si>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</si>
  <si>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</si>
  <si>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</si>
  <si>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</si>
  <si>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</si>
  <si>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</si>
  <si>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</si>
  <si>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</si>
  <si>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</si>
  <si>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</si>
  <si>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</si>
  <si>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</si>
  <si>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</si>
  <si>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</si>
  <si>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</si>
  <si>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</si>
  <si>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</si>
  <si>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</si>
  <si>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</si>
  <si>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</si>
  <si>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</si>
  <si>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</si>
  <si>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</si>
  <si>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</si>
  <si>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</si>
  <si>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</si>
  <si>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</si>
  <si>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</si>
  <si>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</si>
  <si>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</si>
  <si>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</si>
  <si>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</si>
  <si>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</si>
  <si>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</si>
  <si>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</si>
  <si>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</si>
  <si>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</si>
  <si>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</si>
  <si>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</si>
  <si>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</si>
  <si>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</si>
  <si>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</si>
  <si>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</si>
  <si>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</si>
  <si>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</si>
  <si>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</si>
  <si>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</si>
  <si>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</si>
  <si>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</si>
  <si>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</si>
  <si>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</si>
  <si>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</si>
  <si>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</si>
  <si>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</si>
  <si>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</si>
  <si>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</si>
  <si>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</si>
  <si>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</si>
  <si>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</si>
  <si>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</si>
  <si>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</si>
  <si>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</si>
  <si>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</si>
  <si>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</si>
  <si>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</si>
  <si>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</si>
  <si>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</si>
  <si>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</si>
  <si>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</si>
  <si>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</si>
  <si>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</si>
  <si>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</si>
  <si>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</si>
  <si>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</si>
  <si>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</si>
  <si>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</si>
  <si>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</si>
  <si>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</si>
  <si>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Čistá hodnota zákazky</t>
  </si>
  <si>
    <t>10.</t>
  </si>
  <si>
    <t>11.</t>
  </si>
  <si>
    <t>12.</t>
  </si>
  <si>
    <t>13.</t>
  </si>
  <si>
    <t>14.</t>
  </si>
  <si>
    <t>15.</t>
  </si>
  <si>
    <t>16.</t>
  </si>
  <si>
    <t>17.</t>
  </si>
  <si>
    <t>18.</t>
  </si>
  <si>
    <t>19.</t>
  </si>
  <si>
    <t>Obstarávaný DFM na účely vykonania  vplyvu v inej ÚJ</t>
  </si>
  <si>
    <t>124</t>
  </si>
  <si>
    <t>125</t>
  </si>
  <si>
    <t>4 až 12</t>
  </si>
  <si>
    <t>Finančný náklad</t>
  </si>
  <si>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</si>
  <si>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</si>
  <si>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hmotnému majetku sú uvedené v nasledujúcej tabuľke:</t>
  </si>
  <si>
    <t>Obchody so spriaznenými osobami boli realizované na základe princípu obvyklej ceny.</t>
  </si>
  <si>
    <t>Hodnota vlastného imania ÚJ, v ktorej má ÚJ umiestne - ný DFM</t>
  </si>
  <si>
    <t>Výsledok hospodá - renia ÚJ, v ktorej má ÚJ umiestne-ný DFM</t>
  </si>
  <si>
    <t>Vplyv ocenenia na výsledok hospodáre-nia bežného účtovného obdobia</t>
  </si>
  <si>
    <t>Nedokončená výroba a polotovary vlastnej výroby</t>
  </si>
  <si>
    <t>Vplyv ocenenia na vlastné imanie</t>
  </si>
  <si>
    <t>Tvorba a čerpanie sociálneho fondu v priebehu účtovného obdobia sú znázornené v nasledujúcej tabuľke:</t>
  </si>
  <si>
    <t xml:space="preserve"> - hodnota upísaného základného imania,</t>
  </si>
  <si>
    <t>Obstarávaný KFM</t>
  </si>
  <si>
    <t>Účtovná závierka bola zostavená za predpokladu, že Spoločnosť bude nepretržite pokračovať vo svojej činnosti (going concern).</t>
  </si>
  <si>
    <t>Uvedené zmeny nemajú vplyv na výsledok hospodárenia vykázaný v predchádzajúcich účtovných obdobiach, keďže sa aplikujú prospektívne na účtovné prípady, ktoré vznikli po 1. januári 2013.</t>
  </si>
  <si>
    <t>Spôsob oceňovania jednotlivých zložiek majetku a záväzkov</t>
  </si>
  <si>
    <t>25 až 8</t>
  </si>
  <si>
    <t>Cenné papiere a podiely (okrem cenných papierov na obchodovanie) sa oceňujú obstarávacími cenami vrátane nákladov súvisiacich s obstaraním. Od obstarávacej ceny je odpočítané zníženie hodnoty cenných papierov a podielov.</t>
  </si>
  <si>
    <t>Cenné papiere na obchodovanie sa pri ich obstaraní oceňujú reálnou hodnotou.</t>
  </si>
  <si>
    <t>Zníženie hodnoty zásob sa zohľadňuje vytvorením opravnej položky.</t>
  </si>
  <si>
    <t>Zákazková výstavba nehnuteľnosti určenej na predaj – ostatná (nie priebežný transfer) sa vykazuje metódou tzv. nulového zisku, t. j. zisk sa vykáže až pri predaji nehnuteľnosti.</t>
  </si>
  <si>
    <t>Náklady budúcich období a príjmy budúcich období sa vykazujú vo výške, ktorá je potrebná na dodržanie zásady vecnej a časovej súvislosti s účtovným obdobím.</t>
  </si>
  <si>
    <t>Daň z príjmov splatná a odložená</t>
  </si>
  <si>
    <t>Nakúpené emisné kvóty sa oceňujú obstarávacou cenou.</t>
  </si>
  <si>
    <t>O nároku na dotácie zo štátneho rozpočtu sa účtuje, ak je takmer isté, že sa splnia všetky podmienky súvisiace s dotáciou a súčasne, že sa dotácia poskytne.</t>
  </si>
  <si>
    <t>Majetok prenajatý na základe operatívneho prenájmu vykazuje ako svoj majetok jeho vlastník, nie nájomca.</t>
  </si>
  <si>
    <t>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t>
  </si>
  <si>
    <t>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</si>
  <si>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Na ocenenie prírastku cudzej meny nakúpenej za euro sa použije kurz, za ktorý bola táto cudzia mena nakúpená.</t>
  </si>
  <si>
    <t>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</si>
  <si>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t>
  </si>
  <si>
    <t>Opravná položka k nadobudnutému majetku - účet 097</t>
  </si>
  <si>
    <t>Výška vlastného imania k 31. decembru 2013 a výsledku hospodárenia za účtovné obdobie 2013 podnikov je uvedená v nasledujúcej tabuľke:</t>
  </si>
  <si>
    <t>Dlhdobý finančný majetok</t>
  </si>
  <si>
    <t>Ak účtovná jednotka má obsahovú náplň, uvedie aj túto informáciu. V opačnom prípade ju vymažte vrátane tejto informácie.</t>
  </si>
  <si>
    <t>Hodnota dlhodobého finančného majetku, s ktorým má Spoločnosť obmedzené právo nakladať v bežnom účtovnom období je xxx EUR a ide o nasledovný finančný majetok:</t>
  </si>
  <si>
    <t>DFM spolu</t>
  </si>
  <si>
    <t>Informácie o dlhových cenných papieroch držaných do splatnosti sú uvedené v nasledujúcej tabuľke:</t>
  </si>
  <si>
    <t>Dlhové CP držané do splatnosti</t>
  </si>
  <si>
    <t>Druh CP</t>
  </si>
  <si>
    <t>Stav na začiatku účtovného obdobia</t>
  </si>
  <si>
    <t>Zvýšenie hodnoty</t>
  </si>
  <si>
    <t>Zníženie hodnoty</t>
  </si>
  <si>
    <t>Vyradenie dlhového CP z účtovníctva v účtovnom období</t>
  </si>
  <si>
    <t>Stav na konci účtovného obdobia</t>
  </si>
  <si>
    <t>Do splatnosti viac ako päť rokov</t>
  </si>
  <si>
    <t>Do splatnosti do jedného roka vrátane</t>
  </si>
  <si>
    <t>Dlhové CP držané do splatnosti spolu</t>
  </si>
  <si>
    <t>Informácie o poskytnutých dlhodobých pôžičkách sú uvedené v nasledujúcej tabuľke:</t>
  </si>
  <si>
    <t>Vyradenie pôžičky z účtovníctva v účtovnom období</t>
  </si>
  <si>
    <t>Do splatnosti viac ako jeden rok a najviac tri roky vrátane</t>
  </si>
  <si>
    <t>Hodnota zásob, pri ktorých má účtovná jednotka obmedzené právo s nimi nakladať je xxx EUR a ide o tieto zásoby:</t>
  </si>
  <si>
    <t>Pohľadávky voči spoločníkom, členom a združeniu</t>
  </si>
  <si>
    <t>Veková štruktúra pohľadávok za bežné účtovné obdobie je uvedená v nasledujúcom prehľade:</t>
  </si>
  <si>
    <t>Veková štruktúra pohľadávok za predchádzajúce účtovné obdobie je uvedená v nasledujúcom prehľade:</t>
  </si>
  <si>
    <t>Informácie o pohľadávkach zabezpečených záložným právom alebo inou formou zabezpečenia sú uvedené v nasledujúcom prehľade:</t>
  </si>
  <si>
    <t>Hodnota pohľadávok, pri ktorých má účtovná jednotka obmedzené právo s nimi nakladať je xxx EUR a ide o tieto pohľadávky:</t>
  </si>
  <si>
    <t>Bežné účty v banke alebo v pobočke zahraničnej banky</t>
  </si>
  <si>
    <t>Vkladové účty v banke alebo v pobočke zahraničnej banky termínované</t>
  </si>
  <si>
    <t>Hodnota krátkodobého finančného majetku, pri ktorom má účtovná jednotka obmedzené právo s ním nakladať je xxx EUR a ide o tento krátkodobý finančný majetok:</t>
  </si>
  <si>
    <t xml:space="preserve"> - prehľad o zisku alebo strate, ktorá nebola účtovaná ako náklad alebo výnos, ale priamo na účty vlastného imania, najmä zmeny reálnej hodnoty majetku, zmeny hodnoty majetku pri použití metódy vlastného imania (uviesť aj súčet ziskov a strát),</t>
  </si>
  <si>
    <t>Nevyfakturované dodávky majetku</t>
  </si>
  <si>
    <t>Rezerva na odstupné bola vytvorená v súvislosti s plánovaným znížením počtu zamestnancov v roku 2014.</t>
  </si>
  <si>
    <t>Rezerva na emisie vypustené do ovzdušia vo výške ...................... EUR bola vytvorená vo výške násobku množstva vypustených emisií do ovzdušia počas účtovného obdobia a hodnoty emisných kvót, ktoré si Spoločnosť určila na odovzdanie podľa zákona o obchodovaní s emisnými kvótami.</t>
  </si>
  <si>
    <t>Štruktúra záväzkov (okrem bankových úverov) podľa zostatkovej doby splatnosti je uvedená v nasledujúcom prehľade:</t>
  </si>
  <si>
    <t>Zmena sadzby dane</t>
  </si>
  <si>
    <t xml:space="preserve">3. </t>
  </si>
  <si>
    <t xml:space="preserve"> - Spoločnosť plánuje v rokoch 2014 – 2015 zmeniť časť výrobného sortimentu a prispôsobiť tejto zmene aj výrobné zariadenie. Už uzatvorila zmluvy s dodávateľmi, podľa ktorých v roku 2014 bude investovať približne 330 000 EUR a v roku 2015 približne 470 000 EUR. Záväzky Spoločnosti z uvedených zmlúv evidované na podsúvahových účtoch sú vo výške 800 000 EUR (rok 2012: 0 EUR). Tieto záväzky sú v už uvedenej tabuľke zahrnuté do riadku Iné položky.</t>
  </si>
  <si>
    <t xml:space="preserve"> Odmeny členov štatutárnych orgánov Spoločnosti z dôvodu výkonu ich funkcie pre Spoločnosť v sledovanom účtovnom období boli vo výške ......... EUR (v roku 2012: ............. EUR), odmeny dozorných orgánov Spoločnosti vo výške ............... EUR (v roku 2012: ............ EUR).</t>
  </si>
  <si>
    <t>Členom štatutárnemu orgánu, ani členom dozorných orgánov neboli v roku 2013 poskytnuté žiadne pôžičky, záruky alebo iné formy zabezpečenia, ani finančné prostriedky alebo iné plnenia na súkromné účely členov, ktoré sa vyúčtovávajú (v roku 2012: žiadne).</t>
  </si>
  <si>
    <t>Spoločnosť neuskutočnila také transakcie so spriaznenými osobami, ktoré sa neuzavreli na základe obvyklých obchodných podmienok.</t>
  </si>
  <si>
    <t>Spoločnosť uskutočnila v priebehu účtovného obdobia nasledujúce transakcie so spriaznenými osobami uzavretých na základe obvyklých obchodných podmienok:</t>
  </si>
  <si>
    <t>(Nepovinné údaje, túto informáciu vymažte.)</t>
  </si>
  <si>
    <t>a1) Poskytnutie krátkodobej neúročenej požičky</t>
  </si>
  <si>
    <t>a)   Transakcie s materským podnikom, sesterskými a dcérskymi podnikmi:</t>
  </si>
  <si>
    <t>a2) Prijatie dlhodobej úročenej pôžičky</t>
  </si>
  <si>
    <t>a3) Nákup služieb (poradenstvo v oblasti výpočtovej techniky
a odbytu)</t>
  </si>
  <si>
    <t>a5) Poskytnutá záruka na bankový úver 3 000 TEUR</t>
  </si>
  <si>
    <t>a4) Nákladové úroky z prijatej pôžičky uvedenej v bode 2</t>
  </si>
  <si>
    <t>(Obsahová náplň, počet riadkov a stĺpcov v tabuľke sa nesmú meniť. Túto informáciu vymažte.)</t>
  </si>
  <si>
    <t>zmena spoločníkov účtovnej jednotky</t>
  </si>
  <si>
    <t>zmeny významných položiek dlhodobého finančného majetku</t>
  </si>
  <si>
    <t>zlúčenie, splynutie, rozdelenie, zmena právnej formy podniku</t>
  </si>
  <si>
    <t>získanie alebo odobratie licencií alebo iných povolení významných pre činnosť účtovnej jednotky</t>
  </si>
  <si>
    <t>Informácie, ktoré sa vyžadujú uviesť v prípade, že ide o účtovnú závierku akciovej spoločnosti:</t>
  </si>
  <si>
    <t>(Forma a spôsob uvedenia informácií nie sú predpísané. Túto informáciu vymažte.)</t>
  </si>
  <si>
    <t>Všetky akcie boli riadne splatené.</t>
  </si>
  <si>
    <t>S prioritnými akciami sú spojené prednostné práva týkajúce sa dividendy. Majitelia prioritných akcií nemajú hlasovacie 
práva.</t>
  </si>
  <si>
    <t>Držitelia akcií majú nárok na dividendy podľa rozhodnutia valného zhromaždenia a majú právo hlasovať, pričom každých xxx EUR predstavuje jeden hlas (okrem držiteľov prioritných akcií, pozri už uvedený text).</t>
  </si>
  <si>
    <t>T.j. uvedie sa:</t>
  </si>
  <si>
    <t>Spoločnosť vlastní xxxx kusov vlastných akcií s nominálnou hodnotou xxx EUR, v celkovej hodnote xxx EUR (k 31. decembru 2012: xxxx kusov vlastných akcií s nominálnou hodnotou xxx EUR, v celkovej hodnote xxx EUR).</t>
  </si>
  <si>
    <t>K 31. decembru 2013 bol základný zisk vo výške xx EUR na jednu kmeňovú akciu (k 31. decembru 2012: xxx EUR na jednu kmeňovú akciu).</t>
  </si>
  <si>
    <t>Účtovná strata za rok 2012 bola vysporiadaná takto:</t>
  </si>
  <si>
    <t>Pokiaľ má Spoločnosť obmedzené právo nakladať s nehmotným majetkom, uvedie sa táto informácia spolu s popisom majetku.</t>
  </si>
  <si>
    <t>(Povinný údaj. Forma a spôsob uvedenia informácií nie sú predpísané. Túto informáciu vymažte.)</t>
  </si>
  <si>
    <t>(Obsahová náplň a počet riadkov v tabuľke sa uvádzajú podľa potrieb účtovnej jednotky. Stĺpce sa nesmú meniť. Túto 
informáciu vymažte.)</t>
  </si>
  <si>
    <t>Informácie o zásobách, na ktoré je zriadené záložné právo.</t>
  </si>
  <si>
    <t>V našej vzorovej účtovnej závierke nemáme obsahovú náplň pre nasledujúcu tabuľku, uvádzame ju pre prípad, ak účtovná jednotka má pre ňu obsahovú náplň. Ak účtovná jednotka má pre ňu obsahovú náplň, uvedie v nej požadované informácie. V opačnom prípade ju vymažte vrátane tejto informácie.</t>
  </si>
  <si>
    <t>Informácie o obstarávaní nehnuteľnosti na predaj sú uvedené v nasledujúcom prehľade:</t>
  </si>
  <si>
    <t>Informácie o zákazkovej výstavbe nehnuteľnosti určenej na predaj sú uvedené v nasledujúcich tabuľkách:</t>
  </si>
  <si>
    <t>Informácie o zákazkovej výrobe sú uvedené v nasledujúcich tabuľkách:</t>
  </si>
  <si>
    <r>
      <t xml:space="preserve">Spoločnosť má pohľadávky z finančného prenájmu </t>
    </r>
    <r>
      <rPr>
        <i/>
        <sz val="8"/>
        <rFont val="Arial"/>
        <family val="2"/>
        <charset val="238"/>
      </rPr>
      <t>(špecifikovať predmet prenájmu)</t>
    </r>
    <r>
      <rPr>
        <sz val="8"/>
        <rFont val="Arial"/>
        <family val="2"/>
        <charset val="238"/>
      </rPr>
      <t>. Výška budúcich platieb rozdelená na istinu a finančný výnos podľa doby splatnosti je uvedená v nasledujúcom prehľade:</t>
    </r>
  </si>
  <si>
    <t>Vývoj opravnej položky ku krátkodobému finančnému majetku v priebehu účtovného obdobia je zobrazený v nasledujúcom prehľade:</t>
  </si>
  <si>
    <t>Informácie o krátkodobom finančnom majetku, na ktorý bolo zriadené záložné právo.</t>
  </si>
  <si>
    <t>Rezerva na záručné opravy vo výške ...................... EUR bola vytvorená na predpokladané náklady na záručné opravy výrobkov, ktoré boli predané pred 31. decembrom 2013. Bola vypočítaná ako súčet nákladov na záručné opravy výrobkov, ktoré boli ku dňu zostavenia účtovnej závierky už reklamované (táto časť rezervy sa tvorila individuálnym spôsobom), a nákladov na záručné opravy výrobkov, ktoré ku dňu zostavenia účtovnej závierky ešte neboli reklamované (táto časť rezervy sa tvorila paušálnym spôsobom, ako percentuálny podiel z obratu). Rezerva bude použitá v priebehu účtovných období 2015 a 2016.</t>
  </si>
  <si>
    <t>(K zverejňovaniu týchto údajov pozri zošit "MN").</t>
  </si>
  <si>
    <t>(Povinný údaj pre spoločnosti-pozri zošit "MN". Forma a spôsob uvedenia informácií nie sú predpísané. Túto informáciu vymažte.)</t>
  </si>
  <si>
    <r>
      <t>(Uvádza sa iba zoznam obchodov medzi účtovnou jednotkou a spriaznenými osobami, ktoré sa</t>
    </r>
    <r>
      <rPr>
        <i/>
        <u/>
        <sz val="8"/>
        <color rgb="FF002060"/>
        <rFont val="Arial"/>
        <family val="2"/>
        <charset val="238"/>
      </rPr>
      <t xml:space="preserve"> neuzavreli</t>
    </r>
    <r>
      <rPr>
        <i/>
        <sz val="8"/>
        <color rgb="FF002060"/>
        <rFont val="Arial"/>
        <family val="2"/>
        <charset val="238"/>
      </rPr>
      <t xml:space="preserve"> na základe obvyklých obchodných podmienok. K zverejňovaniu týchto údajov pozri zošit "MN". Túto informáciu vymažte.)</t>
    </r>
  </si>
  <si>
    <t>Účtovná hodnota</t>
  </si>
  <si>
    <t xml:space="preserve">  počet vedúcich zamestnancov</t>
  </si>
  <si>
    <r>
      <t xml:space="preserve">Spoločnosť aplikovala výnimku z povinnosti zostaviť konsolidovanú účtovnú závierku a konsolidovanú výročnú správu v súlade s § 22 ods. 8 zákona o účtovníctve: Jej materská spoločnosť </t>
    </r>
    <r>
      <rPr>
        <i/>
        <sz val="8"/>
        <color rgb="FFFF0000"/>
        <rFont val="Arial"/>
        <family val="2"/>
        <charset val="238"/>
      </rPr>
      <t>(názov)</t>
    </r>
    <r>
      <rPr>
        <i/>
        <sz val="8"/>
        <color theme="1"/>
        <rFont val="Arial"/>
        <family val="2"/>
        <charset val="238"/>
      </rPr>
      <t>, vlastní 100 % podiel v Spoločnosti a zostavuje svoju konsolidovanú účtovnú závierku podľa IFRS v znení prijatom Európskou úniou. Do tejto konsolidovanej účtovnej závierky sa zahŕňa Spoločnosť a všetky jej dcérske spoločnosti.</t>
    </r>
  </si>
  <si>
    <t>Ročná odpisová sadzba     v %</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</si>
  <si>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</si>
  <si>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ochranné prospekty, plagáty, samolepky, obalové štítky a podobne.</t>
  </si>
  <si>
    <t>Do noriem prirodzených úbytkov pri účtovaní zásob z činnosti pri veľkoobchodnej činnosti  s ovocím a zeleninou uhnitie, plesnenie, zmrznutie, zaparenie.</t>
  </si>
  <si>
    <t>Finančný prenájom (s kúpnou opciou; bez kúpnej opcie je považovaný za operatívny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t>
  </si>
  <si>
    <r>
      <t xml:space="preserve">Na </t>
    </r>
    <r>
      <rPr>
        <sz val="8"/>
        <color rgb="FFFF0000"/>
        <rFont val="Arial"/>
        <family val="2"/>
        <charset val="238"/>
      </rPr>
      <t>(uviesť názov majetku)</t>
    </r>
    <r>
      <rPr>
        <sz val="8"/>
        <color theme="1"/>
        <rFont val="Arial"/>
        <family val="2"/>
        <charset val="238"/>
      </rPr>
      <t xml:space="preserve"> v zostatkovej cene  .................... EUR bolo zriadené záložné právo v prospech veriteľa. Na zabezpečenie investičného úveru vo výške ................... EUR na </t>
    </r>
    <r>
      <rPr>
        <sz val="8"/>
        <color rgb="FFFF0000"/>
        <rFont val="Arial"/>
        <family val="2"/>
        <charset val="238"/>
      </rPr>
      <t>(uviesť účel)</t>
    </r>
    <r>
      <rPr>
        <sz val="8"/>
        <color theme="1"/>
        <rFont val="Arial"/>
        <family val="2"/>
        <charset val="238"/>
      </rPr>
      <t xml:space="preserve"> bolo v prospech banky zriadené záložné právo na </t>
    </r>
    <r>
      <rPr>
        <sz val="8"/>
        <color rgb="FFFF0000"/>
        <rFont val="Arial"/>
        <family val="2"/>
        <charset val="238"/>
      </rPr>
      <t>(uviesť názov majetku)</t>
    </r>
    <r>
      <rPr>
        <sz val="8"/>
        <color theme="1"/>
        <rFont val="Arial"/>
        <family val="2"/>
        <charset val="238"/>
      </rPr>
      <t>; zostatková cena tohto majetku k 31. decembru 2013 predstavuje ................... EUR.</t>
    </r>
  </si>
  <si>
    <r>
      <t>Vlastnícke právo k </t>
    </r>
    <r>
      <rPr>
        <sz val="8"/>
        <color rgb="FFFF0000"/>
        <rFont val="Arial"/>
        <family val="2"/>
        <charset val="238"/>
      </rPr>
      <t>(uviesť názov majetku)</t>
    </r>
    <r>
      <rPr>
        <sz val="8"/>
        <color theme="1"/>
        <rFont val="Arial"/>
        <family val="2"/>
        <charset val="238"/>
      </rPr>
      <t xml:space="preserve">, ktorého zostatková cena k 31. decembru 2013 je ............................... EUR, nadobudla banka zmluvou o zabezpečovacom prevode práva a Spoločnosť </t>
    </r>
    <r>
      <rPr>
        <sz val="8"/>
        <color rgb="FFFF0000"/>
        <rFont val="Arial"/>
        <family val="2"/>
        <charset val="238"/>
      </rPr>
      <t>(uviesť názov majetku)</t>
    </r>
    <r>
      <rPr>
        <sz val="8"/>
        <color theme="1"/>
        <rFont val="Arial"/>
        <family val="2"/>
        <charset val="238"/>
      </rPr>
      <t>, na základe zmluvy o výpožičke bezplatne užíva a vykazuje ju ako svoj majetok.</t>
    </r>
  </si>
  <si>
    <r>
      <t xml:space="preserve">Spoločnosť v roku 2013 obstarala nehnuteľnosť </t>
    </r>
    <r>
      <rPr>
        <sz val="8"/>
        <color rgb="FFFF0000"/>
        <rFont val="Arial"/>
        <family val="2"/>
        <charset val="238"/>
      </rPr>
      <t xml:space="preserve">(uviesť názov majetku) </t>
    </r>
    <r>
      <rPr>
        <sz val="8"/>
        <color theme="1"/>
        <rFont val="Arial"/>
        <family val="2"/>
        <charset val="238"/>
      </rPr>
      <t>vo výške ..................................... EUR, ktorú k 31. decembru 2013 vykazuje ako svoj majetok. Vlastnícke právo k nej bolo na Spoločnosť prevedené v </t>
    </r>
    <r>
      <rPr>
        <sz val="8"/>
        <color rgb="FFFF0000"/>
        <rFont val="Arial"/>
        <family val="2"/>
        <charset val="238"/>
      </rPr>
      <t>MM.RRRR</t>
    </r>
    <r>
      <rPr>
        <sz val="8"/>
        <rFont val="Arial"/>
        <family val="2"/>
        <charset val="238"/>
      </rPr>
      <t>.</t>
    </r>
  </si>
  <si>
    <t>S uvedeným majetkom má Spoločnosť obmedzené právo nakladať, jeho celková hodnota v bežnom účtovnom období je ................ EUR.</t>
  </si>
  <si>
    <r>
      <t>K nepotrebnému</t>
    </r>
    <r>
      <rPr>
        <sz val="8"/>
        <color rgb="FFFF0000"/>
        <rFont val="Arial"/>
        <family val="2"/>
        <charset val="238"/>
      </rPr>
      <t xml:space="preserve"> (uviesť názov majetku) </t>
    </r>
    <r>
      <rPr>
        <sz val="8"/>
        <color theme="1"/>
        <rFont val="Arial"/>
        <family val="2"/>
        <charset val="238"/>
      </rPr>
      <t>bola vytvorená opravná položka vo výške .................................... EUR, čím sa jeho zostatková cena znížila na predpokladanú predajnú cenu vo výške ............................ EUR.</t>
    </r>
  </si>
  <si>
    <t>Položka</t>
  </si>
  <si>
    <t xml:space="preserve">   DIČ</t>
  </si>
  <si>
    <r>
      <t xml:space="preserve">Z prírastkov dlhodobého finančného majetku v priebehu účtovného obdobia pripadá ......................... EUR na dcérsky podnik XY </t>
    </r>
    <r>
      <rPr>
        <sz val="8"/>
        <color rgb="FFFF0000"/>
        <rFont val="Arial"/>
        <family val="2"/>
        <charset val="238"/>
      </rPr>
      <t>(názov a adresa)</t>
    </r>
    <r>
      <rPr>
        <sz val="8"/>
        <color theme="1"/>
        <rFont val="Arial"/>
        <family val="2"/>
        <charset val="238"/>
      </rPr>
      <t xml:space="preserve">. Spoločnosť je majoritným spoločníkom tohto dcérskeho podniku, založila ho peňažným / nepeňažným vkladom </t>
    </r>
    <r>
      <rPr>
        <sz val="8"/>
        <color rgb="FFFF0000"/>
        <rFont val="Arial"/>
        <family val="2"/>
        <charset val="238"/>
      </rPr>
      <t>(stroje a zariadenia)</t>
    </r>
    <r>
      <rPr>
        <sz val="8"/>
        <color theme="1"/>
        <rFont val="Arial"/>
        <family val="2"/>
        <charset val="238"/>
      </rPr>
      <t>.</t>
    </r>
  </si>
  <si>
    <t>Na podiely v dcérskom podniku (názov a adresa), bolo v prospech banky zriadené záložné právo:</t>
  </si>
  <si>
    <t>Dlhodobý finančný majetok, na ktorý je zriadené záložné právo</t>
  </si>
  <si>
    <r>
      <t xml:space="preserve">Zníženie úžitkovej hodnoty zásob bolo zohľadnené vytvorením opravnej položky. Úžitková hodnota zásob sa znížila predovšetkým v dôsledku zmeny </t>
    </r>
    <r>
      <rPr>
        <sz val="8"/>
        <color rgb="FFFF0000"/>
        <rFont val="Arial"/>
        <family val="2"/>
        <charset val="238"/>
      </rPr>
      <t>výrobného sortimentu, nadmernosti zásob, zníženia obstarávacích cien materiálu</t>
    </r>
    <r>
      <rPr>
        <sz val="8"/>
        <color theme="1"/>
        <rFont val="Arial"/>
        <family val="2"/>
        <charset val="238"/>
      </rPr>
      <t xml:space="preserve"> v porovnaní s jeho doterajšou účtovnou hodnotou a zníženia predajných cien.</t>
    </r>
  </si>
  <si>
    <t>Pohľadávky voči DÚJ a MÚJ</t>
  </si>
  <si>
    <t>Po lehote splatnosti</t>
  </si>
  <si>
    <t xml:space="preserve">Pohľadávky voči DÚJ a MÚJ </t>
  </si>
  <si>
    <t>Ostatné pohľadávky v rámci konsolidovaného celku</t>
  </si>
  <si>
    <t>Daňové pohľadávky a dotácie</t>
  </si>
  <si>
    <t>Hodnota predmetu záložného práva</t>
  </si>
  <si>
    <t xml:space="preserve">Hodnota
 pohľadávky
</t>
  </si>
  <si>
    <t>Hodnota pohľadávok, na ktoré sa zriadilo záložné právo</t>
  </si>
  <si>
    <t>Peniaze na ceste</t>
  </si>
  <si>
    <t>Majetkové CP na obchodovanie</t>
  </si>
  <si>
    <t>Dlhové CP na obchodovanie</t>
  </si>
  <si>
    <t xml:space="preserve">Dlhové CP so splatnosťou do  jedného roka držané do splatnosti
</t>
  </si>
  <si>
    <t xml:space="preserve">Stav
 na začiatku účtovného obdobia
</t>
  </si>
  <si>
    <t xml:space="preserve">Stav OP
na začiatku účtovného obdobia
</t>
  </si>
  <si>
    <t xml:space="preserve">Tvorba 
OP
</t>
  </si>
  <si>
    <t>Zúčtovanie OP z dôvodu zániku opodstatne-nosti</t>
  </si>
  <si>
    <t>Zúčtovanie OP z dôvodu vyradenia majetku z účtovníctva</t>
  </si>
  <si>
    <t>Stav  OP na konci účtovného obdobia</t>
  </si>
  <si>
    <t>Krátkodobý  finančný majetok, na ktorý bolo zriadené záložné právo</t>
  </si>
  <si>
    <t xml:space="preserve">Vplyv ocenenia na výsledok hospodárenia bežného účtovného obdobia
</t>
  </si>
  <si>
    <t xml:space="preserve"> - x kusov kmeňových akcií s menovitou hodnotou xxx EUR, akcia znie na meno a má podobu zaknihovaného cenného papiera (k 31. decembru 2012: x kusov kmeňových akcií s menovitou hodnotou xxx EUR)</t>
  </si>
  <si>
    <t>- x kusov kmeňových akcií s menovitou hodnotu xxx EUR, akcia znie na meno a má podobu zaknihovaného cenného papiera (k 31. decembru 2012: x kusov kmeňových akcií s menovitou hodnotou xxx EUR)</t>
  </si>
  <si>
    <t>Prídel do štatutárnych a ostatných fondov</t>
  </si>
  <si>
    <t>Prídel na zvýšenie základného imania</t>
  </si>
  <si>
    <t>Úhrada straty minulých období</t>
  </si>
  <si>
    <t>Rozdelenie podielu na zisku spoločníkom, členom</t>
  </si>
  <si>
    <t>Zo štatutárnych a ostatných fondov</t>
  </si>
  <si>
    <t>Z nerozdeleného zisku minulých rokov</t>
  </si>
  <si>
    <t>Úhrada straty spoločníkmi, členmi</t>
  </si>
  <si>
    <t>Prevod na účet neuhradenej straty minulých rokov</t>
  </si>
  <si>
    <t xml:space="preserve">Stav
na konci účtovného obdobia
</t>
  </si>
  <si>
    <t>Zákonné rezervy krátkodobé</t>
  </si>
  <si>
    <t>Ostatné rezervy krátkodobé</t>
  </si>
  <si>
    <t>Záväzky so zostatkovou dobou splatnosti jeden rok až päť rokov</t>
  </si>
  <si>
    <t>Dočasné rozdiely medzi účtovnou hodnotou záväzkov a daňovou základňou, z toho:</t>
  </si>
  <si>
    <t>Možnosť umorovať daňovú stratu v budúcnosti</t>
  </si>
  <si>
    <t>Dočasné rozdiely medzi účtovnou hodnotou majetku   a daňovou základňou, z toho:</t>
  </si>
  <si>
    <t>Sadzba dane z príjmov ( v %)</t>
  </si>
  <si>
    <t>Zmena odloženého daňového záväzku</t>
  </si>
  <si>
    <t xml:space="preserve">Zaúčtovaná ako náklad </t>
  </si>
  <si>
    <t>Začiatočný stav sociálneho fondu</t>
  </si>
  <si>
    <t>Tvorba sociálneho fondu na ťarchu nákladov</t>
  </si>
  <si>
    <t>Tvorba sociálneho fondu zo zisku</t>
  </si>
  <si>
    <t>Ostatná tvorba sociálneho fondu</t>
  </si>
  <si>
    <t>Tvorba sociálneho fondu spolu</t>
  </si>
  <si>
    <t>Dlhopisy</t>
  </si>
  <si>
    <t>Úrok p.a.         v %</t>
  </si>
  <si>
    <t xml:space="preserve">Suma istiny v príslušnej mene
 za bežné účtovné obdobie
</t>
  </si>
  <si>
    <t xml:space="preserve">Suma istiny v eurách
 za bežné účtovné obdobie
</t>
  </si>
  <si>
    <t>Suma istiny v príslušnej mene za bezprostred-ne predchá-dzajúce účtovné obdobie</t>
  </si>
  <si>
    <t xml:space="preserve">Suma istiny v príslušnej mene
 za bežné účtovné obdobie
</t>
  </si>
  <si>
    <t xml:space="preserve">Výdavky budúcich období dlhodobé,  z toho: </t>
  </si>
  <si>
    <t>Na zabezpečenie investičného úveru vo výške ............... EUR na dve výrobné linky bolo v prospech banky zriadené záložné právo na jednu výrobnú linku; zostatková cena tejto linky k 31. decembru 2013 je ............... EUR. Vlastnícke právo k druhej výrobnej linke, ktorej zostatková cena k 31. decembru 2013 je ............... EUR, nadobudla banka zmluvou o zabezpečovacom prevode práva a  Spoločnosť túto linku na základe zmluvy o výpožičke bezplatne užíva.</t>
  </si>
  <si>
    <t xml:space="preserve">Zmena stavu vnútroorganizačných 
zásob 
</t>
  </si>
  <si>
    <t xml:space="preserve">Nedokončená výroba 
a polotovary vlastnej výroby
</t>
  </si>
  <si>
    <t>Zmena stavu vnútroorganizačných zásob vo výkaze ziskov  a strát</t>
  </si>
  <si>
    <t>Významné položky pri aktivácii nákladov, z toho: </t>
  </si>
  <si>
    <t xml:space="preserve">    kurzové zisky ku dňu, ku ktorému sa zostavuje účtovná závierka</t>
  </si>
  <si>
    <t xml:space="preserve">   výnos z rozdielu medzi uznanou hodnotou vkladu a účtovnou hodnotou vkladaného majetku</t>
  </si>
  <si>
    <t xml:space="preserve">   výnosy z cenných papierov a podielov v dcérskej účtovnej jednotke</t>
  </si>
  <si>
    <t xml:space="preserve">   výnosové úroky</t>
  </si>
  <si>
    <t xml:space="preserve">   ostatné finančné výnosy</t>
  </si>
  <si>
    <t xml:space="preserve">   náhrada škody zo živelných pohrôm od poisťovne</t>
  </si>
  <si>
    <t>Tržby za vlastné výrobky</t>
  </si>
  <si>
    <t>Tržby z predaja služieb</t>
  </si>
  <si>
    <t>Tržby za tovar</t>
  </si>
  <si>
    <t>Výnosy z nehnuteľnosti na predaj</t>
  </si>
  <si>
    <t>Iné výnosy súvisiace s bežnou činnosťou</t>
  </si>
  <si>
    <t xml:space="preserve">   Náklady voči audítorovi, audítorskej spoločnosti, z toho:</t>
  </si>
  <si>
    <t xml:space="preserve">      náklady za overenie individuálnej účtovnej závierky</t>
  </si>
  <si>
    <t xml:space="preserve">      iné uisťovacie audítorské služby</t>
  </si>
  <si>
    <t xml:space="preserve">      súvisiace audítorské služby</t>
  </si>
  <si>
    <t xml:space="preserve">      daňové poradenstvo</t>
  </si>
  <si>
    <t xml:space="preserve">      ostatné neaudítorské služby</t>
  </si>
  <si>
    <t xml:space="preserve">   Ostatné významné položky nákladov za poskytnuté služby, z toho:</t>
  </si>
  <si>
    <t xml:space="preserve">      ostatné</t>
  </si>
  <si>
    <t xml:space="preserve">   Manká a škody</t>
  </si>
  <si>
    <t xml:space="preserve">   Kurzové straty, z toho:</t>
  </si>
  <si>
    <t xml:space="preserve">   Ostatné významné položky finančných nákladov, z toho:</t>
  </si>
  <si>
    <t xml:space="preserve">      kurzové straty ku dňu, ku ktorému sa zostavuje účtovná závierka</t>
  </si>
  <si>
    <t xml:space="preserve">     Nákladové úroky</t>
  </si>
  <si>
    <t xml:space="preserve">     Tvorba a zúčtovanie opravných položiek k finančnému majetku</t>
  </si>
  <si>
    <t xml:space="preserve">     Bankové poplatky</t>
  </si>
  <si>
    <t xml:space="preserve">     Iné</t>
  </si>
  <si>
    <t xml:space="preserve">   Škody zo živelných pohrôm na majetku</t>
  </si>
  <si>
    <t>Daň v %</t>
  </si>
  <si>
    <t>Výsledok hospodárenia pred zdanením, z toho:</t>
  </si>
  <si>
    <t xml:space="preserve">teoretická daň </t>
  </si>
  <si>
    <t>Vplyv nevykázanej odloženej daňovej pohľadávky</t>
  </si>
  <si>
    <t>Splatná daň z príjmov</t>
  </si>
  <si>
    <t xml:space="preserve">Celková daň z príjmov </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</si>
  <si>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</si>
  <si>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</si>
  <si>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</si>
  <si>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</si>
  <si>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 xml:space="preserve">Bežné účtovné obdobie     </t>
  </si>
  <si>
    <t xml:space="preserve">Bezprostredne predchádzajúce účtovné obdobie     </t>
  </si>
  <si>
    <t xml:space="preserve">Hodnota príjmu, výhody bývalých členov orgánov        </t>
  </si>
  <si>
    <t>štatutárnych</t>
  </si>
  <si>
    <t>dozorných</t>
  </si>
  <si>
    <t xml:space="preserve">Bezprostredne predchádzajúce účtovné obdobie </t>
  </si>
  <si>
    <r>
      <t xml:space="preserve">Ostatné dlhodobé záväzky </t>
    </r>
    <r>
      <rPr>
        <sz val="8"/>
        <color rgb="FFFF0000"/>
        <rFont val="Arial"/>
        <family val="2"/>
        <charset val="238"/>
      </rPr>
      <t>(dlhodobá úročená pôžička)</t>
    </r>
  </si>
  <si>
    <t>k 1. januáru 2014 Spoločnosť predala všetky svoje podiely v spoločnom podniku XY</t>
  </si>
  <si>
    <t>k 1. februáru 2014 Spoločnosť odkúpila 50 % podielov od druhého spoločníka spoločného podniku ABC, a následne zvýšila jeho základné imanie vložením časti podniku</t>
  </si>
  <si>
    <t xml:space="preserve">Stav na začiatku účtovného obdobia  </t>
  </si>
  <si>
    <t xml:space="preserve">Prírastky </t>
  </si>
  <si>
    <t xml:space="preserve">Úbytky </t>
  </si>
  <si>
    <t>Výsledok hospodárenia bežného účtovného obdobia</t>
  </si>
  <si>
    <t>V stave obchodných pohľadávok k 31.12.2013 sú odberatelia po lehote splatnosti, u ktorých sa netvorila OP, pretože bonita klienta sa významne nezmenila a preto sa považujú za vymožiteľné.</t>
  </si>
  <si>
    <t>Spoločnosť má s materskou spoločnosťou uzatvorenú licenčnú zmluvu na roky 201X – 201X na výrobu výrobku A, podľa ktorej odvádza ročne fixný licenčný poplatok ........................ EUR a za každý vyrobený a predaný výrobok A odvádza variabilný licenčný poplatok vo výške ........................ EUR. V roku 2013 vyrobila a predala ...................... ks týchto výrobkov A, v roku 2012 plánuje vyrobiť a predať ................. ks a v nasledujúcich rokoch približne po ................... ks ročne.</t>
  </si>
  <si>
    <t>Spoločnosť podala v roku 2013 žalobu na spoločnosť XY z dôvodu neoprávneného používania ochrannej značky číslo ............................... Predmetom súdneho sporu je zakázanie používania ochrannej značky. Zároveň žiada o náhradu ušlých výnosov vo výške ....................... EUR.</t>
  </si>
  <si>
    <t xml:space="preserve"> - Spoločnosť má s materskou spoločnosťou uzatvorenú licenčnú zmluvu na roky 201X – 20XX na výrobu elektromotorov typu ELMO-2B, podľa ktorej odvádza ročne fixný licenčný poplatok 35 000 EUR a za každý vyrobený a predaný elektromotor odvádza variabilný licenčný poplatok vo výške 5 EUR. V roku 2013 vyrobila a predala 5 300 ks týchto elektromotorov, v roku 2014 plánuje vyrobiť a predať 7 000 ks a v nasledujúcich rokoch približne po 10 000 ks ročne. Záväzky Spoločnosti z uvedenej licenčnej zmluvy evidované na podsúvahových účtoch sú vo výške 260 000 EUR (rok 2012: 321 500 EUR). Tieto záväzky sú v už uvedenej tabuľke zahrnuté do riadku Iné položky.</t>
  </si>
  <si>
    <t>Nepeňažné operácie ovplyvňujúce výsledok hospodárenia z bežnej činnosti pred zdanením daňou z príjmov (súčet A. 1. 1. až A. 1. 13.) (+/-)</t>
  </si>
  <si>
    <t>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</si>
  <si>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</si>
  <si>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</si>
  <si>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Zmena stavu dlhodobých rezerv (+/-)</t>
  </si>
  <si>
    <t>Kurzový zisk vyčíslený k peňažným prostriedkom a peňažným ekvivalentom ku dňu, ku ktorému sa zostavuje účtovná závierka (-)</t>
  </si>
  <si>
    <t>Ostatné položky nepeňažného charakteru, ktoré ovplyvňujú výsledok hospodárenia z bežnej činnosti, s výnimkou tých, ktoré sa uvádzajú osobitne v iných častiach prehľadu peňažných tokov (+/-)</t>
  </si>
  <si>
    <t>Kurzová strata vyčíslená k peňažným prostriedkom a peňažným ekvivalentom ku dňu, ku ktorému sa zostavuje účtovná závierka (+)</t>
  </si>
  <si>
    <t>Výsledok z predaja dlhodobého majetku, s výnimkou majetku, ktorý sa považuje za peňažný ekvivalent (+/-)</t>
  </si>
  <si>
    <t>Vplyv zmien stavu pracovného kapitálu,16 ktorým sa účely tohto opatrenia rozumie rozdiel medzi obežným majetkom a krátkodobými záväzkami s výnimkou položiekobežného majetku, ktoré sú súčasťou peňažných prostriedkov a peňažnýchekvivalentov, na výsledok hospodárenia z bežnej činnosti (súčet A. 2. 1. až A. 2. 4.)</t>
  </si>
  <si>
    <t>Zmena stavu pohľadávok z prevádzkovej činnosti (-/+)</t>
  </si>
  <si>
    <t>Zmena stavu zásob (-/+)</t>
  </si>
  <si>
    <t>Zmena stavu krátkodobého finančného majetku, s výnimkou majetku, ktorý je súčasťou peňažných prostriedkov a peňažných ekvivalentov (-/+)</t>
  </si>
  <si>
    <t>A. 1.10.</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</si>
  <si>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</si>
  <si>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</si>
  <si>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</si>
  <si>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</si>
  <si>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Peňažné toky z prevádzkovej činnosti (+/-), (súčet Z/S + A1. až A. 6.)</t>
  </si>
  <si>
    <t>Výdavky na daň z príjmov účtovnej jednotky, s výnimkou tých, ktoré sa začleňujú do investičných činností alebo finančných činností (-/+)</t>
  </si>
  <si>
    <t>Čisté peňažné toky z prevádzkovej činnosti (+/-), (súčet Z/S + A.1. až A. 9.)</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</si>
  <si>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</si>
  <si>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</si>
  <si>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Výdavky na obstaranie dlhodobých cenných papierov a podielov v iných účtovných jednotkách, s výnimkou cenných papierov, ktoré sa považujú za peňažné ekvivalenty a cenných papierov určených na predaj alebo na obchodovanie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</si>
  <si>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</si>
  <si>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</si>
  <si>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</si>
  <si>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</si>
  <si>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</si>
  <si>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</si>
  <si>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Čisté peňažné toky z investičnej činnosti (súčet B. 1. až B. 19.)</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</si>
  <si>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</si>
  <si>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</si>
  <si>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Ostatné príjmy vzťahujúce sa na investičnú činnosť (+)</t>
  </si>
  <si>
    <t>Ostatné výdavky vzťahujúce sa na investičnú činnosť (-)</t>
  </si>
  <si>
    <t>Peňažné toky vo vlastnom imaní (súčet C. 1. 1. až C. 1. 8.)</t>
  </si>
  <si>
    <t>Príjmy z ďalších vkladov do vlastného imania spoločníkmi alebo fyzickou osobou, ktorá je účtovnou jednotkou (+)</t>
  </si>
  <si>
    <t>Výdavky na obstaranie alebo spätné odkúpenie vlastných akcií a vlastných obchodných podielov (-)</t>
  </si>
  <si>
    <t>Výdavky na vyplatenie podielu na vlastnom imaní spoločníkmi účtovnej jednotky a fyzickou osobou, ktorá je účtovnou jednotkou (-)</t>
  </si>
  <si>
    <t>C. 1. 8.</t>
  </si>
  <si>
    <t>Výdavky z iných dôvodov, ktoré súvisia so znížením vlastného imania (-)</t>
  </si>
  <si>
    <t>Peňažné toky vznikajúce z dlhodobých záväzkov a krátkodobých záväzkov z finančnej činnosti (súčet C. 2. 1. až C. 2. 9.)</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</si>
  <si>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</si>
  <si>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</si>
  <si>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</si>
  <si>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</si>
  <si>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</si>
  <si>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</si>
  <si>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</si>
  <si>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</si>
  <si>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</si>
  <si>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</si>
  <si>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</si>
  <si>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</si>
  <si>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</si>
  <si>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</si>
  <si>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Aktivované náklady na vývoj</t>
  </si>
  <si>
    <t>Poskytnuté preddavky na DNM</t>
  </si>
  <si>
    <t>Poskytnuté preddavky na DHM</t>
  </si>
  <si>
    <t>Podielové CP a podiely v spoločnosti s podstat. Vplyvom</t>
  </si>
  <si>
    <t>Poskytnuté preddavky na DFM</t>
  </si>
  <si>
    <t>Podiel ÚJ na ZI               v  %</t>
  </si>
  <si>
    <t>Podiel ÚJ na hlaso - vacích právach       v %</t>
  </si>
  <si>
    <t>Do splatnosti viac ako tri roky a najviac päť rokov vrátane</t>
  </si>
  <si>
    <t>Zúčtovanie OP z dôvodu zániku opodstat - nenosti</t>
  </si>
  <si>
    <t>Zúčtovanie OP z dôvodu vyradenia majetku z účtovníctva</t>
  </si>
  <si>
    <t>Stav  OP na začiatku účtovného obdobia</t>
  </si>
  <si>
    <t>Zásoby, na ktoré je zriadené záložné právo</t>
  </si>
  <si>
    <t>Sumár od začiatku  zákazkovej výroby až do konca bežného účtovného  obdobia</t>
  </si>
  <si>
    <t xml:space="preserve">Hodnota zákazkovej výstavby nehnuteľnosti </t>
  </si>
  <si>
    <t xml:space="preserve">Zvýšenie/ zníženie hodnoty                          (+/-)
</t>
  </si>
  <si>
    <t>Suma odloženej daňovej pohľadávky účtovanej ako náklad alebo výnos vyplývajúca zo zmeny sadzby dane z príjmov</t>
  </si>
  <si>
    <t xml:space="preserve">Suma odloženého daňového záväzku, ktorý vznikol z dôvodu neúčtovania tej časti odloženej daňovej pohľadávky v bežnom účtovnom období, o ktorej sa účtovalo v predchádzajúcich účtovných obdobiach
</t>
  </si>
  <si>
    <t>Položka vlastného imania</t>
  </si>
  <si>
    <t>Peňažné toky z prevádzkovej činnosti s výnimkou príjmov a výdavkov, ktoré sa uvádzajú osobitne v iných častiach prehľadu peňažných tokov (+/-), (súčet Z/S + A1 + A 2)</t>
  </si>
  <si>
    <t>Príjmy z úverov, ktoré účtovnej jednotke poskytla banka alebo pobočka zahraničnej banky, s výnimkou úverov, ktoré boli poskytnuté na zabezpečenie hlavného predmetu činnosti (+)</t>
  </si>
  <si>
    <r>
      <t xml:space="preserve">Zmena stavu zásob vlastnej výroby vykázaná vo výkaze ziskov a strát je </t>
    </r>
    <r>
      <rPr>
        <sz val="8"/>
        <color indexed="10"/>
        <rFont val="Arial"/>
        <family val="2"/>
        <charset val="238"/>
      </rPr>
      <t>zníženie / zvýšenie</t>
    </r>
    <r>
      <rPr>
        <sz val="8"/>
        <color indexed="8"/>
        <rFont val="Arial"/>
        <family val="2"/>
        <charset val="238"/>
      </rPr>
      <t xml:space="preserve">....................... EUR (v roku 2012 </t>
    </r>
    <r>
      <rPr>
        <sz val="8"/>
        <color indexed="10"/>
        <rFont val="Arial"/>
        <family val="2"/>
        <charset val="238"/>
      </rPr>
      <t>zníženie / zvýšenie</t>
    </r>
    <r>
      <rPr>
        <sz val="8"/>
        <color indexed="8"/>
        <rFont val="Arial"/>
        <family val="2"/>
        <charset val="238"/>
      </rPr>
      <t xml:space="preserve"> </t>
    </r>
    <r>
      <rPr>
        <sz val="8"/>
        <color indexed="10"/>
        <rFont val="Arial"/>
        <family val="2"/>
        <charset val="238"/>
      </rPr>
      <t>....................... EUR</t>
    </r>
    <r>
      <rPr>
        <sz val="8"/>
        <color indexed="8"/>
        <rFont val="Arial"/>
        <family val="2"/>
        <charset val="238"/>
      </rPr>
      <t xml:space="preserve">). Vychádzajúc zo súvahových položiek predstavuje </t>
    </r>
    <r>
      <rPr>
        <sz val="8"/>
        <color indexed="10"/>
        <rFont val="Arial"/>
        <family val="2"/>
        <charset val="238"/>
      </rPr>
      <t>zníženie / zýšenie ................................. EUR</t>
    </r>
    <r>
      <rPr>
        <sz val="8"/>
        <color indexed="8"/>
        <rFont val="Arial"/>
        <family val="2"/>
        <charset val="238"/>
      </rPr>
      <t xml:space="preserve"> (v roku 2012 </t>
    </r>
    <r>
      <rPr>
        <sz val="8"/>
        <color indexed="10"/>
        <rFont val="Arial"/>
        <family val="2"/>
        <charset val="238"/>
      </rPr>
      <t>zníženie / zvýšenie</t>
    </r>
    <r>
      <rPr>
        <sz val="8"/>
        <color indexed="8"/>
        <rFont val="Arial"/>
        <family val="2"/>
        <charset val="238"/>
      </rPr>
      <t xml:space="preserve"> </t>
    </r>
    <r>
      <rPr>
        <sz val="8"/>
        <color indexed="10"/>
        <rFont val="Arial"/>
        <family val="2"/>
        <charset val="238"/>
      </rPr>
      <t>................................ EUR</t>
    </r>
    <r>
      <rPr>
        <sz val="8"/>
        <color indexed="8"/>
        <rFont val="Arial"/>
        <family val="2"/>
        <charset val="238"/>
      </rPr>
      <t>), ako je to znázornené v nasledujúcej tabuľke:</t>
    </r>
  </si>
  <si>
    <t>Dátum zmeny</t>
  </si>
  <si>
    <t>Čistý obrat</t>
  </si>
  <si>
    <t>Samostatné hnuteľné veci a súbory hnuteľných vecí</t>
  </si>
  <si>
    <t>Čistý obrat Spoločnosti na účely zistenia povinnosti overenia individuálnej účtovnej závierky audítorom [§ 19 ods. 1 písm. a) zákona o účtovníctve] je uvedený v nasledujúcom prehľade:</t>
  </si>
  <si>
    <t>Hodnota voči spriazneným osobám</t>
  </si>
  <si>
    <t>Súvaha k 30.6.2014</t>
  </si>
  <si>
    <t>Spoločnosť : Schöni s.r.o.</t>
  </si>
  <si>
    <t>IČO : 365 93 699</t>
  </si>
  <si>
    <t>DIČ : 2022001531</t>
  </si>
  <si>
    <t>SK NACE : 49.41.0</t>
  </si>
  <si>
    <t>Výkaz ziskov a strát k 30.6.2014</t>
  </si>
  <si>
    <t>medzinárodná kamiónová preprava tovaru</t>
  </si>
  <si>
    <t>Černý Jaroslav</t>
  </si>
  <si>
    <t>Schöni Daniel</t>
  </si>
  <si>
    <t>Rothenbühler Edwin</t>
  </si>
  <si>
    <t>schöni.ch holding AG</t>
  </si>
  <si>
    <t>Sierenweidstrasse 6, 4538 Obrebipp, Švajčiarsko</t>
  </si>
  <si>
    <t>Prehľad o pohybe dlhodobého nehmotného majetku od 1. júla 2013 do 30. júna 2014 a za porovnateľné obdobie od 1. júla 2012 do 30. júna 2013 je uvedený v nasl. tabuľkách:</t>
  </si>
  <si>
    <t>Kooperativa, a.s.</t>
  </si>
  <si>
    <t>vozidlá</t>
  </si>
  <si>
    <t>havarijné poistenie</t>
  </si>
  <si>
    <t>povinné zmluvné poistenie</t>
  </si>
  <si>
    <t>antivírusový program</t>
  </si>
  <si>
    <t>aktualiz. programov, licencie, predplatné</t>
  </si>
  <si>
    <t>mzdový a účtovný systém</t>
  </si>
  <si>
    <t>platobné karty</t>
  </si>
  <si>
    <t>dialničné známky</t>
  </si>
  <si>
    <t>Rezerva na ročné odmeny</t>
  </si>
  <si>
    <t>EUR</t>
  </si>
  <si>
    <t>poistenie</t>
  </si>
  <si>
    <t>cestovné náhrady</t>
  </si>
  <si>
    <t>Švajčiarsko</t>
  </si>
  <si>
    <t>Výnosy z poistných udalostí a škôd</t>
  </si>
  <si>
    <t>Ostatné</t>
  </si>
  <si>
    <t xml:space="preserve">      cestovné náhrady</t>
  </si>
  <si>
    <t xml:space="preserve">      opravy</t>
  </si>
  <si>
    <t xml:space="preserve">      cestné poplatky</t>
  </si>
  <si>
    <t xml:space="preserve">      telefónne poplatky</t>
  </si>
  <si>
    <t xml:space="preserve">      poplatky kartovým firmám</t>
  </si>
  <si>
    <t xml:space="preserve">   Poistenie</t>
  </si>
  <si>
    <t xml:space="preserve">   Pokuty a penále</t>
  </si>
  <si>
    <t xml:space="preserve">   Ostatné</t>
  </si>
  <si>
    <t xml:space="preserve">Spoločnosť Schöni s.r.o., do 12.12.2013 Thurtrans s.r.o., (ďalej len Spoločnosť), bola založená 20.4.2005 a do Obchodného registra Okresného súdu v Košiciach bola zapísaná v oddieli Sro vložka číslo 16620/V dňa 12.5.2005. </t>
  </si>
  <si>
    <t>Do 12.12.2013 bola štruktúra spoločnosti takáto :</t>
  </si>
  <si>
    <t>Zvýšenie základného imania je k 30. júnu 2014 v obchodnom registri už zapísané.</t>
  </si>
  <si>
    <t>Účtovné metódy a všeobecné účtovné zásady boli účtovnou jednotkou konzistentne aplikované.</t>
  </si>
  <si>
    <t>Odpisy dlhodobého hmotného majetku sú stanovené vychádzajúc z predpokladanej doby jeho používania a predpokladaného priebehu jeho opotrebenia. Odpisovať sa začína mesiacom uvedenia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</si>
  <si>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Odpisy dlhodobého nehmotného majetku sú stanovené vychádzajúc z predpokladanej doby jeho používania a predpokladaného priebehu jeho opotrebenia. Odpisovať sa začína mesiacom uvedenia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</si>
  <si>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protišmykové gumy pre zabezpečenie posunu tovaru pri preprave,</t>
  </si>
  <si>
    <t>réžijný materiál nakúpený vodičmi počas pracovného turnusu,</t>
  </si>
  <si>
    <t>Účtovná jednotka nemá náplň pre dlhodobý nehmotný majetok.</t>
  </si>
  <si>
    <t>Dlhodobý hmotný majetok je poistený.</t>
  </si>
  <si>
    <t>Účtovná jednotka pre túto položku nemá náplň.</t>
  </si>
  <si>
    <t>Na zásoby Spoločnosti nebolo zriadené záložné právo.</t>
  </si>
  <si>
    <t>Účtovná jednotka nemá pohľadávky zabezpečené záložným právom, alebo inou formou zabezpečenia.</t>
  </si>
  <si>
    <t>Účtovná jednotka nemá zriadené záložné práva k dlhodobému hmotnému majetku.</t>
  </si>
  <si>
    <t>Ako finančné účty sú vykázané peniaze v pokladnici, účty v bankách. Účtami v bankách môže Spoločnosť voľne disponovať.</t>
  </si>
  <si>
    <t>Rezerva na odchodné do dôchodku bola vytvorená s ohľadom na počet a vek zamestnancov.</t>
  </si>
  <si>
    <t>Spoločnosť neprenajíma svoj majetok.</t>
  </si>
  <si>
    <t>Účtovná jednotka nemá pre túto položku náplň.</t>
  </si>
  <si>
    <t>Spoločnosť neposkytla žiadne záruky tretím osobám.</t>
  </si>
  <si>
    <t>Účtovná jednotka nie je povinná zverejniť príjmy a výhody členov orgánov účtovnej jednotky.</t>
  </si>
  <si>
    <t>• prevod na neuhradenú stratu minulých rokov 38 863 Eur</t>
  </si>
  <si>
    <r>
      <rPr>
        <sz val="8"/>
        <rFont val="Calibri"/>
        <family val="2"/>
        <charset val="238"/>
      </rPr>
      <t>•</t>
    </r>
    <r>
      <rPr>
        <sz val="8"/>
        <rFont val="Arial"/>
        <family val="2"/>
        <charset val="238"/>
      </rPr>
      <t xml:space="preserve"> prídel do zákonného rezervného fondu 2 000 Eur</t>
    </r>
  </si>
  <si>
    <t>rezerva na odch.a ročné odmeny MD</t>
  </si>
  <si>
    <t>škody bez náhrady</t>
  </si>
  <si>
    <t>rozdiel ÚO a DO</t>
  </si>
  <si>
    <t>rezervy D</t>
  </si>
  <si>
    <t>Rok 2013/2014</t>
  </si>
  <si>
    <t>Rok 2014/2015</t>
  </si>
  <si>
    <t>odborná literatúra</t>
  </si>
  <si>
    <t>program - dopravná databáza</t>
  </si>
  <si>
    <t>Základné imanie Spoločnosti je vo výške 124 666 EUR. Základné imanie je splatené.</t>
  </si>
  <si>
    <r>
      <t xml:space="preserve">Súčasťou vekovej štruktúry záväzkov nie je odložený daňový záväzok (účet 481)  čistá hodnota zákazky (účet 316) a sociálny fond ( účet 472 ). Informácie o odloženej dani sú uvedené v časti </t>
    </r>
    <r>
      <rPr>
        <b/>
        <sz val="8"/>
        <rFont val="Arial"/>
        <family val="2"/>
        <charset val="238"/>
      </rPr>
      <t>G.4.</t>
    </r>
    <r>
      <rPr>
        <sz val="8"/>
        <rFont val="Arial"/>
        <family val="2"/>
        <charset val="238"/>
      </rPr>
      <t xml:space="preserve">  informácie o čistej hodnote zákazky v časti </t>
    </r>
    <r>
      <rPr>
        <b/>
        <sz val="8"/>
        <rFont val="Arial"/>
        <family val="2"/>
        <charset val="238"/>
      </rPr>
      <t xml:space="preserve">F.4. a F.5. </t>
    </r>
    <r>
      <rPr>
        <sz val="8"/>
        <rFont val="Arial"/>
        <family val="2"/>
        <charset val="238"/>
      </rPr>
      <t>a informácie o sociálnom fonde v časti</t>
    </r>
    <r>
      <rPr>
        <b/>
        <sz val="8"/>
        <rFont val="Arial"/>
        <family val="2"/>
        <charset val="238"/>
      </rPr>
      <t xml:space="preserve"> G.5</t>
    </r>
    <r>
      <rPr>
        <sz val="8"/>
        <rFont val="Arial"/>
        <family val="2"/>
        <charset val="238"/>
      </rPr>
      <t>.</t>
    </r>
  </si>
  <si>
    <t>Prehľad o výnosoch pri aktivácii nákladov, výnosoch z hospodárskej činnosti, finančnej činnosti a výnosoch, ktoré majú výnimočný rozsah alebo výskyt,  je uvedený v nasledujúcej tabuľke:</t>
  </si>
  <si>
    <t>Výnosy, ktoré majú výnimočný rozsah alebo výskyt, z toho:</t>
  </si>
  <si>
    <t xml:space="preserve">Náklady na poskytnuté služby, ostatné náklady na hospodársku činnosť, finančné a náklady, ktoré majú výnimočný rozsah alebo výskyt </t>
  </si>
  <si>
    <t>Prehľad o nákladoch na poskytnuté služby, ostatných nákladoch na hospodársku činnosť, finančných a nákladoch, ktoré majú výnimočný rozsah alebo výskyt:</t>
  </si>
  <si>
    <t>Náklady, ktoré majú výnimočný rozsah alebo výskyt, z toho:</t>
  </si>
  <si>
    <t>Spoločnosť nemá podmienené záväzky.</t>
  </si>
  <si>
    <t>udalosti výnimočného rozsahu alebo výskytu (uviesť aké: napr. živelná pohroma,...)</t>
  </si>
  <si>
    <t xml:space="preserve">   IČO</t>
  </si>
  <si>
    <t>Aktivácia nákladov, výnosy z hospodárskej činnosti, finančnej činnosti a výnosy, ktoré majú výnimočný rozsah alebo výskyt</t>
  </si>
  <si>
    <t>Účtovná závierka je zostavená na všeobecné použitie. Informácie v nej uvedené nie je možné použiť na účely akéhokoľvek špecifického používateľa ani na posúdenie jednotlivých transakcií. Používatelia účtovnej závierky by sa pri rozhodovaní nemali spoliehať na túto účtovnú závierku ako jediný zdroj informácií.</t>
  </si>
  <si>
    <t>Slovensko</t>
  </si>
  <si>
    <t>Rakúsko</t>
  </si>
  <si>
    <t>Česká republika</t>
  </si>
  <si>
    <t>Nemecko</t>
  </si>
  <si>
    <t>Španielsko</t>
  </si>
  <si>
    <t>Francúzsko</t>
  </si>
  <si>
    <t>Taliansko</t>
  </si>
  <si>
    <t>Holansko</t>
  </si>
  <si>
    <t>Poľsko</t>
  </si>
  <si>
    <t>Luxembursko</t>
  </si>
  <si>
    <t xml:space="preserve">   Postúpenie a odpis pohľadávok</t>
  </si>
  <si>
    <t>• povinný prídel do zákonného rezervného fondu nie je potrebný, pretože zákon</t>
  </si>
  <si>
    <t xml:space="preserve">   Základné imanie</t>
  </si>
  <si>
    <t xml:space="preserve">   Zmena základného imania</t>
  </si>
  <si>
    <t xml:space="preserve">   Pohľadávky za upísané vlastné imanie</t>
  </si>
  <si>
    <t>Zákonné rezervné fondy</t>
  </si>
  <si>
    <t xml:space="preserve">   Zákonný rezervný fond (nedeliteľný fond)</t>
  </si>
  <si>
    <t xml:space="preserve">   Rezervný fond na vlastné akcie a vlastné podiely</t>
  </si>
  <si>
    <t>Ostatné fondy zo zisku</t>
  </si>
  <si>
    <t xml:space="preserve">   Štatutárne fondy</t>
  </si>
  <si>
    <t xml:space="preserve">   Ostatné fondy zo zisku</t>
  </si>
  <si>
    <t>Oceňovacie rozdiely z precenenia</t>
  </si>
  <si>
    <t xml:space="preserve">   Oceňovacie rozdiely z precenenia majetku a záväzkov</t>
  </si>
  <si>
    <t xml:space="preserve">   Oceňovacie rozdiely z kapitálových účastín</t>
  </si>
  <si>
    <t xml:space="preserve">   Oceňovacie rozdiely z precenenia pri zlúčení, splytnutí a rozdelení</t>
  </si>
  <si>
    <t>Výsledok hospodárenia minulých rokov</t>
  </si>
  <si>
    <t xml:space="preserve">   Nerozdelený zisk minulých rokov</t>
  </si>
  <si>
    <t xml:space="preserve">   Neuhradená strata minulých rokov</t>
  </si>
  <si>
    <t>S.</t>
  </si>
  <si>
    <t xml:space="preserve">INFORMÁCIE ÚČTOVNÝCH JEDNOTIEK, KTORÝM BOLO UDELENÉ VÝLUČNÉ PRÁVO ALEBO
OSOBITNÉ PRÁVO A ÚČTOVNÝCH JEDNOTIEK, KTORÝM BOLO UDELENÉ PRÁVO POSKYTOVAŤ
SLUŽBY VO VEREJNOM ZÁUJME
</t>
  </si>
  <si>
    <t>Príjmy výnimočného rozsahu alebo výskytu vzťahujúce sa na finančnú činnosť (+)</t>
  </si>
  <si>
    <t>Výdavky výnimočného rozsahu alebo výskytu vzťahujúce sa na finančnú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</si>
  <si>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</si>
  <si>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</si>
  <si>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prevádzkovú činnosť (+)</t>
  </si>
  <si>
    <t>Výdavky výnimočného rozsahu alebo výskytu vzťahujúce sa na prevádzkovú činnosť (-)</t>
  </si>
  <si>
    <t>INFORMÁCIE O EKONOMICKÝCH VZŤAHOCH ÚČTOVNEJ JEDNOTKY A SPRIAZNENÝCH OSÔB</t>
  </si>
  <si>
    <t>Výdavky na zaplatené úroky, s výnimkou tých, ktoré sa začleňujú do prevádzkových činností(-)</t>
  </si>
  <si>
    <t>Bulharsko</t>
  </si>
  <si>
    <t>Union poisťovňa, a.s.</t>
  </si>
  <si>
    <t>nájom vozidiel</t>
  </si>
  <si>
    <t>Poznámky Úč PODV 3-01</t>
  </si>
  <si>
    <t>Účtovná jednotka nemá povinnosť zostaviť prehľad peňažných tokov.</t>
  </si>
  <si>
    <t>Vývoj opravnej položky v priebehu účtovného obdobia je zobrazený v nasledujúcom prehľade:</t>
  </si>
  <si>
    <t>Vrátená DPH zo zahraničia</t>
  </si>
  <si>
    <t>Vrátená daň z minerálnych olejov zo zahraničia</t>
  </si>
  <si>
    <t xml:space="preserve">      nájom návesov, áut, kanc.priestorov</t>
  </si>
  <si>
    <t>koncesionársky poplatok</t>
  </si>
  <si>
    <t>Spoločnosť má časť administratívnych priestorov (201,24 m²) a parkovacie miesta (600m²) v nájme od tretej osoby. Nájomná zmluva je uzatvorená na neurčito s možnosťou výpovede v určených prípadoch. Výpovedná lehota je 3 mesiace. Okrem toho má spoločnosť v nájme 1 ks ťahača Renault na dobu určitú, a to do 31.10.2018 plus opcia 1 rok. Spoločnosť má v nájme 1 ks návesu na dobu určitú, a to do 31.10.2018 plus opcia 1 rok.</t>
  </si>
  <si>
    <t>Splatná daň vykázaná vo Výkaze ziskov a strát je 2 881 Eur (v hospodárskom roku 2016/2017 bola 3 889 Eur). Rozdiel vo výške 1 Eur (v hospodárskom roku 2016/2017 3 Eur) predstavuje zrážková daň z bankových úrokov.</t>
  </si>
  <si>
    <t>kancelárske potreby, nabíjačky, hygienický, čistiaci materiál, knihy, odborné časopisy, noviny a iné publikácie vrátane periodík,</t>
  </si>
  <si>
    <t>Suma istiny v príslušnej mene za bezprostredne predchá-dzajúce účtovné obdobie</t>
  </si>
  <si>
    <t>Prepravné služby</t>
  </si>
  <si>
    <t>Predaj tovaru</t>
  </si>
  <si>
    <t>Účtovná závierka Spoločnosti k 30. júnu 2019 je zostavená ako riadna účtovná závierka podľa § 17 ods. 6 zákona NR SR č. 431/2002 Z. z. o účtovníctve za účtovné obdobie od 1. júla 2018 do 30. júna 2019.</t>
  </si>
  <si>
    <t>Účtovná závierka Spoločnosti k 30. júnu 2018, za predchádzajúce účtovné obdobie, bola schválená Rozhodnutím jediného spoločníka Spoločnosti, ktoré sa konalo dňa</t>
  </si>
  <si>
    <t>Účtovná závierka Spoločnosti k 30. júnu 2018 spolu so správou audítora o overení účtovnej závierky k 30. júnu 2018 a výročnou správou a dodatkom správy audítora o overení súladu výročnej správy s účtovnou závierkou bola uložená do registra účtovných závierok</t>
  </si>
  <si>
    <t>V účtovnom období 2018/2019 Spoločnosť nevykonala žiadne opravy významných chýb minulých účtovných období.</t>
  </si>
  <si>
    <t>Prehľad o pohybe dlhodobého hmotného majetku od 1. júla 2018 do 30. júna 2019 a za porovnateľné obdobie od 1. júla 2017 do 30. júna 2018 je uvedený v nasl. tabuľkách:</t>
  </si>
  <si>
    <t>Účtovný zisk 904 Eur za hospodársky rok 2017/2018 bol rozdelený takto:</t>
  </si>
  <si>
    <t>V hospodárskom roku 2018/2019 platí 21 %-ná sadzba dane z príjmov, pre hospodársky rok 2019/2020 je schválená 21 %-ná sadzba dane z príjmov.</t>
  </si>
  <si>
    <t>PREHĽAD PEŇAŽNÝCH TOKOV K 30. JÚNU 2019</t>
  </si>
  <si>
    <r>
      <t xml:space="preserve">Jediný spoločník Rozhodnutím jediného spoločníka dňa 2.11.2018 </t>
    </r>
    <r>
      <rPr>
        <sz val="8"/>
        <color indexed="8"/>
        <rFont val="Arial"/>
        <family val="2"/>
        <charset val="238"/>
      </rPr>
      <t>schválil Ing. Katarínu Pirkovskú, audítora SKAu, licencia č. 438, na overenie účtovnej závierky za účtovné obdobie od 1. júla 2018 do 30. júna 2019.</t>
    </r>
  </si>
  <si>
    <t>Spoločnosť má v nájme 6 ks ťahačov Renault, 1 ks príves SVAN, 1 ks náves Schmitz, 1 ks osobný automobil Fiat a 1 ks osobný automobil Škoda v obstarávacej cene 614 731 EUR, a tiež 10 ks ťahačov Renault na splátkový úver v obstarávacej cene 862 225 EUR, ktoré vykazuje ako svoj majetok. Zostatková cena uvedeného majetku k 30.6.2019 je 367 210 EUR, zostatková cena uvedeného majetku k 30. 6. 2018 je 1 054 299 EUR.</t>
  </si>
  <si>
    <t>Priemerná doba splatnosti pohľadávok  z predaja služieb je 29 dní.</t>
  </si>
  <si>
    <t>opravy vozidiel</t>
  </si>
  <si>
    <t>Spoločnosť má záväzky z finančného prenájmu 6 ks ťahačov Renault, 1 ks príves Svan, 1 ks náves Schmitz, 1 ks osobný automobil Fiat a 1 ks osobný automobil Škoda.</t>
  </si>
  <si>
    <r>
      <t xml:space="preserve">Záväzky nie </t>
    </r>
    <r>
      <rPr>
        <sz val="8"/>
        <color indexed="8"/>
        <rFont val="Arial"/>
        <family val="2"/>
        <charset val="238"/>
      </rPr>
      <t>sú kryté záložným právom. Za záväzky z finančného leasingu k 30.6.2019 vo výške 232 976 EUR prevzala ručenie materská spoločnosť. Záväzky zo splátkových úverov k 30.6.2019 vo výške 18 416 EUR sú zabezpečené zabezpečovacím prevodom práva.</t>
    </r>
  </si>
  <si>
    <t>Účtovná jednotka má prenajatých 6 ks ťahačov Renault, 1 ks príves Svan, 1 ks náves Schmitz, 1 ks osobný automobil Fiat a 1 ks osobný automobil Škoda na finančný lízing. Hodnota nezaplatenej istiny k 30.6.2019 je 232 976 Eur.</t>
  </si>
  <si>
    <t>4 až 8</t>
  </si>
  <si>
    <t>25 až 12,5</t>
  </si>
  <si>
    <t>Kapitálový fond z príspevkov podľa § 123 odsek 2 a § 217a Obchodného zákonníka účtovná jednotka nevytvorila.</t>
  </si>
  <si>
    <r>
      <t>O rozdelení výsledku hospodárenia za hospodársky rok 2018/2019 vo výške</t>
    </r>
    <r>
      <rPr>
        <sz val="8"/>
        <rFont val="Arial"/>
        <family val="2"/>
        <charset val="238"/>
      </rPr>
      <t xml:space="preserve"> - 117 136  Eur</t>
    </r>
    <r>
      <rPr>
        <sz val="8"/>
        <color indexed="8"/>
        <rFont val="Arial"/>
        <family val="2"/>
        <charset val="238"/>
      </rPr>
      <t xml:space="preserve"> rozhodne Jediný spoločník. Návrh štatutárneho orgánu jedinému spoločníkovi je takýto:</t>
    </r>
  </si>
  <si>
    <t>Základné imanie sa v priebehu hospodárskeho roka 2018/2019 nezmenilo.</t>
  </si>
  <si>
    <t>• úhrada straty z nerozdeleného zisku minulých rokov vo výške 117 136 Eur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</si>
</sst>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43">
    <font>
      <sz val="11"/>
      <color theme="1"/>
      <name val="Calibri"/>
      <family val="2"/>
      <charset val="238"/>
      <scheme val="minor"/>
    </font>
    <font>
      <sz val="8"/>
      <color indexed="8"/>
      <name val="Arial"/>
      <family val="2"/>
      <charset val="238"/>
    </font>
    <font>
      <sz val="8"/>
      <color indexed="10"/>
      <name val="Arial"/>
      <family val="2"/>
      <charset val="238"/>
    </font>
    <font>
      <sz val="8"/>
      <name val="Arial"/>
      <family val="2"/>
      <charset val="238"/>
    </font>
    <font>
      <b/>
      <sz val="10"/>
      <color indexed="8"/>
      <name val="Arial"/>
      <family val="2"/>
      <charset val="238"/>
    </font>
    <font>
      <b/>
      <sz val="12"/>
      <color indexed="8"/>
      <name val="Arial"/>
      <family val="2"/>
      <charset val="238"/>
    </font>
    <font>
      <vertAlign val="superscript"/>
      <sz val="8"/>
      <color indexed="10"/>
      <name val="Arial"/>
      <family val="2"/>
      <charset val="238"/>
    </font>
    <font>
      <b/>
      <sz val="8"/>
      <color indexed="8"/>
      <name val="Arial"/>
      <family val="2"/>
      <charset val="238"/>
    </font>
    <font>
      <i/>
      <sz val="8"/>
      <name val="Arial"/>
      <family val="2"/>
      <charset val="238"/>
    </font>
    <font>
      <sz val="8"/>
      <color theme="1"/>
      <name val="Arial"/>
      <family val="2"/>
      <charset val="238"/>
    </font>
    <font>
      <b/>
      <sz val="8"/>
      <color theme="1"/>
      <name val="Arial"/>
      <family val="2"/>
      <charset val="238"/>
    </font>
    <font>
      <b/>
      <sz val="10"/>
      <color theme="1"/>
      <name val="Arial"/>
      <family val="2"/>
      <charset val="238"/>
    </font>
    <font>
      <b/>
      <sz val="12"/>
      <color theme="1"/>
      <name val="Arial"/>
      <family val="2"/>
      <charset val="238"/>
    </font>
    <font>
      <i/>
      <sz val="8"/>
      <color theme="1"/>
      <name val="Arial"/>
      <family val="2"/>
      <charset val="238"/>
    </font>
    <font>
      <sz val="8"/>
      <color rgb="FFFF0000"/>
      <name val="Arial"/>
      <family val="2"/>
      <charset val="238"/>
    </font>
    <font>
      <b/>
      <i/>
      <sz val="8"/>
      <color theme="1"/>
      <name val="Arial"/>
      <family val="2"/>
      <charset val="238"/>
    </font>
    <font>
      <b/>
      <sz val="8"/>
      <color rgb="FFFF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Arial"/>
      <family val="2"/>
      <charset val="238"/>
    </font>
    <font>
      <b/>
      <sz val="10"/>
      <color rgb="FFFF0000"/>
      <name val="Arial"/>
      <family val="2"/>
      <charset val="238"/>
    </font>
    <font>
      <i/>
      <sz val="8"/>
      <color rgb="FFFF0000"/>
      <name val="Arial"/>
      <family val="2"/>
      <charset val="238"/>
    </font>
    <font>
      <i/>
      <u/>
      <sz val="8"/>
      <color rgb="FF002060"/>
      <name val="Arial"/>
      <family val="2"/>
      <charset val="238"/>
    </font>
    <font>
      <i/>
      <sz val="8"/>
      <color rgb="FF002060"/>
      <name val="Arial"/>
      <family val="2"/>
      <charset val="238"/>
    </font>
    <font>
      <i/>
      <u/>
      <sz val="10"/>
      <color rgb="FF002060"/>
      <name val="Times New Roman"/>
      <family val="1"/>
      <charset val="238"/>
    </font>
    <font>
      <b/>
      <sz val="9"/>
      <color theme="1"/>
      <name val="Arial"/>
      <family val="2"/>
      <charset val="238"/>
    </font>
    <font>
      <sz val="11"/>
      <color theme="1"/>
      <name val="Arial"/>
      <family val="2"/>
      <charset val="238"/>
    </font>
    <font>
      <sz val="9"/>
      <color theme="1"/>
      <name val="Arial"/>
      <family val="2"/>
      <charset val="238"/>
    </font>
    <font>
      <b/>
      <sz val="11"/>
      <color indexed="8"/>
      <name val="Arial"/>
      <family val="2"/>
      <charset val="238"/>
    </font>
    <font>
      <b/>
      <sz val="9"/>
      <color indexed="8"/>
      <name val="Arial"/>
      <family val="2"/>
      <charset val="238"/>
    </font>
    <font>
      <sz val="9"/>
      <color theme="1"/>
      <name val="Calibri"/>
      <family val="2"/>
      <charset val="238"/>
      <scheme val="minor"/>
    </font>
    <font>
      <b/>
      <sz val="9"/>
      <color theme="1"/>
      <name val="Aroal"/>
      <charset val="238"/>
    </font>
    <font>
      <sz val="8"/>
      <color theme="0" tint="-0.499984740745262"/>
      <name val="Arial"/>
      <family val="2"/>
      <charset val="238"/>
    </font>
    <font>
      <sz val="9"/>
      <color indexed="81"/>
      <name val="Tahoma"/>
      <family val="2"/>
      <charset val="238"/>
    </font>
    <font>
      <b/>
      <sz val="9"/>
      <color indexed="81"/>
      <name val="Tahoma"/>
      <family val="2"/>
      <charset val="238"/>
    </font>
    <font>
      <sz val="8"/>
      <color theme="1" tint="0.499984740745262"/>
      <name val="Arial"/>
      <family val="2"/>
      <charset val="238"/>
    </font>
    <font>
      <sz val="6"/>
      <color theme="1"/>
      <name val="Arial"/>
      <family val="2"/>
      <charset val="238"/>
    </font>
    <font>
      <b/>
      <sz val="8"/>
      <name val="Arial"/>
      <family val="2"/>
      <charset val="238"/>
    </font>
    <font>
      <sz val="8"/>
      <name val="Calibri"/>
      <family val="2"/>
      <charset val="238"/>
    </font>
    <font>
      <sz val="8"/>
      <color theme="1" tint="4.9989318521683403E-2"/>
      <name val="Arial"/>
      <family val="2"/>
      <charset val="238"/>
    </font>
  </fonts>
  <fills count="5">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rgb="FFFFFF00"/>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dashed">
        <color indexed="64"/>
      </right>
      <top style="hair">
        <color indexed="64"/>
      </top>
      <bottom style="hair">
        <color indexed="64"/>
      </bottom>
      <diagonal/>
    </border>
    <border>
      <left style="dashed">
        <color indexed="64"/>
      </left>
      <right/>
      <top style="hair">
        <color indexed="64"/>
      </top>
      <bottom style="hair">
        <color indexed="64"/>
      </bottom>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
      <left style="dashed">
        <color indexed="64"/>
      </left>
      <right/>
      <top style="thin">
        <color indexed="64"/>
      </top>
      <bottom style="hair">
        <color indexed="64"/>
      </bottom>
      <diagonal/>
    </border>
    <border>
      <left style="dashed">
        <color indexed="64"/>
      </left>
      <right/>
      <top style="hair">
        <color indexed="64"/>
      </top>
      <bottom style="thin">
        <color indexed="64"/>
      </bottom>
      <diagonal/>
    </border>
  </borders>
  <cellStyleXfs count="1">
    <xf numFmtId="0" fontId="0" fillId="0" borderId="0"/>
  </cellStyleXfs>
  <cellXfs count="790">
    <xf numFmtId="0" fontId="0" fillId="0" borderId="0" xfId="0"/>
    <xf numFmtId="0" fontId="9" fillId="0" borderId="0" xfId="0" applyFont="1"/>
    <xf numFmtId="0" fontId="10" fillId="0" borderId="0" xfId="0" applyFont="1"/>
    <xf numFmtId="0" fontId="9" fillId="0" borderId="0" xfId="0" applyFont="1" applyBorder="1"/>
    <xf numFmtId="0" fontId="9" fillId="0" borderId="0" xfId="0" applyFont="1" applyAlignment="1"/>
    <xf numFmtId="0" fontId="10" fillId="0" borderId="0" xfId="0" applyFont="1" applyAlignment="1">
      <alignment vertical="center"/>
    </xf>
    <xf numFmtId="0" fontId="11" fillId="0" borderId="0" xfId="0" applyFont="1"/>
    <xf numFmtId="0" fontId="9" fillId="0" borderId="0" xfId="0" applyFont="1" applyAlignment="1">
      <alignment wrapText="1"/>
    </xf>
    <xf numFmtId="0" fontId="9" fillId="0" borderId="0" xfId="0" applyFont="1" applyAlignment="1">
      <alignment vertical="center" wrapText="1"/>
    </xf>
    <xf numFmtId="0" fontId="10" fillId="0" borderId="0" xfId="0" applyFont="1" applyBorder="1" applyAlignment="1">
      <alignment vertical="center" wrapText="1"/>
    </xf>
    <xf numFmtId="0" fontId="10" fillId="0" borderId="0" xfId="0" applyFont="1" applyBorder="1" applyAlignment="1">
      <alignment vertical="center"/>
    </xf>
    <xf numFmtId="0" fontId="4" fillId="0" borderId="0" xfId="0" applyFont="1"/>
    <xf numFmtId="0" fontId="10" fillId="0" borderId="0" xfId="0" applyFont="1" applyBorder="1" applyAlignment="1">
      <alignment horizontal="left" vertical="center"/>
    </xf>
    <xf numFmtId="0" fontId="14" fillId="0" borderId="0" xfId="0" applyFont="1" applyAlignment="1">
      <alignment vertical="center" wrapText="1"/>
    </xf>
    <xf numFmtId="0" fontId="14" fillId="0" borderId="0" xfId="0" applyFont="1" applyAlignment="1">
      <alignment wrapText="1"/>
    </xf>
    <xf numFmtId="0" fontId="14" fillId="0" borderId="0" xfId="0" applyFont="1"/>
    <xf numFmtId="0" fontId="9" fillId="0" borderId="0" xfId="0" applyFont="1" applyAlignment="1">
      <alignment vertical="center"/>
    </xf>
    <xf numFmtId="0" fontId="17" fillId="0" borderId="0" xfId="0" applyFont="1"/>
    <xf numFmtId="0" fontId="18" fillId="2" borderId="23" xfId="0" applyFont="1" applyFill="1" applyBorder="1"/>
    <xf numFmtId="0" fontId="19" fillId="2" borderId="23" xfId="0" applyFont="1" applyFill="1" applyBorder="1"/>
    <xf numFmtId="49" fontId="18" fillId="2" borderId="23" xfId="0" applyNumberFormat="1" applyFont="1" applyFill="1" applyBorder="1"/>
    <xf numFmtId="3" fontId="18" fillId="2" borderId="23" xfId="0" applyNumberFormat="1" applyFont="1" applyFill="1" applyBorder="1"/>
    <xf numFmtId="0" fontId="0" fillId="2" borderId="23" xfId="0" applyFill="1" applyBorder="1"/>
    <xf numFmtId="0" fontId="17" fillId="2" borderId="23" xfId="0" applyFont="1" applyFill="1" applyBorder="1"/>
    <xf numFmtId="49" fontId="0" fillId="2" borderId="23" xfId="0" applyNumberFormat="1" applyFill="1" applyBorder="1"/>
    <xf numFmtId="3" fontId="0" fillId="2" borderId="23" xfId="0" applyNumberFormat="1" applyFill="1" applyBorder="1"/>
    <xf numFmtId="0" fontId="0" fillId="0" borderId="23" xfId="0" applyBorder="1"/>
    <xf numFmtId="0" fontId="17"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18" fillId="0" borderId="0" xfId="0" applyNumberFormat="1" applyFont="1"/>
    <xf numFmtId="4" fontId="0" fillId="0" borderId="0" xfId="0" applyNumberFormat="1"/>
    <xf numFmtId="2" fontId="0" fillId="0" borderId="0" xfId="0" applyNumberFormat="1"/>
    <xf numFmtId="0" fontId="0" fillId="2" borderId="0" xfId="0" applyFill="1"/>
    <xf numFmtId="4" fontId="0" fillId="2" borderId="0" xfId="0" applyNumberFormat="1" applyFill="1"/>
    <xf numFmtId="0" fontId="18" fillId="0" borderId="0" xfId="0" applyFont="1"/>
    <xf numFmtId="49" fontId="18" fillId="0" borderId="0" xfId="0" applyNumberFormat="1" applyFont="1"/>
    <xf numFmtId="0" fontId="18" fillId="0" borderId="5" xfId="0" applyFont="1" applyBorder="1"/>
    <xf numFmtId="0" fontId="0" fillId="0" borderId="5" xfId="0" applyBorder="1"/>
    <xf numFmtId="49" fontId="18" fillId="0" borderId="5" xfId="0" applyNumberFormat="1" applyFont="1" applyBorder="1"/>
    <xf numFmtId="4" fontId="0" fillId="0" borderId="5" xfId="0" applyNumberFormat="1" applyBorder="1"/>
    <xf numFmtId="3" fontId="18" fillId="0" borderId="23" xfId="0" applyNumberFormat="1" applyFont="1" applyBorder="1"/>
    <xf numFmtId="49" fontId="0" fillId="2" borderId="0" xfId="0" applyNumberFormat="1" applyFill="1"/>
    <xf numFmtId="49" fontId="20" fillId="2" borderId="0" xfId="0" applyNumberFormat="1" applyFont="1" applyFill="1"/>
    <xf numFmtId="3" fontId="20" fillId="2" borderId="23" xfId="0" applyNumberFormat="1" applyFont="1" applyFill="1" applyBorder="1"/>
    <xf numFmtId="3" fontId="21" fillId="0" borderId="23" xfId="0" applyNumberFormat="1" applyFont="1" applyBorder="1"/>
    <xf numFmtId="0" fontId="21" fillId="2" borderId="0" xfId="0" applyFont="1" applyFill="1"/>
    <xf numFmtId="3" fontId="21" fillId="2" borderId="23" xfId="0" applyNumberFormat="1" applyFont="1" applyFill="1" applyBorder="1"/>
    <xf numFmtId="0" fontId="20" fillId="2" borderId="0" xfId="0" applyFont="1" applyFill="1"/>
    <xf numFmtId="0" fontId="21" fillId="0" borderId="0" xfId="0" applyFont="1"/>
    <xf numFmtId="0" fontId="18" fillId="2" borderId="0" xfId="0" applyFont="1" applyFill="1"/>
    <xf numFmtId="0" fontId="21" fillId="3" borderId="0" xfId="0" applyFont="1" applyFill="1"/>
    <xf numFmtId="0" fontId="0" fillId="3" borderId="0" xfId="0" applyFill="1"/>
    <xf numFmtId="3" fontId="21" fillId="3" borderId="23" xfId="0" applyNumberFormat="1" applyFont="1" applyFill="1" applyBorder="1"/>
    <xf numFmtId="0" fontId="0" fillId="0" borderId="0" xfId="0" applyFill="1"/>
    <xf numFmtId="4" fontId="0" fillId="0" borderId="0" xfId="0" applyNumberFormat="1" applyFill="1"/>
    <xf numFmtId="0" fontId="7" fillId="0" borderId="0" xfId="0" applyFont="1" applyFill="1"/>
    <xf numFmtId="0" fontId="7" fillId="0" borderId="0" xfId="0" applyFont="1"/>
    <xf numFmtId="0" fontId="9" fillId="0" borderId="0" xfId="0" applyFont="1" applyBorder="1" applyAlignment="1"/>
    <xf numFmtId="0" fontId="12" fillId="0" borderId="0" xfId="0" applyFont="1" applyAlignment="1">
      <alignment vertical="center" wrapText="1"/>
    </xf>
    <xf numFmtId="0" fontId="3" fillId="0" borderId="0" xfId="0" applyFont="1"/>
    <xf numFmtId="3" fontId="9" fillId="0" borderId="18" xfId="0" applyNumberFormat="1" applyFont="1" applyBorder="1" applyAlignment="1"/>
    <xf numFmtId="0" fontId="9" fillId="0" borderId="18" xfId="0" applyFont="1" applyBorder="1" applyAlignment="1"/>
    <xf numFmtId="0" fontId="9" fillId="0" borderId="0" xfId="0" applyFont="1" applyAlignment="1">
      <alignment horizontal="center"/>
    </xf>
    <xf numFmtId="0" fontId="23" fillId="0" borderId="0" xfId="0" applyFont="1"/>
    <xf numFmtId="0" fontId="24" fillId="0" borderId="0" xfId="0" applyFont="1"/>
    <xf numFmtId="0" fontId="25" fillId="0" borderId="0" xfId="0" applyFont="1" applyAlignment="1">
      <alignment vertical="center"/>
    </xf>
    <xf numFmtId="0" fontId="25" fillId="0" borderId="0" xfId="0" applyFont="1"/>
    <xf numFmtId="0" fontId="26" fillId="0" borderId="0" xfId="0" applyFont="1"/>
    <xf numFmtId="3" fontId="9" fillId="0" borderId="0" xfId="0" applyNumberFormat="1" applyFont="1" applyBorder="1" applyAlignment="1"/>
    <xf numFmtId="0" fontId="25" fillId="0" borderId="0" xfId="0" applyFont="1" applyBorder="1"/>
    <xf numFmtId="0" fontId="25" fillId="0" borderId="0" xfId="0" applyFont="1" applyBorder="1" applyAlignment="1">
      <alignment horizontal="left" vertical="center"/>
    </xf>
    <xf numFmtId="0" fontId="25" fillId="0" borderId="0" xfId="0" applyFont="1" applyAlignment="1">
      <alignment horizontal="left" vertical="center"/>
    </xf>
    <xf numFmtId="0" fontId="26" fillId="0" borderId="18" xfId="0" applyFont="1" applyBorder="1" applyAlignment="1">
      <alignment vertical="center"/>
    </xf>
    <xf numFmtId="0" fontId="27" fillId="0" borderId="0" xfId="0" applyFont="1"/>
    <xf numFmtId="0" fontId="9" fillId="0" borderId="0" xfId="0" applyFont="1" applyAlignment="1">
      <alignment horizontal="left" vertical="center" wrapText="1"/>
    </xf>
    <xf numFmtId="0" fontId="25" fillId="0" borderId="0" xfId="0" applyFont="1" applyBorder="1" applyAlignment="1">
      <alignment horizontal="left"/>
    </xf>
    <xf numFmtId="0" fontId="9" fillId="0" borderId="0" xfId="0" applyFont="1" applyAlignment="1">
      <alignment horizontal="left" vertical="center"/>
    </xf>
    <xf numFmtId="0" fontId="9" fillId="0" borderId="0" xfId="0" applyFont="1" applyAlignment="1">
      <alignment horizontal="left"/>
    </xf>
    <xf numFmtId="0" fontId="25" fillId="0" borderId="0" xfId="0" applyFont="1" applyBorder="1" applyAlignment="1"/>
    <xf numFmtId="0" fontId="22" fillId="0" borderId="0" xfId="0" applyFont="1"/>
    <xf numFmtId="0" fontId="29" fillId="0" borderId="0" xfId="0" applyFont="1"/>
    <xf numFmtId="0" fontId="28" fillId="0" borderId="0" xfId="0" applyFont="1"/>
    <xf numFmtId="0" fontId="30" fillId="0" borderId="0" xfId="0" applyFont="1"/>
    <xf numFmtId="0" fontId="31" fillId="0" borderId="0" xfId="0" applyFont="1"/>
    <xf numFmtId="0" fontId="32" fillId="0" borderId="0" xfId="0" applyFont="1"/>
    <xf numFmtId="0" fontId="9" fillId="0" borderId="5" xfId="0" applyFont="1" applyBorder="1"/>
    <xf numFmtId="0" fontId="33" fillId="0" borderId="0" xfId="0" applyFont="1"/>
    <xf numFmtId="0" fontId="31" fillId="0" borderId="0" xfId="0" applyFont="1" applyBorder="1"/>
    <xf numFmtId="0" fontId="29" fillId="0" borderId="0" xfId="0" applyFont="1" applyBorder="1"/>
    <xf numFmtId="0" fontId="22" fillId="0" borderId="0" xfId="0" applyFont="1" applyBorder="1"/>
    <xf numFmtId="0" fontId="32" fillId="0" borderId="0" xfId="0" applyFont="1" applyBorder="1"/>
    <xf numFmtId="0" fontId="30" fillId="0" borderId="0" xfId="0" applyFont="1" applyBorder="1"/>
    <xf numFmtId="0" fontId="28" fillId="0" borderId="0" xfId="0" applyFont="1" applyAlignment="1">
      <alignment horizontal="left"/>
    </xf>
    <xf numFmtId="0" fontId="14" fillId="0" borderId="0" xfId="0" applyFont="1" applyAlignment="1">
      <alignment horizontal="left" vertical="center" wrapText="1"/>
    </xf>
    <xf numFmtId="0" fontId="9" fillId="0" borderId="0" xfId="0" applyFont="1" applyAlignment="1">
      <alignment horizontal="left"/>
    </xf>
    <xf numFmtId="0" fontId="25" fillId="0" borderId="0" xfId="0" applyFont="1" applyAlignment="1">
      <alignment horizontal="left"/>
    </xf>
    <xf numFmtId="0" fontId="10" fillId="0" borderId="0" xfId="0" applyFont="1" applyAlignment="1"/>
    <xf numFmtId="0" fontId="10" fillId="0" borderId="0" xfId="0" applyFont="1" applyAlignment="1">
      <alignment vertical="center" wrapText="1"/>
    </xf>
    <xf numFmtId="3" fontId="10" fillId="0" borderId="0" xfId="0" applyNumberFormat="1" applyFont="1" applyBorder="1" applyAlignment="1"/>
    <xf numFmtId="0" fontId="10" fillId="0" borderId="0" xfId="0" applyFont="1" applyBorder="1" applyAlignment="1"/>
    <xf numFmtId="0" fontId="14" fillId="0" borderId="0" xfId="0" applyFont="1" applyAlignment="1">
      <alignment horizontal="left" vertical="center" wrapText="1"/>
    </xf>
    <xf numFmtId="0" fontId="9" fillId="0" borderId="0" xfId="0" applyFont="1" applyAlignment="1">
      <alignment horizontal="left"/>
    </xf>
    <xf numFmtId="0" fontId="14" fillId="0" borderId="0" xfId="0" applyFont="1" applyAlignment="1">
      <alignment horizontal="justify" vertical="center" wrapText="1"/>
    </xf>
    <xf numFmtId="0" fontId="9" fillId="0" borderId="0" xfId="0" applyFont="1" applyBorder="1" applyAlignment="1">
      <alignment vertical="center"/>
    </xf>
    <xf numFmtId="0" fontId="14" fillId="0" borderId="0" xfId="0" applyFont="1" applyAlignment="1">
      <alignment horizontal="justify"/>
    </xf>
    <xf numFmtId="0" fontId="9" fillId="0" borderId="0" xfId="0" applyFont="1" applyAlignment="1">
      <alignment horizontal="justify"/>
    </xf>
    <xf numFmtId="0" fontId="9" fillId="0" borderId="0" xfId="0" applyFont="1" applyAlignment="1">
      <alignment horizontal="center"/>
    </xf>
    <xf numFmtId="0" fontId="25" fillId="0" borderId="0" xfId="0" applyFont="1" applyAlignment="1">
      <alignment horizontal="left"/>
    </xf>
    <xf numFmtId="0" fontId="16" fillId="0" borderId="0" xfId="0" applyFont="1" applyAlignment="1">
      <alignment vertical="center"/>
    </xf>
    <xf numFmtId="0" fontId="14" fillId="0" borderId="0" xfId="0"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xf>
    <xf numFmtId="0" fontId="9" fillId="0" borderId="0" xfId="0" applyFont="1" applyBorder="1" applyAlignment="1">
      <alignment horizontal="left"/>
    </xf>
    <xf numFmtId="0" fontId="14" fillId="0" borderId="0" xfId="0" applyFont="1" applyAlignment="1">
      <alignment horizontal="left" vertical="center"/>
    </xf>
    <xf numFmtId="0" fontId="25" fillId="0" borderId="0" xfId="0" applyFont="1" applyAlignment="1">
      <alignment horizontal="left"/>
    </xf>
    <xf numFmtId="0" fontId="10" fillId="0" borderId="0" xfId="0" applyFont="1" applyAlignment="1">
      <alignment wrapText="1"/>
    </xf>
    <xf numFmtId="0" fontId="10" fillId="0" borderId="0" xfId="0" applyFont="1" applyAlignment="1">
      <alignment horizontal="left" vertical="center" wrapText="1"/>
    </xf>
    <xf numFmtId="3" fontId="9" fillId="0" borderId="0" xfId="0" applyNumberFormat="1" applyFont="1" applyBorder="1" applyAlignment="1">
      <alignment vertical="center" wrapText="1"/>
    </xf>
    <xf numFmtId="0" fontId="35" fillId="0" borderId="0" xfId="0" applyFont="1"/>
    <xf numFmtId="0" fontId="9" fillId="0" borderId="0" xfId="0" applyFont="1" applyAlignment="1">
      <alignment horizontal="left" vertical="center" wrapText="1"/>
    </xf>
    <xf numFmtId="0" fontId="38" fillId="0" borderId="0" xfId="0" applyFont="1"/>
    <xf numFmtId="0" fontId="38" fillId="0" borderId="66" xfId="0" applyFont="1" applyBorder="1" applyAlignment="1">
      <alignment horizontal="center"/>
    </xf>
    <xf numFmtId="0" fontId="14" fillId="0" borderId="0" xfId="0" applyFont="1" applyAlignment="1">
      <alignment horizontal="left" vertical="center" wrapText="1"/>
    </xf>
    <xf numFmtId="0" fontId="14" fillId="0" borderId="0" xfId="0" applyFont="1" applyAlignment="1">
      <alignment horizontal="left" vertical="center" wrapText="1"/>
    </xf>
    <xf numFmtId="0" fontId="9" fillId="0" borderId="0" xfId="0" applyFont="1" applyAlignment="1">
      <alignment horizontal="left"/>
    </xf>
    <xf numFmtId="0" fontId="28" fillId="0" borderId="0" xfId="0" applyFont="1" applyAlignment="1">
      <alignment horizontal="left"/>
    </xf>
    <xf numFmtId="0" fontId="3" fillId="0" borderId="0" xfId="0" applyFont="1" applyAlignment="1">
      <alignment horizontal="left"/>
    </xf>
    <xf numFmtId="0" fontId="25" fillId="0" borderId="0" xfId="0" applyFont="1" applyAlignment="1">
      <alignment horizontal="left"/>
    </xf>
    <xf numFmtId="0" fontId="2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justify"/>
    </xf>
    <xf numFmtId="0" fontId="3" fillId="0" borderId="0" xfId="0" applyFont="1" applyAlignment="1">
      <alignment horizontal="justify" vertical="center"/>
    </xf>
    <xf numFmtId="0" fontId="3" fillId="0" borderId="0" xfId="0" applyFont="1" applyBorder="1" applyAlignment="1">
      <alignment vertical="center"/>
    </xf>
    <xf numFmtId="0" fontId="3" fillId="0" borderId="0" xfId="0" applyFont="1" applyFill="1" applyAlignment="1">
      <alignment horizontal="left"/>
    </xf>
    <xf numFmtId="0" fontId="5" fillId="0" borderId="0" xfId="0" applyFont="1" applyAlignment="1">
      <alignment horizontal="center" vertical="top"/>
    </xf>
    <xf numFmtId="0" fontId="22" fillId="0" borderId="0" xfId="0" applyFont="1" applyAlignment="1">
      <alignment horizontal="left" vertical="top" wrapText="1"/>
    </xf>
    <xf numFmtId="0" fontId="3" fillId="0" borderId="0" xfId="0" applyFont="1" applyAlignment="1">
      <alignment vertical="top" wrapText="1"/>
    </xf>
    <xf numFmtId="0" fontId="10" fillId="0" borderId="0" xfId="0" applyFont="1" applyBorder="1" applyAlignment="1">
      <alignment horizontal="left"/>
    </xf>
    <xf numFmtId="3" fontId="10" fillId="0" borderId="0" xfId="0" applyNumberFormat="1" applyFont="1" applyBorder="1" applyAlignment="1">
      <alignment horizontal="right"/>
    </xf>
    <xf numFmtId="0" fontId="9" fillId="0" borderId="0" xfId="0" applyFont="1" applyBorder="1" applyAlignment="1">
      <alignment horizontal="center"/>
    </xf>
    <xf numFmtId="0" fontId="3" fillId="0" borderId="0" xfId="0" applyFont="1" applyFill="1" applyAlignment="1"/>
    <xf numFmtId="0" fontId="9" fillId="0" borderId="0" xfId="0" applyFont="1" applyFill="1"/>
    <xf numFmtId="0" fontId="9" fillId="0" borderId="0" xfId="0" applyFont="1" applyAlignment="1">
      <alignment horizontal="left" vertical="center" wrapText="1"/>
    </xf>
    <xf numFmtId="0" fontId="42" fillId="0" borderId="0" xfId="0" applyFont="1" applyFill="1" applyBorder="1" applyAlignment="1">
      <alignment horizontal="left"/>
    </xf>
    <xf numFmtId="0" fontId="38" fillId="0" borderId="0" xfId="0" applyFont="1" applyBorder="1" applyAlignment="1">
      <alignment horizontal="center"/>
    </xf>
    <xf numFmtId="0" fontId="38" fillId="0" borderId="70" xfId="0" applyFont="1" applyBorder="1" applyAlignment="1">
      <alignment horizontal="center"/>
    </xf>
    <xf numFmtId="0" fontId="9" fillId="0" borderId="0" xfId="0" applyFont="1" applyFill="1" applyAlignment="1">
      <alignment horizontal="left" vertical="center" wrapText="1"/>
    </xf>
    <xf numFmtId="3" fontId="9" fillId="0" borderId="0" xfId="0" applyNumberFormat="1" applyFont="1" applyFill="1"/>
    <xf numFmtId="0" fontId="31" fillId="0" borderId="0" xfId="0" applyFont="1" applyAlignment="1">
      <alignment vertical="center"/>
    </xf>
    <xf numFmtId="0" fontId="29" fillId="0" borderId="0" xfId="0" applyFont="1" applyAlignment="1">
      <alignment vertical="center"/>
    </xf>
    <xf numFmtId="0" fontId="3" fillId="0" borderId="0" xfId="0" applyFont="1" applyAlignment="1">
      <alignment horizontal="left"/>
    </xf>
    <xf numFmtId="0" fontId="9" fillId="0" borderId="0" xfId="0" applyFont="1" applyAlignment="1">
      <alignment horizontal="left"/>
    </xf>
    <xf numFmtId="0" fontId="28" fillId="0" borderId="0" xfId="0" applyFont="1" applyAlignment="1">
      <alignment horizontal="left"/>
    </xf>
    <xf numFmtId="0" fontId="9" fillId="0" borderId="0" xfId="0" applyFont="1" applyBorder="1" applyAlignment="1">
      <alignment horizontal="center" vertical="center" wrapText="1"/>
    </xf>
    <xf numFmtId="0" fontId="9" fillId="0" borderId="0" xfId="0" applyFont="1" applyFill="1" applyAlignment="1">
      <alignment vertical="center" wrapText="1"/>
    </xf>
    <xf numFmtId="0" fontId="10" fillId="0" borderId="5" xfId="0" applyFont="1" applyBorder="1" applyAlignment="1">
      <alignment horizontal="left" vertical="center" wrapText="1"/>
    </xf>
    <xf numFmtId="3" fontId="10" fillId="0" borderId="5" xfId="0" applyNumberFormat="1" applyFont="1" applyBorder="1" applyAlignment="1">
      <alignment horizontal="right"/>
    </xf>
    <xf numFmtId="0" fontId="28" fillId="0" borderId="0" xfId="0" applyFont="1" applyFill="1" applyAlignment="1">
      <alignment wrapText="1"/>
    </xf>
    <xf numFmtId="0" fontId="9" fillId="0" borderId="0" xfId="0" applyFont="1" applyBorder="1" applyAlignment="1">
      <alignment horizontal="left" vertical="center" wrapText="1"/>
    </xf>
    <xf numFmtId="0" fontId="9" fillId="0" borderId="0" xfId="0" applyFont="1" applyFill="1" applyAlignment="1">
      <alignment horizontal="left" wrapText="1"/>
    </xf>
    <xf numFmtId="0" fontId="9" fillId="0" borderId="0" xfId="0" applyFont="1" applyAlignment="1"/>
    <xf numFmtId="0" fontId="10" fillId="0" borderId="0" xfId="0" applyFont="1" applyBorder="1" applyAlignment="1">
      <alignment horizontal="left" vertical="center" wrapText="1"/>
    </xf>
    <xf numFmtId="0" fontId="3" fillId="0" borderId="0" xfId="0" applyFont="1" applyAlignment="1">
      <alignment horizontal="left"/>
    </xf>
    <xf numFmtId="0" fontId="3" fillId="0" borderId="0" xfId="0" applyFont="1" applyAlignment="1">
      <alignment horizontal="left"/>
    </xf>
    <xf numFmtId="0" fontId="22" fillId="0" borderId="0" xfId="0" applyFont="1" applyFill="1" applyAlignment="1">
      <alignment horizontal="left" vertical="top" wrapText="1"/>
    </xf>
    <xf numFmtId="0" fontId="9" fillId="0" borderId="0" xfId="0" applyFont="1" applyFill="1" applyAlignment="1">
      <alignment horizontal="left"/>
    </xf>
    <xf numFmtId="0" fontId="40" fillId="0" borderId="11" xfId="0" applyFont="1" applyFill="1" applyBorder="1" applyAlignment="1">
      <alignment wrapText="1"/>
    </xf>
    <xf numFmtId="0" fontId="40" fillId="0" borderId="8" xfId="0" applyFont="1" applyFill="1" applyBorder="1" applyAlignment="1">
      <alignment wrapText="1"/>
    </xf>
    <xf numFmtId="0" fontId="40" fillId="0" borderId="9" xfId="0" applyFont="1" applyFill="1" applyBorder="1" applyAlignment="1">
      <alignment wrapText="1"/>
    </xf>
    <xf numFmtId="3" fontId="10" fillId="0" borderId="11" xfId="0" applyNumberFormat="1" applyFont="1" applyFill="1" applyBorder="1"/>
    <xf numFmtId="3" fontId="10" fillId="0" borderId="8" xfId="0" applyNumberFormat="1" applyFont="1" applyFill="1" applyBorder="1"/>
    <xf numFmtId="3" fontId="10" fillId="0" borderId="9" xfId="0" applyNumberFormat="1" applyFont="1" applyFill="1" applyBorder="1"/>
    <xf numFmtId="0" fontId="40" fillId="0" borderId="1" xfId="0" applyFont="1" applyFill="1" applyBorder="1"/>
    <xf numFmtId="3" fontId="10" fillId="0" borderId="1" xfId="0" applyNumberFormat="1" applyFont="1" applyFill="1" applyBorder="1"/>
    <xf numFmtId="0" fontId="3" fillId="0" borderId="8" xfId="0" applyFont="1" applyFill="1" applyBorder="1" applyAlignment="1">
      <alignment wrapText="1"/>
    </xf>
    <xf numFmtId="3" fontId="9" fillId="0" borderId="8" xfId="0" applyNumberFormat="1" applyFont="1" applyFill="1" applyBorder="1"/>
    <xf numFmtId="0" fontId="3" fillId="0" borderId="9" xfId="0" applyFont="1" applyFill="1" applyBorder="1" applyAlignment="1">
      <alignment wrapText="1"/>
    </xf>
    <xf numFmtId="3" fontId="9" fillId="0" borderId="9" xfId="0" applyNumberFormat="1" applyFont="1" applyFill="1" applyBorder="1"/>
    <xf numFmtId="3" fontId="9" fillId="0" borderId="38" xfId="0" applyNumberFormat="1" applyFont="1" applyFill="1" applyBorder="1"/>
    <xf numFmtId="3" fontId="9" fillId="0" borderId="39" xfId="0" applyNumberFormat="1" applyFont="1" applyFill="1" applyBorder="1"/>
    <xf numFmtId="3" fontId="9" fillId="0" borderId="40" xfId="0" applyNumberFormat="1" applyFont="1" applyFill="1" applyBorder="1"/>
    <xf numFmtId="3" fontId="9" fillId="0" borderId="31" xfId="0" applyNumberFormat="1" applyFont="1" applyFill="1" applyBorder="1"/>
    <xf numFmtId="3" fontId="9" fillId="0" borderId="34" xfId="0" applyNumberFormat="1" applyFont="1" applyFill="1" applyBorder="1"/>
    <xf numFmtId="3" fontId="9" fillId="0" borderId="32" xfId="0" applyNumberFormat="1" applyFont="1" applyFill="1" applyBorder="1"/>
    <xf numFmtId="0" fontId="40" fillId="0" borderId="7" xfId="0" applyFont="1" applyFill="1" applyBorder="1"/>
    <xf numFmtId="3" fontId="10" fillId="0" borderId="7" xfId="0" applyNumberFormat="1" applyFont="1" applyFill="1" applyBorder="1"/>
    <xf numFmtId="0" fontId="3" fillId="0" borderId="8" xfId="0" applyFont="1" applyFill="1" applyBorder="1"/>
    <xf numFmtId="0" fontId="10" fillId="0" borderId="1"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0"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22" xfId="0" applyFont="1" applyFill="1" applyBorder="1" applyAlignment="1">
      <alignment horizontal="center" vertical="center"/>
    </xf>
    <xf numFmtId="0" fontId="9" fillId="0" borderId="13" xfId="0" applyFont="1" applyFill="1" applyBorder="1" applyAlignment="1">
      <alignment horizontal="center" vertical="center"/>
    </xf>
    <xf numFmtId="3" fontId="9" fillId="0" borderId="13" xfId="0" applyNumberFormat="1" applyFont="1" applyFill="1" applyBorder="1" applyAlignment="1">
      <alignment horizontal="center" vertical="center"/>
    </xf>
    <xf numFmtId="0" fontId="3" fillId="0" borderId="9" xfId="0" applyFont="1" applyFill="1" applyBorder="1"/>
    <xf numFmtId="0" fontId="40" fillId="0" borderId="11" xfId="0" applyFont="1" applyFill="1" applyBorder="1"/>
    <xf numFmtId="3" fontId="9" fillId="0" borderId="8" xfId="0" applyNumberFormat="1" applyFont="1" applyBorder="1" applyAlignment="1">
      <alignment horizontal="right"/>
    </xf>
    <xf numFmtId="0" fontId="40" fillId="0" borderId="9" xfId="0" applyFont="1" applyFill="1" applyBorder="1"/>
    <xf numFmtId="3" fontId="10" fillId="0" borderId="24" xfId="0" applyNumberFormat="1" applyFont="1" applyFill="1" applyBorder="1"/>
    <xf numFmtId="3" fontId="10" fillId="0" borderId="30" xfId="0" applyNumberFormat="1" applyFont="1" applyFill="1" applyBorder="1"/>
    <xf numFmtId="3" fontId="10" fillId="0" borderId="25" xfId="0" applyNumberFormat="1" applyFont="1" applyFill="1" applyBorder="1"/>
    <xf numFmtId="0" fontId="9" fillId="4" borderId="0" xfId="0" applyFont="1" applyFill="1" applyAlignment="1">
      <alignment horizontal="left" vertical="top" wrapText="1"/>
    </xf>
    <xf numFmtId="0" fontId="9" fillId="0" borderId="0" xfId="0" applyFont="1" applyAlignment="1"/>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9" fillId="0" borderId="0" xfId="0" applyFont="1" applyAlignment="1">
      <alignment horizontal="left"/>
    </xf>
    <xf numFmtId="0" fontId="10" fillId="0" borderId="1" xfId="0" applyFont="1" applyBorder="1" applyAlignment="1">
      <alignment horizontal="left" wrapText="1"/>
    </xf>
    <xf numFmtId="3" fontId="10" fillId="0" borderId="1" xfId="0" applyNumberFormat="1" applyFont="1" applyFill="1" applyBorder="1" applyAlignment="1">
      <alignment horizontal="right"/>
    </xf>
    <xf numFmtId="0" fontId="13" fillId="0" borderId="7" xfId="0" applyFont="1" applyBorder="1" applyAlignment="1">
      <alignment horizontal="left" wrapText="1"/>
    </xf>
    <xf numFmtId="0" fontId="13" fillId="0" borderId="36" xfId="0" applyFont="1" applyBorder="1" applyAlignment="1">
      <alignment horizontal="left" wrapText="1"/>
    </xf>
    <xf numFmtId="3" fontId="13" fillId="0" borderId="7" xfId="0" applyNumberFormat="1" applyFont="1" applyBorder="1" applyAlignment="1">
      <alignment horizontal="right"/>
    </xf>
    <xf numFmtId="3" fontId="13" fillId="0" borderId="36" xfId="0" applyNumberFormat="1" applyFont="1" applyBorder="1" applyAlignment="1">
      <alignment horizontal="right"/>
    </xf>
    <xf numFmtId="3" fontId="9" fillId="0" borderId="26" xfId="0" applyNumberFormat="1" applyFont="1" applyBorder="1" applyAlignment="1">
      <alignment horizontal="right"/>
    </xf>
    <xf numFmtId="3" fontId="9" fillId="0" borderId="16" xfId="0" applyNumberFormat="1" applyFont="1" applyBorder="1" applyAlignment="1">
      <alignment horizontal="right"/>
    </xf>
    <xf numFmtId="3" fontId="9" fillId="0" borderId="27" xfId="0" applyNumberFormat="1" applyFont="1" applyBorder="1" applyAlignment="1">
      <alignment horizontal="right"/>
    </xf>
    <xf numFmtId="0" fontId="9" fillId="0" borderId="26" xfId="0" applyFont="1" applyBorder="1" applyAlignment="1">
      <alignment horizontal="left"/>
    </xf>
    <xf numFmtId="0" fontId="9" fillId="0" borderId="16" xfId="0" applyFont="1" applyBorder="1" applyAlignment="1">
      <alignment horizontal="left"/>
    </xf>
    <xf numFmtId="0" fontId="9" fillId="0" borderId="27" xfId="0" applyFont="1" applyBorder="1" applyAlignment="1">
      <alignment horizontal="left"/>
    </xf>
    <xf numFmtId="3" fontId="9" fillId="0" borderId="72" xfId="0" applyNumberFormat="1" applyFont="1" applyBorder="1" applyAlignment="1">
      <alignment horizontal="right"/>
    </xf>
    <xf numFmtId="3" fontId="9" fillId="0" borderId="71" xfId="0" applyNumberFormat="1" applyFont="1" applyBorder="1" applyAlignment="1">
      <alignment horizontal="right"/>
    </xf>
    <xf numFmtId="3" fontId="9" fillId="0" borderId="26" xfId="0" applyNumberFormat="1" applyFont="1" applyBorder="1" applyAlignment="1">
      <alignment horizontal="center"/>
    </xf>
    <xf numFmtId="3" fontId="9" fillId="0" borderId="16" xfId="0" applyNumberFormat="1" applyFont="1" applyBorder="1" applyAlignment="1">
      <alignment horizontal="center"/>
    </xf>
    <xf numFmtId="3" fontId="9" fillId="0" borderId="71" xfId="0" applyNumberFormat="1" applyFont="1" applyBorder="1" applyAlignment="1">
      <alignment horizontal="center"/>
    </xf>
    <xf numFmtId="3" fontId="9" fillId="0" borderId="72" xfId="0" applyNumberFormat="1" applyFont="1" applyBorder="1" applyAlignment="1">
      <alignment horizontal="center"/>
    </xf>
    <xf numFmtId="3" fontId="9" fillId="0" borderId="27" xfId="0" applyNumberFormat="1" applyFont="1" applyBorder="1" applyAlignment="1">
      <alignment horizontal="center"/>
    </xf>
    <xf numFmtId="0" fontId="9" fillId="0" borderId="8" xfId="0" applyFont="1" applyBorder="1" applyAlignment="1">
      <alignment horizontal="left"/>
    </xf>
    <xf numFmtId="3" fontId="9" fillId="0" borderId="8" xfId="0" applyNumberFormat="1" applyFont="1" applyFill="1" applyBorder="1" applyAlignment="1">
      <alignment horizontal="right"/>
    </xf>
    <xf numFmtId="0" fontId="9" fillId="0" borderId="9" xfId="0" applyFont="1" applyBorder="1" applyAlignment="1">
      <alignment horizontal="left"/>
    </xf>
    <xf numFmtId="3" fontId="9" fillId="0" borderId="9" xfId="0" applyNumberFormat="1" applyFont="1" applyBorder="1" applyAlignment="1">
      <alignment horizontal="right"/>
    </xf>
    <xf numFmtId="0" fontId="9" fillId="0" borderId="11" xfId="0" applyFont="1" applyBorder="1" applyAlignment="1">
      <alignment horizontal="left"/>
    </xf>
    <xf numFmtId="3" fontId="9" fillId="0" borderId="11" xfId="0" applyNumberFormat="1" applyFont="1" applyBorder="1" applyAlignment="1">
      <alignment horizontal="right"/>
    </xf>
    <xf numFmtId="0" fontId="10" fillId="0" borderId="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 xfId="0" applyFont="1" applyBorder="1" applyAlignment="1">
      <alignment horizontal="left"/>
    </xf>
    <xf numFmtId="3" fontId="10" fillId="0" borderId="1" xfId="0" applyNumberFormat="1" applyFont="1" applyBorder="1" applyAlignment="1">
      <alignment horizontal="right"/>
    </xf>
    <xf numFmtId="0" fontId="9" fillId="0" borderId="0" xfId="0" applyFont="1" applyAlignment="1">
      <alignment horizontal="left" vertical="top"/>
    </xf>
    <xf numFmtId="0" fontId="3" fillId="4" borderId="0" xfId="0" applyFont="1" applyFill="1" applyAlignment="1">
      <alignment horizontal="left"/>
    </xf>
    <xf numFmtId="0" fontId="9" fillId="0" borderId="18" xfId="0" applyFont="1" applyBorder="1" applyAlignment="1">
      <alignment horizontal="center"/>
    </xf>
    <xf numFmtId="0" fontId="3" fillId="0" borderId="0" xfId="0" applyFont="1" applyFill="1" applyAlignment="1">
      <alignment horizontal="left"/>
    </xf>
    <xf numFmtId="0" fontId="14" fillId="0" borderId="0" xfId="0" applyFont="1" applyAlignment="1">
      <alignment horizontal="left" wrapText="1"/>
    </xf>
    <xf numFmtId="0" fontId="22" fillId="0" borderId="0" xfId="0" applyFont="1" applyAlignment="1">
      <alignment horizontal="left"/>
    </xf>
    <xf numFmtId="0" fontId="13" fillId="0" borderId="1" xfId="0" applyFont="1" applyBorder="1" applyAlignment="1">
      <alignment horizontal="left" vertical="center"/>
    </xf>
    <xf numFmtId="0" fontId="13" fillId="0" borderId="7" xfId="0" applyFont="1" applyBorder="1" applyAlignment="1">
      <alignment horizontal="left" vertical="center"/>
    </xf>
    <xf numFmtId="0" fontId="13" fillId="0" borderId="36" xfId="0" applyFont="1" applyBorder="1" applyAlignment="1">
      <alignment horizontal="left" vertical="center"/>
    </xf>
    <xf numFmtId="0" fontId="9" fillId="0" borderId="11" xfId="0" applyFont="1" applyFill="1" applyBorder="1" applyAlignment="1">
      <alignment horizontal="left" vertical="center"/>
    </xf>
    <xf numFmtId="0" fontId="40" fillId="0" borderId="7" xfId="0" applyFont="1" applyFill="1" applyBorder="1" applyAlignment="1">
      <alignment wrapText="1"/>
    </xf>
    <xf numFmtId="3" fontId="13" fillId="0" borderId="1" xfId="0" applyNumberFormat="1" applyFont="1" applyBorder="1" applyAlignment="1">
      <alignment horizontal="right"/>
    </xf>
    <xf numFmtId="3" fontId="9" fillId="0" borderId="11" xfId="0" applyNumberFormat="1" applyFont="1" applyFill="1" applyBorder="1" applyAlignment="1">
      <alignment horizontal="right"/>
    </xf>
    <xf numFmtId="0" fontId="3" fillId="0" borderId="0" xfId="0" applyFont="1" applyAlignment="1">
      <alignment horizontal="left" wrapText="1"/>
    </xf>
    <xf numFmtId="0" fontId="9" fillId="0" borderId="8" xfId="0" applyFont="1" applyBorder="1" applyAlignment="1">
      <alignment horizontal="center" vertical="center" wrapText="1"/>
    </xf>
    <xf numFmtId="0" fontId="9" fillId="0" borderId="8" xfId="0" applyFont="1" applyBorder="1" applyAlignment="1">
      <alignment horizontal="left" vertical="center" wrapText="1"/>
    </xf>
    <xf numFmtId="0" fontId="9" fillId="0" borderId="8" xfId="0" applyFont="1" applyFill="1" applyBorder="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xf>
    <xf numFmtId="0" fontId="22" fillId="0" borderId="0" xfId="0" applyFont="1" applyAlignment="1">
      <alignment horizontal="center" vertical="top"/>
    </xf>
    <xf numFmtId="0" fontId="9" fillId="0" borderId="7" xfId="0" applyFont="1" applyBorder="1" applyAlignment="1">
      <alignment horizontal="left" vertical="center" wrapText="1"/>
    </xf>
    <xf numFmtId="0" fontId="9" fillId="0" borderId="7" xfId="0" applyFont="1" applyBorder="1" applyAlignment="1">
      <alignment horizontal="center" vertical="center" wrapText="1"/>
    </xf>
    <xf numFmtId="0" fontId="22" fillId="0" borderId="0" xfId="0" applyFont="1" applyAlignment="1">
      <alignment horizontal="left" vertical="top" wrapText="1"/>
    </xf>
    <xf numFmtId="0" fontId="9" fillId="0" borderId="9" xfId="0" applyFont="1" applyBorder="1" applyAlignment="1">
      <alignment horizontal="left" vertical="center" wrapText="1"/>
    </xf>
    <xf numFmtId="0" fontId="9" fillId="0" borderId="9" xfId="0" applyFont="1" applyBorder="1" applyAlignment="1">
      <alignment horizontal="center" vertical="center" wrapText="1"/>
    </xf>
    <xf numFmtId="0" fontId="9" fillId="0" borderId="7" xfId="0" applyFont="1" applyBorder="1" applyAlignment="1">
      <alignment horizontal="left"/>
    </xf>
    <xf numFmtId="0" fontId="9" fillId="0" borderId="37" xfId="0" applyFont="1" applyBorder="1" applyAlignment="1">
      <alignment horizontal="left"/>
    </xf>
    <xf numFmtId="3" fontId="9" fillId="0" borderId="7" xfId="0" applyNumberFormat="1" applyFont="1" applyBorder="1" applyAlignment="1">
      <alignment horizontal="right"/>
    </xf>
    <xf numFmtId="3" fontId="9" fillId="0" borderId="9" xfId="0" applyNumberFormat="1" applyFont="1" applyBorder="1" applyAlignment="1">
      <alignment horizontal="right" vertical="center" wrapText="1"/>
    </xf>
    <xf numFmtId="3" fontId="10" fillId="0" borderId="1" xfId="0" applyNumberFormat="1" applyFont="1" applyBorder="1" applyAlignment="1">
      <alignment horizontal="right" vertical="center" wrapText="1"/>
    </xf>
    <xf numFmtId="3" fontId="9" fillId="0" borderId="37" xfId="0" applyNumberFormat="1" applyFont="1" applyBorder="1" applyAlignment="1">
      <alignment horizontal="right" vertical="center" wrapText="1"/>
    </xf>
    <xf numFmtId="3" fontId="9" fillId="0" borderId="7" xfId="0" applyNumberFormat="1" applyFont="1" applyBorder="1" applyAlignment="1">
      <alignment horizontal="right" vertical="center" wrapText="1"/>
    </xf>
    <xf numFmtId="0" fontId="10" fillId="0" borderId="7" xfId="0" applyFont="1" applyBorder="1" applyAlignment="1">
      <alignment horizontal="left"/>
    </xf>
    <xf numFmtId="3" fontId="10" fillId="0" borderId="7" xfId="0" applyNumberFormat="1" applyFont="1" applyBorder="1" applyAlignment="1">
      <alignment horizontal="right" vertical="center" wrapText="1"/>
    </xf>
    <xf numFmtId="0" fontId="3" fillId="0" borderId="0" xfId="0" applyFont="1" applyAlignment="1">
      <alignment horizontal="left"/>
    </xf>
    <xf numFmtId="0" fontId="9" fillId="0" borderId="8" xfId="0" applyFont="1" applyBorder="1" applyAlignment="1">
      <alignment horizontal="left" vertical="center"/>
    </xf>
    <xf numFmtId="0" fontId="9" fillId="0" borderId="10" xfId="0" applyFont="1" applyBorder="1" applyAlignment="1">
      <alignment horizontal="left"/>
    </xf>
    <xf numFmtId="3" fontId="9" fillId="0" borderId="8" xfId="0" applyNumberFormat="1" applyFont="1" applyBorder="1" applyAlignment="1">
      <alignment horizontal="right" vertical="center" wrapText="1"/>
    </xf>
    <xf numFmtId="3" fontId="9" fillId="0" borderId="10" xfId="0" applyNumberFormat="1" applyFont="1" applyBorder="1" applyAlignment="1">
      <alignment horizontal="right" vertical="center" wrapText="1"/>
    </xf>
    <xf numFmtId="0" fontId="22" fillId="0" borderId="0" xfId="0" applyFont="1" applyAlignment="1">
      <alignment horizontal="left" wrapText="1"/>
    </xf>
    <xf numFmtId="0" fontId="9" fillId="0" borderId="0" xfId="0" applyFont="1" applyAlignment="1">
      <alignment horizontal="left" vertical="center" wrapText="1"/>
    </xf>
    <xf numFmtId="0" fontId="26" fillId="0" borderId="0" xfId="0" applyFont="1" applyAlignment="1">
      <alignment horizontal="left" vertical="center" wrapText="1"/>
    </xf>
    <xf numFmtId="0" fontId="10" fillId="0" borderId="7" xfId="0" applyFont="1" applyBorder="1" applyAlignment="1">
      <alignment horizontal="left" vertical="center" wrapText="1"/>
    </xf>
    <xf numFmtId="0" fontId="5" fillId="0" borderId="0" xfId="0" applyFont="1" applyAlignment="1">
      <alignment horizontal="center" vertical="top"/>
    </xf>
    <xf numFmtId="0" fontId="9" fillId="0" borderId="0" xfId="0" applyFont="1" applyAlignment="1">
      <alignment horizontal="left" vertical="top"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38" xfId="0" applyFont="1" applyBorder="1" applyAlignment="1">
      <alignment horizontal="left" wrapText="1"/>
    </xf>
    <xf numFmtId="0" fontId="9" fillId="0" borderId="39" xfId="0" applyFont="1" applyBorder="1" applyAlignment="1">
      <alignment horizontal="left" wrapText="1"/>
    </xf>
    <xf numFmtId="0" fontId="9" fillId="0" borderId="40" xfId="0" applyFont="1" applyBorder="1" applyAlignment="1">
      <alignment horizontal="left" wrapText="1"/>
    </xf>
    <xf numFmtId="0" fontId="9" fillId="0" borderId="31" xfId="0" applyFont="1" applyBorder="1" applyAlignment="1">
      <alignment horizontal="left" wrapText="1"/>
    </xf>
    <xf numFmtId="0" fontId="9" fillId="0" borderId="34" xfId="0" applyFont="1" applyBorder="1" applyAlignment="1">
      <alignment horizontal="left" wrapText="1"/>
    </xf>
    <xf numFmtId="0" fontId="9" fillId="0" borderId="32" xfId="0" applyFont="1" applyBorder="1" applyAlignment="1">
      <alignment horizontal="left" wrapText="1"/>
    </xf>
    <xf numFmtId="3" fontId="9" fillId="0" borderId="38" xfId="0" applyNumberFormat="1" applyFont="1" applyBorder="1" applyAlignment="1">
      <alignment horizontal="right"/>
    </xf>
    <xf numFmtId="3" fontId="9" fillId="0" borderId="39" xfId="0" applyNumberFormat="1" applyFont="1" applyBorder="1" applyAlignment="1">
      <alignment horizontal="right"/>
    </xf>
    <xf numFmtId="3" fontId="9" fillId="0" borderId="40" xfId="0" applyNumberFormat="1" applyFont="1" applyBorder="1" applyAlignment="1">
      <alignment horizontal="right"/>
    </xf>
    <xf numFmtId="3" fontId="9" fillId="0" borderId="31" xfId="0" applyNumberFormat="1" applyFont="1" applyBorder="1" applyAlignment="1">
      <alignment horizontal="right"/>
    </xf>
    <xf numFmtId="3" fontId="9" fillId="0" borderId="34" xfId="0" applyNumberFormat="1" applyFont="1" applyBorder="1" applyAlignment="1">
      <alignment horizontal="right"/>
    </xf>
    <xf numFmtId="3" fontId="9" fillId="0" borderId="32" xfId="0" applyNumberFormat="1" applyFont="1" applyBorder="1" applyAlignment="1">
      <alignment horizontal="right"/>
    </xf>
    <xf numFmtId="0" fontId="28" fillId="0" borderId="0" xfId="0" applyFont="1" applyAlignment="1">
      <alignment horizontal="left"/>
    </xf>
    <xf numFmtId="0" fontId="9" fillId="0" borderId="0" xfId="0" applyFont="1" applyBorder="1" applyAlignment="1">
      <alignment horizontal="left"/>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0" xfId="0" applyFont="1" applyAlignment="1">
      <alignment horizontal="left" wrapText="1"/>
    </xf>
    <xf numFmtId="0" fontId="14" fillId="0" borderId="0" xfId="0" applyFont="1" applyAlignment="1">
      <alignment horizontal="left" vertical="center"/>
    </xf>
    <xf numFmtId="0" fontId="9" fillId="0" borderId="2" xfId="0" applyFont="1" applyBorder="1" applyAlignment="1">
      <alignment horizontal="left" wrapText="1"/>
    </xf>
    <xf numFmtId="0" fontId="9" fillId="0" borderId="0" xfId="0" applyFont="1" applyBorder="1" applyAlignment="1">
      <alignment horizontal="left" wrapText="1"/>
    </xf>
    <xf numFmtId="0" fontId="9" fillId="0" borderId="3" xfId="0" applyFont="1" applyBorder="1" applyAlignment="1">
      <alignment horizontal="left" wrapText="1"/>
    </xf>
    <xf numFmtId="0" fontId="9" fillId="0" borderId="7"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9" fontId="9" fillId="0" borderId="8" xfId="0" applyNumberFormat="1" applyFont="1" applyBorder="1" applyAlignment="1">
      <alignment horizontal="right"/>
    </xf>
    <xf numFmtId="3" fontId="9" fillId="0" borderId="9" xfId="0" applyNumberFormat="1" applyFont="1" applyBorder="1" applyAlignment="1">
      <alignment horizontal="center" vertical="center"/>
    </xf>
    <xf numFmtId="9" fontId="9" fillId="0" borderId="9" xfId="0" applyNumberFormat="1" applyFont="1" applyBorder="1" applyAlignment="1">
      <alignment horizontal="right"/>
    </xf>
    <xf numFmtId="3" fontId="9" fillId="0" borderId="7" xfId="0" applyNumberFormat="1" applyFont="1" applyBorder="1" applyAlignment="1">
      <alignment horizontal="center" vertical="center"/>
    </xf>
    <xf numFmtId="9" fontId="9" fillId="0" borderId="7" xfId="0" applyNumberFormat="1" applyFont="1" applyBorder="1" applyAlignment="1">
      <alignment horizontal="right"/>
    </xf>
    <xf numFmtId="3" fontId="9" fillId="0" borderId="8" xfId="0" applyNumberFormat="1" applyFont="1" applyBorder="1" applyAlignment="1">
      <alignment horizontal="center" vertical="center"/>
    </xf>
    <xf numFmtId="9" fontId="13" fillId="0" borderId="1" xfId="0" applyNumberFormat="1" applyFont="1" applyBorder="1" applyAlignment="1">
      <alignment horizontal="right"/>
    </xf>
    <xf numFmtId="3" fontId="9" fillId="0" borderId="10" xfId="0" applyNumberFormat="1" applyFont="1" applyBorder="1" applyAlignment="1">
      <alignment horizontal="right"/>
    </xf>
    <xf numFmtId="9" fontId="9" fillId="0" borderId="10" xfId="0" applyNumberFormat="1" applyFont="1" applyBorder="1" applyAlignment="1">
      <alignment horizontal="right"/>
    </xf>
    <xf numFmtId="0" fontId="9" fillId="0" borderId="12" xfId="0" applyFont="1" applyBorder="1" applyAlignment="1">
      <alignment horizontal="center" vertical="center"/>
    </xf>
    <xf numFmtId="3" fontId="9" fillId="0" borderId="12" xfId="0" applyNumberFormat="1" applyFont="1" applyBorder="1" applyAlignment="1">
      <alignment horizontal="center" vertical="center"/>
    </xf>
    <xf numFmtId="0" fontId="0" fillId="0" borderId="8" xfId="0" applyBorder="1" applyAlignment="1">
      <alignment vertical="center" wrapText="1"/>
    </xf>
    <xf numFmtId="0" fontId="13" fillId="0" borderId="1" xfId="0" applyFont="1" applyBorder="1" applyAlignment="1">
      <alignment horizontal="left"/>
    </xf>
    <xf numFmtId="3" fontId="9" fillId="0" borderId="10" xfId="0" applyNumberFormat="1" applyFont="1" applyBorder="1" applyAlignment="1">
      <alignment horizontal="center" vertical="center"/>
    </xf>
    <xf numFmtId="10" fontId="9" fillId="0" borderId="10" xfId="0" applyNumberFormat="1" applyFont="1" applyFill="1" applyBorder="1" applyAlignment="1">
      <alignment horizontal="right"/>
    </xf>
    <xf numFmtId="3" fontId="9" fillId="0" borderId="28" xfId="0" applyNumberFormat="1" applyFont="1" applyBorder="1" applyAlignment="1">
      <alignment horizontal="right"/>
    </xf>
    <xf numFmtId="3" fontId="9" fillId="0" borderId="33" xfId="0" applyNumberFormat="1" applyFont="1" applyBorder="1" applyAlignment="1">
      <alignment horizontal="right"/>
    </xf>
    <xf numFmtId="3" fontId="9" fillId="0" borderId="29" xfId="0" applyNumberFormat="1" applyFont="1" applyBorder="1" applyAlignment="1">
      <alignment horizontal="right"/>
    </xf>
    <xf numFmtId="3" fontId="9" fillId="0" borderId="2" xfId="0" applyNumberFormat="1" applyFont="1" applyBorder="1" applyAlignment="1">
      <alignment horizontal="right"/>
    </xf>
    <xf numFmtId="3" fontId="9" fillId="0" borderId="0" xfId="0" applyNumberFormat="1" applyFont="1" applyBorder="1" applyAlignment="1">
      <alignment horizontal="right"/>
    </xf>
    <xf numFmtId="3" fontId="9" fillId="0" borderId="3" xfId="0" applyNumberFormat="1" applyFont="1" applyBorder="1" applyAlignment="1">
      <alignment horizontal="right"/>
    </xf>
    <xf numFmtId="3" fontId="10" fillId="0" borderId="7" xfId="0" applyNumberFormat="1" applyFont="1" applyBorder="1" applyAlignment="1">
      <alignment horizontal="right"/>
    </xf>
    <xf numFmtId="0" fontId="9" fillId="0" borderId="7" xfId="0" applyFont="1" applyBorder="1" applyAlignment="1">
      <alignment horizontal="left" wrapText="1"/>
    </xf>
    <xf numFmtId="0" fontId="0" fillId="0" borderId="7" xfId="0" applyBorder="1" applyAlignment="1">
      <alignment wrapText="1"/>
    </xf>
    <xf numFmtId="0" fontId="0" fillId="0" borderId="8" xfId="0" applyBorder="1" applyAlignment="1">
      <alignment wrapText="1"/>
    </xf>
    <xf numFmtId="3" fontId="9" fillId="0" borderId="7" xfId="0" applyNumberFormat="1" applyFont="1" applyFill="1" applyBorder="1" applyAlignment="1">
      <alignment horizontal="right"/>
    </xf>
    <xf numFmtId="0" fontId="9" fillId="0" borderId="9" xfId="0" applyFont="1" applyFill="1" applyBorder="1" applyAlignment="1">
      <alignment horizontal="left"/>
    </xf>
    <xf numFmtId="0" fontId="13" fillId="0" borderId="59" xfId="0" applyFont="1" applyBorder="1" applyAlignment="1">
      <alignment horizontal="left"/>
    </xf>
    <xf numFmtId="3" fontId="13" fillId="0" borderId="59" xfId="0" applyNumberFormat="1" applyFont="1" applyFill="1" applyBorder="1" applyAlignment="1">
      <alignment horizontal="right"/>
    </xf>
    <xf numFmtId="3" fontId="13" fillId="0" borderId="59" xfId="0" applyNumberFormat="1" applyFont="1" applyBorder="1" applyAlignment="1">
      <alignment horizontal="right"/>
    </xf>
    <xf numFmtId="0" fontId="9" fillId="0" borderId="8" xfId="0" applyFont="1" applyFill="1" applyBorder="1" applyAlignment="1">
      <alignment horizontal="left"/>
    </xf>
    <xf numFmtId="3" fontId="9" fillId="0" borderId="9" xfId="0" applyNumberFormat="1" applyFont="1" applyFill="1" applyBorder="1" applyAlignment="1">
      <alignment horizontal="right"/>
    </xf>
    <xf numFmtId="0" fontId="9" fillId="0" borderId="60" xfId="0" applyFont="1" applyBorder="1" applyAlignment="1">
      <alignment horizontal="left" wrapText="1"/>
    </xf>
    <xf numFmtId="0" fontId="9" fillId="0" borderId="61" xfId="0" applyFont="1" applyBorder="1" applyAlignment="1">
      <alignment horizontal="left" wrapText="1"/>
    </xf>
    <xf numFmtId="0" fontId="9" fillId="0" borderId="62" xfId="0" applyFont="1" applyBorder="1" applyAlignment="1">
      <alignment horizontal="left" wrapText="1"/>
    </xf>
    <xf numFmtId="0" fontId="9" fillId="0" borderId="63" xfId="0" applyFont="1" applyBorder="1" applyAlignment="1">
      <alignment horizontal="left" wrapText="1"/>
    </xf>
    <xf numFmtId="0" fontId="9" fillId="0" borderId="64" xfId="0" applyFont="1" applyBorder="1" applyAlignment="1">
      <alignment horizontal="left" wrapText="1"/>
    </xf>
    <xf numFmtId="0" fontId="9" fillId="0" borderId="65" xfId="0" applyFont="1" applyBorder="1" applyAlignment="1">
      <alignment horizontal="left" wrapText="1"/>
    </xf>
    <xf numFmtId="3" fontId="9" fillId="0" borderId="60" xfId="0" applyNumberFormat="1" applyFont="1" applyFill="1" applyBorder="1" applyAlignment="1">
      <alignment horizontal="right"/>
    </xf>
    <xf numFmtId="3" fontId="9" fillId="0" borderId="61" xfId="0" applyNumberFormat="1" applyFont="1" applyFill="1" applyBorder="1" applyAlignment="1">
      <alignment horizontal="right"/>
    </xf>
    <xf numFmtId="3" fontId="9" fillId="0" borderId="62" xfId="0" applyNumberFormat="1" applyFont="1" applyFill="1" applyBorder="1" applyAlignment="1">
      <alignment horizontal="right"/>
    </xf>
    <xf numFmtId="3" fontId="9" fillId="0" borderId="63" xfId="0" applyNumberFormat="1" applyFont="1" applyFill="1" applyBorder="1" applyAlignment="1">
      <alignment horizontal="right"/>
    </xf>
    <xf numFmtId="3" fontId="9" fillId="0" borderId="64" xfId="0" applyNumberFormat="1" applyFont="1" applyFill="1" applyBorder="1" applyAlignment="1">
      <alignment horizontal="right"/>
    </xf>
    <xf numFmtId="3" fontId="9" fillId="0" borderId="65" xfId="0" applyNumberFormat="1" applyFont="1" applyFill="1" applyBorder="1" applyAlignment="1">
      <alignment horizontal="right"/>
    </xf>
    <xf numFmtId="3" fontId="9" fillId="0" borderId="60" xfId="0" applyNumberFormat="1" applyFont="1" applyBorder="1" applyAlignment="1">
      <alignment horizontal="right"/>
    </xf>
    <xf numFmtId="3" fontId="9" fillId="0" borderId="61" xfId="0" applyNumberFormat="1" applyFont="1" applyBorder="1" applyAlignment="1">
      <alignment horizontal="right"/>
    </xf>
    <xf numFmtId="3" fontId="9" fillId="0" borderId="62" xfId="0" applyNumberFormat="1" applyFont="1" applyBorder="1" applyAlignment="1">
      <alignment horizontal="right"/>
    </xf>
    <xf numFmtId="3" fontId="9" fillId="0" borderId="63" xfId="0" applyNumberFormat="1" applyFont="1" applyBorder="1" applyAlignment="1">
      <alignment horizontal="right"/>
    </xf>
    <xf numFmtId="3" fontId="9" fillId="0" borderId="64" xfId="0" applyNumberFormat="1" applyFont="1" applyBorder="1" applyAlignment="1">
      <alignment horizontal="right"/>
    </xf>
    <xf numFmtId="3" fontId="9" fillId="0" borderId="65" xfId="0" applyNumberFormat="1" applyFont="1" applyBorder="1" applyAlignment="1">
      <alignment horizontal="right"/>
    </xf>
    <xf numFmtId="0" fontId="13" fillId="0" borderId="15" xfId="0" applyFont="1" applyBorder="1" applyAlignment="1">
      <alignment horizontal="left"/>
    </xf>
    <xf numFmtId="3" fontId="13" fillId="0" borderId="15" xfId="0" applyNumberFormat="1" applyFont="1" applyBorder="1" applyAlignment="1">
      <alignment horizontal="right"/>
    </xf>
    <xf numFmtId="3" fontId="9" fillId="0" borderId="10" xfId="0" applyNumberFormat="1" applyFont="1" applyFill="1" applyBorder="1" applyAlignment="1">
      <alignment horizontal="right"/>
    </xf>
    <xf numFmtId="0" fontId="22" fillId="0" borderId="0" xfId="0" applyFont="1" applyBorder="1" applyAlignment="1">
      <alignment horizontal="left"/>
    </xf>
    <xf numFmtId="0" fontId="9" fillId="0" borderId="0" xfId="0" applyFont="1" applyFill="1" applyAlignment="1">
      <alignment horizontal="left" wrapText="1"/>
    </xf>
    <xf numFmtId="0" fontId="25" fillId="0" borderId="0" xfId="0" applyFont="1" applyAlignment="1">
      <alignment horizontal="left" wrapText="1"/>
    </xf>
    <xf numFmtId="0" fontId="28" fillId="0" borderId="0" xfId="0" applyFont="1" applyFill="1" applyAlignment="1">
      <alignment horizontal="left" wrapText="1"/>
    </xf>
    <xf numFmtId="0" fontId="9" fillId="0" borderId="11" xfId="0" applyFont="1" applyBorder="1" applyAlignment="1">
      <alignment horizontal="left" wrapText="1"/>
    </xf>
    <xf numFmtId="0" fontId="9" fillId="0" borderId="8" xfId="0" applyFont="1" applyBorder="1" applyAlignment="1">
      <alignment horizontal="left" wrapText="1"/>
    </xf>
    <xf numFmtId="0" fontId="9" fillId="0" borderId="35" xfId="0" applyFont="1" applyBorder="1" applyAlignment="1">
      <alignment horizontal="left" wrapText="1"/>
    </xf>
    <xf numFmtId="0" fontId="9" fillId="0" borderId="36" xfId="0" applyFont="1" applyBorder="1" applyAlignment="1">
      <alignment horizontal="left" wrapText="1"/>
    </xf>
    <xf numFmtId="3" fontId="9" fillId="0" borderId="35" xfId="0" applyNumberFormat="1" applyFont="1" applyFill="1" applyBorder="1" applyAlignment="1">
      <alignment horizontal="right"/>
    </xf>
    <xf numFmtId="3" fontId="9" fillId="0" borderId="36" xfId="0" applyNumberFormat="1" applyFont="1" applyFill="1" applyBorder="1" applyAlignment="1">
      <alignment horizontal="right"/>
    </xf>
    <xf numFmtId="3" fontId="9" fillId="0" borderId="35" xfId="0" applyNumberFormat="1" applyFont="1" applyBorder="1" applyAlignment="1">
      <alignment horizontal="right"/>
    </xf>
    <xf numFmtId="3" fontId="9" fillId="0" borderId="36" xfId="0" applyNumberFormat="1" applyFont="1" applyBorder="1" applyAlignment="1">
      <alignment horizontal="right"/>
    </xf>
    <xf numFmtId="3" fontId="13" fillId="0" borderId="15" xfId="0" applyNumberFormat="1" applyFont="1" applyFill="1" applyBorder="1" applyAlignment="1">
      <alignment horizontal="right"/>
    </xf>
    <xf numFmtId="0" fontId="10" fillId="0" borderId="9" xfId="0" applyFont="1" applyBorder="1" applyAlignment="1">
      <alignment horizontal="left" vertical="center" wrapText="1"/>
    </xf>
    <xf numFmtId="3" fontId="10" fillId="0" borderId="7" xfId="0" applyNumberFormat="1" applyFont="1" applyFill="1" applyBorder="1" applyAlignment="1">
      <alignment horizontal="right" wrapText="1"/>
    </xf>
    <xf numFmtId="3" fontId="10" fillId="0" borderId="9" xfId="0" applyNumberFormat="1" applyFont="1" applyFill="1" applyBorder="1" applyAlignment="1">
      <alignment horizontal="right" wrapText="1"/>
    </xf>
    <xf numFmtId="3" fontId="10" fillId="0" borderId="7" xfId="0" applyNumberFormat="1" applyFont="1" applyBorder="1" applyAlignment="1">
      <alignment horizontal="right" wrapText="1"/>
    </xf>
    <xf numFmtId="3" fontId="10" fillId="0" borderId="9" xfId="0" applyNumberFormat="1" applyFont="1" applyBorder="1" applyAlignment="1">
      <alignment horizontal="right" wrapText="1"/>
    </xf>
    <xf numFmtId="0" fontId="9" fillId="0" borderId="7" xfId="0" applyFont="1" applyFill="1" applyBorder="1" applyAlignment="1">
      <alignment horizontal="left"/>
    </xf>
    <xf numFmtId="0" fontId="0" fillId="0" borderId="30" xfId="0" applyFill="1" applyBorder="1"/>
    <xf numFmtId="0" fontId="0" fillId="0" borderId="25" xfId="0" applyFill="1" applyBorder="1"/>
    <xf numFmtId="3" fontId="9" fillId="0" borderId="24" xfId="0" applyNumberFormat="1" applyFont="1" applyFill="1" applyBorder="1" applyAlignment="1">
      <alignment horizontal="right"/>
    </xf>
    <xf numFmtId="3" fontId="9" fillId="0" borderId="30" xfId="0" applyNumberFormat="1" applyFont="1" applyFill="1" applyBorder="1" applyAlignment="1">
      <alignment horizontal="right"/>
    </xf>
    <xf numFmtId="3" fontId="9" fillId="0" borderId="25" xfId="0" applyNumberFormat="1" applyFont="1" applyFill="1" applyBorder="1" applyAlignment="1">
      <alignment horizontal="right"/>
    </xf>
    <xf numFmtId="3" fontId="9" fillId="0" borderId="30" xfId="0" applyNumberFormat="1" applyFont="1" applyBorder="1" applyAlignment="1">
      <alignment horizontal="right"/>
    </xf>
    <xf numFmtId="3" fontId="9" fillId="0" borderId="25" xfId="0" applyNumberFormat="1" applyFont="1" applyBorder="1" applyAlignment="1">
      <alignment horizontal="right"/>
    </xf>
    <xf numFmtId="0" fontId="9" fillId="0" borderId="0" xfId="0" applyFont="1" applyFill="1" applyAlignment="1">
      <alignment horizontal="left" vertical="center" wrapText="1"/>
    </xf>
    <xf numFmtId="0" fontId="9" fillId="0" borderId="13" xfId="0" applyFont="1" applyBorder="1" applyAlignment="1">
      <alignment horizontal="center" vertical="center" wrapText="1"/>
    </xf>
    <xf numFmtId="0" fontId="10" fillId="0" borderId="7" xfId="0" applyFont="1" applyBorder="1" applyAlignment="1">
      <alignment horizontal="left" wrapText="1"/>
    </xf>
    <xf numFmtId="0" fontId="10" fillId="0" borderId="9" xfId="0" applyFont="1" applyBorder="1" applyAlignment="1">
      <alignment horizontal="left" wrapText="1"/>
    </xf>
    <xf numFmtId="3" fontId="10" fillId="0" borderId="7" xfId="0" applyNumberFormat="1" applyFont="1" applyBorder="1" applyAlignment="1">
      <alignment horizontal="center" vertical="center"/>
    </xf>
    <xf numFmtId="3" fontId="10" fillId="0" borderId="9" xfId="0" applyNumberFormat="1" applyFont="1" applyBorder="1" applyAlignment="1">
      <alignment horizontal="center" vertical="center"/>
    </xf>
    <xf numFmtId="3" fontId="10" fillId="0" borderId="9" xfId="0" applyNumberFormat="1" applyFont="1" applyBorder="1" applyAlignment="1">
      <alignment horizontal="right"/>
    </xf>
    <xf numFmtId="0" fontId="9" fillId="0" borderId="7" xfId="0" applyFont="1" applyBorder="1" applyAlignment="1">
      <alignment horizontal="left" vertical="center"/>
    </xf>
    <xf numFmtId="3" fontId="9" fillId="0" borderId="51" xfId="0" applyNumberFormat="1" applyFont="1" applyBorder="1" applyAlignment="1">
      <alignment horizontal="right"/>
    </xf>
    <xf numFmtId="3" fontId="9" fillId="0" borderId="52" xfId="0" applyNumberFormat="1" applyFont="1" applyBorder="1" applyAlignment="1">
      <alignment horizontal="right"/>
    </xf>
    <xf numFmtId="3" fontId="9" fillId="0" borderId="54" xfId="0" applyNumberFormat="1" applyFont="1" applyBorder="1" applyAlignment="1">
      <alignment horizontal="right"/>
    </xf>
    <xf numFmtId="3" fontId="9" fillId="0" borderId="55" xfId="0" applyNumberFormat="1" applyFont="1" applyBorder="1" applyAlignment="1">
      <alignment horizontal="right"/>
    </xf>
    <xf numFmtId="3" fontId="9" fillId="0" borderId="57" xfId="0" applyNumberFormat="1" applyFont="1" applyBorder="1" applyAlignment="1">
      <alignment horizontal="right"/>
    </xf>
    <xf numFmtId="3" fontId="9" fillId="0" borderId="58" xfId="0" applyNumberFormat="1" applyFont="1" applyBorder="1" applyAlignment="1">
      <alignment horizontal="right"/>
    </xf>
    <xf numFmtId="3" fontId="10" fillId="0" borderId="45" xfId="0" applyNumberFormat="1" applyFont="1" applyBorder="1" applyAlignment="1">
      <alignment horizontal="right"/>
    </xf>
    <xf numFmtId="3" fontId="10" fillId="0" borderId="46" xfId="0" applyNumberFormat="1" applyFont="1" applyBorder="1" applyAlignment="1">
      <alignment horizontal="right"/>
    </xf>
    <xf numFmtId="3" fontId="10" fillId="0" borderId="50" xfId="0" applyNumberFormat="1" applyFont="1" applyBorder="1" applyAlignment="1">
      <alignment horizontal="right"/>
    </xf>
    <xf numFmtId="3" fontId="10" fillId="0" borderId="51" xfId="0" applyNumberFormat="1" applyFont="1" applyBorder="1" applyAlignment="1">
      <alignment horizontal="right"/>
    </xf>
    <xf numFmtId="3" fontId="10" fillId="0" borderId="53" xfId="0" applyNumberFormat="1" applyFont="1" applyBorder="1" applyAlignment="1">
      <alignment horizontal="right"/>
    </xf>
    <xf numFmtId="3" fontId="10" fillId="0" borderId="54" xfId="0" applyNumberFormat="1" applyFont="1" applyBorder="1" applyAlignment="1">
      <alignment horizontal="right"/>
    </xf>
    <xf numFmtId="3" fontId="10" fillId="0" borderId="56" xfId="0" applyNumberFormat="1" applyFont="1" applyBorder="1" applyAlignment="1">
      <alignment horizontal="right"/>
    </xf>
    <xf numFmtId="3" fontId="10" fillId="0" borderId="57" xfId="0" applyNumberFormat="1" applyFont="1" applyBorder="1" applyAlignment="1">
      <alignment horizontal="right"/>
    </xf>
    <xf numFmtId="3" fontId="10" fillId="0" borderId="44" xfId="0" applyNumberFormat="1" applyFont="1" applyBorder="1" applyAlignment="1">
      <alignment horizontal="right"/>
    </xf>
    <xf numFmtId="3" fontId="10" fillId="0" borderId="52" xfId="0" applyNumberFormat="1" applyFont="1" applyBorder="1" applyAlignment="1">
      <alignment horizontal="right"/>
    </xf>
    <xf numFmtId="3" fontId="10" fillId="0" borderId="55" xfId="0" applyNumberFormat="1" applyFont="1" applyBorder="1" applyAlignment="1">
      <alignment horizontal="right"/>
    </xf>
    <xf numFmtId="3" fontId="10" fillId="0" borderId="58" xfId="0" applyNumberFormat="1" applyFont="1" applyBorder="1" applyAlignment="1">
      <alignment horizontal="right"/>
    </xf>
    <xf numFmtId="3" fontId="9" fillId="0" borderId="50" xfId="0" applyNumberFormat="1" applyFont="1" applyBorder="1" applyAlignment="1">
      <alignment horizontal="right"/>
    </xf>
    <xf numFmtId="3" fontId="9" fillId="0" borderId="53" xfId="0" applyNumberFormat="1" applyFont="1" applyBorder="1" applyAlignment="1">
      <alignment horizontal="right"/>
    </xf>
    <xf numFmtId="3" fontId="9" fillId="0" borderId="56" xfId="0" applyNumberFormat="1" applyFont="1" applyBorder="1" applyAlignment="1">
      <alignment horizontal="right"/>
    </xf>
    <xf numFmtId="3" fontId="9" fillId="0" borderId="76" xfId="0" applyNumberFormat="1" applyFont="1" applyBorder="1" applyAlignment="1">
      <alignment horizontal="right"/>
    </xf>
    <xf numFmtId="3" fontId="9" fillId="0" borderId="77" xfId="0" applyNumberFormat="1" applyFont="1" applyBorder="1" applyAlignment="1">
      <alignment horizontal="right"/>
    </xf>
    <xf numFmtId="0" fontId="34" fillId="0" borderId="0" xfId="0" applyFont="1" applyAlignment="1">
      <alignment horizontal="left"/>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1" xfId="0" applyFont="1" applyFill="1" applyBorder="1"/>
    <xf numFmtId="3" fontId="10" fillId="0" borderId="7" xfId="0" applyNumberFormat="1" applyFont="1" applyFill="1" applyBorder="1" applyAlignment="1">
      <alignment horizontal="right"/>
    </xf>
    <xf numFmtId="3" fontId="10" fillId="0" borderId="9" xfId="0" applyNumberFormat="1" applyFont="1" applyFill="1" applyBorder="1" applyAlignment="1">
      <alignment horizontal="right"/>
    </xf>
    <xf numFmtId="0" fontId="10" fillId="0" borderId="1" xfId="0" applyFont="1" applyFill="1" applyBorder="1" applyAlignment="1">
      <alignment horizontal="left"/>
    </xf>
    <xf numFmtId="49" fontId="9" fillId="0" borderId="7" xfId="0" applyNumberFormat="1" applyFont="1" applyBorder="1" applyAlignment="1">
      <alignment horizontal="center"/>
    </xf>
    <xf numFmtId="4" fontId="9" fillId="0" borderId="7" xfId="0" applyNumberFormat="1" applyFont="1" applyBorder="1" applyAlignment="1">
      <alignment horizontal="center"/>
    </xf>
    <xf numFmtId="14" fontId="9" fillId="0" borderId="7" xfId="0" applyNumberFormat="1" applyFont="1" applyBorder="1" applyAlignment="1">
      <alignment horizontal="right"/>
    </xf>
    <xf numFmtId="49" fontId="9" fillId="0" borderId="8" xfId="0" applyNumberFormat="1" applyFont="1" applyBorder="1" applyAlignment="1">
      <alignment horizontal="center"/>
    </xf>
    <xf numFmtId="4" fontId="9" fillId="0" borderId="8" xfId="0" applyNumberFormat="1" applyFont="1" applyBorder="1" applyAlignment="1">
      <alignment horizontal="center"/>
    </xf>
    <xf numFmtId="14" fontId="9" fillId="0" borderId="8" xfId="0" applyNumberFormat="1" applyFont="1" applyBorder="1" applyAlignment="1">
      <alignment horizontal="right"/>
    </xf>
    <xf numFmtId="0" fontId="13" fillId="0" borderId="9" xfId="0" applyFont="1" applyBorder="1" applyAlignment="1">
      <alignment horizontal="left" wrapText="1"/>
    </xf>
    <xf numFmtId="49" fontId="13" fillId="0" borderId="9" xfId="0" applyNumberFormat="1" applyFont="1" applyBorder="1" applyAlignment="1">
      <alignment horizontal="center"/>
    </xf>
    <xf numFmtId="3" fontId="13" fillId="0" borderId="9" xfId="0" applyNumberFormat="1" applyFont="1" applyBorder="1" applyAlignment="1">
      <alignment horizontal="center"/>
    </xf>
    <xf numFmtId="14" fontId="13" fillId="0" borderId="9" xfId="0" applyNumberFormat="1" applyFont="1" applyBorder="1" applyAlignment="1">
      <alignment horizontal="right"/>
    </xf>
    <xf numFmtId="3" fontId="13" fillId="0" borderId="9" xfId="0" applyNumberFormat="1" applyFont="1" applyBorder="1" applyAlignment="1">
      <alignment horizontal="right"/>
    </xf>
    <xf numFmtId="0" fontId="13" fillId="0" borderId="38" xfId="0" applyFont="1" applyBorder="1" applyAlignment="1">
      <alignment horizontal="left" wrapText="1"/>
    </xf>
    <xf numFmtId="0" fontId="13" fillId="0" borderId="39" xfId="0" applyFont="1" applyBorder="1" applyAlignment="1">
      <alignment horizontal="left" wrapText="1"/>
    </xf>
    <xf numFmtId="0" fontId="13" fillId="0" borderId="40" xfId="0" applyFont="1" applyBorder="1" applyAlignment="1">
      <alignment horizontal="left" wrapText="1"/>
    </xf>
    <xf numFmtId="0" fontId="13" fillId="0" borderId="4" xfId="0" applyFont="1" applyBorder="1" applyAlignment="1">
      <alignment horizontal="left" wrapText="1"/>
    </xf>
    <xf numFmtId="0" fontId="13" fillId="0" borderId="5" xfId="0" applyFont="1" applyBorder="1" applyAlignment="1">
      <alignment horizontal="left" wrapText="1"/>
    </xf>
    <xf numFmtId="0" fontId="13" fillId="0" borderId="6" xfId="0" applyFont="1" applyBorder="1" applyAlignment="1">
      <alignment horizontal="left" wrapText="1"/>
    </xf>
    <xf numFmtId="49" fontId="13" fillId="0" borderId="38" xfId="0" applyNumberFormat="1" applyFont="1" applyBorder="1" applyAlignment="1">
      <alignment horizontal="center"/>
    </xf>
    <xf numFmtId="49" fontId="13" fillId="0" borderId="39" xfId="0" applyNumberFormat="1" applyFont="1" applyBorder="1" applyAlignment="1">
      <alignment horizontal="center"/>
    </xf>
    <xf numFmtId="49" fontId="13" fillId="0" borderId="40" xfId="0" applyNumberFormat="1" applyFont="1" applyBorder="1" applyAlignment="1">
      <alignment horizontal="center"/>
    </xf>
    <xf numFmtId="49" fontId="13" fillId="0" borderId="4" xfId="0" applyNumberFormat="1" applyFont="1" applyBorder="1" applyAlignment="1">
      <alignment horizontal="center"/>
    </xf>
    <xf numFmtId="49" fontId="13" fillId="0" borderId="5" xfId="0" applyNumberFormat="1" applyFont="1" applyBorder="1" applyAlignment="1">
      <alignment horizontal="center"/>
    </xf>
    <xf numFmtId="49" fontId="13" fillId="0" borderId="6" xfId="0" applyNumberFormat="1" applyFont="1" applyBorder="1" applyAlignment="1">
      <alignment horizontal="center"/>
    </xf>
    <xf numFmtId="3" fontId="13" fillId="0" borderId="38" xfId="0" applyNumberFormat="1" applyFont="1" applyBorder="1" applyAlignment="1">
      <alignment horizontal="center"/>
    </xf>
    <xf numFmtId="3" fontId="13" fillId="0" borderId="39" xfId="0" applyNumberFormat="1" applyFont="1" applyBorder="1" applyAlignment="1">
      <alignment horizontal="center"/>
    </xf>
    <xf numFmtId="3" fontId="13" fillId="0" borderId="40" xfId="0" applyNumberFormat="1" applyFont="1" applyBorder="1" applyAlignment="1">
      <alignment horizontal="center"/>
    </xf>
    <xf numFmtId="3" fontId="13" fillId="0" borderId="4" xfId="0" applyNumberFormat="1" applyFont="1" applyBorder="1" applyAlignment="1">
      <alignment horizontal="center"/>
    </xf>
    <xf numFmtId="3" fontId="13" fillId="0" borderId="5" xfId="0" applyNumberFormat="1" applyFont="1" applyBorder="1" applyAlignment="1">
      <alignment horizontal="center"/>
    </xf>
    <xf numFmtId="3" fontId="13" fillId="0" borderId="6" xfId="0" applyNumberFormat="1" applyFont="1" applyBorder="1" applyAlignment="1">
      <alignment horizontal="center"/>
    </xf>
    <xf numFmtId="14" fontId="13" fillId="0" borderId="38" xfId="0" applyNumberFormat="1" applyFont="1" applyBorder="1" applyAlignment="1">
      <alignment horizontal="center"/>
    </xf>
    <xf numFmtId="14" fontId="13" fillId="0" borderId="39" xfId="0" applyNumberFormat="1" applyFont="1" applyBorder="1" applyAlignment="1">
      <alignment horizontal="center"/>
    </xf>
    <xf numFmtId="14" fontId="13" fillId="0" borderId="40" xfId="0" applyNumberFormat="1" applyFont="1" applyBorder="1" applyAlignment="1">
      <alignment horizontal="center"/>
    </xf>
    <xf numFmtId="14" fontId="13" fillId="0" borderId="4" xfId="0" applyNumberFormat="1" applyFont="1" applyBorder="1" applyAlignment="1">
      <alignment horizontal="center"/>
    </xf>
    <xf numFmtId="14" fontId="13" fillId="0" borderId="5" xfId="0" applyNumberFormat="1" applyFont="1" applyBorder="1" applyAlignment="1">
      <alignment horizontal="center"/>
    </xf>
    <xf numFmtId="14" fontId="13" fillId="0" borderId="6" xfId="0" applyNumberFormat="1" applyFont="1" applyBorder="1" applyAlignment="1">
      <alignment horizontal="center"/>
    </xf>
    <xf numFmtId="3" fontId="13" fillId="0" borderId="38" xfId="0" applyNumberFormat="1" applyFont="1" applyBorder="1" applyAlignment="1">
      <alignment horizontal="right"/>
    </xf>
    <xf numFmtId="3" fontId="13" fillId="0" borderId="39" xfId="0" applyNumberFormat="1" applyFont="1" applyBorder="1" applyAlignment="1">
      <alignment horizontal="right"/>
    </xf>
    <xf numFmtId="3" fontId="13" fillId="0" borderId="40" xfId="0" applyNumberFormat="1" applyFont="1" applyBorder="1" applyAlignment="1">
      <alignment horizontal="right"/>
    </xf>
    <xf numFmtId="3" fontId="13" fillId="0" borderId="4" xfId="0" applyNumberFormat="1" applyFont="1" applyBorder="1" applyAlignment="1">
      <alignment horizontal="right"/>
    </xf>
    <xf numFmtId="3" fontId="13" fillId="0" borderId="5" xfId="0" applyNumberFormat="1" applyFont="1" applyBorder="1" applyAlignment="1">
      <alignment horizontal="right"/>
    </xf>
    <xf numFmtId="3" fontId="13" fillId="0" borderId="6" xfId="0" applyNumberFormat="1" applyFont="1" applyBorder="1" applyAlignment="1">
      <alignment horizontal="right"/>
    </xf>
    <xf numFmtId="0" fontId="9" fillId="0" borderId="13" xfId="0" applyFont="1" applyBorder="1" applyAlignment="1">
      <alignment horizontal="center"/>
    </xf>
    <xf numFmtId="14" fontId="9" fillId="0" borderId="7" xfId="0" applyNumberFormat="1" applyFont="1" applyFill="1" applyBorder="1" applyAlignment="1">
      <alignment horizontal="right"/>
    </xf>
    <xf numFmtId="0" fontId="10" fillId="0"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7" xfId="0" applyFont="1" applyBorder="1" applyAlignment="1">
      <alignment horizont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2" xfId="0" applyFont="1" applyBorder="1" applyAlignment="1">
      <alignment horizontal="center" wrapText="1"/>
    </xf>
    <xf numFmtId="0" fontId="10" fillId="0" borderId="0" xfId="0" applyFont="1" applyBorder="1" applyAlignment="1">
      <alignment horizontal="center" wrapText="1"/>
    </xf>
    <xf numFmtId="0" fontId="10" fillId="0" borderId="3" xfId="0" applyFont="1" applyBorder="1" applyAlignment="1">
      <alignment horizontal="center" wrapText="1"/>
    </xf>
    <xf numFmtId="0" fontId="13" fillId="0" borderId="8" xfId="0" applyFont="1" applyBorder="1" applyAlignment="1">
      <alignment horizontal="left" wrapText="1"/>
    </xf>
    <xf numFmtId="49" fontId="13" fillId="0" borderId="8" xfId="0" applyNumberFormat="1" applyFont="1" applyBorder="1" applyAlignment="1">
      <alignment horizontal="center"/>
    </xf>
    <xf numFmtId="3" fontId="13" fillId="0" borderId="8" xfId="0" applyNumberFormat="1" applyFont="1" applyBorder="1" applyAlignment="1">
      <alignment horizontal="center"/>
    </xf>
    <xf numFmtId="14" fontId="13" fillId="0" borderId="8" xfId="0" applyNumberFormat="1" applyFont="1" applyBorder="1" applyAlignment="1">
      <alignment horizontal="right"/>
    </xf>
    <xf numFmtId="3" fontId="13" fillId="0" borderId="8" xfId="0" applyNumberFormat="1" applyFont="1" applyBorder="1" applyAlignment="1">
      <alignment horizontal="right"/>
    </xf>
    <xf numFmtId="0" fontId="10" fillId="0" borderId="9" xfId="0" applyFont="1" applyBorder="1" applyAlignment="1">
      <alignment horizontal="left"/>
    </xf>
    <xf numFmtId="0" fontId="10" fillId="0" borderId="8" xfId="0" applyFont="1" applyBorder="1" applyAlignment="1">
      <alignment horizontal="left"/>
    </xf>
    <xf numFmtId="3" fontId="10" fillId="0" borderId="8" xfId="0" applyNumberFormat="1" applyFont="1" applyBorder="1" applyAlignment="1">
      <alignment horizontal="right"/>
    </xf>
    <xf numFmtId="3" fontId="10" fillId="0" borderId="8" xfId="0" applyNumberFormat="1" applyFont="1" applyFill="1" applyBorder="1" applyAlignment="1">
      <alignment horizontal="right"/>
    </xf>
    <xf numFmtId="3" fontId="10" fillId="0" borderId="8" xfId="0" applyNumberFormat="1" applyFont="1" applyFill="1" applyBorder="1" applyAlignment="1">
      <alignment horizontal="right" wrapText="1"/>
    </xf>
    <xf numFmtId="164" fontId="9" fillId="0" borderId="8" xfId="0" applyNumberFormat="1" applyFont="1" applyFill="1" applyBorder="1" applyAlignment="1">
      <alignment horizontal="right"/>
    </xf>
    <xf numFmtId="9" fontId="10" fillId="0" borderId="8" xfId="0" applyNumberFormat="1" applyFont="1" applyFill="1" applyBorder="1" applyAlignment="1">
      <alignment horizontal="right"/>
    </xf>
    <xf numFmtId="0" fontId="10" fillId="0" borderId="8" xfId="0" applyFont="1" applyBorder="1" applyAlignment="1">
      <alignment horizontal="left" vertical="center" wrapText="1"/>
    </xf>
    <xf numFmtId="0" fontId="28" fillId="0" borderId="0" xfId="0" applyFont="1" applyAlignment="1">
      <alignment horizontal="left" wrapText="1"/>
    </xf>
    <xf numFmtId="0" fontId="28" fillId="0" borderId="0" xfId="0" applyFont="1" applyBorder="1" applyAlignment="1">
      <alignment horizontal="left"/>
    </xf>
    <xf numFmtId="0" fontId="3" fillId="0" borderId="0" xfId="0" applyFont="1" applyFill="1" applyAlignment="1">
      <alignment horizontal="left" wrapText="1"/>
    </xf>
    <xf numFmtId="0" fontId="10" fillId="0" borderId="14"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 xfId="0" applyFont="1" applyBorder="1" applyAlignment="1">
      <alignment horizontal="center"/>
    </xf>
    <xf numFmtId="0" fontId="10" fillId="0" borderId="13" xfId="0" applyFont="1" applyBorder="1" applyAlignment="1">
      <alignment horizontal="center" vertical="center" wrapText="1"/>
    </xf>
    <xf numFmtId="0" fontId="9" fillId="0" borderId="9" xfId="0" applyFont="1" applyBorder="1" applyAlignment="1">
      <alignment horizontal="left" wrapText="1"/>
    </xf>
    <xf numFmtId="0" fontId="13" fillId="0" borderId="9" xfId="0" applyFont="1" applyBorder="1" applyAlignment="1">
      <alignment horizontal="left"/>
    </xf>
    <xf numFmtId="0" fontId="13" fillId="0" borderId="8" xfId="0" applyFont="1" applyBorder="1" applyAlignment="1">
      <alignment horizontal="left"/>
    </xf>
    <xf numFmtId="0" fontId="13" fillId="0" borderId="7" xfId="0" applyFont="1" applyBorder="1" applyAlignment="1">
      <alignment horizontal="left"/>
    </xf>
    <xf numFmtId="0" fontId="40" fillId="0" borderId="0" xfId="0" applyFont="1" applyAlignment="1">
      <alignment horizontal="left"/>
    </xf>
    <xf numFmtId="0" fontId="9" fillId="0" borderId="0" xfId="0" applyFont="1" applyBorder="1" applyAlignment="1">
      <alignment vertical="center"/>
    </xf>
    <xf numFmtId="0" fontId="9" fillId="0" borderId="0" xfId="0" applyFont="1" applyBorder="1" applyAlignment="1">
      <alignment horizontal="left" vertical="center"/>
    </xf>
    <xf numFmtId="0" fontId="10" fillId="0" borderId="1" xfId="0" applyFont="1" applyBorder="1" applyAlignment="1">
      <alignment horizontal="center" vertical="center"/>
    </xf>
    <xf numFmtId="0" fontId="10" fillId="0" borderId="14" xfId="0" applyFont="1" applyBorder="1" applyAlignment="1">
      <alignment horizontal="center" vertical="center"/>
    </xf>
    <xf numFmtId="3" fontId="10" fillId="0" borderId="20" xfId="0" applyNumberFormat="1" applyFont="1" applyBorder="1" applyAlignment="1">
      <alignment horizontal="center"/>
    </xf>
    <xf numFmtId="3" fontId="10" fillId="0" borderId="21" xfId="0" applyNumberFormat="1" applyFont="1" applyBorder="1" applyAlignment="1">
      <alignment horizontal="center"/>
    </xf>
    <xf numFmtId="3" fontId="10" fillId="0" borderId="22" xfId="0" applyNumberFormat="1" applyFont="1" applyBorder="1" applyAlignment="1">
      <alignment horizontal="center"/>
    </xf>
    <xf numFmtId="0" fontId="10" fillId="0" borderId="17" xfId="0" applyFont="1" applyBorder="1" applyAlignment="1">
      <alignment horizontal="center" vertical="top" wrapText="1"/>
    </xf>
    <xf numFmtId="0" fontId="10" fillId="0" borderId="18" xfId="0" applyFont="1" applyBorder="1" applyAlignment="1">
      <alignment horizontal="center" vertical="top" wrapText="1"/>
    </xf>
    <xf numFmtId="0" fontId="10" fillId="0" borderId="19" xfId="0" applyFont="1" applyBorder="1" applyAlignment="1">
      <alignment horizontal="center" vertical="top" wrapText="1"/>
    </xf>
    <xf numFmtId="0" fontId="10" fillId="0" borderId="2" xfId="0" applyFont="1" applyBorder="1" applyAlignment="1">
      <alignment horizontal="center" vertical="top" wrapText="1"/>
    </xf>
    <xf numFmtId="0" fontId="10" fillId="0" borderId="0" xfId="0" applyFont="1" applyBorder="1" applyAlignment="1">
      <alignment horizontal="center" vertical="top" wrapText="1"/>
    </xf>
    <xf numFmtId="0" fontId="10" fillId="0" borderId="3" xfId="0" applyFont="1" applyBorder="1" applyAlignment="1">
      <alignment horizontal="center" vertical="top" wrapText="1"/>
    </xf>
    <xf numFmtId="3" fontId="10" fillId="0" borderId="20" xfId="0" applyNumberFormat="1" applyFont="1" applyFill="1" applyBorder="1" applyAlignment="1">
      <alignment horizontal="center"/>
    </xf>
    <xf numFmtId="3" fontId="10" fillId="0" borderId="21" xfId="0" applyNumberFormat="1" applyFont="1" applyFill="1" applyBorder="1" applyAlignment="1">
      <alignment horizontal="center"/>
    </xf>
    <xf numFmtId="3" fontId="10" fillId="0" borderId="22" xfId="0" applyNumberFormat="1" applyFont="1" applyFill="1" applyBorder="1" applyAlignment="1">
      <alignment horizontal="center"/>
    </xf>
    <xf numFmtId="3" fontId="9" fillId="0" borderId="8" xfId="0" applyNumberFormat="1" applyFont="1" applyBorder="1" applyAlignment="1">
      <alignment horizontal="right" wrapText="1"/>
    </xf>
    <xf numFmtId="3" fontId="9" fillId="0" borderId="9" xfId="0" applyNumberFormat="1" applyFont="1" applyBorder="1" applyAlignment="1">
      <alignment horizontal="right" wrapText="1"/>
    </xf>
    <xf numFmtId="3" fontId="10" fillId="0" borderId="8" xfId="0" applyNumberFormat="1" applyFont="1" applyBorder="1" applyAlignment="1">
      <alignment horizontal="right"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3" fontId="9" fillId="0" borderId="7" xfId="0" applyNumberFormat="1" applyFont="1" applyBorder="1" applyAlignment="1">
      <alignment horizontal="right" wrapText="1"/>
    </xf>
    <xf numFmtId="0" fontId="26" fillId="0" borderId="0" xfId="0" applyFont="1" applyAlignment="1">
      <alignment horizontal="left" wrapText="1"/>
    </xf>
    <xf numFmtId="0" fontId="10" fillId="0" borderId="7" xfId="0" applyFont="1" applyBorder="1" applyAlignment="1">
      <alignment horizontal="right" wrapText="1"/>
    </xf>
    <xf numFmtId="0" fontId="10" fillId="0" borderId="8" xfId="0" applyFont="1" applyBorder="1" applyAlignment="1">
      <alignment horizontal="right" wrapText="1"/>
    </xf>
    <xf numFmtId="0" fontId="10" fillId="0" borderId="9" xfId="0" applyFont="1" applyBorder="1" applyAlignment="1">
      <alignment horizontal="right" wrapText="1"/>
    </xf>
    <xf numFmtId="0" fontId="10" fillId="0" borderId="4" xfId="0" applyFont="1" applyBorder="1" applyAlignment="1">
      <alignment horizontal="center" wrapText="1"/>
    </xf>
    <xf numFmtId="0" fontId="10" fillId="0" borderId="5" xfId="0" applyFont="1" applyBorder="1" applyAlignment="1">
      <alignment horizontal="center" wrapText="1"/>
    </xf>
    <xf numFmtId="0" fontId="10" fillId="0" borderId="6" xfId="0" applyFont="1" applyBorder="1" applyAlignment="1">
      <alignment horizont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3" fontId="10" fillId="0" borderId="20" xfId="0" applyNumberFormat="1" applyFont="1" applyBorder="1" applyAlignment="1">
      <alignment horizontal="right"/>
    </xf>
    <xf numFmtId="3" fontId="10" fillId="0" borderId="21" xfId="0" applyNumberFormat="1" applyFont="1" applyBorder="1" applyAlignment="1">
      <alignment horizontal="right"/>
    </xf>
    <xf numFmtId="3" fontId="10" fillId="0" borderId="22" xfId="0" applyNumberFormat="1" applyFont="1" applyBorder="1" applyAlignment="1">
      <alignment horizontal="right"/>
    </xf>
    <xf numFmtId="0" fontId="10" fillId="0" borderId="1" xfId="0" applyFont="1" applyBorder="1" applyAlignment="1">
      <alignment horizontal="right"/>
    </xf>
    <xf numFmtId="10" fontId="9" fillId="0" borderId="9" xfId="0" applyNumberFormat="1" applyFont="1" applyBorder="1" applyAlignment="1">
      <alignment horizontal="right"/>
    </xf>
    <xf numFmtId="10" fontId="9" fillId="0" borderId="8" xfId="0" applyNumberFormat="1" applyFont="1" applyBorder="1" applyAlignment="1">
      <alignment horizontal="right"/>
    </xf>
    <xf numFmtId="0" fontId="9" fillId="0" borderId="2" xfId="0" applyFont="1" applyBorder="1" applyAlignment="1">
      <alignment horizontal="center"/>
    </xf>
    <xf numFmtId="0" fontId="9" fillId="0" borderId="0" xfId="0" applyFont="1" applyBorder="1" applyAlignment="1">
      <alignment horizontal="center"/>
    </xf>
    <xf numFmtId="0" fontId="9" fillId="0" borderId="3" xfId="0" applyFont="1" applyBorder="1" applyAlignment="1">
      <alignment horizontal="center"/>
    </xf>
    <xf numFmtId="10" fontId="9" fillId="0" borderId="7" xfId="0" applyNumberFormat="1" applyFont="1" applyBorder="1" applyAlignment="1">
      <alignment horizontal="right"/>
    </xf>
    <xf numFmtId="0" fontId="13" fillId="0" borderId="0" xfId="0" applyFont="1" applyAlignment="1">
      <alignment horizontal="left"/>
    </xf>
    <xf numFmtId="0" fontId="9" fillId="0" borderId="1" xfId="0" applyFont="1" applyBorder="1" applyAlignment="1">
      <alignment horizontal="left"/>
    </xf>
    <xf numFmtId="3" fontId="9" fillId="0" borderId="20" xfId="0" applyNumberFormat="1" applyFont="1" applyBorder="1" applyAlignment="1">
      <alignment horizontal="center"/>
    </xf>
    <xf numFmtId="3" fontId="9" fillId="0" borderId="21" xfId="0" applyNumberFormat="1" applyFont="1" applyBorder="1" applyAlignment="1">
      <alignment horizontal="center"/>
    </xf>
    <xf numFmtId="3" fontId="9" fillId="0" borderId="22" xfId="0" applyNumberFormat="1" applyFont="1" applyBorder="1" applyAlignment="1">
      <alignment horizontal="center"/>
    </xf>
    <xf numFmtId="3" fontId="9" fillId="0" borderId="20" xfId="0" applyNumberFormat="1" applyFont="1" applyBorder="1" applyAlignment="1">
      <alignment horizontal="right"/>
    </xf>
    <xf numFmtId="3" fontId="9" fillId="0" borderId="21" xfId="0" applyNumberFormat="1" applyFont="1" applyBorder="1" applyAlignment="1">
      <alignment horizontal="right"/>
    </xf>
    <xf numFmtId="3" fontId="9" fillId="0" borderId="22" xfId="0" applyNumberFormat="1" applyFont="1" applyBorder="1" applyAlignment="1">
      <alignment horizontal="right"/>
    </xf>
    <xf numFmtId="3" fontId="10" fillId="0" borderId="7" xfId="0" applyNumberFormat="1" applyFont="1" applyBorder="1" applyAlignment="1"/>
    <xf numFmtId="3" fontId="10" fillId="0" borderId="8" xfId="0" applyNumberFormat="1" applyFont="1" applyBorder="1" applyAlignment="1"/>
    <xf numFmtId="3" fontId="10" fillId="0" borderId="9" xfId="0" applyNumberFormat="1" applyFont="1" applyBorder="1" applyAlignment="1"/>
    <xf numFmtId="0" fontId="9" fillId="0" borderId="1" xfId="0" applyFont="1" applyBorder="1" applyAlignment="1">
      <alignment horizontal="left" wrapText="1"/>
    </xf>
    <xf numFmtId="0" fontId="9" fillId="0" borderId="12" xfId="0" applyFont="1" applyBorder="1" applyAlignment="1">
      <alignment horizont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left"/>
    </xf>
    <xf numFmtId="0" fontId="16" fillId="0" borderId="1" xfId="0" applyFont="1" applyBorder="1" applyAlignment="1">
      <alignment horizontal="left"/>
    </xf>
    <xf numFmtId="0" fontId="14" fillId="0" borderId="9" xfId="0" applyFont="1" applyBorder="1" applyAlignment="1">
      <alignment horizontal="left"/>
    </xf>
    <xf numFmtId="0" fontId="14" fillId="0" borderId="8" xfId="0" applyFont="1" applyBorder="1" applyAlignment="1">
      <alignment horizontal="left"/>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3" fontId="16" fillId="0" borderId="1" xfId="0" applyNumberFormat="1" applyFont="1" applyBorder="1" applyAlignment="1">
      <alignment horizontal="right"/>
    </xf>
    <xf numFmtId="0" fontId="9" fillId="0" borderId="9" xfId="0" applyFont="1" applyFill="1" applyBorder="1" applyAlignment="1">
      <alignment horizontal="center"/>
    </xf>
    <xf numFmtId="0" fontId="9" fillId="0" borderId="7" xfId="0" applyFont="1" applyFill="1" applyBorder="1" applyAlignment="1">
      <alignment horizontal="center"/>
    </xf>
    <xf numFmtId="0" fontId="9" fillId="0" borderId="7"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25" fillId="0" borderId="0" xfId="0" applyFont="1" applyAlignment="1">
      <alignment horizontal="left"/>
    </xf>
    <xf numFmtId="0" fontId="14" fillId="0" borderId="0" xfId="0" applyFont="1" applyFill="1" applyAlignment="1">
      <alignment horizontal="left"/>
    </xf>
    <xf numFmtId="0" fontId="9" fillId="0" borderId="12" xfId="0" applyFont="1" applyBorder="1" applyAlignment="1">
      <alignment horizontal="left" wrapText="1"/>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9" fillId="0" borderId="1" xfId="0" applyFont="1" applyFill="1" applyBorder="1" applyAlignment="1">
      <alignment horizontal="left" wrapText="1"/>
    </xf>
    <xf numFmtId="0" fontId="10" fillId="0" borderId="7" xfId="0" applyFont="1" applyFill="1" applyBorder="1" applyAlignment="1">
      <alignment horizontal="left" vertical="center" wrapText="1"/>
    </xf>
    <xf numFmtId="0" fontId="9" fillId="0" borderId="12" xfId="0" applyFont="1" applyFill="1" applyBorder="1" applyAlignment="1">
      <alignment horizontal="center"/>
    </xf>
    <xf numFmtId="0" fontId="9" fillId="0" borderId="1" xfId="0" applyFont="1" applyBorder="1" applyAlignment="1">
      <alignment horizontal="left" vertical="center" wrapText="1"/>
    </xf>
    <xf numFmtId="0" fontId="28"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center"/>
    </xf>
    <xf numFmtId="0" fontId="39" fillId="0" borderId="1" xfId="0" applyFont="1" applyBorder="1" applyAlignment="1">
      <alignment horizontal="center"/>
    </xf>
    <xf numFmtId="0" fontId="9" fillId="0" borderId="1" xfId="0" applyFont="1" applyBorder="1" applyAlignment="1">
      <alignment horizontal="center"/>
    </xf>
    <xf numFmtId="0" fontId="13" fillId="0" borderId="0" xfId="0" applyNumberFormat="1" applyFont="1" applyAlignment="1">
      <alignment horizontal="left" vertical="center" wrapText="1"/>
    </xf>
    <xf numFmtId="0" fontId="14" fillId="0" borderId="0" xfId="0" applyFont="1" applyFill="1" applyAlignment="1">
      <alignment horizontal="left" vertical="center" wrapText="1"/>
    </xf>
    <xf numFmtId="9" fontId="10" fillId="0" borderId="1" xfId="0" applyNumberFormat="1" applyFont="1" applyBorder="1" applyAlignment="1">
      <alignment horizontal="right"/>
    </xf>
    <xf numFmtId="0" fontId="10" fillId="0" borderId="21" xfId="0" applyFont="1" applyBorder="1" applyAlignment="1">
      <alignment horizontal="center"/>
    </xf>
    <xf numFmtId="0" fontId="10" fillId="0" borderId="22" xfId="0" applyFont="1" applyBorder="1" applyAlignment="1">
      <alignment horizontal="center"/>
    </xf>
    <xf numFmtId="0" fontId="39" fillId="0" borderId="24" xfId="0" applyFont="1" applyBorder="1" applyAlignment="1">
      <alignment horizontal="center"/>
    </xf>
    <xf numFmtId="0" fontId="39" fillId="0" borderId="30" xfId="0" applyFont="1" applyBorder="1" applyAlignment="1">
      <alignment horizontal="center"/>
    </xf>
    <xf numFmtId="0" fontId="39" fillId="0" borderId="25" xfId="0" applyFont="1" applyBorder="1" applyAlignment="1">
      <alignment horizontal="center"/>
    </xf>
    <xf numFmtId="0" fontId="9" fillId="0" borderId="26" xfId="0" applyFont="1" applyBorder="1" applyAlignment="1">
      <alignment horizontal="center"/>
    </xf>
    <xf numFmtId="0" fontId="9" fillId="0" borderId="16" xfId="0" applyFont="1" applyBorder="1" applyAlignment="1">
      <alignment horizontal="center"/>
    </xf>
    <xf numFmtId="0" fontId="9" fillId="0" borderId="27" xfId="0" applyFont="1" applyBorder="1" applyAlignment="1">
      <alignment horizontal="center"/>
    </xf>
    <xf numFmtId="0" fontId="9" fillId="0" borderId="28" xfId="0" applyFont="1" applyBorder="1" applyAlignment="1">
      <alignment horizontal="center"/>
    </xf>
    <xf numFmtId="0" fontId="9" fillId="0" borderId="33" xfId="0" applyFont="1" applyBorder="1" applyAlignment="1">
      <alignment horizontal="center"/>
    </xf>
    <xf numFmtId="0" fontId="9" fillId="0" borderId="29" xfId="0" applyFont="1" applyBorder="1" applyAlignment="1">
      <alignment horizontal="center"/>
    </xf>
    <xf numFmtId="14" fontId="9" fillId="0" borderId="24" xfId="0" applyNumberFormat="1" applyFont="1" applyBorder="1" applyAlignment="1">
      <alignment horizontal="center"/>
    </xf>
    <xf numFmtId="0" fontId="9" fillId="0" borderId="30" xfId="0" applyFont="1" applyBorder="1" applyAlignment="1">
      <alignment horizontal="center"/>
    </xf>
    <xf numFmtId="0" fontId="9" fillId="0" borderId="25" xfId="0" applyFont="1" applyBorder="1" applyAlignment="1">
      <alignment horizont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8" xfId="0" applyFont="1" applyBorder="1" applyAlignment="1">
      <alignment horizontal="center"/>
    </xf>
    <xf numFmtId="0" fontId="9" fillId="0" borderId="7" xfId="0" applyFont="1" applyBorder="1" applyAlignment="1">
      <alignment horizontal="center"/>
    </xf>
    <xf numFmtId="0" fontId="10" fillId="0" borderId="0" xfId="0" applyFont="1" applyAlignment="1">
      <alignment horizontal="left"/>
    </xf>
    <xf numFmtId="0" fontId="9" fillId="0" borderId="9" xfId="0" applyFont="1" applyBorder="1" applyAlignment="1">
      <alignment horizontal="center"/>
    </xf>
    <xf numFmtId="0" fontId="42" fillId="0" borderId="67" xfId="0" applyFont="1" applyFill="1" applyBorder="1" applyAlignment="1">
      <alignment horizontal="left"/>
    </xf>
    <xf numFmtId="0" fontId="42" fillId="0" borderId="68" xfId="0" applyFont="1" applyFill="1" applyBorder="1" applyAlignment="1">
      <alignment horizontal="left"/>
    </xf>
    <xf numFmtId="0" fontId="42" fillId="0" borderId="69" xfId="0" applyFont="1" applyFill="1" applyBorder="1" applyAlignment="1">
      <alignment horizontal="left"/>
    </xf>
    <xf numFmtId="0" fontId="9" fillId="0" borderId="1" xfId="0" applyFont="1" applyFill="1" applyBorder="1" applyAlignment="1">
      <alignment horizontal="center"/>
    </xf>
    <xf numFmtId="0" fontId="9" fillId="0" borderId="8" xfId="0" applyFont="1" applyFill="1" applyBorder="1" applyAlignment="1">
      <alignment horizontal="center"/>
    </xf>
    <xf numFmtId="0" fontId="15" fillId="0" borderId="7"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14" fontId="9" fillId="0" borderId="41" xfId="0" applyNumberFormat="1" applyFont="1" applyFill="1" applyBorder="1" applyAlignment="1">
      <alignment horizontal="center"/>
    </xf>
    <xf numFmtId="0" fontId="9" fillId="0" borderId="42" xfId="0" applyFont="1" applyFill="1" applyBorder="1" applyAlignment="1">
      <alignment horizontal="center"/>
    </xf>
    <xf numFmtId="0" fontId="9" fillId="0" borderId="43" xfId="0" applyFont="1" applyFill="1" applyBorder="1" applyAlignment="1">
      <alignment horizontal="center"/>
    </xf>
    <xf numFmtId="14" fontId="9" fillId="4" borderId="41" xfId="0" applyNumberFormat="1" applyFont="1" applyFill="1" applyBorder="1" applyAlignment="1">
      <alignment horizontal="center"/>
    </xf>
    <xf numFmtId="0" fontId="9" fillId="4" borderId="42" xfId="0" applyFont="1" applyFill="1" applyBorder="1" applyAlignment="1">
      <alignment horizontal="center"/>
    </xf>
    <xf numFmtId="0" fontId="9" fillId="4" borderId="43" xfId="0" applyFont="1" applyFill="1" applyBorder="1" applyAlignment="1">
      <alignment horizontal="center"/>
    </xf>
    <xf numFmtId="3" fontId="9" fillId="0" borderId="1" xfId="0" applyNumberFormat="1" applyFont="1" applyBorder="1" applyAlignment="1">
      <alignment horizontal="right"/>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4" fillId="0" borderId="0" xfId="0" applyFont="1" applyBorder="1" applyAlignment="1">
      <alignment horizontal="left" vertical="center" wrapText="1"/>
    </xf>
    <xf numFmtId="0" fontId="3" fillId="0" borderId="0" xfId="0" applyFont="1" applyBorder="1" applyAlignment="1">
      <alignment horizontal="left"/>
    </xf>
    <xf numFmtId="0" fontId="10" fillId="0" borderId="20" xfId="0" applyFont="1" applyBorder="1" applyAlignment="1">
      <alignment horizontal="center"/>
    </xf>
    <xf numFmtId="0" fontId="9" fillId="0" borderId="12" xfId="0" applyFont="1" applyBorder="1" applyAlignment="1">
      <alignment horizontal="center" vertical="center" wrapText="1"/>
    </xf>
    <xf numFmtId="0" fontId="9" fillId="0" borderId="26" xfId="0" applyFont="1" applyBorder="1" applyAlignment="1">
      <alignment horizontal="left" vertical="center" wrapText="1"/>
    </xf>
    <xf numFmtId="0" fontId="9" fillId="0" borderId="16" xfId="0" applyFont="1" applyBorder="1" applyAlignment="1">
      <alignment horizontal="left" vertical="center" wrapText="1"/>
    </xf>
    <xf numFmtId="0" fontId="9" fillId="0" borderId="27" xfId="0" applyFont="1" applyBorder="1" applyAlignment="1">
      <alignment horizontal="left" vertical="center" wrapText="1"/>
    </xf>
    <xf numFmtId="0" fontId="10" fillId="0" borderId="1" xfId="0" applyFont="1" applyFill="1" applyBorder="1" applyAlignment="1">
      <alignment horizontal="center"/>
    </xf>
    <xf numFmtId="0" fontId="10" fillId="0" borderId="13"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20" xfId="0" applyFont="1" applyBorder="1" applyAlignment="1">
      <alignment horizontal="left"/>
    </xf>
    <xf numFmtId="0" fontId="10" fillId="0" borderId="21" xfId="0" applyFont="1" applyBorder="1" applyAlignment="1">
      <alignment horizontal="left"/>
    </xf>
    <xf numFmtId="0" fontId="10" fillId="0" borderId="22" xfId="0" applyFont="1" applyBorder="1" applyAlignment="1">
      <alignment horizontal="left"/>
    </xf>
    <xf numFmtId="3" fontId="9" fillId="0" borderId="38" xfId="0" applyNumberFormat="1" applyFont="1" applyBorder="1" applyAlignment="1">
      <alignment horizontal="right" vertical="center" wrapText="1"/>
    </xf>
    <xf numFmtId="3" fontId="9" fillId="0" borderId="39" xfId="0" applyNumberFormat="1" applyFont="1" applyBorder="1" applyAlignment="1">
      <alignment horizontal="right" vertical="center" wrapText="1"/>
    </xf>
    <xf numFmtId="3" fontId="9" fillId="0" borderId="40" xfId="0" applyNumberFormat="1" applyFont="1" applyBorder="1" applyAlignment="1">
      <alignment horizontal="right" vertical="center" wrapText="1"/>
    </xf>
    <xf numFmtId="3" fontId="9" fillId="0" borderId="31" xfId="0" applyNumberFormat="1" applyFont="1" applyBorder="1" applyAlignment="1">
      <alignment horizontal="right" vertical="center" wrapText="1"/>
    </xf>
    <xf numFmtId="3" fontId="9" fillId="0" borderId="34" xfId="0" applyNumberFormat="1" applyFont="1" applyBorder="1" applyAlignment="1">
      <alignment horizontal="right" vertical="center" wrapText="1"/>
    </xf>
    <xf numFmtId="3" fontId="9" fillId="0" borderId="32" xfId="0" applyNumberFormat="1" applyFont="1" applyBorder="1" applyAlignment="1">
      <alignment horizontal="right" vertical="center" wrapText="1"/>
    </xf>
    <xf numFmtId="3" fontId="9" fillId="0" borderId="38" xfId="0" applyNumberFormat="1" applyFont="1" applyBorder="1" applyAlignment="1">
      <alignment horizontal="right" wrapText="1"/>
    </xf>
    <xf numFmtId="3" fontId="9" fillId="0" borderId="39" xfId="0" applyNumberFormat="1" applyFont="1" applyBorder="1" applyAlignment="1">
      <alignment horizontal="right" wrapText="1"/>
    </xf>
    <xf numFmtId="3" fontId="9" fillId="0" borderId="40" xfId="0" applyNumberFormat="1" applyFont="1" applyBorder="1" applyAlignment="1">
      <alignment horizontal="right" wrapText="1"/>
    </xf>
    <xf numFmtId="3" fontId="9" fillId="0" borderId="31" xfId="0" applyNumberFormat="1" applyFont="1" applyBorder="1" applyAlignment="1">
      <alignment horizontal="right" wrapText="1"/>
    </xf>
    <xf numFmtId="3" fontId="9" fillId="0" borderId="34" xfId="0" applyNumberFormat="1" applyFont="1" applyBorder="1" applyAlignment="1">
      <alignment horizontal="right" wrapText="1"/>
    </xf>
    <xf numFmtId="3" fontId="9" fillId="0" borderId="32" xfId="0" applyNumberFormat="1" applyFont="1" applyBorder="1" applyAlignment="1">
      <alignment horizontal="right" wrapText="1"/>
    </xf>
    <xf numFmtId="3" fontId="9" fillId="0" borderId="8" xfId="0" applyNumberFormat="1" applyFont="1" applyFill="1" applyBorder="1" applyAlignment="1">
      <alignment horizontal="right" vertical="center" wrapText="1"/>
    </xf>
    <xf numFmtId="0" fontId="26" fillId="0" borderId="0" xfId="0" applyFont="1" applyBorder="1" applyAlignment="1">
      <alignment horizontal="left" vertical="center" wrapText="1"/>
    </xf>
    <xf numFmtId="0" fontId="3" fillId="0" borderId="0" xfId="0" applyFont="1" applyBorder="1" applyAlignment="1">
      <alignment horizontal="left" vertical="center" wrapText="1"/>
    </xf>
    <xf numFmtId="0" fontId="9" fillId="0" borderId="10" xfId="0" applyFont="1" applyBorder="1" applyAlignment="1">
      <alignment horizontal="left" wrapText="1"/>
    </xf>
    <xf numFmtId="3" fontId="9" fillId="0" borderId="38" xfId="0" applyNumberFormat="1" applyFont="1" applyBorder="1" applyAlignment="1">
      <alignment horizontal="center"/>
    </xf>
    <xf numFmtId="3" fontId="9" fillId="0" borderId="39" xfId="0" applyNumberFormat="1" applyFont="1" applyBorder="1" applyAlignment="1">
      <alignment horizontal="center"/>
    </xf>
    <xf numFmtId="3" fontId="9" fillId="0" borderId="40" xfId="0" applyNumberFormat="1" applyFont="1" applyBorder="1" applyAlignment="1">
      <alignment horizontal="center"/>
    </xf>
    <xf numFmtId="3" fontId="9" fillId="0" borderId="4" xfId="0" applyNumberFormat="1" applyFont="1" applyBorder="1" applyAlignment="1">
      <alignment horizontal="center"/>
    </xf>
    <xf numFmtId="3" fontId="9" fillId="0" borderId="5" xfId="0" applyNumberFormat="1" applyFont="1" applyBorder="1" applyAlignment="1">
      <alignment horizontal="center"/>
    </xf>
    <xf numFmtId="3" fontId="9" fillId="0" borderId="6" xfId="0" applyNumberFormat="1" applyFont="1" applyBorder="1" applyAlignment="1">
      <alignment horizontal="center"/>
    </xf>
    <xf numFmtId="0" fontId="10" fillId="0" borderId="1" xfId="0" applyFont="1" applyBorder="1" applyAlignment="1">
      <alignment horizontal="left" vertical="center" wrapText="1"/>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10" fillId="0" borderId="2" xfId="0" applyFont="1" applyBorder="1" applyAlignment="1">
      <alignment horizontal="center" vertical="center"/>
    </xf>
    <xf numFmtId="0" fontId="10" fillId="0" borderId="0" xfId="0" applyFont="1" applyBorder="1" applyAlignment="1">
      <alignment horizontal="center" vertical="center"/>
    </xf>
    <xf numFmtId="0" fontId="10" fillId="0" borderId="3" xfId="0" applyFont="1" applyBorder="1" applyAlignment="1">
      <alignment horizontal="center" vertical="center"/>
    </xf>
    <xf numFmtId="0" fontId="9" fillId="0" borderId="26" xfId="0" applyFont="1" applyFill="1" applyBorder="1" applyAlignment="1">
      <alignment horizontal="left"/>
    </xf>
    <xf numFmtId="0" fontId="9" fillId="0" borderId="16" xfId="0" applyFont="1" applyFill="1" applyBorder="1" applyAlignment="1">
      <alignment horizontal="left"/>
    </xf>
    <xf numFmtId="0" fontId="9" fillId="0" borderId="27" xfId="0" applyFont="1" applyFill="1" applyBorder="1" applyAlignment="1">
      <alignment horizontal="left"/>
    </xf>
    <xf numFmtId="3" fontId="9" fillId="0" borderId="26" xfId="0" applyNumberFormat="1" applyFont="1" applyFill="1" applyBorder="1" applyAlignment="1">
      <alignment horizontal="right"/>
    </xf>
    <xf numFmtId="3" fontId="9" fillId="0" borderId="16" xfId="0" applyNumberFormat="1" applyFont="1" applyFill="1" applyBorder="1" applyAlignment="1">
      <alignment horizontal="right"/>
    </xf>
    <xf numFmtId="3" fontId="9" fillId="0" borderId="27" xfId="0" applyNumberFormat="1" applyFont="1" applyFill="1" applyBorder="1" applyAlignment="1">
      <alignment horizontal="right"/>
    </xf>
    <xf numFmtId="3" fontId="13" fillId="0" borderId="8" xfId="0" applyNumberFormat="1" applyFont="1" applyFill="1" applyBorder="1" applyAlignment="1">
      <alignment horizontal="right"/>
    </xf>
    <xf numFmtId="49" fontId="3" fillId="0" borderId="0" xfId="0" applyNumberFormat="1" applyFont="1" applyAlignment="1">
      <alignment horizontal="left" wrapText="1"/>
    </xf>
    <xf numFmtId="0" fontId="9" fillId="0" borderId="8" xfId="0" applyFont="1" applyFill="1" applyBorder="1" applyAlignment="1">
      <alignment horizontal="left" vertical="center"/>
    </xf>
    <xf numFmtId="0" fontId="9" fillId="0" borderId="10" xfId="0" applyFont="1" applyFill="1" applyBorder="1" applyAlignment="1">
      <alignment horizontal="left" vertical="center"/>
    </xf>
    <xf numFmtId="0" fontId="13" fillId="0" borderId="7" xfId="0" applyFont="1" applyBorder="1" applyAlignment="1">
      <alignment horizontal="left" vertical="center" wrapText="1"/>
    </xf>
    <xf numFmtId="0" fontId="13" fillId="0" borderId="36" xfId="0" applyFont="1" applyBorder="1" applyAlignment="1">
      <alignment horizontal="left" vertical="center" wrapText="1"/>
    </xf>
    <xf numFmtId="0" fontId="9" fillId="0" borderId="11" xfId="0" applyFont="1" applyFill="1" applyBorder="1" applyAlignment="1">
      <alignment horizontal="left"/>
    </xf>
    <xf numFmtId="0" fontId="9" fillId="0" borderId="38"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9" fillId="0" borderId="40"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13" fillId="0" borderId="35"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36" xfId="0" applyFont="1" applyFill="1" applyBorder="1" applyAlignment="1">
      <alignment horizontal="left" vertical="center" wrapText="1"/>
    </xf>
    <xf numFmtId="0" fontId="9" fillId="0" borderId="9"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3" fillId="0" borderId="35" xfId="0" applyFont="1" applyFill="1" applyBorder="1" applyAlignment="1">
      <alignment horizontal="left" vertical="center"/>
    </xf>
    <xf numFmtId="0" fontId="13" fillId="0" borderId="8" xfId="0" applyFont="1" applyFill="1" applyBorder="1" applyAlignment="1">
      <alignment horizontal="left" vertical="center"/>
    </xf>
    <xf numFmtId="0" fontId="13" fillId="0" borderId="36" xfId="0" applyFont="1" applyFill="1" applyBorder="1" applyAlignment="1">
      <alignment horizontal="left" vertical="center"/>
    </xf>
    <xf numFmtId="0" fontId="15" fillId="0" borderId="7" xfId="0" applyFont="1" applyFill="1" applyBorder="1" applyAlignment="1">
      <alignment horizontal="left" vertical="center"/>
    </xf>
    <xf numFmtId="0" fontId="15" fillId="0" borderId="8" xfId="0" applyFont="1" applyFill="1" applyBorder="1" applyAlignment="1">
      <alignment horizontal="left" vertical="center"/>
    </xf>
    <xf numFmtId="0" fontId="15" fillId="0" borderId="9" xfId="0" applyFont="1" applyFill="1" applyBorder="1" applyAlignment="1">
      <alignment horizontal="left" vertical="center"/>
    </xf>
    <xf numFmtId="0" fontId="9" fillId="0" borderId="9" xfId="0" applyFont="1" applyFill="1" applyBorder="1" applyAlignment="1">
      <alignment horizontal="left" vertical="center"/>
    </xf>
    <xf numFmtId="0" fontId="9" fillId="0" borderId="7" xfId="0" applyFont="1" applyFill="1" applyBorder="1" applyAlignment="1">
      <alignment horizontal="left" vertical="center"/>
    </xf>
    <xf numFmtId="0" fontId="15"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15" fillId="0" borderId="1" xfId="0" applyFont="1" applyFill="1" applyBorder="1" applyAlignment="1">
      <alignment horizontal="left" vertical="center"/>
    </xf>
    <xf numFmtId="3" fontId="15" fillId="0" borderId="1" xfId="0" applyNumberFormat="1" applyFont="1" applyFill="1" applyBorder="1" applyAlignment="1">
      <alignment horizontal="right"/>
    </xf>
    <xf numFmtId="0" fontId="15" fillId="0" borderId="1" xfId="0" applyFont="1" applyFill="1" applyBorder="1" applyAlignment="1">
      <alignment horizontal="left"/>
    </xf>
    <xf numFmtId="0" fontId="9" fillId="0" borderId="10" xfId="0" applyFont="1" applyFill="1" applyBorder="1" applyAlignment="1">
      <alignment horizontal="left"/>
    </xf>
    <xf numFmtId="0" fontId="10" fillId="0" borderId="20"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9" fillId="0" borderId="36" xfId="0" applyFont="1" applyFill="1" applyBorder="1" applyAlignment="1">
      <alignment horizontal="left" vertical="center"/>
    </xf>
    <xf numFmtId="0" fontId="9" fillId="0" borderId="36" xfId="0" applyFont="1" applyFill="1" applyBorder="1" applyAlignment="1">
      <alignment horizontal="left" vertical="center" wrapText="1"/>
    </xf>
    <xf numFmtId="0" fontId="9" fillId="0" borderId="73" xfId="0" applyFont="1" applyFill="1" applyBorder="1" applyAlignment="1">
      <alignment horizontal="left" vertical="center"/>
    </xf>
    <xf numFmtId="0" fontId="9" fillId="0" borderId="74" xfId="0" applyFont="1" applyFill="1" applyBorder="1" applyAlignment="1">
      <alignment horizontal="left" vertical="center"/>
    </xf>
    <xf numFmtId="0" fontId="9" fillId="0" borderId="75" xfId="0" applyFont="1" applyFill="1" applyBorder="1" applyAlignment="1">
      <alignment horizontal="left" vertical="center"/>
    </xf>
    <xf numFmtId="0" fontId="15" fillId="0" borderId="12" xfId="0" applyFont="1" applyFill="1" applyBorder="1" applyAlignment="1">
      <alignment horizontal="left" vertical="center"/>
    </xf>
    <xf numFmtId="0" fontId="15" fillId="0" borderId="12" xfId="0" applyFont="1" applyFill="1" applyBorder="1" applyAlignment="1">
      <alignment horizontal="left" vertical="center" wrapText="1"/>
    </xf>
    <xf numFmtId="3" fontId="13" fillId="0" borderId="9" xfId="0" applyNumberFormat="1" applyFont="1" applyFill="1" applyBorder="1" applyAlignment="1">
      <alignment horizontal="right"/>
    </xf>
    <xf numFmtId="3" fontId="13" fillId="0" borderId="7" xfId="0" applyNumberFormat="1" applyFont="1" applyFill="1" applyBorder="1" applyAlignment="1">
      <alignment horizontal="right"/>
    </xf>
    <xf numFmtId="3" fontId="10" fillId="0" borderId="10" xfId="0" applyNumberFormat="1" applyFont="1" applyFill="1" applyBorder="1" applyAlignment="1">
      <alignment horizontal="right"/>
    </xf>
    <xf numFmtId="3" fontId="13" fillId="0" borderId="35" xfId="0" applyNumberFormat="1" applyFont="1" applyFill="1" applyBorder="1" applyAlignment="1">
      <alignment horizontal="right"/>
    </xf>
    <xf numFmtId="3" fontId="13" fillId="0" borderId="36" xfId="0" applyNumberFormat="1" applyFont="1" applyFill="1" applyBorder="1" applyAlignment="1">
      <alignment horizontal="right"/>
    </xf>
    <xf numFmtId="3" fontId="10" fillId="0" borderId="36" xfId="0" applyNumberFormat="1" applyFont="1" applyFill="1" applyBorder="1" applyAlignment="1">
      <alignment horizontal="right"/>
    </xf>
    <xf numFmtId="3" fontId="15" fillId="0" borderId="12" xfId="0" applyNumberFormat="1" applyFont="1" applyFill="1" applyBorder="1" applyAlignment="1">
      <alignment horizontal="right"/>
    </xf>
    <xf numFmtId="0" fontId="13" fillId="0" borderId="15" xfId="0" applyFont="1" applyFill="1" applyBorder="1" applyAlignment="1">
      <alignment horizontal="left" vertical="center"/>
    </xf>
    <xf numFmtId="0" fontId="13" fillId="0" borderId="15" xfId="0" applyFont="1" applyFill="1" applyBorder="1" applyAlignment="1">
      <alignment horizontal="left"/>
    </xf>
    <xf numFmtId="0" fontId="9" fillId="0" borderId="2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27" xfId="0" applyFont="1" applyFill="1" applyBorder="1" applyAlignment="1">
      <alignment horizontal="left" vertical="center" wrapText="1"/>
    </xf>
    <xf numFmtId="0" fontId="9" fillId="0" borderId="26" xfId="0" applyFont="1" applyFill="1" applyBorder="1" applyAlignment="1">
      <alignment vertical="center"/>
    </xf>
    <xf numFmtId="0" fontId="9" fillId="0" borderId="16" xfId="0" applyFont="1" applyFill="1" applyBorder="1" applyAlignment="1">
      <alignment vertical="center"/>
    </xf>
    <xf numFmtId="0" fontId="9" fillId="0" borderId="27" xfId="0" applyFont="1" applyFill="1" applyBorder="1" applyAlignment="1">
      <alignment vertical="center"/>
    </xf>
    <xf numFmtId="0" fontId="10" fillId="0" borderId="1"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542925</xdr:colOff>
          <xdr:row>18</xdr:row>
          <xdr:rowOff>161925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28575</xdr:rowOff>
        </xdr:from>
        <xdr:to>
          <xdr:col>19</xdr:col>
          <xdr:colOff>104775</xdr:colOff>
          <xdr:row>57</xdr:row>
          <xdr:rowOff>104775</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9"/>
  <sheetViews>
    <sheetView workbookViewId="0">
      <selection activeCell="M379" sqref="M379"/>
    </sheetView>
  </sheetViews>
  <sheetFormatPr defaultRowHeight="15"/>
  <cols>
    <col min="1" max="1" width="7.5703125" customWidth="1"/>
    <col min="2" max="2" width="4.140625" customWidth="1"/>
    <col min="3" max="3" width="4.7109375" customWidth="1"/>
    <col min="4" max="4" width="19.7109375" customWidth="1"/>
    <col min="5" max="5" width="5.42578125" customWidth="1"/>
    <col min="8" max="9" width="10" bestFit="1" customWidth="1"/>
    <col min="10" max="10" width="11.42578125" bestFit="1" customWidth="1"/>
    <col min="11" max="12" width="13.7109375" bestFit="1" customWidth="1"/>
  </cols>
  <sheetData>
    <row r="1" spans="1:9">
      <c r="A1" t="s">
        <v>1494</v>
      </c>
    </row>
    <row r="2" spans="1:9">
      <c r="A2" t="s">
        <v>1495</v>
      </c>
    </row>
    <row r="3" spans="1:9">
      <c r="A3" t="s">
        <v>1496</v>
      </c>
    </row>
    <row r="4" spans="1:9">
      <c r="A4" t="s">
        <v>1497</v>
      </c>
    </row>
    <row r="5" spans="1:9">
      <c r="A5" t="s">
        <v>1498</v>
      </c>
      <c r="F5" s="17" t="s">
        <v>592</v>
      </c>
      <c r="G5" s="17" t="s">
        <v>593</v>
      </c>
      <c r="H5" s="17" t="s">
        <v>594</v>
      </c>
      <c r="I5" s="17" t="s">
        <v>595</v>
      </c>
    </row>
    <row r="6" spans="1:9">
      <c r="A6" s="18"/>
      <c r="B6" s="18"/>
      <c r="C6" s="18"/>
      <c r="D6" s="19" t="s">
        <v>596</v>
      </c>
      <c r="E6" s="20" t="s">
        <v>597</v>
      </c>
      <c r="F6" s="21">
        <f>F7+F35+F66</f>
        <v>2664284</v>
      </c>
      <c r="G6" s="21">
        <f>G7+G35+G66</f>
        <v>1198317</v>
      </c>
      <c r="H6" s="21">
        <f>H7+H35+H66</f>
        <v>1465967</v>
      </c>
      <c r="I6" s="21">
        <f>I7+I35+I66</f>
        <v>1312883</v>
      </c>
    </row>
    <row r="7" spans="1:9">
      <c r="A7" s="22" t="s">
        <v>598</v>
      </c>
      <c r="B7" s="22"/>
      <c r="C7" s="22"/>
      <c r="D7" s="23" t="s">
        <v>599</v>
      </c>
      <c r="E7" s="24" t="s">
        <v>600</v>
      </c>
      <c r="F7" s="25">
        <f>F8+F16+F26</f>
        <v>2117501</v>
      </c>
      <c r="G7" s="25">
        <f>G8+G16+G26</f>
        <v>1198317</v>
      </c>
      <c r="H7" s="25">
        <f>H8+H16+H26</f>
        <v>919184</v>
      </c>
      <c r="I7" s="25">
        <f>I8+I16+I26</f>
        <v>907677</v>
      </c>
    </row>
    <row r="8" spans="1:9">
      <c r="A8" s="22"/>
      <c r="B8" s="22" t="s">
        <v>474</v>
      </c>
      <c r="C8" s="22"/>
      <c r="D8" s="23" t="s">
        <v>601</v>
      </c>
      <c r="E8" s="24" t="s">
        <v>602</v>
      </c>
      <c r="F8" s="25">
        <f>SUM(F9:F15)</f>
        <v>0</v>
      </c>
      <c r="G8" s="25">
        <f>SUM(G9:G15)</f>
        <v>0</v>
      </c>
      <c r="H8" s="25">
        <f>SUM(H9:H15)</f>
        <v>0</v>
      </c>
      <c r="I8" s="25">
        <f>SUM(I9:I15)</f>
        <v>0</v>
      </c>
    </row>
    <row r="9" spans="1:9">
      <c r="A9" s="26"/>
      <c r="B9" s="26"/>
      <c r="C9" s="26" t="s">
        <v>12</v>
      </c>
      <c r="D9" s="27" t="s">
        <v>604</v>
      </c>
      <c r="E9" s="28" t="s">
        <v>603</v>
      </c>
      <c r="F9" s="29"/>
      <c r="G9" s="29"/>
      <c r="H9" s="29">
        <f>F9-G9</f>
        <v>0</v>
      </c>
      <c r="I9" s="29"/>
    </row>
    <row r="10" spans="1:9">
      <c r="A10" s="26"/>
      <c r="B10" s="26"/>
      <c r="C10" s="26" t="s">
        <v>5</v>
      </c>
      <c r="D10" s="27" t="s">
        <v>40</v>
      </c>
      <c r="E10" s="28" t="s">
        <v>605</v>
      </c>
      <c r="F10" s="29"/>
      <c r="G10" s="29"/>
      <c r="H10" s="29">
        <f t="shared" ref="H10:H15" si="0">F10-G10</f>
        <v>0</v>
      </c>
      <c r="I10" s="29"/>
    </row>
    <row r="11" spans="1:9">
      <c r="A11" s="26"/>
      <c r="B11" s="26"/>
      <c r="C11" s="26" t="s">
        <v>6</v>
      </c>
      <c r="D11" s="27" t="s">
        <v>542</v>
      </c>
      <c r="E11" s="28" t="s">
        <v>606</v>
      </c>
      <c r="F11" s="29"/>
      <c r="G11" s="29"/>
      <c r="H11" s="29">
        <f t="shared" si="0"/>
        <v>0</v>
      </c>
      <c r="I11" s="29"/>
    </row>
    <row r="12" spans="1:9">
      <c r="A12" s="26"/>
      <c r="B12" s="26"/>
      <c r="C12" s="26" t="s">
        <v>437</v>
      </c>
      <c r="D12" s="27" t="s">
        <v>41</v>
      </c>
      <c r="E12" s="28" t="s">
        <v>607</v>
      </c>
      <c r="F12" s="29"/>
      <c r="G12" s="29"/>
      <c r="H12" s="29">
        <f t="shared" si="0"/>
        <v>0</v>
      </c>
      <c r="I12" s="29"/>
    </row>
    <row r="13" spans="1:9">
      <c r="A13" s="26"/>
      <c r="B13" s="26"/>
      <c r="C13" s="26" t="s">
        <v>439</v>
      </c>
      <c r="D13" s="27" t="s">
        <v>609</v>
      </c>
      <c r="E13" s="28" t="s">
        <v>608</v>
      </c>
      <c r="F13" s="29"/>
      <c r="G13" s="29"/>
      <c r="H13" s="29">
        <f t="shared" si="0"/>
        <v>0</v>
      </c>
      <c r="I13" s="29"/>
    </row>
    <row r="14" spans="1:9">
      <c r="A14" s="26"/>
      <c r="B14" s="26"/>
      <c r="C14" s="26" t="s">
        <v>441</v>
      </c>
      <c r="D14" s="27" t="s">
        <v>611</v>
      </c>
      <c r="E14" s="28" t="s">
        <v>610</v>
      </c>
      <c r="F14" s="29"/>
      <c r="G14" s="29"/>
      <c r="H14" s="29">
        <f t="shared" si="0"/>
        <v>0</v>
      </c>
      <c r="I14" s="29"/>
    </row>
    <row r="15" spans="1:9">
      <c r="A15" s="26"/>
      <c r="B15" s="26"/>
      <c r="C15" s="26" t="s">
        <v>443</v>
      </c>
      <c r="D15" s="27" t="s">
        <v>613</v>
      </c>
      <c r="E15" s="28" t="s">
        <v>612</v>
      </c>
      <c r="F15" s="29"/>
      <c r="G15" s="29"/>
      <c r="H15" s="29">
        <f t="shared" si="0"/>
        <v>0</v>
      </c>
      <c r="I15" s="29"/>
    </row>
    <row r="16" spans="1:9">
      <c r="A16" s="22"/>
      <c r="B16" s="22" t="s">
        <v>615</v>
      </c>
      <c r="C16" s="22"/>
      <c r="D16" s="23" t="s">
        <v>616</v>
      </c>
      <c r="E16" s="24" t="s">
        <v>614</v>
      </c>
      <c r="F16" s="25">
        <f>SUM(F17:F25)</f>
        <v>2117501</v>
      </c>
      <c r="G16" s="25">
        <f>SUM(G17:G25)</f>
        <v>1198317</v>
      </c>
      <c r="H16" s="25">
        <f>SUM(H17:H25)</f>
        <v>919184</v>
      </c>
      <c r="I16" s="25">
        <f>SUM(I17:I25)</f>
        <v>907677</v>
      </c>
    </row>
    <row r="17" spans="1:9">
      <c r="A17" s="26"/>
      <c r="B17" s="26"/>
      <c r="C17" s="26" t="s">
        <v>12</v>
      </c>
      <c r="D17" s="27" t="s">
        <v>58</v>
      </c>
      <c r="E17" s="28" t="s">
        <v>617</v>
      </c>
      <c r="F17" s="29"/>
      <c r="G17" s="29"/>
      <c r="H17" s="29">
        <f t="shared" ref="H17:H25" si="1">F17-G17</f>
        <v>0</v>
      </c>
      <c r="I17" s="29"/>
    </row>
    <row r="18" spans="1:9">
      <c r="A18" s="26"/>
      <c r="B18" s="26"/>
      <c r="C18" s="26" t="s">
        <v>5</v>
      </c>
      <c r="D18" s="27" t="s">
        <v>59</v>
      </c>
      <c r="E18" s="28" t="s">
        <v>618</v>
      </c>
      <c r="F18" s="29"/>
      <c r="G18" s="29"/>
      <c r="H18" s="29">
        <f t="shared" si="1"/>
        <v>0</v>
      </c>
      <c r="I18" s="29"/>
    </row>
    <row r="19" spans="1:9">
      <c r="A19" s="26"/>
      <c r="B19" s="26"/>
      <c r="C19" s="26" t="s">
        <v>6</v>
      </c>
      <c r="D19" s="27" t="s">
        <v>620</v>
      </c>
      <c r="E19" s="28" t="s">
        <v>619</v>
      </c>
      <c r="F19" s="29">
        <v>2075834</v>
      </c>
      <c r="G19" s="29">
        <v>1198317</v>
      </c>
      <c r="H19" s="29">
        <f t="shared" si="1"/>
        <v>877517</v>
      </c>
      <c r="I19" s="29">
        <v>907677</v>
      </c>
    </row>
    <row r="20" spans="1:9">
      <c r="A20" s="26"/>
      <c r="B20" s="26"/>
      <c r="C20" s="26" t="s">
        <v>437</v>
      </c>
      <c r="D20" s="27" t="s">
        <v>622</v>
      </c>
      <c r="E20" s="28" t="s">
        <v>621</v>
      </c>
      <c r="F20" s="29"/>
      <c r="G20" s="29"/>
      <c r="H20" s="29">
        <f t="shared" si="1"/>
        <v>0</v>
      </c>
      <c r="I20" s="29"/>
    </row>
    <row r="21" spans="1:9">
      <c r="A21" s="26"/>
      <c r="B21" s="26"/>
      <c r="C21" s="26" t="s">
        <v>439</v>
      </c>
      <c r="D21" s="27" t="s">
        <v>624</v>
      </c>
      <c r="E21" s="28" t="s">
        <v>623</v>
      </c>
      <c r="F21" s="29"/>
      <c r="G21" s="29"/>
      <c r="H21" s="29">
        <f t="shared" si="1"/>
        <v>0</v>
      </c>
      <c r="I21" s="29"/>
    </row>
    <row r="22" spans="1:9">
      <c r="A22" s="26"/>
      <c r="B22" s="26"/>
      <c r="C22" s="26" t="s">
        <v>441</v>
      </c>
      <c r="D22" s="27" t="s">
        <v>626</v>
      </c>
      <c r="E22" s="28" t="s">
        <v>625</v>
      </c>
      <c r="F22" s="29"/>
      <c r="G22" s="29"/>
      <c r="H22" s="29">
        <f t="shared" si="1"/>
        <v>0</v>
      </c>
      <c r="I22" s="29"/>
    </row>
    <row r="23" spans="1:9">
      <c r="A23" s="26"/>
      <c r="B23" s="26"/>
      <c r="C23" s="26" t="s">
        <v>443</v>
      </c>
      <c r="D23" s="27" t="s">
        <v>628</v>
      </c>
      <c r="E23" s="28" t="s">
        <v>627</v>
      </c>
      <c r="F23" s="29"/>
      <c r="G23" s="29"/>
      <c r="H23" s="29">
        <f t="shared" si="1"/>
        <v>0</v>
      </c>
      <c r="I23" s="29"/>
    </row>
    <row r="24" spans="1:9">
      <c r="A24" s="26"/>
      <c r="B24" s="26"/>
      <c r="C24" s="26" t="s">
        <v>444</v>
      </c>
      <c r="D24" s="27" t="s">
        <v>630</v>
      </c>
      <c r="E24" s="28" t="s">
        <v>629</v>
      </c>
      <c r="F24" s="29">
        <v>41667</v>
      </c>
      <c r="G24" s="29"/>
      <c r="H24" s="29">
        <f t="shared" si="1"/>
        <v>41667</v>
      </c>
      <c r="I24" s="29"/>
    </row>
    <row r="25" spans="1:9">
      <c r="A25" s="26"/>
      <c r="B25" s="26"/>
      <c r="C25" s="26" t="s">
        <v>632</v>
      </c>
      <c r="D25" s="27" t="s">
        <v>633</v>
      </c>
      <c r="E25" s="28" t="s">
        <v>631</v>
      </c>
      <c r="F25" s="29"/>
      <c r="G25" s="29"/>
      <c r="H25" s="29">
        <f t="shared" si="1"/>
        <v>0</v>
      </c>
      <c r="I25" s="29"/>
    </row>
    <row r="26" spans="1:9">
      <c r="A26" s="22"/>
      <c r="B26" s="22" t="s">
        <v>635</v>
      </c>
      <c r="C26" s="22"/>
      <c r="D26" s="23" t="s">
        <v>636</v>
      </c>
      <c r="E26" s="24" t="s">
        <v>634</v>
      </c>
      <c r="F26" s="25">
        <f>SUM(F27:F34)</f>
        <v>0</v>
      </c>
      <c r="G26" s="25">
        <f>SUM(G27:G34)</f>
        <v>0</v>
      </c>
      <c r="H26" s="25">
        <f>SUM(H27:H34)</f>
        <v>0</v>
      </c>
      <c r="I26" s="25">
        <f>SUM(I27:I34)</f>
        <v>0</v>
      </c>
    </row>
    <row r="27" spans="1:9">
      <c r="A27" s="26"/>
      <c r="B27" s="26"/>
      <c r="C27" s="26" t="s">
        <v>12</v>
      </c>
      <c r="D27" s="27" t="s">
        <v>638</v>
      </c>
      <c r="E27" s="28" t="s">
        <v>637</v>
      </c>
      <c r="F27" s="29"/>
      <c r="G27" s="29"/>
      <c r="H27" s="29">
        <f t="shared" ref="H27:H34" si="2">F27-G27</f>
        <v>0</v>
      </c>
      <c r="I27" s="29"/>
    </row>
    <row r="28" spans="1:9">
      <c r="A28" s="26"/>
      <c r="B28" s="26"/>
      <c r="C28" s="26" t="s">
        <v>5</v>
      </c>
      <c r="D28" s="27" t="s">
        <v>640</v>
      </c>
      <c r="E28" s="28" t="s">
        <v>639</v>
      </c>
      <c r="F28" s="29"/>
      <c r="G28" s="29"/>
      <c r="H28" s="29">
        <f t="shared" si="2"/>
        <v>0</v>
      </c>
      <c r="I28" s="29"/>
    </row>
    <row r="29" spans="1:9">
      <c r="A29" s="26"/>
      <c r="B29" s="26"/>
      <c r="C29" s="26" t="s">
        <v>6</v>
      </c>
      <c r="D29" s="27" t="s">
        <v>642</v>
      </c>
      <c r="E29" s="28" t="s">
        <v>641</v>
      </c>
      <c r="F29" s="29"/>
      <c r="G29" s="29"/>
      <c r="H29" s="29">
        <f t="shared" si="2"/>
        <v>0</v>
      </c>
      <c r="I29" s="29"/>
    </row>
    <row r="30" spans="1:9">
      <c r="A30" s="26"/>
      <c r="B30" s="26"/>
      <c r="C30" s="26" t="s">
        <v>437</v>
      </c>
      <c r="D30" s="27" t="s">
        <v>644</v>
      </c>
      <c r="E30" s="28" t="s">
        <v>643</v>
      </c>
      <c r="F30" s="29"/>
      <c r="G30" s="29"/>
      <c r="H30" s="29">
        <f t="shared" si="2"/>
        <v>0</v>
      </c>
      <c r="I30" s="29"/>
    </row>
    <row r="31" spans="1:9">
      <c r="A31" s="26"/>
      <c r="B31" s="26"/>
      <c r="C31" s="26" t="s">
        <v>439</v>
      </c>
      <c r="D31" s="27" t="s">
        <v>646</v>
      </c>
      <c r="E31" s="28" t="s">
        <v>645</v>
      </c>
      <c r="F31" s="29"/>
      <c r="G31" s="29"/>
      <c r="H31" s="29">
        <f t="shared" si="2"/>
        <v>0</v>
      </c>
      <c r="I31" s="29"/>
    </row>
    <row r="32" spans="1:9">
      <c r="A32" s="26"/>
      <c r="B32" s="26"/>
      <c r="C32" s="26" t="s">
        <v>441</v>
      </c>
      <c r="D32" s="27" t="s">
        <v>648</v>
      </c>
      <c r="E32" s="28" t="s">
        <v>647</v>
      </c>
      <c r="F32" s="29"/>
      <c r="G32" s="29"/>
      <c r="H32" s="29">
        <f t="shared" si="2"/>
        <v>0</v>
      </c>
      <c r="I32" s="29"/>
    </row>
    <row r="33" spans="1:9">
      <c r="A33" s="26"/>
      <c r="B33" s="26"/>
      <c r="C33" s="26" t="s">
        <v>443</v>
      </c>
      <c r="D33" s="27" t="s">
        <v>650</v>
      </c>
      <c r="E33" s="28" t="s">
        <v>649</v>
      </c>
      <c r="F33" s="29"/>
      <c r="G33" s="29"/>
      <c r="H33" s="29">
        <f t="shared" si="2"/>
        <v>0</v>
      </c>
      <c r="I33" s="29"/>
    </row>
    <row r="34" spans="1:9">
      <c r="A34" s="26"/>
      <c r="B34" s="26"/>
      <c r="C34" s="26" t="s">
        <v>444</v>
      </c>
      <c r="D34" s="27" t="s">
        <v>652</v>
      </c>
      <c r="E34" s="28" t="s">
        <v>651</v>
      </c>
      <c r="F34" s="29"/>
      <c r="G34" s="29"/>
      <c r="H34" s="29">
        <f t="shared" si="2"/>
        <v>0</v>
      </c>
      <c r="I34" s="29"/>
    </row>
    <row r="35" spans="1:9">
      <c r="A35" s="22" t="s">
        <v>277</v>
      </c>
      <c r="B35" s="22"/>
      <c r="C35" s="22"/>
      <c r="D35" s="23" t="s">
        <v>654</v>
      </c>
      <c r="E35" s="24" t="s">
        <v>653</v>
      </c>
      <c r="F35" s="25">
        <f>F36+F43+F51+F60</f>
        <v>540671</v>
      </c>
      <c r="G35" s="25">
        <f>G36+G43+G51+G60</f>
        <v>0</v>
      </c>
      <c r="H35" s="25">
        <f>H36+H43+H51+H60</f>
        <v>540671</v>
      </c>
      <c r="I35" s="25">
        <f>I36+I43+I51+I60</f>
        <v>394052</v>
      </c>
    </row>
    <row r="36" spans="1:9">
      <c r="A36" s="22"/>
      <c r="B36" s="22" t="s">
        <v>474</v>
      </c>
      <c r="C36" s="22"/>
      <c r="D36" s="23" t="s">
        <v>79</v>
      </c>
      <c r="E36" s="24" t="s">
        <v>655</v>
      </c>
      <c r="F36" s="25">
        <f>SUM(F37:F42)</f>
        <v>17206</v>
      </c>
      <c r="G36" s="25">
        <f>SUM(G37:G42)</f>
        <v>0</v>
      </c>
      <c r="H36" s="25">
        <f>SUM(H37:H42)</f>
        <v>17206</v>
      </c>
      <c r="I36" s="25">
        <f>SUM(I37:I42)</f>
        <v>9760</v>
      </c>
    </row>
    <row r="37" spans="1:9">
      <c r="A37" s="26"/>
      <c r="B37" s="26"/>
      <c r="C37" s="26" t="s">
        <v>12</v>
      </c>
      <c r="D37" s="27" t="s">
        <v>82</v>
      </c>
      <c r="E37" s="28" t="s">
        <v>656</v>
      </c>
      <c r="F37" s="29">
        <v>17206</v>
      </c>
      <c r="G37" s="29"/>
      <c r="H37" s="29">
        <f t="shared" ref="H37:H42" si="3">F37-G37</f>
        <v>17206</v>
      </c>
      <c r="I37" s="29">
        <v>9760</v>
      </c>
    </row>
    <row r="38" spans="1:9">
      <c r="A38" s="26"/>
      <c r="B38" s="26"/>
      <c r="C38" s="26" t="s">
        <v>5</v>
      </c>
      <c r="D38" s="27" t="s">
        <v>658</v>
      </c>
      <c r="E38" s="28" t="s">
        <v>657</v>
      </c>
      <c r="F38" s="29"/>
      <c r="G38" s="29"/>
      <c r="H38" s="29">
        <f t="shared" si="3"/>
        <v>0</v>
      </c>
      <c r="I38" s="29"/>
    </row>
    <row r="39" spans="1:9">
      <c r="A39" s="26"/>
      <c r="B39" s="26"/>
      <c r="C39" s="26" t="s">
        <v>6</v>
      </c>
      <c r="D39" s="27" t="s">
        <v>83</v>
      </c>
      <c r="E39" s="28" t="s">
        <v>659</v>
      </c>
      <c r="F39" s="29"/>
      <c r="G39" s="29"/>
      <c r="H39" s="29">
        <f t="shared" si="3"/>
        <v>0</v>
      </c>
      <c r="I39" s="29"/>
    </row>
    <row r="40" spans="1:9">
      <c r="A40" s="26"/>
      <c r="B40" s="26"/>
      <c r="C40" s="26" t="s">
        <v>437</v>
      </c>
      <c r="D40" s="27" t="s">
        <v>84</v>
      </c>
      <c r="E40" s="28" t="s">
        <v>660</v>
      </c>
      <c r="F40" s="29"/>
      <c r="G40" s="29"/>
      <c r="H40" s="29">
        <f t="shared" si="3"/>
        <v>0</v>
      </c>
      <c r="I40" s="29"/>
    </row>
    <row r="41" spans="1:9">
      <c r="A41" s="26"/>
      <c r="B41" s="26"/>
      <c r="C41" s="26" t="s">
        <v>439</v>
      </c>
      <c r="D41" s="27" t="s">
        <v>85</v>
      </c>
      <c r="E41" s="28" t="s">
        <v>661</v>
      </c>
      <c r="F41" s="29"/>
      <c r="G41" s="29"/>
      <c r="H41" s="29">
        <f t="shared" si="3"/>
        <v>0</v>
      </c>
      <c r="I41" s="29"/>
    </row>
    <row r="42" spans="1:9">
      <c r="A42" s="26"/>
      <c r="B42" s="26"/>
      <c r="C42" s="26" t="s">
        <v>441</v>
      </c>
      <c r="D42" s="27" t="s">
        <v>664</v>
      </c>
      <c r="E42" s="28" t="s">
        <v>662</v>
      </c>
      <c r="F42" s="29"/>
      <c r="G42" s="29"/>
      <c r="H42" s="29">
        <f t="shared" si="3"/>
        <v>0</v>
      </c>
      <c r="I42" s="29"/>
    </row>
    <row r="43" spans="1:9">
      <c r="A43" s="22"/>
      <c r="B43" s="22" t="s">
        <v>615</v>
      </c>
      <c r="C43" s="22"/>
      <c r="D43" s="23" t="s">
        <v>666</v>
      </c>
      <c r="E43" s="24" t="s">
        <v>663</v>
      </c>
      <c r="F43" s="25">
        <f>SUM(F44:F50)</f>
        <v>0</v>
      </c>
      <c r="G43" s="25">
        <f>SUM(G44:G50)</f>
        <v>0</v>
      </c>
      <c r="H43" s="25">
        <f>SUM(H44:H50)</f>
        <v>0</v>
      </c>
      <c r="I43" s="25">
        <f>SUM(I44:I50)</f>
        <v>0</v>
      </c>
    </row>
    <row r="44" spans="1:9">
      <c r="A44" s="26"/>
      <c r="B44" s="26"/>
      <c r="C44" s="26" t="s">
        <v>12</v>
      </c>
      <c r="D44" s="27" t="s">
        <v>668</v>
      </c>
      <c r="E44" s="28" t="s">
        <v>665</v>
      </c>
      <c r="F44" s="29"/>
      <c r="G44" s="29"/>
      <c r="H44" s="29">
        <f t="shared" ref="H44:H50" si="4">F44-G44</f>
        <v>0</v>
      </c>
      <c r="I44" s="29"/>
    </row>
    <row r="45" spans="1:9">
      <c r="A45" s="26"/>
      <c r="B45" s="26"/>
      <c r="C45" s="26" t="s">
        <v>5</v>
      </c>
      <c r="D45" s="27" t="s">
        <v>1158</v>
      </c>
      <c r="E45" s="28" t="s">
        <v>667</v>
      </c>
      <c r="F45" s="29"/>
      <c r="G45" s="29"/>
      <c r="H45" s="29">
        <f t="shared" si="4"/>
        <v>0</v>
      </c>
      <c r="I45" s="29"/>
    </row>
    <row r="46" spans="1:9">
      <c r="A46" s="26"/>
      <c r="B46" s="26"/>
      <c r="C46" s="26" t="s">
        <v>6</v>
      </c>
      <c r="D46" s="27" t="s">
        <v>670</v>
      </c>
      <c r="E46" s="28" t="s">
        <v>669</v>
      </c>
      <c r="F46" s="29"/>
      <c r="G46" s="29"/>
      <c r="H46" s="29">
        <f t="shared" si="4"/>
        <v>0</v>
      </c>
      <c r="I46" s="29"/>
    </row>
    <row r="47" spans="1:9">
      <c r="A47" s="26"/>
      <c r="B47" s="26"/>
      <c r="C47" s="26" t="s">
        <v>437</v>
      </c>
      <c r="D47" s="27" t="s">
        <v>672</v>
      </c>
      <c r="E47" s="28" t="s">
        <v>671</v>
      </c>
      <c r="F47" s="29"/>
      <c r="G47" s="29"/>
      <c r="H47" s="29">
        <f t="shared" si="4"/>
        <v>0</v>
      </c>
      <c r="I47" s="29"/>
    </row>
    <row r="48" spans="1:9">
      <c r="A48" s="26"/>
      <c r="B48" s="26"/>
      <c r="C48" s="26" t="s">
        <v>439</v>
      </c>
      <c r="D48" s="27" t="s">
        <v>674</v>
      </c>
      <c r="E48" s="28" t="s">
        <v>673</v>
      </c>
      <c r="F48" s="29"/>
      <c r="G48" s="29"/>
      <c r="H48" s="29">
        <f t="shared" si="4"/>
        <v>0</v>
      </c>
      <c r="I48" s="29"/>
    </row>
    <row r="49" spans="1:9">
      <c r="A49" s="26"/>
      <c r="B49" s="26"/>
      <c r="C49" s="26" t="s">
        <v>441</v>
      </c>
      <c r="D49" s="27" t="s">
        <v>110</v>
      </c>
      <c r="E49" s="28" t="s">
        <v>675</v>
      </c>
      <c r="F49" s="29"/>
      <c r="G49" s="29"/>
      <c r="H49" s="29">
        <f t="shared" si="4"/>
        <v>0</v>
      </c>
      <c r="I49" s="29"/>
    </row>
    <row r="50" spans="1:9">
      <c r="A50" s="26"/>
      <c r="B50" s="26"/>
      <c r="C50" s="26" t="s">
        <v>443</v>
      </c>
      <c r="D50" s="27" t="s">
        <v>677</v>
      </c>
      <c r="E50" s="28" t="s">
        <v>676</v>
      </c>
      <c r="F50" s="29"/>
      <c r="G50" s="29"/>
      <c r="H50" s="29">
        <f t="shared" si="4"/>
        <v>0</v>
      </c>
      <c r="I50" s="29"/>
    </row>
    <row r="51" spans="1:9">
      <c r="A51" s="22"/>
      <c r="B51" s="22" t="s">
        <v>635</v>
      </c>
      <c r="C51" s="22"/>
      <c r="D51" s="23" t="s">
        <v>679</v>
      </c>
      <c r="E51" s="24" t="s">
        <v>678</v>
      </c>
      <c r="F51" s="25">
        <f>SUM(F52:F59)</f>
        <v>486104</v>
      </c>
      <c r="G51" s="25">
        <f>SUM(G52:G59)</f>
        <v>0</v>
      </c>
      <c r="H51" s="25">
        <f>SUM(H52:H59)</f>
        <v>486104</v>
      </c>
      <c r="I51" s="25">
        <f>SUM(I52:I59)</f>
        <v>326006</v>
      </c>
    </row>
    <row r="52" spans="1:9">
      <c r="A52" s="26"/>
      <c r="B52" s="26"/>
      <c r="C52" s="26" t="s">
        <v>12</v>
      </c>
      <c r="D52" s="27" t="s">
        <v>668</v>
      </c>
      <c r="E52" s="28" t="s">
        <v>680</v>
      </c>
      <c r="F52" s="29">
        <v>395410</v>
      </c>
      <c r="G52" s="29"/>
      <c r="H52" s="29">
        <f t="shared" ref="H52:H59" si="5">F52-G52</f>
        <v>395410</v>
      </c>
      <c r="I52" s="29">
        <v>226469</v>
      </c>
    </row>
    <row r="53" spans="1:9">
      <c r="A53" s="26"/>
      <c r="B53" s="26"/>
      <c r="C53" s="26" t="s">
        <v>5</v>
      </c>
      <c r="D53" s="27" t="s">
        <v>1158</v>
      </c>
      <c r="E53" s="28" t="s">
        <v>681</v>
      </c>
      <c r="F53" s="29"/>
      <c r="G53" s="29"/>
      <c r="H53" s="29">
        <f t="shared" si="5"/>
        <v>0</v>
      </c>
      <c r="I53" s="29"/>
    </row>
    <row r="54" spans="1:9">
      <c r="A54" s="26"/>
      <c r="B54" s="26"/>
      <c r="C54" s="26" t="s">
        <v>6</v>
      </c>
      <c r="D54" s="27" t="s">
        <v>670</v>
      </c>
      <c r="E54" s="28" t="s">
        <v>682</v>
      </c>
      <c r="F54" s="29"/>
      <c r="G54" s="29"/>
      <c r="H54" s="29">
        <f t="shared" si="5"/>
        <v>0</v>
      </c>
      <c r="I54" s="29"/>
    </row>
    <row r="55" spans="1:9">
      <c r="A55" s="26"/>
      <c r="B55" s="26"/>
      <c r="C55" s="26" t="s">
        <v>437</v>
      </c>
      <c r="D55" s="27" t="s">
        <v>672</v>
      </c>
      <c r="E55" s="28" t="s">
        <v>683</v>
      </c>
      <c r="F55" s="29"/>
      <c r="G55" s="29"/>
      <c r="H55" s="29">
        <f t="shared" si="5"/>
        <v>0</v>
      </c>
      <c r="I55" s="29"/>
    </row>
    <row r="56" spans="1:9">
      <c r="A56" s="26"/>
      <c r="B56" s="26"/>
      <c r="C56" s="26" t="s">
        <v>439</v>
      </c>
      <c r="D56" s="27" t="s">
        <v>674</v>
      </c>
      <c r="E56" s="28" t="s">
        <v>684</v>
      </c>
      <c r="F56" s="29"/>
      <c r="G56" s="29"/>
      <c r="H56" s="29">
        <f t="shared" si="5"/>
        <v>0</v>
      </c>
      <c r="I56" s="29"/>
    </row>
    <row r="57" spans="1:9">
      <c r="A57" s="26"/>
      <c r="B57" s="26"/>
      <c r="C57" s="26" t="s">
        <v>441</v>
      </c>
      <c r="D57" s="27" t="s">
        <v>117</v>
      </c>
      <c r="E57" s="28" t="s">
        <v>685</v>
      </c>
      <c r="F57" s="29"/>
      <c r="G57" s="29"/>
      <c r="H57" s="29">
        <f t="shared" si="5"/>
        <v>0</v>
      </c>
      <c r="I57" s="29"/>
    </row>
    <row r="58" spans="1:9">
      <c r="A58" s="26"/>
      <c r="B58" s="26"/>
      <c r="C58" s="26" t="s">
        <v>443</v>
      </c>
      <c r="D58" s="27" t="s">
        <v>686</v>
      </c>
      <c r="E58" s="28" t="s">
        <v>687</v>
      </c>
      <c r="F58" s="29">
        <v>15246</v>
      </c>
      <c r="G58" s="29"/>
      <c r="H58" s="29">
        <f t="shared" si="5"/>
        <v>15246</v>
      </c>
      <c r="I58" s="29">
        <v>2019</v>
      </c>
    </row>
    <row r="59" spans="1:9">
      <c r="A59" s="26"/>
      <c r="B59" s="26"/>
      <c r="C59" s="26" t="s">
        <v>444</v>
      </c>
      <c r="D59" s="27" t="s">
        <v>110</v>
      </c>
      <c r="E59" s="28" t="s">
        <v>688</v>
      </c>
      <c r="F59" s="29">
        <v>75448</v>
      </c>
      <c r="G59" s="29"/>
      <c r="H59" s="29">
        <f t="shared" si="5"/>
        <v>75448</v>
      </c>
      <c r="I59" s="29">
        <v>97518</v>
      </c>
    </row>
    <row r="60" spans="1:9">
      <c r="A60" s="22"/>
      <c r="B60" s="22" t="s">
        <v>689</v>
      </c>
      <c r="C60" s="22"/>
      <c r="D60" s="23" t="s">
        <v>440</v>
      </c>
      <c r="E60" s="24" t="s">
        <v>690</v>
      </c>
      <c r="F60" s="25">
        <f>SUM(F61:F65)</f>
        <v>37361</v>
      </c>
      <c r="G60" s="25">
        <f>SUM(G61:G65)</f>
        <v>0</v>
      </c>
      <c r="H60" s="25">
        <f>SUM(H61:H65)</f>
        <v>37361</v>
      </c>
      <c r="I60" s="25">
        <f>SUM(I61:I65)</f>
        <v>58286</v>
      </c>
    </row>
    <row r="61" spans="1:9">
      <c r="A61" s="26"/>
      <c r="B61" s="26"/>
      <c r="C61" s="26" t="s">
        <v>12</v>
      </c>
      <c r="D61" s="27" t="s">
        <v>691</v>
      </c>
      <c r="E61" s="28" t="s">
        <v>692</v>
      </c>
      <c r="F61" s="29">
        <v>879</v>
      </c>
      <c r="G61" s="29"/>
      <c r="H61" s="29">
        <f>F61-G61</f>
        <v>879</v>
      </c>
      <c r="I61" s="29">
        <v>716</v>
      </c>
    </row>
    <row r="62" spans="1:9">
      <c r="A62" s="26"/>
      <c r="B62" s="26"/>
      <c r="C62" s="26" t="s">
        <v>5</v>
      </c>
      <c r="D62" s="27" t="s">
        <v>693</v>
      </c>
      <c r="E62" s="28" t="s">
        <v>694</v>
      </c>
      <c r="F62" s="29">
        <v>36482</v>
      </c>
      <c r="G62" s="29"/>
      <c r="H62" s="29">
        <f>F62-G62</f>
        <v>36482</v>
      </c>
      <c r="I62" s="29">
        <v>57570</v>
      </c>
    </row>
    <row r="63" spans="1:9">
      <c r="A63" s="26"/>
      <c r="B63" s="26"/>
      <c r="C63" s="26" t="s">
        <v>6</v>
      </c>
      <c r="D63" s="27" t="s">
        <v>695</v>
      </c>
      <c r="E63" s="28" t="s">
        <v>696</v>
      </c>
      <c r="F63" s="29"/>
      <c r="G63" s="29"/>
      <c r="H63" s="29">
        <f>F63-G63</f>
        <v>0</v>
      </c>
      <c r="I63" s="29"/>
    </row>
    <row r="64" spans="1:9">
      <c r="A64" s="26"/>
      <c r="B64" s="26"/>
      <c r="C64" s="26" t="s">
        <v>437</v>
      </c>
      <c r="D64" s="27" t="s">
        <v>697</v>
      </c>
      <c r="E64" s="28" t="s">
        <v>698</v>
      </c>
      <c r="F64" s="29"/>
      <c r="G64" s="29"/>
      <c r="H64" s="29">
        <f>F64-G64</f>
        <v>0</v>
      </c>
      <c r="I64" s="29"/>
    </row>
    <row r="65" spans="1:9">
      <c r="A65" s="26"/>
      <c r="B65" s="26"/>
      <c r="C65" s="26" t="s">
        <v>439</v>
      </c>
      <c r="D65" s="27" t="s">
        <v>1185</v>
      </c>
      <c r="E65" s="28" t="s">
        <v>699</v>
      </c>
      <c r="F65" s="29"/>
      <c r="G65" s="29"/>
      <c r="H65" s="29">
        <f>F65-G65</f>
        <v>0</v>
      </c>
      <c r="I65" s="29"/>
    </row>
    <row r="66" spans="1:9">
      <c r="A66" s="22" t="s">
        <v>303</v>
      </c>
      <c r="B66" s="22"/>
      <c r="C66" s="22"/>
      <c r="D66" s="23" t="s">
        <v>445</v>
      </c>
      <c r="E66" s="24" t="s">
        <v>700</v>
      </c>
      <c r="F66" s="25">
        <f>SUM(F67:F70)</f>
        <v>6112</v>
      </c>
      <c r="G66" s="25">
        <f>SUM(G67:G70)</f>
        <v>0</v>
      </c>
      <c r="H66" s="25">
        <f>SUM(H67:H70)</f>
        <v>6112</v>
      </c>
      <c r="I66" s="25">
        <f>SUM(I67:I70)</f>
        <v>11154</v>
      </c>
    </row>
    <row r="67" spans="1:9">
      <c r="A67" s="26"/>
      <c r="B67" s="26"/>
      <c r="C67" s="26" t="s">
        <v>12</v>
      </c>
      <c r="D67" s="27" t="s">
        <v>701</v>
      </c>
      <c r="E67" s="28" t="s">
        <v>702</v>
      </c>
      <c r="F67" s="29">
        <v>95</v>
      </c>
      <c r="G67" s="29"/>
      <c r="H67" s="29">
        <f>F67-G67</f>
        <v>95</v>
      </c>
      <c r="I67" s="29">
        <v>9</v>
      </c>
    </row>
    <row r="68" spans="1:9">
      <c r="A68" s="26"/>
      <c r="B68" s="26"/>
      <c r="C68" s="26" t="s">
        <v>5</v>
      </c>
      <c r="D68" s="27" t="s">
        <v>703</v>
      </c>
      <c r="E68" s="28" t="s">
        <v>704</v>
      </c>
      <c r="F68" s="29">
        <v>6017</v>
      </c>
      <c r="G68" s="29"/>
      <c r="H68" s="29">
        <f>F68-G68</f>
        <v>6017</v>
      </c>
      <c r="I68" s="29">
        <v>11145</v>
      </c>
    </row>
    <row r="69" spans="1:9">
      <c r="A69" s="26"/>
      <c r="B69" s="26"/>
      <c r="C69" s="26" t="s">
        <v>6</v>
      </c>
      <c r="D69" s="27" t="s">
        <v>705</v>
      </c>
      <c r="E69" s="28" t="s">
        <v>706</v>
      </c>
      <c r="F69" s="29"/>
      <c r="G69" s="29"/>
      <c r="H69" s="29">
        <f>F69-G69</f>
        <v>0</v>
      </c>
      <c r="I69" s="29"/>
    </row>
    <row r="70" spans="1:9">
      <c r="A70" s="26"/>
      <c r="B70" s="26"/>
      <c r="C70" s="26" t="s">
        <v>437</v>
      </c>
      <c r="D70" s="27" t="s">
        <v>707</v>
      </c>
      <c r="E70" s="28" t="s">
        <v>708</v>
      </c>
      <c r="F70" s="29"/>
      <c r="G70" s="29"/>
      <c r="H70" s="29">
        <f>F70-G70</f>
        <v>0</v>
      </c>
      <c r="I70" s="29"/>
    </row>
    <row r="71" spans="1:9">
      <c r="D71" s="17"/>
      <c r="E71" s="30" t="s">
        <v>343</v>
      </c>
      <c r="F71" s="31"/>
      <c r="G71" s="31"/>
      <c r="H71" s="31"/>
      <c r="I71" s="31"/>
    </row>
    <row r="72" spans="1:9">
      <c r="A72" t="str">
        <f>A1</f>
        <v>Súvaha k 30.6.2014</v>
      </c>
      <c r="D72" s="17"/>
      <c r="E72" s="30"/>
      <c r="F72" s="31"/>
      <c r="G72" s="31"/>
      <c r="H72" s="31"/>
      <c r="I72" s="31"/>
    </row>
    <row r="73" spans="1:9">
      <c r="A73" t="str">
        <f>A2</f>
        <v>Spoločnosť : Schöni s.r.o.</v>
      </c>
      <c r="D73" s="17">
        <f>D2</f>
        <v>0</v>
      </c>
      <c r="E73" s="30"/>
      <c r="F73" s="31"/>
      <c r="G73" s="31"/>
      <c r="H73" s="31"/>
      <c r="I73" s="31"/>
    </row>
    <row r="74" spans="1:9">
      <c r="A74" t="str">
        <f>A3</f>
        <v>IČO : 365 93 699</v>
      </c>
      <c r="D74" s="17">
        <f>D3</f>
        <v>0</v>
      </c>
      <c r="E74" s="30"/>
      <c r="F74" s="31"/>
      <c r="G74" s="31"/>
      <c r="H74" s="31"/>
      <c r="I74" s="31"/>
    </row>
    <row r="75" spans="1:9">
      <c r="A75" t="str">
        <f>A4</f>
        <v>DIČ : 2022001531</v>
      </c>
      <c r="D75" s="17">
        <f>D4</f>
        <v>0</v>
      </c>
      <c r="E75" s="30"/>
      <c r="F75" s="31"/>
      <c r="G75" s="31"/>
      <c r="H75" s="31"/>
      <c r="I75" s="31"/>
    </row>
    <row r="76" spans="1:9">
      <c r="A76" t="str">
        <f>A5</f>
        <v>SK NACE : 49.41.0</v>
      </c>
      <c r="D76" s="17">
        <f>D5</f>
        <v>0</v>
      </c>
      <c r="E76" s="30"/>
      <c r="F76" s="31"/>
      <c r="G76" s="31"/>
      <c r="H76" s="17" t="s">
        <v>709</v>
      </c>
      <c r="I76" s="17" t="s">
        <v>595</v>
      </c>
    </row>
    <row r="77" spans="1:9">
      <c r="A77" s="18"/>
      <c r="B77" s="18"/>
      <c r="C77" s="18"/>
      <c r="D77" s="19" t="s">
        <v>710</v>
      </c>
      <c r="E77" s="20" t="s">
        <v>711</v>
      </c>
      <c r="F77" s="32"/>
      <c r="G77" s="32"/>
      <c r="H77" s="21">
        <f>H78+H99+H132</f>
        <v>1465967</v>
      </c>
      <c r="I77" s="21">
        <f>I78+I99+I132</f>
        <v>1312883</v>
      </c>
    </row>
    <row r="78" spans="1:9">
      <c r="A78" s="22" t="s">
        <v>598</v>
      </c>
      <c r="B78" s="22"/>
      <c r="C78" s="22"/>
      <c r="D78" s="23" t="s">
        <v>451</v>
      </c>
      <c r="E78" s="24" t="s">
        <v>712</v>
      </c>
      <c r="F78" s="31"/>
      <c r="G78" s="31"/>
      <c r="H78" s="25">
        <f>H79+H84+H91+H95+H98</f>
        <v>234522</v>
      </c>
      <c r="I78" s="25">
        <f>I79+I84+I91+I95+I98</f>
        <v>76269</v>
      </c>
    </row>
    <row r="79" spans="1:9">
      <c r="A79" s="22"/>
      <c r="B79" s="22" t="s">
        <v>474</v>
      </c>
      <c r="C79" s="22"/>
      <c r="D79" s="23" t="s">
        <v>713</v>
      </c>
      <c r="E79" s="24" t="s">
        <v>714</v>
      </c>
      <c r="F79" s="31"/>
      <c r="G79" s="31"/>
      <c r="H79" s="25">
        <f>SUM(H80:H83)</f>
        <v>124666</v>
      </c>
      <c r="I79" s="25">
        <f>SUM(I80:I83)</f>
        <v>104666</v>
      </c>
    </row>
    <row r="80" spans="1:9">
      <c r="A80" s="26"/>
      <c r="B80" s="26"/>
      <c r="C80" s="26" t="s">
        <v>12</v>
      </c>
      <c r="D80" s="27" t="s">
        <v>715</v>
      </c>
      <c r="E80" s="28" t="s">
        <v>716</v>
      </c>
      <c r="F80" s="31"/>
      <c r="G80" s="31"/>
      <c r="H80" s="29">
        <v>124666</v>
      </c>
      <c r="I80" s="29">
        <v>104666</v>
      </c>
    </row>
    <row r="81" spans="1:9">
      <c r="A81" s="26"/>
      <c r="B81" s="26"/>
      <c r="C81" s="26" t="s">
        <v>5</v>
      </c>
      <c r="D81" s="27" t="s">
        <v>717</v>
      </c>
      <c r="E81" s="28" t="s">
        <v>718</v>
      </c>
      <c r="F81" s="31"/>
      <c r="G81" s="31"/>
      <c r="H81" s="29"/>
      <c r="I81" s="29"/>
    </row>
    <row r="82" spans="1:9">
      <c r="A82" s="26"/>
      <c r="B82" s="26"/>
      <c r="C82" s="26" t="s">
        <v>6</v>
      </c>
      <c r="D82" s="27" t="s">
        <v>719</v>
      </c>
      <c r="E82" s="28" t="s">
        <v>720</v>
      </c>
      <c r="F82" s="31"/>
      <c r="G82" s="31"/>
      <c r="H82" s="29"/>
      <c r="I82" s="29"/>
    </row>
    <row r="83" spans="1:9">
      <c r="A83" s="26"/>
      <c r="B83" s="26"/>
      <c r="C83" s="26" t="s">
        <v>437</v>
      </c>
      <c r="D83" s="27" t="s">
        <v>721</v>
      </c>
      <c r="E83" s="28" t="s">
        <v>722</v>
      </c>
      <c r="F83" s="31"/>
      <c r="G83" s="31"/>
      <c r="H83" s="29"/>
      <c r="I83" s="29"/>
    </row>
    <row r="84" spans="1:9">
      <c r="A84" s="22"/>
      <c r="B84" s="22" t="s">
        <v>615</v>
      </c>
      <c r="C84" s="22"/>
      <c r="D84" s="23" t="s">
        <v>723</v>
      </c>
      <c r="E84" s="24" t="s">
        <v>724</v>
      </c>
      <c r="F84" s="31"/>
      <c r="G84" s="31"/>
      <c r="H84" s="25">
        <f>SUM(H85:H90)</f>
        <v>0</v>
      </c>
      <c r="I84" s="25">
        <f>SUM(I85:I90)</f>
        <v>0</v>
      </c>
    </row>
    <row r="85" spans="1:9">
      <c r="A85" s="26"/>
      <c r="B85" s="26"/>
      <c r="C85" s="26" t="s">
        <v>12</v>
      </c>
      <c r="D85" s="27" t="s">
        <v>243</v>
      </c>
      <c r="E85" s="28" t="s">
        <v>725</v>
      </c>
      <c r="F85" s="31"/>
      <c r="G85" s="31"/>
      <c r="H85" s="29"/>
      <c r="I85" s="29"/>
    </row>
    <row r="86" spans="1:9">
      <c r="A86" s="26"/>
      <c r="B86" s="26"/>
      <c r="C86" s="26" t="s">
        <v>5</v>
      </c>
      <c r="D86" s="27" t="s">
        <v>244</v>
      </c>
      <c r="E86" s="28" t="s">
        <v>726</v>
      </c>
      <c r="F86" s="31"/>
      <c r="G86" s="31"/>
      <c r="H86" s="29"/>
      <c r="I86" s="29"/>
    </row>
    <row r="87" spans="1:9">
      <c r="A87" s="26"/>
      <c r="B87" s="26"/>
      <c r="C87" s="26" t="s">
        <v>6</v>
      </c>
      <c r="D87" s="27" t="s">
        <v>245</v>
      </c>
      <c r="E87" s="28" t="s">
        <v>727</v>
      </c>
      <c r="F87" s="31"/>
      <c r="G87" s="31"/>
      <c r="H87" s="29"/>
      <c r="I87" s="29"/>
    </row>
    <row r="88" spans="1:9">
      <c r="A88" s="26"/>
      <c r="B88" s="26"/>
      <c r="C88" s="26" t="s">
        <v>437</v>
      </c>
      <c r="D88" s="27" t="s">
        <v>728</v>
      </c>
      <c r="E88" s="28" t="s">
        <v>729</v>
      </c>
      <c r="F88" s="31"/>
      <c r="G88" s="31"/>
      <c r="H88" s="29"/>
      <c r="I88" s="29"/>
    </row>
    <row r="89" spans="1:9">
      <c r="A89" s="26"/>
      <c r="B89" s="26"/>
      <c r="C89" s="26" t="s">
        <v>439</v>
      </c>
      <c r="D89" s="27" t="s">
        <v>730</v>
      </c>
      <c r="E89" s="28" t="s">
        <v>731</v>
      </c>
      <c r="F89" s="31"/>
      <c r="G89" s="31"/>
      <c r="H89" s="29"/>
      <c r="I89" s="29"/>
    </row>
    <row r="90" spans="1:9">
      <c r="A90" s="26"/>
      <c r="B90" s="26"/>
      <c r="C90" s="26" t="s">
        <v>441</v>
      </c>
      <c r="D90" s="27" t="s">
        <v>732</v>
      </c>
      <c r="E90" s="28" t="s">
        <v>733</v>
      </c>
      <c r="F90" s="31"/>
      <c r="G90" s="31"/>
      <c r="H90" s="29"/>
      <c r="I90" s="29"/>
    </row>
    <row r="91" spans="1:9">
      <c r="A91" s="22"/>
      <c r="B91" s="22" t="s">
        <v>635</v>
      </c>
      <c r="C91" s="22"/>
      <c r="D91" s="23" t="s">
        <v>734</v>
      </c>
      <c r="E91" s="24" t="s">
        <v>735</v>
      </c>
      <c r="F91" s="31"/>
      <c r="G91" s="31"/>
      <c r="H91" s="25">
        <f>SUM(H92:H94)</f>
        <v>10466</v>
      </c>
      <c r="I91" s="25">
        <f>SUM(I92:I94)</f>
        <v>10466</v>
      </c>
    </row>
    <row r="92" spans="1:9">
      <c r="A92" s="26"/>
      <c r="B92" s="26"/>
      <c r="C92" s="26" t="s">
        <v>12</v>
      </c>
      <c r="D92" s="27" t="s">
        <v>245</v>
      </c>
      <c r="E92" s="28" t="s">
        <v>736</v>
      </c>
      <c r="F92" s="31"/>
      <c r="G92" s="31"/>
      <c r="H92" s="29">
        <v>10466</v>
      </c>
      <c r="I92" s="29">
        <v>10466</v>
      </c>
    </row>
    <row r="93" spans="1:9">
      <c r="A93" s="26"/>
      <c r="B93" s="26"/>
      <c r="C93" s="26" t="s">
        <v>5</v>
      </c>
      <c r="D93" s="27" t="s">
        <v>246</v>
      </c>
      <c r="E93" s="28" t="s">
        <v>737</v>
      </c>
      <c r="F93" s="31"/>
      <c r="G93" s="31"/>
      <c r="H93" s="29"/>
      <c r="I93" s="29"/>
    </row>
    <row r="94" spans="1:9">
      <c r="A94" s="26"/>
      <c r="B94" s="26"/>
      <c r="C94" s="26" t="s">
        <v>6</v>
      </c>
      <c r="D94" s="27" t="s">
        <v>738</v>
      </c>
      <c r="E94" s="28" t="s">
        <v>739</v>
      </c>
      <c r="F94" s="31"/>
      <c r="G94" s="31"/>
      <c r="H94" s="29"/>
      <c r="I94" s="29"/>
    </row>
    <row r="95" spans="1:9">
      <c r="A95" s="22"/>
      <c r="B95" s="22" t="s">
        <v>689</v>
      </c>
      <c r="C95" s="22"/>
      <c r="D95" s="23" t="s">
        <v>740</v>
      </c>
      <c r="E95" s="24" t="s">
        <v>741</v>
      </c>
      <c r="F95" s="31"/>
      <c r="G95" s="31"/>
      <c r="H95" s="25">
        <f>SUM(H96:H97)</f>
        <v>-38863</v>
      </c>
      <c r="I95" s="25">
        <f>SUM(I96:I97)</f>
        <v>-145798</v>
      </c>
    </row>
    <row r="96" spans="1:9">
      <c r="A96" s="26"/>
      <c r="B96" s="26"/>
      <c r="C96" s="26" t="s">
        <v>12</v>
      </c>
      <c r="D96" s="27" t="s">
        <v>742</v>
      </c>
      <c r="E96" s="28" t="s">
        <v>743</v>
      </c>
      <c r="F96" s="31"/>
      <c r="G96" s="31"/>
      <c r="H96" s="29"/>
      <c r="I96" s="29"/>
    </row>
    <row r="97" spans="1:9">
      <c r="A97" s="26"/>
      <c r="B97" s="26"/>
      <c r="C97" s="26" t="s">
        <v>5</v>
      </c>
      <c r="D97" s="27" t="s">
        <v>744</v>
      </c>
      <c r="E97" s="28" t="s">
        <v>745</v>
      </c>
      <c r="F97" s="31"/>
      <c r="G97" s="31"/>
      <c r="H97" s="29">
        <v>-38863</v>
      </c>
      <c r="I97" s="29">
        <v>-145798</v>
      </c>
    </row>
    <row r="98" spans="1:9">
      <c r="A98" s="26"/>
      <c r="B98" s="26" t="s">
        <v>746</v>
      </c>
      <c r="C98" s="26"/>
      <c r="D98" s="27" t="s">
        <v>747</v>
      </c>
      <c r="E98" s="28" t="s">
        <v>748</v>
      </c>
      <c r="F98" s="31"/>
      <c r="G98" s="31"/>
      <c r="H98" s="29">
        <v>138253</v>
      </c>
      <c r="I98" s="29">
        <v>106935</v>
      </c>
    </row>
    <row r="99" spans="1:9">
      <c r="A99" s="22" t="s">
        <v>277</v>
      </c>
      <c r="B99" s="22"/>
      <c r="C99" s="22"/>
      <c r="D99" s="23" t="s">
        <v>376</v>
      </c>
      <c r="E99" s="24" t="s">
        <v>749</v>
      </c>
      <c r="F99" s="31"/>
      <c r="G99" s="31"/>
      <c r="H99" s="25">
        <f>H100+H105+H117+H128+H129</f>
        <v>1214856</v>
      </c>
      <c r="I99" s="25">
        <f>I100+I105+I117+I128+I129</f>
        <v>1236614</v>
      </c>
    </row>
    <row r="100" spans="1:9">
      <c r="A100" s="22"/>
      <c r="B100" s="22" t="s">
        <v>474</v>
      </c>
      <c r="C100" s="22"/>
      <c r="D100" s="23" t="s">
        <v>750</v>
      </c>
      <c r="E100" s="24" t="s">
        <v>751</v>
      </c>
      <c r="F100" s="31"/>
      <c r="G100" s="31"/>
      <c r="H100" s="25">
        <f>SUM(H101:H104)</f>
        <v>32484</v>
      </c>
      <c r="I100" s="25">
        <f>SUM(I101:I104)</f>
        <v>22351</v>
      </c>
    </row>
    <row r="101" spans="1:9">
      <c r="A101" s="26"/>
      <c r="B101" s="26"/>
      <c r="C101" s="26" t="s">
        <v>12</v>
      </c>
      <c r="D101" s="27" t="s">
        <v>752</v>
      </c>
      <c r="E101" s="28" t="s">
        <v>753</v>
      </c>
      <c r="F101" s="31"/>
      <c r="G101" s="31"/>
      <c r="H101" s="29"/>
      <c r="I101" s="29"/>
    </row>
    <row r="102" spans="1:9">
      <c r="A102" s="26"/>
      <c r="B102" s="26"/>
      <c r="C102" s="26" t="s">
        <v>5</v>
      </c>
      <c r="D102" s="27" t="s">
        <v>754</v>
      </c>
      <c r="E102" s="28" t="s">
        <v>755</v>
      </c>
      <c r="F102" s="31"/>
      <c r="G102" s="31"/>
      <c r="H102" s="29">
        <v>6576</v>
      </c>
      <c r="I102" s="29">
        <v>5887</v>
      </c>
    </row>
    <row r="103" spans="1:9">
      <c r="A103" s="26"/>
      <c r="B103" s="26"/>
      <c r="C103" s="26" t="s">
        <v>6</v>
      </c>
      <c r="D103" s="27" t="s">
        <v>756</v>
      </c>
      <c r="E103" s="28" t="s">
        <v>757</v>
      </c>
      <c r="F103" s="31"/>
      <c r="G103" s="31"/>
      <c r="H103" s="29">
        <v>5032</v>
      </c>
      <c r="I103" s="29">
        <v>3654</v>
      </c>
    </row>
    <row r="104" spans="1:9">
      <c r="A104" s="26"/>
      <c r="B104" s="26"/>
      <c r="C104" s="26" t="s">
        <v>437</v>
      </c>
      <c r="D104" s="27" t="s">
        <v>758</v>
      </c>
      <c r="E104" s="28" t="s">
        <v>759</v>
      </c>
      <c r="F104" s="31"/>
      <c r="G104" s="31"/>
      <c r="H104" s="29">
        <v>20876</v>
      </c>
      <c r="I104" s="29">
        <v>12810</v>
      </c>
    </row>
    <row r="105" spans="1:9">
      <c r="A105" s="22"/>
      <c r="B105" s="22" t="s">
        <v>615</v>
      </c>
      <c r="C105" s="22"/>
      <c r="D105" s="23" t="s">
        <v>760</v>
      </c>
      <c r="E105" s="24" t="s">
        <v>761</v>
      </c>
      <c r="F105" s="31"/>
      <c r="G105" s="31"/>
      <c r="H105" s="25">
        <f>SUM(H106:H116)</f>
        <v>137814</v>
      </c>
      <c r="I105" s="25">
        <f>SUM(I106:I116)</f>
        <v>892059</v>
      </c>
    </row>
    <row r="106" spans="1:9">
      <c r="A106" s="26"/>
      <c r="B106" s="26"/>
      <c r="C106" s="26" t="s">
        <v>12</v>
      </c>
      <c r="D106" s="27" t="s">
        <v>762</v>
      </c>
      <c r="E106" s="28" t="s">
        <v>763</v>
      </c>
      <c r="F106" s="31"/>
      <c r="G106" s="31"/>
      <c r="H106" s="29">
        <v>44</v>
      </c>
      <c r="I106" s="29">
        <v>788300</v>
      </c>
    </row>
    <row r="107" spans="1:9">
      <c r="A107" s="26"/>
      <c r="B107" s="26"/>
      <c r="C107" s="26" t="s">
        <v>5</v>
      </c>
      <c r="D107" s="27" t="s">
        <v>1158</v>
      </c>
      <c r="E107" s="28" t="s">
        <v>765</v>
      </c>
      <c r="F107" s="31"/>
      <c r="G107" s="31"/>
      <c r="H107" s="29"/>
      <c r="I107" s="29"/>
    </row>
    <row r="108" spans="1:9">
      <c r="A108" s="26"/>
      <c r="B108" s="26"/>
      <c r="C108" s="26" t="s">
        <v>6</v>
      </c>
      <c r="D108" s="27" t="s">
        <v>764</v>
      </c>
      <c r="E108" s="28" t="s">
        <v>767</v>
      </c>
      <c r="F108" s="31"/>
      <c r="G108" s="31"/>
      <c r="H108" s="29"/>
      <c r="I108" s="29"/>
    </row>
    <row r="109" spans="1:9">
      <c r="A109" s="26"/>
      <c r="B109" s="26"/>
      <c r="C109" s="26" t="s">
        <v>437</v>
      </c>
      <c r="D109" s="27" t="s">
        <v>766</v>
      </c>
      <c r="E109" s="28" t="s">
        <v>769</v>
      </c>
      <c r="F109" s="31"/>
      <c r="G109" s="31"/>
      <c r="H109" s="29">
        <v>65099</v>
      </c>
      <c r="I109" s="29">
        <v>66400</v>
      </c>
    </row>
    <row r="110" spans="1:9">
      <c r="A110" s="26"/>
      <c r="B110" s="26"/>
      <c r="C110" s="26" t="s">
        <v>439</v>
      </c>
      <c r="D110" s="27" t="s">
        <v>768</v>
      </c>
      <c r="E110" s="28" t="s">
        <v>771</v>
      </c>
      <c r="F110" s="31"/>
      <c r="G110" s="31"/>
      <c r="H110" s="29"/>
      <c r="I110" s="29"/>
    </row>
    <row r="111" spans="1:9">
      <c r="A111" s="26"/>
      <c r="B111" s="26"/>
      <c r="C111" s="26" t="s">
        <v>441</v>
      </c>
      <c r="D111" s="27" t="s">
        <v>770</v>
      </c>
      <c r="E111" s="28" t="s">
        <v>773</v>
      </c>
      <c r="F111" s="31"/>
      <c r="G111" s="31"/>
      <c r="H111" s="29"/>
      <c r="I111" s="29"/>
    </row>
    <row r="112" spans="1:9">
      <c r="A112" s="26"/>
      <c r="B112" s="26"/>
      <c r="C112" s="26" t="s">
        <v>443</v>
      </c>
      <c r="D112" s="27" t="s">
        <v>772</v>
      </c>
      <c r="E112" s="28" t="s">
        <v>775</v>
      </c>
      <c r="F112" s="31"/>
      <c r="G112" s="31"/>
      <c r="H112" s="29"/>
      <c r="I112" s="29"/>
    </row>
    <row r="113" spans="1:9">
      <c r="A113" s="26"/>
      <c r="B113" s="26"/>
      <c r="C113" s="26" t="s">
        <v>444</v>
      </c>
      <c r="D113" s="27" t="s">
        <v>774</v>
      </c>
      <c r="E113" s="28" t="s">
        <v>777</v>
      </c>
      <c r="F113" s="31"/>
      <c r="G113" s="31"/>
      <c r="H113" s="29"/>
      <c r="I113" s="29"/>
    </row>
    <row r="114" spans="1:9">
      <c r="A114" s="26"/>
      <c r="B114" s="26"/>
      <c r="C114" s="26" t="s">
        <v>632</v>
      </c>
      <c r="D114" s="27" t="s">
        <v>776</v>
      </c>
      <c r="E114" s="28" t="s">
        <v>779</v>
      </c>
      <c r="F114" s="31"/>
      <c r="G114" s="31"/>
      <c r="H114" s="29">
        <v>1082</v>
      </c>
      <c r="I114" s="29">
        <v>1985</v>
      </c>
    </row>
    <row r="115" spans="1:9">
      <c r="A115" s="26"/>
      <c r="B115" s="26"/>
      <c r="C115" s="26" t="s">
        <v>1159</v>
      </c>
      <c r="D115" s="27" t="s">
        <v>778</v>
      </c>
      <c r="E115" s="28" t="s">
        <v>780</v>
      </c>
      <c r="F115" s="31"/>
      <c r="G115" s="31"/>
      <c r="H115" s="29"/>
      <c r="I115" s="29"/>
    </row>
    <row r="116" spans="1:9">
      <c r="A116" s="26"/>
      <c r="B116" s="26"/>
      <c r="C116" s="26" t="s">
        <v>1160</v>
      </c>
      <c r="D116" s="27" t="s">
        <v>171</v>
      </c>
      <c r="E116" s="28" t="s">
        <v>782</v>
      </c>
      <c r="F116" s="31"/>
      <c r="G116" s="31"/>
      <c r="H116" s="29">
        <v>71589</v>
      </c>
      <c r="I116" s="29">
        <v>35374</v>
      </c>
    </row>
    <row r="117" spans="1:9">
      <c r="A117" s="22"/>
      <c r="B117" s="22" t="s">
        <v>635</v>
      </c>
      <c r="C117" s="22"/>
      <c r="D117" s="23" t="s">
        <v>781</v>
      </c>
      <c r="E117" s="24" t="s">
        <v>784</v>
      </c>
      <c r="F117" s="31"/>
      <c r="G117" s="31"/>
      <c r="H117" s="25">
        <f>SUM(H118:H127)</f>
        <v>1044558</v>
      </c>
      <c r="I117" s="25">
        <f>SUM(I118:I127)</f>
        <v>322204</v>
      </c>
    </row>
    <row r="118" spans="1:9">
      <c r="A118" s="26"/>
      <c r="B118" s="26"/>
      <c r="C118" s="26" t="s">
        <v>12</v>
      </c>
      <c r="D118" s="27" t="s">
        <v>783</v>
      </c>
      <c r="E118" s="28" t="s">
        <v>785</v>
      </c>
      <c r="F118" s="31"/>
      <c r="G118" s="31"/>
      <c r="H118" s="29">
        <v>994044</v>
      </c>
      <c r="I118" s="29">
        <v>255291</v>
      </c>
    </row>
    <row r="119" spans="1:9">
      <c r="A119" s="26"/>
      <c r="B119" s="26"/>
      <c r="C119" s="26" t="s">
        <v>5</v>
      </c>
      <c r="D119" s="27" t="s">
        <v>1158</v>
      </c>
      <c r="E119" s="28" t="s">
        <v>787</v>
      </c>
      <c r="F119" s="31"/>
      <c r="G119" s="31"/>
      <c r="H119" s="29"/>
      <c r="I119" s="29"/>
    </row>
    <row r="120" spans="1:9">
      <c r="A120" s="26"/>
      <c r="B120" s="26"/>
      <c r="C120" s="26" t="s">
        <v>6</v>
      </c>
      <c r="D120" s="27" t="s">
        <v>157</v>
      </c>
      <c r="E120" s="28" t="s">
        <v>789</v>
      </c>
      <c r="F120" s="31"/>
      <c r="G120" s="31"/>
      <c r="H120" s="29">
        <v>11878</v>
      </c>
      <c r="I120" s="29">
        <v>32843</v>
      </c>
    </row>
    <row r="121" spans="1:9">
      <c r="A121" s="26"/>
      <c r="B121" s="26"/>
      <c r="C121" s="26" t="s">
        <v>437</v>
      </c>
      <c r="D121" s="27" t="s">
        <v>786</v>
      </c>
      <c r="E121" s="28" t="s">
        <v>791</v>
      </c>
      <c r="F121" s="31"/>
      <c r="G121" s="31"/>
      <c r="H121" s="29"/>
      <c r="I121" s="29"/>
    </row>
    <row r="122" spans="1:9">
      <c r="A122" s="26"/>
      <c r="B122" s="26"/>
      <c r="C122" s="26" t="s">
        <v>439</v>
      </c>
      <c r="D122" s="27" t="s">
        <v>788</v>
      </c>
      <c r="E122" s="28" t="s">
        <v>793</v>
      </c>
      <c r="F122" s="31"/>
      <c r="G122" s="31"/>
      <c r="H122" s="29"/>
      <c r="I122" s="29"/>
    </row>
    <row r="123" spans="1:9">
      <c r="A123" s="26"/>
      <c r="B123" s="26"/>
      <c r="C123" s="26" t="s">
        <v>441</v>
      </c>
      <c r="D123" s="27" t="s">
        <v>790</v>
      </c>
      <c r="E123" s="28" t="s">
        <v>795</v>
      </c>
      <c r="F123" s="31"/>
      <c r="G123" s="31"/>
      <c r="H123" s="29"/>
      <c r="I123" s="29"/>
    </row>
    <row r="124" spans="1:9">
      <c r="A124" s="26"/>
      <c r="B124" s="26"/>
      <c r="C124" s="26" t="s">
        <v>443</v>
      </c>
      <c r="D124" s="27" t="s">
        <v>792</v>
      </c>
      <c r="E124" s="28" t="s">
        <v>797</v>
      </c>
      <c r="F124" s="31"/>
      <c r="G124" s="31"/>
      <c r="H124" s="29">
        <v>20969</v>
      </c>
      <c r="I124" s="29">
        <v>25044</v>
      </c>
    </row>
    <row r="125" spans="1:9">
      <c r="A125" s="26"/>
      <c r="B125" s="26"/>
      <c r="C125" s="26" t="s">
        <v>444</v>
      </c>
      <c r="D125" s="27" t="s">
        <v>794</v>
      </c>
      <c r="E125" s="28" t="s">
        <v>799</v>
      </c>
      <c r="F125" s="31"/>
      <c r="G125" s="31"/>
      <c r="H125" s="29">
        <v>12224</v>
      </c>
      <c r="I125" s="29">
        <v>9020</v>
      </c>
    </row>
    <row r="126" spans="1:9">
      <c r="A126" s="26"/>
      <c r="B126" s="26"/>
      <c r="C126" s="26" t="s">
        <v>632</v>
      </c>
      <c r="D126" s="27" t="s">
        <v>796</v>
      </c>
      <c r="E126" s="28" t="s">
        <v>801</v>
      </c>
      <c r="F126" s="31"/>
      <c r="G126" s="31"/>
      <c r="H126" s="29">
        <v>5443</v>
      </c>
      <c r="I126" s="29">
        <v>6</v>
      </c>
    </row>
    <row r="127" spans="1:9">
      <c r="A127" s="26"/>
      <c r="B127" s="26"/>
      <c r="C127" s="26" t="s">
        <v>1159</v>
      </c>
      <c r="D127" s="27" t="s">
        <v>798</v>
      </c>
      <c r="E127" s="28" t="s">
        <v>802</v>
      </c>
      <c r="F127" s="31"/>
      <c r="G127" s="31"/>
      <c r="H127" s="29"/>
      <c r="I127" s="29"/>
    </row>
    <row r="128" spans="1:9">
      <c r="A128" s="26"/>
      <c r="B128" s="26" t="s">
        <v>689</v>
      </c>
      <c r="C128" s="26"/>
      <c r="D128" s="27" t="s">
        <v>800</v>
      </c>
      <c r="E128" s="28" t="s">
        <v>804</v>
      </c>
      <c r="F128" s="31"/>
      <c r="G128" s="31"/>
      <c r="H128" s="29"/>
      <c r="I128" s="29"/>
    </row>
    <row r="129" spans="1:10">
      <c r="A129" s="22"/>
      <c r="B129" s="22" t="s">
        <v>746</v>
      </c>
      <c r="C129" s="22"/>
      <c r="D129" s="23" t="s">
        <v>465</v>
      </c>
      <c r="E129" s="24" t="s">
        <v>806</v>
      </c>
      <c r="F129" s="31"/>
      <c r="G129" s="31"/>
      <c r="H129" s="25">
        <f>SUM(H130:H131)</f>
        <v>0</v>
      </c>
      <c r="I129" s="25">
        <f>SUM(I130:I131)</f>
        <v>0</v>
      </c>
    </row>
    <row r="130" spans="1:10">
      <c r="A130" s="26"/>
      <c r="B130" s="26"/>
      <c r="C130" s="26" t="s">
        <v>12</v>
      </c>
      <c r="D130" s="27" t="s">
        <v>803</v>
      </c>
      <c r="E130" s="28" t="s">
        <v>807</v>
      </c>
      <c r="F130" s="31"/>
      <c r="G130" s="31"/>
      <c r="H130" s="29"/>
      <c r="I130" s="29"/>
    </row>
    <row r="131" spans="1:10">
      <c r="A131" s="26"/>
      <c r="B131" s="26"/>
      <c r="C131" s="26" t="s">
        <v>5</v>
      </c>
      <c r="D131" s="27" t="s">
        <v>805</v>
      </c>
      <c r="E131" s="28" t="s">
        <v>809</v>
      </c>
      <c r="F131" s="31"/>
      <c r="G131" s="31"/>
      <c r="H131" s="29"/>
      <c r="I131" s="29"/>
    </row>
    <row r="132" spans="1:10">
      <c r="A132" s="22" t="s">
        <v>303</v>
      </c>
      <c r="B132" s="22"/>
      <c r="C132" s="22"/>
      <c r="D132" s="23" t="s">
        <v>445</v>
      </c>
      <c r="E132" s="24" t="s">
        <v>811</v>
      </c>
      <c r="F132" s="31"/>
      <c r="G132" s="31"/>
      <c r="H132" s="25">
        <f>SUM(H133:H136)</f>
        <v>16589</v>
      </c>
      <c r="I132" s="25">
        <f>SUM(I133:I136)</f>
        <v>0</v>
      </c>
    </row>
    <row r="133" spans="1:10">
      <c r="A133" s="26"/>
      <c r="B133" s="26"/>
      <c r="C133" s="26" t="s">
        <v>12</v>
      </c>
      <c r="D133" s="27" t="s">
        <v>808</v>
      </c>
      <c r="E133" s="28" t="s">
        <v>813</v>
      </c>
      <c r="F133" s="31"/>
      <c r="G133" s="31"/>
      <c r="H133" s="29"/>
      <c r="I133" s="29"/>
    </row>
    <row r="134" spans="1:10">
      <c r="A134" s="26"/>
      <c r="B134" s="26"/>
      <c r="C134" s="26" t="s">
        <v>5</v>
      </c>
      <c r="D134" s="27" t="s">
        <v>810</v>
      </c>
      <c r="E134" s="28" t="s">
        <v>815</v>
      </c>
      <c r="F134" s="31"/>
      <c r="G134" s="31"/>
      <c r="H134" s="29">
        <v>16589</v>
      </c>
      <c r="I134" s="29"/>
    </row>
    <row r="135" spans="1:10">
      <c r="A135" s="26"/>
      <c r="B135" s="26"/>
      <c r="C135" s="26" t="s">
        <v>6</v>
      </c>
      <c r="D135" s="27" t="s">
        <v>812</v>
      </c>
      <c r="E135" s="28" t="s">
        <v>1170</v>
      </c>
      <c r="F135" s="31"/>
      <c r="G135" s="31"/>
      <c r="H135" s="29"/>
      <c r="I135" s="29"/>
    </row>
    <row r="136" spans="1:10">
      <c r="A136" s="26"/>
      <c r="B136" s="26"/>
      <c r="C136" s="26" t="s">
        <v>437</v>
      </c>
      <c r="D136" s="27" t="s">
        <v>814</v>
      </c>
      <c r="E136" s="28" t="s">
        <v>1171</v>
      </c>
      <c r="F136" s="31"/>
      <c r="G136" s="31"/>
      <c r="H136" s="29"/>
      <c r="I136" s="29"/>
    </row>
    <row r="137" spans="1:10">
      <c r="D137" s="17"/>
      <c r="E137" s="30"/>
      <c r="F137" s="31"/>
      <c r="G137" s="31"/>
      <c r="H137" s="31"/>
      <c r="I137" s="31"/>
    </row>
    <row r="138" spans="1:10">
      <c r="D138" s="17"/>
      <c r="E138" s="30"/>
      <c r="F138" s="31"/>
      <c r="G138" s="31"/>
      <c r="H138" s="31">
        <f>H6</f>
        <v>1465967</v>
      </c>
      <c r="I138" s="31">
        <f>I6</f>
        <v>1312883</v>
      </c>
      <c r="J138" t="s">
        <v>343</v>
      </c>
    </row>
    <row r="139" spans="1:10">
      <c r="D139" s="17"/>
      <c r="E139" s="30"/>
      <c r="F139" s="31"/>
      <c r="G139" s="31"/>
      <c r="H139" s="31">
        <f>H77</f>
        <v>1465967</v>
      </c>
      <c r="I139" s="31">
        <f>I77</f>
        <v>1312883</v>
      </c>
      <c r="J139" t="s">
        <v>343</v>
      </c>
    </row>
    <row r="140" spans="1:10">
      <c r="D140" s="17"/>
      <c r="E140" s="30"/>
      <c r="F140" s="31"/>
      <c r="G140" s="31"/>
      <c r="H140" s="31" t="b">
        <f>H138=H139</f>
        <v>1</v>
      </c>
      <c r="I140" s="31" t="b">
        <f>I138=I139</f>
        <v>1</v>
      </c>
    </row>
    <row r="141" spans="1:10">
      <c r="D141" s="17"/>
      <c r="E141" s="30"/>
      <c r="F141" s="31"/>
      <c r="G141" s="31"/>
      <c r="H141" s="31">
        <f>H98</f>
        <v>138253</v>
      </c>
      <c r="I141" s="31">
        <f>I98</f>
        <v>106935</v>
      </c>
    </row>
    <row r="142" spans="1:10">
      <c r="D142" s="17"/>
      <c r="E142" s="30"/>
      <c r="F142" s="31"/>
      <c r="G142" s="31"/>
      <c r="H142" s="31">
        <f>H210</f>
        <v>138253</v>
      </c>
      <c r="I142" s="31">
        <f>I210</f>
        <v>106935</v>
      </c>
    </row>
    <row r="143" spans="1:10">
      <c r="D143" s="17"/>
      <c r="E143" s="30"/>
      <c r="F143" s="31"/>
      <c r="G143" s="31"/>
      <c r="H143" s="31" t="b">
        <f>H141=H142</f>
        <v>1</v>
      </c>
      <c r="I143" s="31" t="b">
        <f>I141=I142</f>
        <v>1</v>
      </c>
    </row>
    <row r="144" spans="1:10">
      <c r="D144" s="17"/>
      <c r="E144" s="30"/>
      <c r="F144" s="31"/>
      <c r="G144" s="31"/>
      <c r="H144" s="31"/>
      <c r="I144" s="31"/>
    </row>
    <row r="145" spans="1:9">
      <c r="A145" t="s">
        <v>1499</v>
      </c>
      <c r="D145" s="17"/>
      <c r="E145" s="30"/>
      <c r="F145" s="31"/>
      <c r="G145" s="31"/>
      <c r="H145" s="31"/>
      <c r="I145" s="31"/>
    </row>
    <row r="146" spans="1:9">
      <c r="A146" t="str">
        <f>A2</f>
        <v>Spoločnosť : Schöni s.r.o.</v>
      </c>
      <c r="D146" s="17">
        <f>D2</f>
        <v>0</v>
      </c>
      <c r="E146" s="30"/>
      <c r="F146" s="31"/>
      <c r="G146" s="31"/>
      <c r="H146" s="31"/>
      <c r="I146" s="31"/>
    </row>
    <row r="147" spans="1:9">
      <c r="A147" t="str">
        <f>A3</f>
        <v>IČO : 365 93 699</v>
      </c>
      <c r="D147" s="17">
        <f>D3</f>
        <v>0</v>
      </c>
      <c r="E147" s="30"/>
      <c r="F147" s="31"/>
      <c r="G147" s="31"/>
      <c r="H147" s="31"/>
      <c r="I147" s="31"/>
    </row>
    <row r="148" spans="1:9">
      <c r="A148" t="str">
        <f>A4</f>
        <v>DIČ : 2022001531</v>
      </c>
      <c r="D148" s="17">
        <f>D4</f>
        <v>0</v>
      </c>
      <c r="E148" s="30"/>
      <c r="F148" s="31"/>
      <c r="G148" s="31"/>
      <c r="H148" s="31"/>
      <c r="I148" s="31"/>
    </row>
    <row r="149" spans="1:9">
      <c r="A149" t="str">
        <f>A5</f>
        <v>SK NACE : 49.41.0</v>
      </c>
      <c r="D149" s="17">
        <f>D5</f>
        <v>0</v>
      </c>
      <c r="E149" s="30"/>
      <c r="F149" s="31"/>
      <c r="G149" s="31"/>
      <c r="H149" s="17" t="s">
        <v>709</v>
      </c>
      <c r="I149" s="17" t="s">
        <v>595</v>
      </c>
    </row>
    <row r="150" spans="1:9">
      <c r="A150" s="26" t="s">
        <v>343</v>
      </c>
      <c r="B150" s="26" t="s">
        <v>474</v>
      </c>
      <c r="C150" s="26"/>
      <c r="D150" s="27" t="s">
        <v>816</v>
      </c>
      <c r="E150" s="28" t="s">
        <v>817</v>
      </c>
      <c r="F150" s="31"/>
      <c r="G150" s="31"/>
      <c r="H150" s="29"/>
      <c r="I150" s="29"/>
    </row>
    <row r="151" spans="1:9">
      <c r="A151" s="26" t="s">
        <v>2</v>
      </c>
      <c r="B151" s="26"/>
      <c r="C151" s="26"/>
      <c r="D151" s="27" t="s">
        <v>818</v>
      </c>
      <c r="E151" s="28" t="s">
        <v>819</v>
      </c>
      <c r="F151" s="31"/>
      <c r="G151" s="31"/>
      <c r="H151" s="29"/>
      <c r="I151" s="29"/>
    </row>
    <row r="152" spans="1:9">
      <c r="A152" s="22" t="s">
        <v>343</v>
      </c>
      <c r="B152" s="22"/>
      <c r="C152" s="22" t="s">
        <v>820</v>
      </c>
      <c r="D152" s="23" t="s">
        <v>821</v>
      </c>
      <c r="E152" s="24" t="s">
        <v>822</v>
      </c>
      <c r="F152" s="31"/>
      <c r="G152" s="31"/>
      <c r="H152" s="25">
        <f>H150-H151</f>
        <v>0</v>
      </c>
      <c r="I152" s="25">
        <f>I150-I151</f>
        <v>0</v>
      </c>
    </row>
    <row r="153" spans="1:9">
      <c r="A153" s="22"/>
      <c r="B153" s="22" t="s">
        <v>615</v>
      </c>
      <c r="C153" s="22"/>
      <c r="D153" s="23" t="s">
        <v>823</v>
      </c>
      <c r="E153" s="24" t="s">
        <v>824</v>
      </c>
      <c r="F153" s="31"/>
      <c r="G153" s="31"/>
      <c r="H153" s="25">
        <f>SUM(H154:H156)</f>
        <v>4128481</v>
      </c>
      <c r="I153" s="25">
        <f>SUM(I154:I156)</f>
        <v>3623847</v>
      </c>
    </row>
    <row r="154" spans="1:9">
      <c r="A154" s="26"/>
      <c r="B154" s="26"/>
      <c r="C154" s="26" t="s">
        <v>12</v>
      </c>
      <c r="D154" s="27" t="s">
        <v>825</v>
      </c>
      <c r="E154" s="28" t="s">
        <v>826</v>
      </c>
      <c r="F154" s="31"/>
      <c r="G154" s="31"/>
      <c r="H154" s="29">
        <v>4128481</v>
      </c>
      <c r="I154" s="29">
        <v>3623847</v>
      </c>
    </row>
    <row r="155" spans="1:9">
      <c r="A155" s="26"/>
      <c r="B155" s="26"/>
      <c r="C155" s="26" t="s">
        <v>5</v>
      </c>
      <c r="D155" s="27" t="s">
        <v>827</v>
      </c>
      <c r="E155" s="28" t="s">
        <v>828</v>
      </c>
      <c r="F155" s="31"/>
      <c r="G155" s="31"/>
      <c r="H155" s="29"/>
      <c r="I155" s="29"/>
    </row>
    <row r="156" spans="1:9">
      <c r="A156" s="26"/>
      <c r="B156" s="26"/>
      <c r="C156" s="26" t="s">
        <v>6</v>
      </c>
      <c r="D156" s="27" t="s">
        <v>829</v>
      </c>
      <c r="E156" s="28" t="s">
        <v>830</v>
      </c>
      <c r="F156" s="31"/>
      <c r="G156" s="31"/>
      <c r="H156" s="29"/>
      <c r="I156" s="29"/>
    </row>
    <row r="157" spans="1:9">
      <c r="A157" s="22" t="s">
        <v>277</v>
      </c>
      <c r="B157" s="22"/>
      <c r="C157" s="22"/>
      <c r="D157" s="23" t="s">
        <v>831</v>
      </c>
      <c r="E157" s="24" t="s">
        <v>832</v>
      </c>
      <c r="F157" s="31"/>
      <c r="G157" s="31"/>
      <c r="H157" s="25">
        <f>SUM(H158:H159)</f>
        <v>3351571</v>
      </c>
      <c r="I157" s="25">
        <f>SUM(I158:I159)</f>
        <v>3016335</v>
      </c>
    </row>
    <row r="158" spans="1:9">
      <c r="A158" s="26"/>
      <c r="B158" s="26"/>
      <c r="C158" s="26" t="s">
        <v>12</v>
      </c>
      <c r="D158" s="27" t="s">
        <v>833</v>
      </c>
      <c r="E158" s="28" t="s">
        <v>834</v>
      </c>
      <c r="F158" s="31"/>
      <c r="G158" s="31"/>
      <c r="H158" s="29">
        <v>1488560</v>
      </c>
      <c r="I158" s="29">
        <v>1413416</v>
      </c>
    </row>
    <row r="159" spans="1:9">
      <c r="A159" s="26"/>
      <c r="B159" s="26"/>
      <c r="C159" s="26" t="s">
        <v>5</v>
      </c>
      <c r="D159" s="27" t="s">
        <v>835</v>
      </c>
      <c r="E159" s="28" t="s">
        <v>836</v>
      </c>
      <c r="F159" s="31"/>
      <c r="G159" s="31"/>
      <c r="H159" s="29">
        <v>1863011</v>
      </c>
      <c r="I159" s="29">
        <v>1602919</v>
      </c>
    </row>
    <row r="160" spans="1:9">
      <c r="A160" s="22"/>
      <c r="B160" s="22"/>
      <c r="C160" s="22" t="s">
        <v>820</v>
      </c>
      <c r="D160" s="23" t="s">
        <v>837</v>
      </c>
      <c r="E160" s="24" t="s">
        <v>838</v>
      </c>
      <c r="F160" s="31"/>
      <c r="G160" s="31"/>
      <c r="H160" s="25">
        <f>H152+H153-H157</f>
        <v>776910</v>
      </c>
      <c r="I160" s="25">
        <f>I152+I153-I157</f>
        <v>607512</v>
      </c>
    </row>
    <row r="161" spans="1:9">
      <c r="A161" s="22" t="s">
        <v>303</v>
      </c>
      <c r="B161" s="22"/>
      <c r="C161" s="22"/>
      <c r="D161" s="23" t="s">
        <v>839</v>
      </c>
      <c r="E161" s="24" t="s">
        <v>840</v>
      </c>
      <c r="F161" s="31"/>
      <c r="G161" s="31"/>
      <c r="H161" s="25">
        <f>SUM(H162:H165)</f>
        <v>428054</v>
      </c>
      <c r="I161" s="25">
        <f>SUM(I162:I165)</f>
        <v>349959</v>
      </c>
    </row>
    <row r="162" spans="1:9">
      <c r="A162" s="26"/>
      <c r="B162" s="26"/>
      <c r="C162" s="26" t="s">
        <v>12</v>
      </c>
      <c r="D162" s="27" t="s">
        <v>841</v>
      </c>
      <c r="E162" s="28" t="s">
        <v>842</v>
      </c>
      <c r="F162" s="31"/>
      <c r="G162" s="31"/>
      <c r="H162" s="29">
        <v>305227</v>
      </c>
      <c r="I162" s="29">
        <v>253769</v>
      </c>
    </row>
    <row r="163" spans="1:9">
      <c r="A163" s="26"/>
      <c r="B163" s="26"/>
      <c r="C163" s="26" t="s">
        <v>5</v>
      </c>
      <c r="D163" s="27" t="s">
        <v>843</v>
      </c>
      <c r="E163" s="28" t="s">
        <v>844</v>
      </c>
      <c r="F163" s="31"/>
      <c r="G163" s="31"/>
      <c r="H163" s="29"/>
      <c r="I163" s="29"/>
    </row>
    <row r="164" spans="1:9">
      <c r="A164" s="26"/>
      <c r="B164" s="26"/>
      <c r="C164" s="26" t="s">
        <v>6</v>
      </c>
      <c r="D164" s="27" t="s">
        <v>845</v>
      </c>
      <c r="E164" s="28" t="s">
        <v>846</v>
      </c>
      <c r="F164" s="31"/>
      <c r="G164" s="31"/>
      <c r="H164" s="29">
        <v>108677</v>
      </c>
      <c r="I164" s="29">
        <v>90364</v>
      </c>
    </row>
    <row r="165" spans="1:9">
      <c r="A165" s="26"/>
      <c r="B165" s="26"/>
      <c r="C165" s="26" t="s">
        <v>437</v>
      </c>
      <c r="D165" s="27" t="s">
        <v>847</v>
      </c>
      <c r="E165" s="28" t="s">
        <v>848</v>
      </c>
      <c r="F165" s="31"/>
      <c r="G165" s="31"/>
      <c r="H165" s="29">
        <v>14150</v>
      </c>
      <c r="I165" s="29">
        <v>5826</v>
      </c>
    </row>
    <row r="166" spans="1:9">
      <c r="A166" s="26" t="s">
        <v>304</v>
      </c>
      <c r="B166" s="26"/>
      <c r="C166" s="26"/>
      <c r="D166" s="27" t="s">
        <v>849</v>
      </c>
      <c r="E166" s="28" t="s">
        <v>850</v>
      </c>
      <c r="F166" s="31"/>
      <c r="G166" s="31"/>
      <c r="H166" s="29">
        <v>25168</v>
      </c>
      <c r="I166" s="29">
        <v>12425</v>
      </c>
    </row>
    <row r="167" spans="1:9">
      <c r="A167" s="26" t="s">
        <v>404</v>
      </c>
      <c r="B167" s="26"/>
      <c r="C167" s="26"/>
      <c r="D167" s="27" t="s">
        <v>851</v>
      </c>
      <c r="E167" s="28" t="s">
        <v>852</v>
      </c>
      <c r="F167" s="31"/>
      <c r="G167" s="31"/>
      <c r="H167" s="29">
        <v>334955</v>
      </c>
      <c r="I167" s="29">
        <v>310680</v>
      </c>
    </row>
    <row r="168" spans="1:9">
      <c r="A168" s="26"/>
      <c r="B168" s="26" t="s">
        <v>635</v>
      </c>
      <c r="C168" s="26"/>
      <c r="D168" s="27" t="s">
        <v>853</v>
      </c>
      <c r="E168" s="28" t="s">
        <v>854</v>
      </c>
      <c r="F168" s="31"/>
      <c r="G168" s="31"/>
      <c r="H168" s="29">
        <v>6167</v>
      </c>
      <c r="I168" s="29">
        <v>-169</v>
      </c>
    </row>
    <row r="169" spans="1:9">
      <c r="A169" s="26" t="s">
        <v>418</v>
      </c>
      <c r="B169" s="26"/>
      <c r="C169" s="26"/>
      <c r="D169" s="27" t="s">
        <v>855</v>
      </c>
      <c r="E169" s="28" t="s">
        <v>856</v>
      </c>
      <c r="F169" s="31"/>
      <c r="G169" s="31"/>
      <c r="H169" s="29">
        <v>3432</v>
      </c>
      <c r="I169" s="29">
        <v>-169</v>
      </c>
    </row>
    <row r="170" spans="1:9">
      <c r="A170" s="26" t="s">
        <v>448</v>
      </c>
      <c r="B170" s="26"/>
      <c r="C170" s="26"/>
      <c r="D170" s="27" t="s">
        <v>857</v>
      </c>
      <c r="E170" s="28" t="s">
        <v>858</v>
      </c>
      <c r="F170" s="31"/>
      <c r="G170" s="31"/>
      <c r="H170" s="29">
        <v>-690</v>
      </c>
      <c r="I170" s="29">
        <v>-480</v>
      </c>
    </row>
    <row r="171" spans="1:9">
      <c r="A171" s="26"/>
      <c r="B171" s="26" t="s">
        <v>689</v>
      </c>
      <c r="C171" s="26"/>
      <c r="D171" s="27" t="s">
        <v>859</v>
      </c>
      <c r="E171" s="28" t="s">
        <v>860</v>
      </c>
      <c r="F171" s="31"/>
      <c r="G171" s="31"/>
      <c r="H171" s="29">
        <v>281033</v>
      </c>
      <c r="I171" s="29">
        <v>285362</v>
      </c>
    </row>
    <row r="172" spans="1:9">
      <c r="A172" s="26" t="s">
        <v>861</v>
      </c>
      <c r="B172" s="26"/>
      <c r="C172" s="26"/>
      <c r="D172" s="27" t="s">
        <v>862</v>
      </c>
      <c r="E172" s="28" t="s">
        <v>863</v>
      </c>
      <c r="F172" s="31"/>
      <c r="G172" s="31"/>
      <c r="H172" s="29">
        <v>90292</v>
      </c>
      <c r="I172" s="29">
        <v>77827</v>
      </c>
    </row>
    <row r="173" spans="1:9">
      <c r="A173" s="26"/>
      <c r="B173" s="26" t="s">
        <v>746</v>
      </c>
      <c r="C173" s="26"/>
      <c r="D173" s="27" t="s">
        <v>864</v>
      </c>
      <c r="E173" s="28" t="s">
        <v>865</v>
      </c>
      <c r="F173" s="31"/>
      <c r="G173" s="31"/>
      <c r="H173" s="29"/>
      <c r="I173" s="29"/>
    </row>
    <row r="174" spans="1:9">
      <c r="A174" s="26" t="s">
        <v>474</v>
      </c>
      <c r="B174" s="26"/>
      <c r="C174" s="26"/>
      <c r="D174" s="27" t="s">
        <v>866</v>
      </c>
      <c r="E174" s="28" t="s">
        <v>867</v>
      </c>
      <c r="F174" s="31"/>
      <c r="G174" s="31"/>
      <c r="H174" s="29"/>
      <c r="I174" s="29"/>
    </row>
    <row r="175" spans="1:9">
      <c r="A175" s="22"/>
      <c r="B175" s="22"/>
      <c r="C175" s="22" t="s">
        <v>868</v>
      </c>
      <c r="D175" s="23" t="s">
        <v>869</v>
      </c>
      <c r="E175" s="24" t="s">
        <v>870</v>
      </c>
      <c r="F175" s="31"/>
      <c r="G175" s="31"/>
      <c r="H175" s="25">
        <f>H160-H161-H166-H167+H168-H169-H170+H171-H172+H173-H174</f>
        <v>182899</v>
      </c>
      <c r="I175" s="25">
        <f>I160-I161-I166-I167+I168-I169-I170+I171-I172+I173-I174</f>
        <v>142463</v>
      </c>
    </row>
    <row r="176" spans="1:9">
      <c r="A176" s="26"/>
      <c r="B176" s="26" t="s">
        <v>871</v>
      </c>
      <c r="C176" s="26"/>
      <c r="D176" s="27" t="s">
        <v>872</v>
      </c>
      <c r="E176" s="28" t="s">
        <v>873</v>
      </c>
      <c r="F176" s="31"/>
      <c r="G176" s="31"/>
      <c r="H176" s="29"/>
      <c r="I176" s="29"/>
    </row>
    <row r="177" spans="1:9">
      <c r="A177" s="26" t="s">
        <v>476</v>
      </c>
      <c r="B177" s="26"/>
      <c r="C177" s="26"/>
      <c r="D177" s="27" t="s">
        <v>874</v>
      </c>
      <c r="E177" s="28" t="s">
        <v>875</v>
      </c>
      <c r="F177" s="31"/>
      <c r="G177" s="31"/>
      <c r="H177" s="29"/>
      <c r="I177" s="29"/>
    </row>
    <row r="178" spans="1:9">
      <c r="A178" s="22"/>
      <c r="B178" s="22" t="s">
        <v>876</v>
      </c>
      <c r="C178" s="22"/>
      <c r="D178" s="23" t="s">
        <v>877</v>
      </c>
      <c r="E178" s="24" t="s">
        <v>878</v>
      </c>
      <c r="F178" s="31"/>
      <c r="G178" s="31"/>
      <c r="H178" s="25">
        <f>SUM(H179:H181)</f>
        <v>0</v>
      </c>
      <c r="I178" s="25">
        <f>SUM(I179:I181)</f>
        <v>0</v>
      </c>
    </row>
    <row r="179" spans="1:9">
      <c r="A179" s="26"/>
      <c r="B179" s="26"/>
      <c r="C179" s="26" t="s">
        <v>12</v>
      </c>
      <c r="D179" s="27" t="s">
        <v>879</v>
      </c>
      <c r="E179" s="28" t="s">
        <v>880</v>
      </c>
      <c r="F179" s="31"/>
      <c r="G179" s="31"/>
      <c r="H179" s="29"/>
      <c r="I179" s="29"/>
    </row>
    <row r="180" spans="1:9">
      <c r="A180" s="26"/>
      <c r="B180" s="26"/>
      <c r="C180" s="26" t="s">
        <v>5</v>
      </c>
      <c r="D180" s="27" t="s">
        <v>881</v>
      </c>
      <c r="E180" s="28" t="s">
        <v>882</v>
      </c>
      <c r="F180" s="31"/>
      <c r="G180" s="31"/>
      <c r="H180" s="29"/>
      <c r="I180" s="29"/>
    </row>
    <row r="181" spans="1:9">
      <c r="A181" s="26"/>
      <c r="B181" s="26"/>
      <c r="C181" s="26" t="s">
        <v>6</v>
      </c>
      <c r="D181" s="27" t="s">
        <v>883</v>
      </c>
      <c r="E181" s="28" t="s">
        <v>884</v>
      </c>
      <c r="F181" s="31"/>
      <c r="G181" s="31"/>
      <c r="H181" s="29"/>
      <c r="I181" s="29"/>
    </row>
    <row r="182" spans="1:9">
      <c r="A182" s="26"/>
      <c r="B182" s="26" t="s">
        <v>885</v>
      </c>
      <c r="C182" s="26"/>
      <c r="D182" s="27" t="s">
        <v>886</v>
      </c>
      <c r="E182" s="28" t="s">
        <v>887</v>
      </c>
      <c r="F182" s="31"/>
      <c r="G182" s="31"/>
      <c r="H182" s="29"/>
      <c r="I182" s="29"/>
    </row>
    <row r="183" spans="1:9">
      <c r="A183" s="26" t="s">
        <v>888</v>
      </c>
      <c r="B183" s="26"/>
      <c r="C183" s="26"/>
      <c r="D183" s="27" t="s">
        <v>889</v>
      </c>
      <c r="E183" s="28" t="s">
        <v>890</v>
      </c>
      <c r="F183" s="31"/>
      <c r="G183" s="31"/>
      <c r="H183" s="29"/>
      <c r="I183" s="29"/>
    </row>
    <row r="184" spans="1:9">
      <c r="A184" s="26"/>
      <c r="B184" s="26" t="s">
        <v>891</v>
      </c>
      <c r="C184" s="26"/>
      <c r="D184" s="27" t="s">
        <v>892</v>
      </c>
      <c r="E184" s="28" t="s">
        <v>893</v>
      </c>
      <c r="F184" s="31"/>
      <c r="G184" s="31"/>
      <c r="H184" s="29"/>
      <c r="I184" s="29"/>
    </row>
    <row r="185" spans="1:9">
      <c r="A185" s="26" t="s">
        <v>894</v>
      </c>
      <c r="B185" s="26"/>
      <c r="C185" s="26"/>
      <c r="D185" s="27" t="s">
        <v>895</v>
      </c>
      <c r="E185" s="28" t="s">
        <v>896</v>
      </c>
      <c r="F185" s="31"/>
      <c r="G185" s="31"/>
      <c r="H185" s="29"/>
      <c r="I185" s="29"/>
    </row>
    <row r="186" spans="1:9">
      <c r="A186" s="26" t="s">
        <v>897</v>
      </c>
      <c r="B186" s="26"/>
      <c r="C186" s="26"/>
      <c r="D186" s="27" t="s">
        <v>898</v>
      </c>
      <c r="E186" s="28" t="s">
        <v>899</v>
      </c>
      <c r="F186" s="31"/>
      <c r="G186" s="31"/>
      <c r="H186" s="29"/>
      <c r="I186" s="29"/>
    </row>
    <row r="187" spans="1:9">
      <c r="A187" s="26"/>
      <c r="B187" s="26" t="s">
        <v>900</v>
      </c>
      <c r="C187" s="26"/>
      <c r="D187" s="27" t="s">
        <v>590</v>
      </c>
      <c r="E187" s="28" t="s">
        <v>901</v>
      </c>
      <c r="F187" s="31"/>
      <c r="G187" s="31"/>
      <c r="H187" s="29">
        <v>22</v>
      </c>
      <c r="I187" s="29">
        <v>38</v>
      </c>
    </row>
    <row r="188" spans="1:9">
      <c r="A188" s="26" t="s">
        <v>902</v>
      </c>
      <c r="B188" s="26"/>
      <c r="C188" s="26"/>
      <c r="D188" s="27" t="s">
        <v>591</v>
      </c>
      <c r="E188" s="28" t="s">
        <v>903</v>
      </c>
      <c r="F188" s="31"/>
      <c r="G188" s="31"/>
      <c r="H188" s="29">
        <v>1328</v>
      </c>
      <c r="I188" s="29">
        <v>2521</v>
      </c>
    </row>
    <row r="189" spans="1:9">
      <c r="A189" s="26"/>
      <c r="B189" s="26" t="s">
        <v>904</v>
      </c>
      <c r="C189" s="26"/>
      <c r="D189" s="27" t="s">
        <v>905</v>
      </c>
      <c r="E189" s="28" t="s">
        <v>906</v>
      </c>
      <c r="F189" s="31"/>
      <c r="G189" s="31"/>
      <c r="H189" s="29">
        <v>1281</v>
      </c>
      <c r="I189" s="29">
        <v>12949</v>
      </c>
    </row>
    <row r="190" spans="1:9">
      <c r="A190" s="26" t="s">
        <v>508</v>
      </c>
      <c r="B190" s="26"/>
      <c r="C190" s="26"/>
      <c r="D190" s="27" t="s">
        <v>907</v>
      </c>
      <c r="E190" s="28" t="s">
        <v>908</v>
      </c>
      <c r="F190" s="31"/>
      <c r="G190" s="31"/>
      <c r="H190" s="29">
        <v>2068</v>
      </c>
      <c r="I190" s="29">
        <v>6158</v>
      </c>
    </row>
    <row r="191" spans="1:9">
      <c r="A191" s="26"/>
      <c r="B191" s="26" t="s">
        <v>909</v>
      </c>
      <c r="C191" s="26"/>
      <c r="D191" s="27" t="s">
        <v>910</v>
      </c>
      <c r="E191" s="28" t="s">
        <v>911</v>
      </c>
      <c r="F191" s="31"/>
      <c r="G191" s="31"/>
      <c r="H191" s="29"/>
      <c r="I191" s="29"/>
    </row>
    <row r="192" spans="1:9">
      <c r="A192" s="26" t="s">
        <v>510</v>
      </c>
      <c r="B192" s="26"/>
      <c r="C192" s="26"/>
      <c r="D192" s="27" t="s">
        <v>912</v>
      </c>
      <c r="E192" s="28" t="s">
        <v>913</v>
      </c>
      <c r="F192" s="31"/>
      <c r="G192" s="31"/>
      <c r="H192" s="29">
        <v>2322</v>
      </c>
      <c r="I192" s="29">
        <v>1239</v>
      </c>
    </row>
    <row r="193" spans="1:9">
      <c r="A193" s="26"/>
      <c r="B193" s="26" t="s">
        <v>914</v>
      </c>
      <c r="C193" s="26"/>
      <c r="D193" s="27" t="s">
        <v>915</v>
      </c>
      <c r="E193" s="28" t="s">
        <v>916</v>
      </c>
      <c r="F193" s="31"/>
      <c r="G193" s="31"/>
      <c r="H193" s="29"/>
      <c r="I193" s="29"/>
    </row>
    <row r="194" spans="1:9">
      <c r="A194" s="26" t="s">
        <v>515</v>
      </c>
      <c r="B194" s="26"/>
      <c r="C194" s="26"/>
      <c r="D194" s="27" t="s">
        <v>917</v>
      </c>
      <c r="E194" s="28" t="s">
        <v>918</v>
      </c>
      <c r="F194" s="31"/>
      <c r="G194" s="31"/>
      <c r="H194" s="29"/>
      <c r="I194" s="29"/>
    </row>
    <row r="195" spans="1:9">
      <c r="A195" s="22"/>
      <c r="B195" s="22"/>
      <c r="C195" s="22" t="s">
        <v>868</v>
      </c>
      <c r="D195" s="23" t="s">
        <v>919</v>
      </c>
      <c r="E195" s="24" t="s">
        <v>920</v>
      </c>
      <c r="F195" s="31"/>
      <c r="G195" s="31"/>
      <c r="H195" s="25">
        <f>H176-H177+H178+H182-H183+H184-H185-H186+H187-H188+H189-H190+H191-H192+H193-H194</f>
        <v>-4415</v>
      </c>
      <c r="I195" s="25">
        <f>I176-I177+I178+I182-I183+I184-I185-I186+I187-I188+I189-I190+I191-I192+I193-I194</f>
        <v>3069</v>
      </c>
    </row>
    <row r="196" spans="1:9">
      <c r="A196" s="22"/>
      <c r="B196" s="22"/>
      <c r="C196" s="22" t="s">
        <v>921</v>
      </c>
      <c r="D196" s="23" t="s">
        <v>922</v>
      </c>
      <c r="E196" s="24" t="s">
        <v>923</v>
      </c>
      <c r="F196" s="31"/>
      <c r="G196" s="31"/>
      <c r="H196" s="25">
        <f>H175+H195</f>
        <v>178484</v>
      </c>
      <c r="I196" s="25">
        <f>I175+I195</f>
        <v>145532</v>
      </c>
    </row>
    <row r="197" spans="1:9">
      <c r="A197" s="22" t="s">
        <v>924</v>
      </c>
      <c r="B197" s="22"/>
      <c r="C197" s="22"/>
      <c r="D197" s="23" t="s">
        <v>925</v>
      </c>
      <c r="E197" s="24" t="s">
        <v>926</v>
      </c>
      <c r="F197" s="31"/>
      <c r="G197" s="31"/>
      <c r="H197" s="25">
        <f>SUM(H198:H199)</f>
        <v>40231</v>
      </c>
      <c r="I197" s="25">
        <f>SUM(I198:I199)</f>
        <v>38597</v>
      </c>
    </row>
    <row r="198" spans="1:9">
      <c r="A198" s="26"/>
      <c r="B198" s="26"/>
      <c r="C198" s="26" t="s">
        <v>12</v>
      </c>
      <c r="D198" s="27" t="s">
        <v>927</v>
      </c>
      <c r="E198" s="28" t="s">
        <v>928</v>
      </c>
      <c r="F198" s="31"/>
      <c r="G198" s="31"/>
      <c r="H198" s="29">
        <v>4016</v>
      </c>
      <c r="I198" s="29">
        <v>12</v>
      </c>
    </row>
    <row r="199" spans="1:9">
      <c r="A199" s="26"/>
      <c r="B199" s="26"/>
      <c r="C199" s="26" t="s">
        <v>5</v>
      </c>
      <c r="D199" s="27" t="s">
        <v>929</v>
      </c>
      <c r="E199" s="28" t="s">
        <v>930</v>
      </c>
      <c r="F199" s="31"/>
      <c r="G199" s="31"/>
      <c r="H199" s="29">
        <v>36215</v>
      </c>
      <c r="I199" s="29">
        <v>38585</v>
      </c>
    </row>
    <row r="200" spans="1:9">
      <c r="A200" s="22"/>
      <c r="B200" s="22"/>
      <c r="C200" s="22" t="s">
        <v>921</v>
      </c>
      <c r="D200" s="23" t="s">
        <v>931</v>
      </c>
      <c r="E200" s="24" t="s">
        <v>932</v>
      </c>
      <c r="F200" s="31"/>
      <c r="G200" s="31"/>
      <c r="H200" s="25">
        <f>H196-H197</f>
        <v>138253</v>
      </c>
      <c r="I200" s="25">
        <f>I196-I197</f>
        <v>106935</v>
      </c>
    </row>
    <row r="201" spans="1:9">
      <c r="A201" s="26"/>
      <c r="B201" s="26" t="s">
        <v>933</v>
      </c>
      <c r="C201" s="26"/>
      <c r="D201" s="27" t="s">
        <v>934</v>
      </c>
      <c r="E201" s="28" t="s">
        <v>935</v>
      </c>
      <c r="F201" s="31"/>
      <c r="G201" s="31"/>
      <c r="H201" s="29"/>
      <c r="I201" s="29"/>
    </row>
    <row r="202" spans="1:9">
      <c r="A202" s="26" t="s">
        <v>936</v>
      </c>
      <c r="B202" s="26"/>
      <c r="C202" s="26"/>
      <c r="D202" s="27" t="s">
        <v>937</v>
      </c>
      <c r="E202" s="28" t="s">
        <v>938</v>
      </c>
      <c r="F202" s="31"/>
      <c r="G202" s="31"/>
      <c r="H202" s="29"/>
      <c r="I202" s="29"/>
    </row>
    <row r="203" spans="1:9">
      <c r="A203" s="22"/>
      <c r="B203" s="22"/>
      <c r="C203" s="22" t="s">
        <v>868</v>
      </c>
      <c r="D203" s="23" t="s">
        <v>939</v>
      </c>
      <c r="E203" s="24" t="s">
        <v>940</v>
      </c>
      <c r="F203" s="31"/>
      <c r="G203" s="31"/>
      <c r="H203" s="25">
        <f>H201-H202</f>
        <v>0</v>
      </c>
      <c r="I203" s="25">
        <f>I201-I202</f>
        <v>0</v>
      </c>
    </row>
    <row r="204" spans="1:9">
      <c r="A204" s="22" t="s">
        <v>941</v>
      </c>
      <c r="B204" s="22"/>
      <c r="C204" s="22"/>
      <c r="D204" s="23" t="s">
        <v>942</v>
      </c>
      <c r="E204" s="24" t="s">
        <v>943</v>
      </c>
      <c r="F204" s="31"/>
      <c r="G204" s="31"/>
      <c r="H204" s="25">
        <f>SUM(H205:H206)</f>
        <v>0</v>
      </c>
      <c r="I204" s="25">
        <f>SUM(I205:I206)</f>
        <v>0</v>
      </c>
    </row>
    <row r="205" spans="1:9">
      <c r="A205" s="26"/>
      <c r="B205" s="26"/>
      <c r="C205" s="26" t="s">
        <v>12</v>
      </c>
      <c r="D205" s="27" t="s">
        <v>927</v>
      </c>
      <c r="E205" s="28" t="s">
        <v>944</v>
      </c>
      <c r="F205" s="31"/>
      <c r="G205" s="31"/>
      <c r="H205" s="29"/>
      <c r="I205" s="29"/>
    </row>
    <row r="206" spans="1:9">
      <c r="A206" s="26"/>
      <c r="B206" s="26"/>
      <c r="C206" s="26" t="s">
        <v>5</v>
      </c>
      <c r="D206" s="27" t="s">
        <v>929</v>
      </c>
      <c r="E206" s="28" t="s">
        <v>945</v>
      </c>
      <c r="F206" s="31"/>
      <c r="G206" s="31"/>
      <c r="H206" s="29"/>
      <c r="I206" s="29"/>
    </row>
    <row r="207" spans="1:9">
      <c r="A207" s="22"/>
      <c r="B207" s="22"/>
      <c r="C207" s="22" t="s">
        <v>868</v>
      </c>
      <c r="D207" s="23" t="s">
        <v>946</v>
      </c>
      <c r="E207" s="24" t="s">
        <v>947</v>
      </c>
      <c r="F207" s="31"/>
      <c r="G207" s="31"/>
      <c r="H207" s="25">
        <f>H203-H204</f>
        <v>0</v>
      </c>
      <c r="I207" s="25">
        <f>I203-I204</f>
        <v>0</v>
      </c>
    </row>
    <row r="208" spans="1:9">
      <c r="A208" s="22"/>
      <c r="B208" s="22"/>
      <c r="C208" s="22" t="s">
        <v>948</v>
      </c>
      <c r="D208" s="23" t="s">
        <v>949</v>
      </c>
      <c r="E208" s="24" t="s">
        <v>950</v>
      </c>
      <c r="F208" s="31"/>
      <c r="G208" s="31"/>
      <c r="H208" s="25">
        <f>H196+H203</f>
        <v>178484</v>
      </c>
      <c r="I208" s="25">
        <f>I196+I203</f>
        <v>145532</v>
      </c>
    </row>
    <row r="209" spans="1:9">
      <c r="A209" s="26" t="s">
        <v>746</v>
      </c>
      <c r="B209" s="26"/>
      <c r="C209" s="26"/>
      <c r="D209" s="27" t="s">
        <v>951</v>
      </c>
      <c r="E209" s="28" t="s">
        <v>952</v>
      </c>
      <c r="F209" s="31"/>
      <c r="G209" s="31"/>
      <c r="H209" s="29"/>
      <c r="I209" s="29"/>
    </row>
    <row r="210" spans="1:9">
      <c r="A210" s="22"/>
      <c r="B210" s="22"/>
      <c r="C210" s="22" t="s">
        <v>948</v>
      </c>
      <c r="D210" s="23" t="s">
        <v>953</v>
      </c>
      <c r="E210" s="24" t="s">
        <v>954</v>
      </c>
      <c r="F210" s="31"/>
      <c r="G210" s="31"/>
      <c r="H210" s="25">
        <f>H200+H207-H209</f>
        <v>138253</v>
      </c>
      <c r="I210" s="25">
        <f>I200+I207-I209</f>
        <v>106935</v>
      </c>
    </row>
    <row r="211" spans="1:9">
      <c r="D211" s="17"/>
      <c r="E211" s="30"/>
      <c r="F211" s="31"/>
      <c r="G211" s="31"/>
      <c r="H211" s="31"/>
      <c r="I211" s="31"/>
    </row>
    <row r="212" spans="1:9">
      <c r="D212" s="17"/>
      <c r="E212" s="30"/>
      <c r="F212" s="31"/>
      <c r="G212" s="31"/>
      <c r="H212" s="31"/>
      <c r="I212" s="31"/>
    </row>
    <row r="213" spans="1:9">
      <c r="D213" s="17"/>
      <c r="E213" s="30"/>
      <c r="F213" s="31"/>
      <c r="G213" s="31"/>
      <c r="H213" s="31"/>
      <c r="I213" s="31"/>
    </row>
    <row r="214" spans="1:9">
      <c r="D214" s="17"/>
      <c r="E214" s="30"/>
      <c r="F214" s="31"/>
      <c r="G214" s="31"/>
      <c r="H214" s="31"/>
      <c r="I214" s="31"/>
    </row>
    <row r="215" spans="1:9">
      <c r="D215" s="17"/>
      <c r="E215" s="30"/>
      <c r="F215" s="31"/>
      <c r="G215" s="31"/>
      <c r="H215" s="31"/>
      <c r="I215" s="31"/>
    </row>
    <row r="216" spans="1:9">
      <c r="A216" t="str">
        <f>A2</f>
        <v>Spoločnosť : Schöni s.r.o.</v>
      </c>
      <c r="D216" s="17"/>
      <c r="E216" s="30"/>
      <c r="F216" s="31"/>
      <c r="G216" s="31"/>
      <c r="H216" s="31"/>
      <c r="I216" s="31"/>
    </row>
    <row r="217" spans="1:9">
      <c r="D217" s="17"/>
      <c r="E217" s="30"/>
      <c r="F217" s="31"/>
      <c r="G217" s="31"/>
      <c r="H217" s="31"/>
      <c r="I217" s="31"/>
    </row>
    <row r="218" spans="1:9">
      <c r="D218" t="s">
        <v>955</v>
      </c>
      <c r="H218" s="31">
        <f>H150+H154+H168+H171+H176+H178+H187+H191+H201</f>
        <v>4415703</v>
      </c>
      <c r="I218" s="31">
        <f>I150+I154+I168+I171+I176+I178+I187+I191+I201</f>
        <v>3909078</v>
      </c>
    </row>
    <row r="219" spans="1:9">
      <c r="D219" t="s">
        <v>956</v>
      </c>
      <c r="H219" s="31">
        <f>H36+H51+H60-H102-H104-H117-H128-H131</f>
        <v>-531339</v>
      </c>
      <c r="I219" s="31">
        <f>I36+I51+I60-I102-I104-I117-I128-I131</f>
        <v>53151</v>
      </c>
    </row>
    <row r="221" spans="1:9">
      <c r="D221" t="s">
        <v>957</v>
      </c>
      <c r="H221" s="33">
        <f>H218/H77</f>
        <v>3.0121435202838809</v>
      </c>
      <c r="I221" s="33">
        <f>I218/I77</f>
        <v>2.9774762869197025</v>
      </c>
    </row>
    <row r="222" spans="1:9">
      <c r="D222" t="s">
        <v>958</v>
      </c>
      <c r="H222" s="33">
        <f>H210/H77</f>
        <v>9.4308398483731209E-2</v>
      </c>
      <c r="I222" s="33">
        <f>I210/I77</f>
        <v>8.1450517677508202E-2</v>
      </c>
    </row>
    <row r="223" spans="1:9">
      <c r="D223" t="s">
        <v>959</v>
      </c>
      <c r="H223" s="33">
        <f>H210/H78</f>
        <v>0.58950972616641506</v>
      </c>
      <c r="I223" s="33">
        <f>I210/I78</f>
        <v>1.40207685953664</v>
      </c>
    </row>
    <row r="224" spans="1:9">
      <c r="D224" t="s">
        <v>960</v>
      </c>
      <c r="H224" s="33">
        <f>H210/H219</f>
        <v>-0.26019735046740405</v>
      </c>
      <c r="I224" s="33">
        <f>I210/I219</f>
        <v>2.0119094654851271</v>
      </c>
    </row>
    <row r="226" spans="1:9">
      <c r="D226" t="s">
        <v>961</v>
      </c>
      <c r="H226" s="31">
        <f>H219/(H218/365)</f>
        <v>-43.920239880263686</v>
      </c>
      <c r="I226" s="31">
        <f>I219/(I218/365)</f>
        <v>4.9628365051810173</v>
      </c>
    </row>
    <row r="227" spans="1:9">
      <c r="D227" t="s">
        <v>962</v>
      </c>
      <c r="H227" s="31">
        <f>H36/(H218/365)</f>
        <v>1.4222401280158561</v>
      </c>
      <c r="I227" s="31">
        <f>I36/(I218/365)</f>
        <v>0.91131463736461649</v>
      </c>
    </row>
    <row r="228" spans="1:9">
      <c r="D228" t="s">
        <v>963</v>
      </c>
      <c r="H228" s="31">
        <f>H51/(H218/365)</f>
        <v>40.18113537074391</v>
      </c>
      <c r="I228" s="31">
        <f>I51/(I218/365)</f>
        <v>30.439963080808315</v>
      </c>
    </row>
    <row r="230" spans="1:9">
      <c r="D230" t="s">
        <v>964</v>
      </c>
      <c r="H230" s="33">
        <f>H99/H77</f>
        <v>0.8287062396356808</v>
      </c>
      <c r="I230" s="33">
        <f>I99/I77</f>
        <v>0.94190723773557883</v>
      </c>
    </row>
    <row r="231" spans="1:9">
      <c r="D231" t="s">
        <v>965</v>
      </c>
      <c r="H231" s="33">
        <f>(H102+H104+H117+H128+H134+H136)/H77</f>
        <v>0.74258083572140432</v>
      </c>
      <c r="I231" s="33">
        <f>(I102+I104+I117+I128+I134+I136)/I77</f>
        <v>0.25965832446607962</v>
      </c>
    </row>
    <row r="232" spans="1:9">
      <c r="D232" t="s">
        <v>966</v>
      </c>
      <c r="H232" s="33">
        <f>(H78+H101+H103+H105+H130+H122+H124)/H7</f>
        <v>0.43335937092029453</v>
      </c>
      <c r="I232" s="33">
        <f>(I78+I101+I103+I105+I130+I122+I124)/I7</f>
        <v>1.0984369990646452</v>
      </c>
    </row>
    <row r="233" spans="1:9">
      <c r="D233" t="s">
        <v>967</v>
      </c>
      <c r="H233" s="33">
        <f>H78/H7</f>
        <v>0.25514151682361746</v>
      </c>
      <c r="I233" s="33">
        <f>I78/I7</f>
        <v>8.4026586550061316E-2</v>
      </c>
    </row>
    <row r="234" spans="1:9">
      <c r="H234" s="33"/>
      <c r="I234" s="33"/>
    </row>
    <row r="235" spans="1:9">
      <c r="D235" t="s">
        <v>968</v>
      </c>
      <c r="H235" s="33">
        <f>(H61+H62)/(H117+H128)</f>
        <v>3.5767281472163348E-2</v>
      </c>
      <c r="I235" s="33">
        <f>(I61+I62)/(I117+I128)</f>
        <v>0.18089781629030055</v>
      </c>
    </row>
    <row r="236" spans="1:9">
      <c r="D236" t="s">
        <v>969</v>
      </c>
      <c r="H236" s="33">
        <f>H60/(H102+H104+H117+H128+H131)</f>
        <v>3.4851353998563449E-2</v>
      </c>
      <c r="I236" s="33">
        <f>I60/(I102+I104+I117+I128+I131)</f>
        <v>0.17097632450476824</v>
      </c>
    </row>
    <row r="237" spans="1:9">
      <c r="D237" t="s">
        <v>970</v>
      </c>
      <c r="H237" s="33">
        <f>(H60+H51)/(H102+H104+H117+H128+H131)</f>
        <v>0.48830234792585892</v>
      </c>
      <c r="I237" s="33">
        <f>(I60+I51)/(I102+I104+I117+I128+I131)</f>
        <v>1.1272832875233572</v>
      </c>
    </row>
    <row r="238" spans="1:9">
      <c r="D238" t="s">
        <v>971</v>
      </c>
      <c r="H238" s="33">
        <f>(H60+H51+H36)/(H102+H104+H117+H128+H131)</f>
        <v>0.50435257133795397</v>
      </c>
      <c r="I238" s="33">
        <f>(I60+I51+I36)/(I102+I104+I117+I128+I131)</f>
        <v>1.1559133003423281</v>
      </c>
    </row>
    <row r="240" spans="1:9">
      <c r="A240" s="34">
        <f>A14</f>
        <v>0</v>
      </c>
    </row>
    <row r="241" spans="1:12">
      <c r="A241" t="s">
        <v>972</v>
      </c>
      <c r="F241">
        <v>6</v>
      </c>
      <c r="H241" s="33"/>
      <c r="I241" s="33"/>
      <c r="J241" s="33">
        <v>4416982.66</v>
      </c>
      <c r="K241" s="33"/>
      <c r="L241" s="33"/>
    </row>
    <row r="242" spans="1:12">
      <c r="F242">
        <v>5</v>
      </c>
      <c r="H242" s="33"/>
      <c r="I242" s="33"/>
      <c r="J242" s="33">
        <v>4238498.6100000003</v>
      </c>
      <c r="K242" s="33"/>
      <c r="L242" s="33"/>
    </row>
    <row r="243" spans="1:12">
      <c r="F243" s="35" t="s">
        <v>973</v>
      </c>
      <c r="G243" s="35"/>
      <c r="H243" s="36"/>
      <c r="I243" s="36"/>
      <c r="J243" s="36">
        <f>J241-J242</f>
        <v>178484.04999999981</v>
      </c>
      <c r="K243" s="33"/>
      <c r="L243" s="33"/>
    </row>
    <row r="244" spans="1:12">
      <c r="H244" s="33"/>
      <c r="I244" s="33"/>
      <c r="J244" s="33"/>
      <c r="K244" s="33"/>
      <c r="L244" s="33"/>
    </row>
    <row r="245" spans="1:12">
      <c r="D245" s="35" t="s">
        <v>974</v>
      </c>
      <c r="E245" s="35"/>
      <c r="F245" s="35"/>
      <c r="G245" s="35"/>
      <c r="H245" s="36"/>
      <c r="I245" s="36"/>
      <c r="J245" s="36">
        <f>SUM(J246:J249)</f>
        <v>46416.89</v>
      </c>
      <c r="K245" s="33"/>
      <c r="L245" s="33"/>
    </row>
    <row r="246" spans="1:12">
      <c r="D246" s="56" t="s">
        <v>1553</v>
      </c>
      <c r="E246" s="56"/>
      <c r="F246" s="56"/>
      <c r="G246" s="56"/>
      <c r="H246" s="57"/>
      <c r="I246" s="57"/>
      <c r="J246" s="57">
        <v>23053.87</v>
      </c>
      <c r="K246" s="33"/>
      <c r="L246" s="33"/>
    </row>
    <row r="247" spans="1:12">
      <c r="D247" s="56" t="s">
        <v>1554</v>
      </c>
      <c r="E247" s="56"/>
      <c r="F247" s="56"/>
      <c r="G247" s="56"/>
      <c r="H247" s="57"/>
      <c r="I247" s="57"/>
      <c r="J247" s="57">
        <v>14932.04</v>
      </c>
      <c r="K247" s="33"/>
      <c r="L247" s="33"/>
    </row>
    <row r="248" spans="1:12">
      <c r="D248" s="56" t="s">
        <v>133</v>
      </c>
      <c r="E248" s="56"/>
      <c r="F248" s="56"/>
      <c r="G248" s="56"/>
      <c r="H248" s="57"/>
      <c r="I248" s="57"/>
      <c r="J248" s="57">
        <v>8430.98</v>
      </c>
      <c r="K248" s="33"/>
      <c r="L248" s="33"/>
    </row>
    <row r="249" spans="1:12">
      <c r="H249" s="33"/>
      <c r="I249" s="33"/>
      <c r="J249" s="33"/>
      <c r="K249" s="33"/>
      <c r="L249" s="33"/>
    </row>
    <row r="250" spans="1:12">
      <c r="D250" s="35" t="s">
        <v>975</v>
      </c>
      <c r="E250" s="35"/>
      <c r="F250" s="35"/>
      <c r="G250" s="35"/>
      <c r="H250" s="36"/>
      <c r="I250" s="36"/>
      <c r="J250" s="36">
        <f>SUM(J251:J254)</f>
        <v>68824.12</v>
      </c>
      <c r="K250" s="33"/>
      <c r="L250" s="33"/>
    </row>
    <row r="251" spans="1:12">
      <c r="D251" s="56" t="s">
        <v>1555</v>
      </c>
      <c r="E251" s="56"/>
      <c r="F251" s="56"/>
      <c r="G251" s="56"/>
      <c r="H251" s="57"/>
      <c r="I251" s="57"/>
      <c r="J251" s="57">
        <v>52517.62</v>
      </c>
      <c r="K251" s="33"/>
      <c r="L251" s="33"/>
    </row>
    <row r="252" spans="1:12">
      <c r="D252" s="56" t="s">
        <v>1556</v>
      </c>
      <c r="E252" s="56"/>
      <c r="F252" s="56"/>
      <c r="G252" s="56"/>
      <c r="H252" s="57"/>
      <c r="I252" s="57"/>
      <c r="J252" s="57">
        <v>16144.94</v>
      </c>
      <c r="K252" s="33"/>
      <c r="L252" s="33"/>
    </row>
    <row r="253" spans="1:12">
      <c r="D253" s="56" t="s">
        <v>133</v>
      </c>
      <c r="E253" s="56"/>
      <c r="F253" s="56"/>
      <c r="G253" s="56"/>
      <c r="H253" s="57"/>
      <c r="I253" s="57"/>
      <c r="J253" s="57">
        <v>161.56</v>
      </c>
      <c r="K253" s="33"/>
      <c r="L253" s="33"/>
    </row>
    <row r="254" spans="1:12">
      <c r="H254" s="33"/>
      <c r="I254" s="33"/>
      <c r="J254" s="33"/>
      <c r="K254" s="33"/>
      <c r="L254" s="33"/>
    </row>
    <row r="255" spans="1:12">
      <c r="D255" s="35" t="s">
        <v>976</v>
      </c>
      <c r="E255" s="35"/>
      <c r="F255" s="35"/>
      <c r="G255" s="35"/>
      <c r="H255" s="36"/>
      <c r="I255" s="36"/>
      <c r="J255" s="36">
        <f>J243+J245-J250</f>
        <v>156076.81999999983</v>
      </c>
      <c r="K255" s="33"/>
      <c r="L255" s="33"/>
    </row>
    <row r="256" spans="1:12">
      <c r="F256">
        <v>2006</v>
      </c>
      <c r="H256" s="33"/>
      <c r="I256" s="33"/>
      <c r="J256" s="33"/>
      <c r="K256" s="33"/>
      <c r="L256" s="33"/>
    </row>
    <row r="257" spans="1:12">
      <c r="F257">
        <v>2007</v>
      </c>
      <c r="H257" s="33"/>
      <c r="I257" s="33"/>
      <c r="J257" s="33"/>
      <c r="K257" s="33"/>
      <c r="L257" s="33"/>
    </row>
    <row r="258" spans="1:12">
      <c r="F258">
        <v>2008</v>
      </c>
      <c r="H258" s="33"/>
      <c r="I258" s="33"/>
      <c r="J258" s="33"/>
      <c r="K258" s="33"/>
      <c r="L258" s="33"/>
    </row>
    <row r="259" spans="1:12">
      <c r="F259">
        <v>2009</v>
      </c>
      <c r="H259" s="33"/>
      <c r="I259" s="33"/>
      <c r="J259" s="33"/>
      <c r="K259" s="33"/>
      <c r="L259" s="33"/>
    </row>
    <row r="260" spans="1:12">
      <c r="F260">
        <v>2010</v>
      </c>
      <c r="G260">
        <v>138647.76</v>
      </c>
      <c r="H260" s="33"/>
      <c r="I260" s="33"/>
      <c r="J260" s="33" t="s">
        <v>343</v>
      </c>
      <c r="K260" s="33"/>
      <c r="L260" s="33"/>
    </row>
    <row r="261" spans="1:12">
      <c r="D261" t="s">
        <v>977</v>
      </c>
      <c r="H261" s="33"/>
      <c r="I261" s="33"/>
      <c r="J261" s="33">
        <v>-138647.76</v>
      </c>
      <c r="K261" s="33"/>
      <c r="L261" s="33"/>
    </row>
    <row r="262" spans="1:12">
      <c r="D262" t="s">
        <v>978</v>
      </c>
      <c r="H262" s="33"/>
      <c r="I262" s="33"/>
      <c r="J262" s="33">
        <f>(J255+J261)*0.23</f>
        <v>4008.6837999999593</v>
      </c>
      <c r="K262" s="33"/>
      <c r="L262" s="33"/>
    </row>
    <row r="263" spans="1:12">
      <c r="D263" t="s">
        <v>979</v>
      </c>
      <c r="H263" s="33"/>
      <c r="I263" s="33"/>
      <c r="J263" s="33">
        <v>0</v>
      </c>
      <c r="K263" s="33"/>
      <c r="L263" s="33"/>
    </row>
    <row r="264" spans="1:12">
      <c r="D264" s="35" t="s">
        <v>980</v>
      </c>
      <c r="E264" s="35"/>
      <c r="F264" s="35"/>
      <c r="G264" s="35"/>
      <c r="H264" s="36"/>
      <c r="I264" s="36"/>
      <c r="J264" s="36">
        <f>J262+J263</f>
        <v>4008.6837999999593</v>
      </c>
      <c r="K264" s="33"/>
      <c r="L264" s="33"/>
    </row>
    <row r="265" spans="1:12">
      <c r="H265" s="33"/>
      <c r="I265" s="33"/>
      <c r="J265" s="33"/>
      <c r="K265" s="33"/>
      <c r="L265" s="33"/>
    </row>
    <row r="266" spans="1:12">
      <c r="H266" s="33" t="s">
        <v>981</v>
      </c>
      <c r="I266" s="33" t="s">
        <v>976</v>
      </c>
      <c r="J266" s="33" t="s">
        <v>982</v>
      </c>
      <c r="K266" s="33" t="s">
        <v>983</v>
      </c>
      <c r="L266" s="33" t="s">
        <v>984</v>
      </c>
    </row>
    <row r="267" spans="1:12">
      <c r="A267" t="s">
        <v>985</v>
      </c>
      <c r="F267" t="s">
        <v>986</v>
      </c>
      <c r="H267" s="33">
        <v>877516.76</v>
      </c>
      <c r="I267" s="33">
        <v>526362.4</v>
      </c>
      <c r="J267" s="33"/>
      <c r="K267" s="33">
        <f>(H267-I267)*0.22</f>
        <v>77253.959199999998</v>
      </c>
      <c r="L267" s="33">
        <f>(I267-H267)*0.22</f>
        <v>-77253.959199999998</v>
      </c>
    </row>
    <row r="268" spans="1:12">
      <c r="F268" t="s">
        <v>987</v>
      </c>
      <c r="H268" s="33"/>
      <c r="I268" s="33"/>
      <c r="J268" s="33"/>
      <c r="K268" s="33">
        <f>(H268-I268)*0.22</f>
        <v>0</v>
      </c>
      <c r="L268" s="33">
        <f>(I268-H268)*0.22</f>
        <v>0</v>
      </c>
    </row>
    <row r="269" spans="1:12">
      <c r="F269" t="s">
        <v>988</v>
      </c>
      <c r="H269" s="33">
        <v>2954.17</v>
      </c>
      <c r="I269" s="33">
        <v>2796.17</v>
      </c>
      <c r="J269" s="33"/>
      <c r="K269" s="33">
        <f>(H269-I269)*0.22</f>
        <v>34.76</v>
      </c>
      <c r="L269" s="33">
        <f>(I269-H269)*0.22</f>
        <v>-34.76</v>
      </c>
    </row>
    <row r="270" spans="1:12">
      <c r="F270" t="s">
        <v>989</v>
      </c>
      <c r="H270" s="33"/>
      <c r="I270" s="33"/>
      <c r="J270" s="33"/>
      <c r="K270" s="33">
        <f>(H270-I270)*0.22</f>
        <v>0</v>
      </c>
      <c r="L270" s="33">
        <f>(I270-H270)*0.22</f>
        <v>0</v>
      </c>
    </row>
    <row r="271" spans="1:12">
      <c r="F271" t="s">
        <v>990</v>
      </c>
      <c r="H271" s="33">
        <v>25908.68</v>
      </c>
      <c r="I271" s="33">
        <v>0</v>
      </c>
      <c r="J271" s="33"/>
      <c r="K271" s="33">
        <f>(H271-I271)*0.22</f>
        <v>5699.9096</v>
      </c>
      <c r="L271" s="33">
        <f>(I271-H271)*0.22</f>
        <v>-5699.9096</v>
      </c>
    </row>
    <row r="272" spans="1:12">
      <c r="F272" t="s">
        <v>977</v>
      </c>
      <c r="H272" s="33"/>
      <c r="I272" s="33"/>
      <c r="J272" s="33"/>
      <c r="K272" s="33"/>
      <c r="L272" s="33" t="s">
        <v>343</v>
      </c>
    </row>
    <row r="273" spans="4:12">
      <c r="G273">
        <v>2007</v>
      </c>
      <c r="H273" s="33"/>
      <c r="I273" s="33"/>
      <c r="J273" s="33"/>
      <c r="K273" s="33"/>
      <c r="L273" s="33"/>
    </row>
    <row r="274" spans="4:12">
      <c r="G274">
        <v>2008</v>
      </c>
      <c r="H274" s="33"/>
      <c r="I274" s="33"/>
      <c r="J274" s="33"/>
      <c r="K274" s="33"/>
      <c r="L274" s="33"/>
    </row>
    <row r="275" spans="4:12">
      <c r="G275">
        <v>2009</v>
      </c>
      <c r="H275" s="33"/>
      <c r="I275" s="33"/>
      <c r="J275" s="33"/>
      <c r="K275" s="33"/>
      <c r="L275" s="33"/>
    </row>
    <row r="276" spans="4:12">
      <c r="G276">
        <v>2010</v>
      </c>
      <c r="H276" s="33"/>
      <c r="I276" s="33"/>
      <c r="J276" s="33"/>
      <c r="K276" s="33"/>
      <c r="L276" s="33"/>
    </row>
    <row r="277" spans="4:12">
      <c r="G277">
        <v>2011</v>
      </c>
      <c r="H277" s="33"/>
      <c r="I277" s="33"/>
      <c r="J277" s="33">
        <f>SUM(I273:I277)</f>
        <v>0</v>
      </c>
      <c r="K277" s="33"/>
      <c r="L277" s="33">
        <f>J277*0.19</f>
        <v>0</v>
      </c>
    </row>
    <row r="278" spans="4:12">
      <c r="H278" s="33" t="s">
        <v>343</v>
      </c>
      <c r="I278" s="33"/>
      <c r="J278" s="33"/>
      <c r="K278" s="33">
        <f>SUM(K267:K277)</f>
        <v>82988.628799999991</v>
      </c>
      <c r="L278" s="33">
        <f>SUM(L267:L277)</f>
        <v>-82988.628799999991</v>
      </c>
    </row>
    <row r="279" spans="4:12">
      <c r="H279" s="33"/>
      <c r="I279" s="33"/>
      <c r="J279" s="33"/>
      <c r="K279" s="33"/>
      <c r="L279" s="33"/>
    </row>
    <row r="280" spans="4:12">
      <c r="D280" s="17"/>
      <c r="E280" s="30"/>
      <c r="F280" s="31"/>
      <c r="G280" s="31"/>
      <c r="H280" s="31"/>
      <c r="I280" s="31"/>
    </row>
    <row r="281" spans="4:12">
      <c r="D281" s="17"/>
      <c r="E281" s="30"/>
      <c r="F281" s="31"/>
      <c r="G281" s="31"/>
      <c r="H281" s="31"/>
      <c r="I281" s="31"/>
    </row>
    <row r="282" spans="4:12">
      <c r="D282" s="17"/>
      <c r="E282" s="30"/>
      <c r="F282" s="31"/>
      <c r="G282" s="31"/>
      <c r="H282" s="31"/>
      <c r="I282" s="31"/>
    </row>
    <row r="283" spans="4:12">
      <c r="D283" s="17"/>
      <c r="E283" s="30"/>
      <c r="F283" s="31"/>
      <c r="G283" s="31"/>
      <c r="H283" s="31"/>
      <c r="I283" s="31"/>
    </row>
    <row r="284" spans="4:12">
      <c r="D284" s="17"/>
      <c r="E284" s="30"/>
      <c r="F284" s="31"/>
      <c r="G284" s="31"/>
      <c r="H284" s="31"/>
      <c r="I284" s="31"/>
    </row>
    <row r="285" spans="4:12">
      <c r="D285" s="17"/>
      <c r="E285" s="30"/>
      <c r="F285" s="31"/>
      <c r="G285" s="31"/>
      <c r="H285" s="31"/>
      <c r="I285" s="31"/>
    </row>
    <row r="286" spans="4:12">
      <c r="D286" s="17"/>
      <c r="E286" s="30"/>
      <c r="F286" s="31"/>
      <c r="G286" s="31"/>
      <c r="H286" s="31"/>
      <c r="I286" s="31"/>
    </row>
    <row r="287" spans="4:12">
      <c r="D287" s="17"/>
      <c r="E287" s="30"/>
      <c r="F287" s="31"/>
      <c r="G287" s="31"/>
      <c r="H287" s="31"/>
      <c r="I287" s="31"/>
    </row>
    <row r="288" spans="4:12">
      <c r="D288" s="17"/>
      <c r="E288" s="30"/>
      <c r="F288" s="31"/>
      <c r="G288" s="31"/>
      <c r="H288" s="31"/>
      <c r="I288" s="31"/>
    </row>
    <row r="289" spans="1:12">
      <c r="D289" s="17"/>
      <c r="E289" s="30"/>
      <c r="F289" s="31"/>
      <c r="G289" s="31"/>
      <c r="H289" s="31"/>
      <c r="I289" s="31"/>
    </row>
    <row r="290" spans="1:12">
      <c r="D290" s="17"/>
      <c r="E290" s="30"/>
      <c r="F290" s="31"/>
      <c r="G290" s="31"/>
      <c r="H290" s="31"/>
      <c r="I290" s="31"/>
    </row>
    <row r="291" spans="1:12">
      <c r="D291" s="17"/>
      <c r="E291" s="30"/>
      <c r="F291" s="31"/>
      <c r="G291" s="31"/>
      <c r="H291" s="31"/>
      <c r="I291" s="31"/>
    </row>
    <row r="292" spans="1:12">
      <c r="D292" s="17"/>
      <c r="E292" s="30"/>
      <c r="F292" s="31"/>
      <c r="G292" s="31"/>
      <c r="H292" s="31"/>
      <c r="I292" s="31"/>
    </row>
    <row r="293" spans="1:12">
      <c r="A293" t="str">
        <f>A2</f>
        <v>Spoločnosť : Schöni s.r.o.</v>
      </c>
      <c r="D293" s="17"/>
      <c r="E293" s="30"/>
      <c r="F293" s="31"/>
      <c r="G293" s="31"/>
      <c r="H293" s="31"/>
      <c r="I293" s="31"/>
    </row>
    <row r="294" spans="1:12">
      <c r="D294" s="17"/>
      <c r="E294" s="30"/>
      <c r="F294" s="31"/>
      <c r="G294" s="31"/>
      <c r="H294" s="31"/>
      <c r="I294" s="31"/>
    </row>
    <row r="295" spans="1:12">
      <c r="A295" s="37" t="s">
        <v>1557</v>
      </c>
      <c r="E295" s="38" t="s">
        <v>991</v>
      </c>
      <c r="H295" s="33"/>
      <c r="I295" s="33"/>
      <c r="J295" s="33"/>
      <c r="K295" s="33"/>
    </row>
    <row r="296" spans="1:12">
      <c r="A296" t="s">
        <v>992</v>
      </c>
      <c r="D296" s="30" t="s">
        <v>13</v>
      </c>
      <c r="H296" s="33"/>
      <c r="I296" s="33"/>
      <c r="J296" s="33"/>
      <c r="K296" s="26" t="s">
        <v>1557</v>
      </c>
      <c r="L296" s="26" t="s">
        <v>1558</v>
      </c>
    </row>
    <row r="297" spans="1:12">
      <c r="A297" s="39" t="s">
        <v>2</v>
      </c>
      <c r="B297" s="40"/>
      <c r="C297" s="40"/>
      <c r="D297" s="41" t="s">
        <v>993</v>
      </c>
      <c r="E297" s="40"/>
      <c r="F297" s="40"/>
      <c r="G297" s="40"/>
      <c r="H297" s="42"/>
      <c r="I297" s="42"/>
      <c r="J297" s="42"/>
      <c r="K297" s="43"/>
      <c r="L297" s="43"/>
    </row>
    <row r="298" spans="1:12">
      <c r="A298" t="s">
        <v>994</v>
      </c>
      <c r="D298" s="30" t="s">
        <v>995</v>
      </c>
      <c r="H298" s="33"/>
      <c r="I298" s="33"/>
      <c r="J298" s="33"/>
      <c r="K298" s="29">
        <v>178484</v>
      </c>
      <c r="L298" s="29">
        <v>145532</v>
      </c>
    </row>
    <row r="299" spans="1:12">
      <c r="A299" s="35" t="s">
        <v>996</v>
      </c>
      <c r="B299" s="35"/>
      <c r="C299" s="35"/>
      <c r="D299" s="44" t="s">
        <v>997</v>
      </c>
      <c r="E299" s="35"/>
      <c r="F299" s="35"/>
      <c r="G299" s="35"/>
      <c r="H299" s="36"/>
      <c r="I299" s="36"/>
      <c r="J299" s="36"/>
      <c r="K299" s="25">
        <f>SUM(K300:K312)</f>
        <v>355872</v>
      </c>
      <c r="L299" s="25">
        <f>SUM(L300:L312)</f>
        <v>316769</v>
      </c>
    </row>
    <row r="300" spans="1:12">
      <c r="A300" t="s">
        <v>998</v>
      </c>
      <c r="D300" s="30" t="s">
        <v>999</v>
      </c>
      <c r="H300" s="33"/>
      <c r="I300" s="33"/>
      <c r="J300" s="33"/>
      <c r="K300" s="29">
        <v>334955</v>
      </c>
      <c r="L300" s="29">
        <v>310680</v>
      </c>
    </row>
    <row r="301" spans="1:12">
      <c r="A301" t="s">
        <v>1000</v>
      </c>
      <c r="D301" s="30" t="s">
        <v>1001</v>
      </c>
      <c r="H301" s="33"/>
      <c r="I301" s="33"/>
      <c r="J301" s="33"/>
      <c r="K301" s="29"/>
      <c r="L301" s="29"/>
    </row>
    <row r="302" spans="1:12">
      <c r="A302" t="s">
        <v>1002</v>
      </c>
      <c r="D302" s="30" t="s">
        <v>1003</v>
      </c>
      <c r="H302" s="33"/>
      <c r="I302" s="33"/>
      <c r="J302" s="33"/>
      <c r="K302" s="29"/>
      <c r="L302" s="29"/>
    </row>
    <row r="303" spans="1:12">
      <c r="A303" t="s">
        <v>1004</v>
      </c>
      <c r="D303" s="30" t="s">
        <v>1005</v>
      </c>
      <c r="H303" s="33"/>
      <c r="I303" s="33"/>
      <c r="J303" s="33"/>
      <c r="K303" s="29">
        <v>1378</v>
      </c>
      <c r="L303" s="29">
        <v>1207</v>
      </c>
    </row>
    <row r="304" spans="1:12">
      <c r="A304" t="s">
        <v>1006</v>
      </c>
      <c r="D304" s="30" t="s">
        <v>1007</v>
      </c>
      <c r="H304" s="33"/>
      <c r="I304" s="33"/>
      <c r="J304" s="33"/>
      <c r="K304" s="29">
        <v>-689</v>
      </c>
      <c r="L304" s="29">
        <v>-481</v>
      </c>
    </row>
    <row r="305" spans="1:12">
      <c r="A305" t="s">
        <v>1008</v>
      </c>
      <c r="D305" s="30" t="s">
        <v>1009</v>
      </c>
      <c r="H305" s="33"/>
      <c r="I305" s="33"/>
      <c r="J305" s="33"/>
      <c r="K305" s="29">
        <v>21630</v>
      </c>
      <c r="L305" s="29">
        <v>2572</v>
      </c>
    </row>
    <row r="306" spans="1:12">
      <c r="A306" t="s">
        <v>1010</v>
      </c>
      <c r="D306" s="30" t="s">
        <v>1011</v>
      </c>
      <c r="H306" s="33"/>
      <c r="I306" s="33"/>
      <c r="J306" s="33"/>
      <c r="K306" s="29"/>
      <c r="L306" s="29"/>
    </row>
    <row r="307" spans="1:12">
      <c r="A307" t="s">
        <v>1012</v>
      </c>
      <c r="D307" s="30" t="s">
        <v>1013</v>
      </c>
      <c r="H307" s="33"/>
      <c r="I307" s="33"/>
      <c r="J307" s="33"/>
      <c r="K307" s="29">
        <v>1328</v>
      </c>
      <c r="L307" s="29">
        <v>2521</v>
      </c>
    </row>
    <row r="308" spans="1:12">
      <c r="A308" t="s">
        <v>1014</v>
      </c>
      <c r="D308" s="30" t="s">
        <v>1015</v>
      </c>
      <c r="H308" s="33"/>
      <c r="I308" s="33"/>
      <c r="J308" s="33"/>
      <c r="K308" s="29">
        <v>-22</v>
      </c>
      <c r="L308" s="29">
        <v>-38</v>
      </c>
    </row>
    <row r="309" spans="1:12">
      <c r="A309" t="s">
        <v>1016</v>
      </c>
      <c r="D309" s="30" t="s">
        <v>1017</v>
      </c>
      <c r="H309" s="33"/>
      <c r="I309" s="33"/>
      <c r="J309" s="33"/>
      <c r="K309" s="29"/>
      <c r="L309" s="29"/>
    </row>
    <row r="310" spans="1:12">
      <c r="A310" t="s">
        <v>1018</v>
      </c>
      <c r="D310" s="30" t="s">
        <v>1019</v>
      </c>
      <c r="H310" s="33"/>
      <c r="I310" s="33"/>
      <c r="J310" s="33"/>
      <c r="K310" s="29">
        <v>27</v>
      </c>
      <c r="L310" s="29">
        <v>308</v>
      </c>
    </row>
    <row r="311" spans="1:12">
      <c r="A311" t="s">
        <v>1020</v>
      </c>
      <c r="D311" s="30" t="s">
        <v>1021</v>
      </c>
      <c r="H311" s="33"/>
      <c r="I311" s="33"/>
      <c r="J311" s="33"/>
      <c r="K311" s="29">
        <v>-2735</v>
      </c>
      <c r="L311" s="29"/>
    </row>
    <row r="312" spans="1:12">
      <c r="A312" t="s">
        <v>1022</v>
      </c>
      <c r="D312" s="30" t="s">
        <v>1023</v>
      </c>
      <c r="H312" s="33"/>
      <c r="I312" s="33"/>
      <c r="J312" s="33"/>
      <c r="K312" s="29"/>
      <c r="L312" s="29"/>
    </row>
    <row r="313" spans="1:12">
      <c r="A313" s="35" t="s">
        <v>1024</v>
      </c>
      <c r="B313" s="35"/>
      <c r="C313" s="35"/>
      <c r="D313" s="44" t="s">
        <v>1025</v>
      </c>
      <c r="E313" s="35"/>
      <c r="F313" s="35"/>
      <c r="G313" s="35"/>
      <c r="H313" s="35"/>
      <c r="I313" s="35"/>
      <c r="J313" s="35"/>
      <c r="K313" s="25">
        <f>SUM(K314:K317)</f>
        <v>-231543</v>
      </c>
      <c r="L313" s="25">
        <f>SUM(L314:L317)</f>
        <v>-490005</v>
      </c>
    </row>
    <row r="314" spans="1:12">
      <c r="A314" t="s">
        <v>1026</v>
      </c>
      <c r="D314" s="30" t="s">
        <v>1027</v>
      </c>
      <c r="K314" s="29">
        <v>-159409</v>
      </c>
      <c r="L314" s="29">
        <v>532239</v>
      </c>
    </row>
    <row r="315" spans="1:12">
      <c r="A315" t="s">
        <v>1028</v>
      </c>
      <c r="D315" s="30" t="s">
        <v>1029</v>
      </c>
      <c r="K315" s="29">
        <v>-64688</v>
      </c>
      <c r="L315" s="29">
        <v>-1024819</v>
      </c>
    </row>
    <row r="316" spans="1:12">
      <c r="A316" t="s">
        <v>1030</v>
      </c>
      <c r="D316" s="30" t="s">
        <v>1031</v>
      </c>
      <c r="K316" s="29">
        <v>-7446</v>
      </c>
      <c r="L316" s="29">
        <v>2575</v>
      </c>
    </row>
    <row r="317" spans="1:12">
      <c r="A317" t="s">
        <v>1032</v>
      </c>
      <c r="D317" s="30" t="s">
        <v>1033</v>
      </c>
      <c r="K317" s="29"/>
      <c r="L317" s="29"/>
    </row>
    <row r="318" spans="1:12">
      <c r="A318" t="s">
        <v>1034</v>
      </c>
      <c r="D318" s="30" t="s">
        <v>1035</v>
      </c>
      <c r="K318" s="29">
        <v>22</v>
      </c>
      <c r="L318" s="29">
        <v>38</v>
      </c>
    </row>
    <row r="319" spans="1:12">
      <c r="A319" t="s">
        <v>1036</v>
      </c>
      <c r="D319" s="30" t="s">
        <v>1037</v>
      </c>
      <c r="K319" s="29"/>
      <c r="L319" s="29"/>
    </row>
    <row r="320" spans="1:12">
      <c r="A320" t="s">
        <v>1038</v>
      </c>
      <c r="D320" s="30" t="s">
        <v>1039</v>
      </c>
      <c r="K320" s="29"/>
      <c r="L320" s="29"/>
    </row>
    <row r="321" spans="1:12">
      <c r="A321" t="s">
        <v>1040</v>
      </c>
      <c r="D321" s="30" t="s">
        <v>1041</v>
      </c>
      <c r="K321" s="29"/>
      <c r="L321" s="29"/>
    </row>
    <row r="322" spans="1:12">
      <c r="A322" s="35"/>
      <c r="B322" s="35"/>
      <c r="C322" s="35"/>
      <c r="D322" s="45" t="s">
        <v>1042</v>
      </c>
      <c r="E322" s="35"/>
      <c r="F322" s="35"/>
      <c r="G322" s="35"/>
      <c r="H322" s="35"/>
      <c r="I322" s="35"/>
      <c r="J322" s="35"/>
      <c r="K322" s="46">
        <f>K298+K299+K313+K318+K319+K320+K321</f>
        <v>302835</v>
      </c>
      <c r="L322" s="46">
        <f>L298+L299+L313+L318+L319+L320+L321</f>
        <v>-27666</v>
      </c>
    </row>
    <row r="323" spans="1:12">
      <c r="A323" t="s">
        <v>1043</v>
      </c>
      <c r="D323" s="30" t="s">
        <v>1044</v>
      </c>
      <c r="K323" s="29">
        <v>-7</v>
      </c>
      <c r="L323" s="29">
        <v>-12</v>
      </c>
    </row>
    <row r="324" spans="1:12">
      <c r="A324" t="s">
        <v>1045</v>
      </c>
      <c r="D324" s="30" t="s">
        <v>1046</v>
      </c>
      <c r="K324" s="29"/>
      <c r="L324" s="29"/>
    </row>
    <row r="325" spans="1:12">
      <c r="A325" t="s">
        <v>1047</v>
      </c>
      <c r="D325" s="30" t="s">
        <v>1048</v>
      </c>
      <c r="K325" s="29"/>
      <c r="L325" s="29"/>
    </row>
    <row r="326" spans="1:12">
      <c r="A326" s="35" t="s">
        <v>343</v>
      </c>
      <c r="B326" s="35"/>
      <c r="C326" s="35"/>
      <c r="D326" s="45" t="s">
        <v>1049</v>
      </c>
      <c r="E326" s="35"/>
      <c r="F326" s="35"/>
      <c r="G326" s="35"/>
      <c r="H326" s="35"/>
      <c r="I326" s="35"/>
      <c r="J326" s="35"/>
      <c r="K326" s="46">
        <f>SUM(K322:K325)</f>
        <v>302828</v>
      </c>
      <c r="L326" s="46">
        <f>SUM(L322:L325)</f>
        <v>-27678</v>
      </c>
    </row>
    <row r="327" spans="1:12">
      <c r="A327" s="37" t="s">
        <v>277</v>
      </c>
      <c r="D327" s="37" t="s">
        <v>1050</v>
      </c>
      <c r="K327" s="43"/>
      <c r="L327" s="43"/>
    </row>
    <row r="328" spans="1:12">
      <c r="A328" t="s">
        <v>1051</v>
      </c>
      <c r="D328" s="30" t="s">
        <v>1052</v>
      </c>
      <c r="K328" s="29"/>
      <c r="L328" s="29"/>
    </row>
    <row r="329" spans="1:12">
      <c r="A329" t="s">
        <v>1053</v>
      </c>
      <c r="D329" s="30" t="s">
        <v>1054</v>
      </c>
      <c r="K329" s="29">
        <v>-349893</v>
      </c>
      <c r="L329" s="29">
        <v>-6495</v>
      </c>
    </row>
    <row r="330" spans="1:12">
      <c r="A330" t="s">
        <v>1055</v>
      </c>
      <c r="D330" s="30" t="s">
        <v>1056</v>
      </c>
      <c r="K330" s="29"/>
      <c r="L330" s="29"/>
    </row>
    <row r="331" spans="1:12">
      <c r="A331" t="s">
        <v>1057</v>
      </c>
      <c r="D331" s="30" t="s">
        <v>1058</v>
      </c>
      <c r="K331" s="29"/>
      <c r="L331" s="29"/>
    </row>
    <row r="332" spans="1:12">
      <c r="A332" t="s">
        <v>1059</v>
      </c>
      <c r="D332" s="30" t="s">
        <v>1060</v>
      </c>
      <c r="K332" s="29">
        <v>6167</v>
      </c>
      <c r="L332" s="29"/>
    </row>
    <row r="333" spans="1:12">
      <c r="A333" t="s">
        <v>1061</v>
      </c>
      <c r="D333" s="30" t="s">
        <v>1062</v>
      </c>
      <c r="K333" s="29"/>
      <c r="L333" s="29"/>
    </row>
    <row r="334" spans="1:12">
      <c r="A334" t="s">
        <v>1063</v>
      </c>
      <c r="D334" s="30" t="s">
        <v>1064</v>
      </c>
      <c r="K334" s="29"/>
      <c r="L334" s="29"/>
    </row>
    <row r="335" spans="1:12">
      <c r="A335" t="s">
        <v>1065</v>
      </c>
      <c r="D335" s="30" t="s">
        <v>1066</v>
      </c>
      <c r="K335" s="29"/>
      <c r="L335" s="29"/>
    </row>
    <row r="336" spans="1:12">
      <c r="A336" t="s">
        <v>1067</v>
      </c>
      <c r="D336" s="30" t="s">
        <v>1068</v>
      </c>
      <c r="K336" s="29"/>
      <c r="L336" s="29"/>
    </row>
    <row r="337" spans="1:12">
      <c r="A337" t="s">
        <v>1069</v>
      </c>
      <c r="D337" s="30" t="s">
        <v>1070</v>
      </c>
      <c r="K337" s="47"/>
      <c r="L337" s="47"/>
    </row>
    <row r="338" spans="1:12">
      <c r="A338" t="s">
        <v>1071</v>
      </c>
      <c r="D338" s="30" t="s">
        <v>1072</v>
      </c>
      <c r="K338" s="29"/>
      <c r="L338" s="29"/>
    </row>
    <row r="339" spans="1:12">
      <c r="A339" t="s">
        <v>1073</v>
      </c>
      <c r="D339" s="30" t="s">
        <v>1074</v>
      </c>
      <c r="K339" s="29"/>
      <c r="L339" s="29"/>
    </row>
    <row r="340" spans="1:12">
      <c r="A340" t="s">
        <v>1075</v>
      </c>
      <c r="D340" s="30" t="s">
        <v>1076</v>
      </c>
      <c r="K340" s="29"/>
      <c r="L340" s="29"/>
    </row>
    <row r="341" spans="1:12">
      <c r="A341" t="s">
        <v>1077</v>
      </c>
      <c r="D341" s="30" t="s">
        <v>1078</v>
      </c>
      <c r="K341" s="29"/>
      <c r="L341" s="29"/>
    </row>
    <row r="342" spans="1:12">
      <c r="A342" t="s">
        <v>1079</v>
      </c>
      <c r="D342" s="30" t="s">
        <v>1080</v>
      </c>
      <c r="K342" s="29"/>
      <c r="L342" s="29"/>
    </row>
    <row r="343" spans="1:12">
      <c r="A343" t="s">
        <v>1081</v>
      </c>
      <c r="D343" s="30" t="s">
        <v>1082</v>
      </c>
      <c r="K343" s="29"/>
      <c r="L343" s="29"/>
    </row>
    <row r="344" spans="1:12">
      <c r="A344" t="s">
        <v>1083</v>
      </c>
      <c r="D344" s="30" t="s">
        <v>1084</v>
      </c>
      <c r="K344" s="29"/>
      <c r="L344" s="29"/>
    </row>
    <row r="345" spans="1:12">
      <c r="A345" t="s">
        <v>1085</v>
      </c>
      <c r="D345" s="30" t="s">
        <v>1086</v>
      </c>
      <c r="K345" s="29"/>
      <c r="L345" s="29"/>
    </row>
    <row r="346" spans="1:12">
      <c r="A346" t="s">
        <v>1087</v>
      </c>
      <c r="D346" s="30" t="s">
        <v>1088</v>
      </c>
      <c r="K346" s="29"/>
      <c r="L346" s="29"/>
    </row>
    <row r="347" spans="1:12">
      <c r="A347" t="s">
        <v>1089</v>
      </c>
      <c r="D347" s="30" t="s">
        <v>1090</v>
      </c>
      <c r="K347" s="29"/>
      <c r="L347" s="29"/>
    </row>
    <row r="348" spans="1:12">
      <c r="A348" s="35" t="s">
        <v>343</v>
      </c>
      <c r="B348" s="35"/>
      <c r="C348" s="35"/>
      <c r="D348" s="45" t="s">
        <v>1091</v>
      </c>
      <c r="E348" s="35"/>
      <c r="F348" s="35"/>
      <c r="G348" s="35"/>
      <c r="H348" s="35"/>
      <c r="I348" s="35"/>
      <c r="J348" s="35"/>
      <c r="K348" s="46">
        <f>SUM(K328:K347)</f>
        <v>-343726</v>
      </c>
      <c r="L348" s="46">
        <f>SUM(L328:L347)</f>
        <v>-6495</v>
      </c>
    </row>
    <row r="349" spans="1:12">
      <c r="A349" s="37" t="s">
        <v>1092</v>
      </c>
      <c r="D349" s="37" t="s">
        <v>1093</v>
      </c>
      <c r="K349" s="43" t="s">
        <v>343</v>
      </c>
      <c r="L349" s="43" t="s">
        <v>343</v>
      </c>
    </row>
    <row r="350" spans="1:12">
      <c r="A350" s="48" t="s">
        <v>1094</v>
      </c>
      <c r="B350" s="35"/>
      <c r="C350" s="35"/>
      <c r="D350" s="48" t="s">
        <v>1095</v>
      </c>
      <c r="E350" s="35"/>
      <c r="F350" s="35"/>
      <c r="G350" s="35"/>
      <c r="H350" s="35"/>
      <c r="I350" s="35"/>
      <c r="J350" s="35"/>
      <c r="K350" s="49">
        <f>SUM(K351:K358)</f>
        <v>20000</v>
      </c>
      <c r="L350" s="49">
        <f>SUM(L351:L358)</f>
        <v>0</v>
      </c>
    </row>
    <row r="351" spans="1:12">
      <c r="A351" t="s">
        <v>1096</v>
      </c>
      <c r="D351" s="30" t="s">
        <v>1097</v>
      </c>
      <c r="K351" s="29"/>
      <c r="L351" s="29"/>
    </row>
    <row r="352" spans="1:12">
      <c r="A352" t="s">
        <v>1098</v>
      </c>
      <c r="D352" s="30" t="s">
        <v>1099</v>
      </c>
      <c r="K352" s="29">
        <v>20000</v>
      </c>
      <c r="L352" s="29"/>
    </row>
    <row r="353" spans="1:12">
      <c r="A353" t="s">
        <v>1100</v>
      </c>
      <c r="D353" s="30" t="s">
        <v>305</v>
      </c>
      <c r="K353" s="29"/>
      <c r="L353" s="29"/>
    </row>
    <row r="354" spans="1:12">
      <c r="A354" t="s">
        <v>1101</v>
      </c>
      <c r="D354" s="30" t="s">
        <v>1102</v>
      </c>
      <c r="K354" s="29"/>
      <c r="L354" s="29"/>
    </row>
    <row r="355" spans="1:12">
      <c r="A355" t="s">
        <v>1103</v>
      </c>
      <c r="D355" s="30" t="s">
        <v>1104</v>
      </c>
      <c r="K355" s="29"/>
      <c r="L355" s="29"/>
    </row>
    <row r="356" spans="1:12">
      <c r="A356" t="s">
        <v>1105</v>
      </c>
      <c r="D356" s="30" t="s">
        <v>1106</v>
      </c>
      <c r="K356" s="29"/>
      <c r="L356" s="29"/>
    </row>
    <row r="357" spans="1:12">
      <c r="A357" t="s">
        <v>1107</v>
      </c>
      <c r="D357" s="30" t="s">
        <v>1108</v>
      </c>
      <c r="K357" s="29"/>
      <c r="L357" s="29"/>
    </row>
    <row r="358" spans="1:12">
      <c r="A358" t="s">
        <v>1109</v>
      </c>
      <c r="D358" s="30" t="s">
        <v>1110</v>
      </c>
      <c r="K358" s="29"/>
      <c r="L358" s="29"/>
    </row>
    <row r="359" spans="1:12">
      <c r="A359" s="35" t="s">
        <v>1111</v>
      </c>
      <c r="B359" s="35"/>
      <c r="C359" s="35"/>
      <c r="D359" s="44" t="s">
        <v>1112</v>
      </c>
      <c r="E359" s="35"/>
      <c r="F359" s="35"/>
      <c r="G359" s="35"/>
      <c r="H359" s="35"/>
      <c r="I359" s="35"/>
      <c r="J359" s="35"/>
      <c r="K359" s="25">
        <f>SUM(K360:K369)</f>
        <v>0</v>
      </c>
      <c r="L359" s="25">
        <f>SUM(L360:L369)</f>
        <v>0</v>
      </c>
    </row>
    <row r="360" spans="1:12">
      <c r="A360" t="s">
        <v>1113</v>
      </c>
      <c r="D360" s="30" t="s">
        <v>1114</v>
      </c>
      <c r="K360" s="29"/>
      <c r="L360" s="29"/>
    </row>
    <row r="361" spans="1:12">
      <c r="A361" t="s">
        <v>1115</v>
      </c>
      <c r="D361" s="30" t="s">
        <v>1116</v>
      </c>
      <c r="K361" s="29"/>
      <c r="L361" s="29"/>
    </row>
    <row r="362" spans="1:12">
      <c r="A362" t="s">
        <v>1117</v>
      </c>
      <c r="D362" s="30" t="s">
        <v>1118</v>
      </c>
      <c r="K362" s="29"/>
      <c r="L362" s="29"/>
    </row>
    <row r="363" spans="1:12">
      <c r="A363" t="s">
        <v>1119</v>
      </c>
      <c r="D363" s="30" t="s">
        <v>1120</v>
      </c>
      <c r="K363" s="29"/>
      <c r="L363" s="29"/>
    </row>
    <row r="364" spans="1:12">
      <c r="A364" t="s">
        <v>1121</v>
      </c>
      <c r="D364" s="30" t="s">
        <v>1122</v>
      </c>
      <c r="K364" s="29"/>
      <c r="L364" s="29"/>
    </row>
    <row r="365" spans="1:12">
      <c r="A365" t="s">
        <v>1123</v>
      </c>
      <c r="D365" s="30" t="s">
        <v>1124</v>
      </c>
      <c r="K365" s="29"/>
      <c r="L365" s="29"/>
    </row>
    <row r="366" spans="1:12">
      <c r="A366" t="s">
        <v>1125</v>
      </c>
      <c r="D366" s="30" t="s">
        <v>1126</v>
      </c>
      <c r="K366" s="29"/>
      <c r="L366" s="29"/>
    </row>
    <row r="367" spans="1:12">
      <c r="A367" t="s">
        <v>1127</v>
      </c>
      <c r="D367" s="30" t="s">
        <v>1128</v>
      </c>
      <c r="K367" s="29"/>
      <c r="L367" s="29"/>
    </row>
    <row r="368" spans="1:12">
      <c r="A368" t="s">
        <v>1129</v>
      </c>
      <c r="D368" s="30" t="s">
        <v>1130</v>
      </c>
      <c r="K368" s="29"/>
      <c r="L368" s="29"/>
    </row>
    <row r="369" spans="1:12">
      <c r="A369" t="s">
        <v>1131</v>
      </c>
      <c r="D369" s="30" t="s">
        <v>1132</v>
      </c>
      <c r="K369" s="29"/>
      <c r="L369" s="29"/>
    </row>
    <row r="370" spans="1:12">
      <c r="A370" t="s">
        <v>1133</v>
      </c>
      <c r="D370" s="30" t="s">
        <v>1134</v>
      </c>
      <c r="K370" s="29"/>
      <c r="L370" s="29"/>
    </row>
    <row r="371" spans="1:12">
      <c r="A371" t="s">
        <v>1135</v>
      </c>
      <c r="D371" s="30" t="s">
        <v>1136</v>
      </c>
      <c r="K371" s="29"/>
      <c r="L371" s="29"/>
    </row>
    <row r="372" spans="1:12">
      <c r="A372" t="s">
        <v>1137</v>
      </c>
      <c r="D372" s="30" t="s">
        <v>1138</v>
      </c>
      <c r="K372" s="29"/>
      <c r="L372" s="29"/>
    </row>
    <row r="373" spans="1:12">
      <c r="A373" t="s">
        <v>1139</v>
      </c>
      <c r="D373" s="30" t="s">
        <v>1140</v>
      </c>
      <c r="K373" s="29"/>
      <c r="L373" s="29"/>
    </row>
    <row r="374" spans="1:12">
      <c r="A374" t="s">
        <v>1141</v>
      </c>
      <c r="D374" s="30" t="s">
        <v>1142</v>
      </c>
      <c r="K374" s="29"/>
      <c r="L374" s="29"/>
    </row>
    <row r="375" spans="1:12">
      <c r="A375" t="s">
        <v>1143</v>
      </c>
      <c r="D375" s="30" t="s">
        <v>1144</v>
      </c>
      <c r="K375" s="29"/>
      <c r="L375" s="29"/>
    </row>
    <row r="376" spans="1:12">
      <c r="A376" t="s">
        <v>1145</v>
      </c>
      <c r="D376" s="30" t="s">
        <v>1146</v>
      </c>
      <c r="K376" s="29"/>
      <c r="L376" s="29"/>
    </row>
    <row r="377" spans="1:12">
      <c r="A377" s="50" t="s">
        <v>343</v>
      </c>
      <c r="B377" s="35"/>
      <c r="C377" s="35"/>
      <c r="D377" s="45" t="s">
        <v>1147</v>
      </c>
      <c r="E377" s="35"/>
      <c r="F377" s="35"/>
      <c r="G377" s="35"/>
      <c r="H377" s="35"/>
      <c r="I377" s="35"/>
      <c r="J377" s="35"/>
      <c r="K377" s="46">
        <f>K350+K359+K370+K371+K372+K373+K374+K375+K376</f>
        <v>20000</v>
      </c>
      <c r="L377" s="46">
        <f>L350+L359+L370+L371+L372+L373+L374+L375+L376</f>
        <v>0</v>
      </c>
    </row>
    <row r="378" spans="1:12">
      <c r="A378" s="37" t="s">
        <v>1148</v>
      </c>
      <c r="D378" s="37" t="s">
        <v>1149</v>
      </c>
      <c r="K378" s="43">
        <f>K326+K348+K377</f>
        <v>-20898</v>
      </c>
      <c r="L378" s="43">
        <f>L326+L348+L377</f>
        <v>-34173</v>
      </c>
    </row>
    <row r="379" spans="1:12">
      <c r="A379" s="37" t="s">
        <v>1150</v>
      </c>
      <c r="D379" s="37" t="s">
        <v>1151</v>
      </c>
      <c r="K379" s="29">
        <v>58286</v>
      </c>
      <c r="L379" s="29">
        <v>92767</v>
      </c>
    </row>
    <row r="380" spans="1:12">
      <c r="A380" s="51" t="s">
        <v>1152</v>
      </c>
      <c r="D380" s="51" t="s">
        <v>1153</v>
      </c>
      <c r="K380" s="29">
        <f>K379+K378</f>
        <v>37388</v>
      </c>
      <c r="L380" s="29">
        <f>L379+L378</f>
        <v>58594</v>
      </c>
    </row>
    <row r="381" spans="1:12">
      <c r="A381" s="51" t="s">
        <v>1154</v>
      </c>
      <c r="D381" s="51" t="s">
        <v>1155</v>
      </c>
      <c r="K381" s="29">
        <v>-27</v>
      </c>
      <c r="L381" s="29">
        <v>-308</v>
      </c>
    </row>
    <row r="382" spans="1:12">
      <c r="A382" s="52" t="s">
        <v>861</v>
      </c>
      <c r="B382" s="35"/>
      <c r="C382" s="35"/>
      <c r="D382" s="52" t="s">
        <v>1156</v>
      </c>
      <c r="E382" s="35"/>
      <c r="F382" s="35"/>
      <c r="G382" s="35"/>
      <c r="H382" s="35"/>
      <c r="I382" s="35"/>
      <c r="J382" s="35"/>
      <c r="K382" s="21">
        <f>K380+K381</f>
        <v>37361</v>
      </c>
      <c r="L382" s="21">
        <f>L380+L381</f>
        <v>58286</v>
      </c>
    </row>
    <row r="383" spans="1:12">
      <c r="A383" s="53"/>
      <c r="B383" s="54"/>
      <c r="C383" s="54"/>
      <c r="D383" s="53" t="s">
        <v>1157</v>
      </c>
      <c r="E383" s="54"/>
      <c r="F383" s="54"/>
      <c r="G383" s="54"/>
      <c r="H383" s="54"/>
      <c r="I383" s="54"/>
      <c r="J383" s="54"/>
      <c r="K383" s="55">
        <f>K382-K379</f>
        <v>-20925</v>
      </c>
      <c r="L383" s="55">
        <f>L382-L379</f>
        <v>-34481</v>
      </c>
    </row>
    <row r="384" spans="1:12">
      <c r="D384" s="17"/>
      <c r="E384" s="30"/>
      <c r="F384" s="31"/>
      <c r="G384" s="31"/>
      <c r="H384" s="31"/>
      <c r="I384" s="31"/>
      <c r="K384" t="b">
        <f>K383-K381=K378</f>
        <v>1</v>
      </c>
      <c r="L384" t="b">
        <f>L383-L381=L378</f>
        <v>1</v>
      </c>
    </row>
    <row r="385" spans="4:9">
      <c r="D385" s="17"/>
      <c r="E385" s="30"/>
      <c r="F385" s="31"/>
      <c r="G385" s="31"/>
      <c r="H385" s="31"/>
      <c r="I385" s="31"/>
    </row>
    <row r="386" spans="4:9">
      <c r="D386" s="17"/>
      <c r="E386" s="30"/>
      <c r="F386" s="31"/>
      <c r="G386" s="31"/>
      <c r="H386" s="31"/>
      <c r="I386" s="31"/>
    </row>
    <row r="387" spans="4:9">
      <c r="D387" s="17"/>
      <c r="E387" s="30"/>
      <c r="F387" s="31"/>
      <c r="G387" s="31"/>
      <c r="H387" s="31"/>
      <c r="I387" s="31"/>
    </row>
    <row r="388" spans="4:9">
      <c r="D388" s="17"/>
      <c r="E388" s="30"/>
      <c r="F388" s="31"/>
      <c r="G388" s="31"/>
      <c r="H388" s="31"/>
      <c r="I388" s="31"/>
    </row>
    <row r="389" spans="4:9">
      <c r="D389" s="17"/>
      <c r="E389" s="30"/>
      <c r="F389" s="31"/>
      <c r="G389" s="31"/>
      <c r="H389" s="31"/>
      <c r="I389" s="31"/>
    </row>
    <row r="390" spans="4:9">
      <c r="D390" s="17"/>
      <c r="E390" s="30"/>
      <c r="F390" s="31"/>
      <c r="G390" s="31"/>
      <c r="H390" s="31"/>
      <c r="I390" s="31"/>
    </row>
    <row r="391" spans="4:9">
      <c r="D391" s="17"/>
      <c r="E391" s="30"/>
      <c r="F391" s="31"/>
      <c r="G391" s="31"/>
      <c r="H391" s="31"/>
      <c r="I391" s="31"/>
    </row>
    <row r="392" spans="4:9">
      <c r="D392" s="17"/>
      <c r="E392" s="30"/>
      <c r="F392" s="31"/>
      <c r="G392" s="31"/>
      <c r="H392" s="31"/>
      <c r="I392" s="31"/>
    </row>
    <row r="393" spans="4:9">
      <c r="D393" s="17"/>
      <c r="E393" s="30"/>
      <c r="F393" s="31"/>
      <c r="G393" s="31"/>
      <c r="H393" s="31"/>
      <c r="I393" s="31"/>
    </row>
    <row r="394" spans="4:9">
      <c r="D394" s="17"/>
      <c r="E394" s="30"/>
      <c r="F394" s="31"/>
      <c r="G394" s="31"/>
      <c r="H394" s="31"/>
      <c r="I394" s="31"/>
    </row>
    <row r="395" spans="4:9">
      <c r="D395" s="17"/>
      <c r="E395" s="30"/>
      <c r="F395" s="31"/>
      <c r="G395" s="31"/>
      <c r="H395" s="31"/>
      <c r="I395" s="31"/>
    </row>
    <row r="396" spans="4:9">
      <c r="D396" s="17"/>
      <c r="E396" s="30"/>
      <c r="F396" s="31"/>
      <c r="G396" s="31"/>
      <c r="H396" s="31"/>
      <c r="I396" s="31"/>
    </row>
    <row r="397" spans="4:9">
      <c r="D397" s="17"/>
      <c r="E397" s="30"/>
      <c r="F397" s="31"/>
      <c r="G397" s="31"/>
      <c r="H397" s="31"/>
      <c r="I397" s="31"/>
    </row>
    <row r="398" spans="4:9">
      <c r="D398" s="17"/>
      <c r="E398" s="30"/>
      <c r="F398" s="31"/>
      <c r="G398" s="31"/>
      <c r="H398" s="31"/>
      <c r="I398" s="31"/>
    </row>
    <row r="399" spans="4:9">
      <c r="D399" s="17"/>
      <c r="E399" s="30"/>
      <c r="F399" s="31"/>
      <c r="G399" s="31"/>
      <c r="H399" s="31"/>
      <c r="I399" s="3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2327"/>
  <sheetViews>
    <sheetView tabSelected="1" view="pageLayout" topLeftCell="A2124" zoomScale="110" zoomScaleNormal="100" zoomScalePageLayoutView="110" workbookViewId="0">
      <selection activeCell="AE2176" sqref="C2176:AS2331"/>
    </sheetView>
  </sheetViews>
  <sheetFormatPr defaultColWidth="2.28515625" defaultRowHeight="12.75" customHeight="1"/>
  <cols>
    <col min="1" max="1" width="2.28515625" style="1"/>
    <col min="2" max="2" width="0.7109375" style="1" customWidth="1"/>
    <col min="3" max="32" width="2.28515625" style="1"/>
    <col min="33" max="33" width="2.28515625" style="1" customWidth="1"/>
    <col min="34" max="37" width="2.28515625" style="1"/>
    <col min="38" max="38" width="2.42578125" style="1" customWidth="1"/>
    <col min="39" max="45" width="2.28515625" style="1"/>
    <col min="46" max="90" width="0" style="1" hidden="1" customWidth="1"/>
    <col min="91" max="16384" width="2.28515625" style="1"/>
  </cols>
  <sheetData>
    <row r="1" spans="1:46" ht="12.75" customHeight="1">
      <c r="A1" s="649" t="s">
        <v>1614</v>
      </c>
      <c r="B1" s="650"/>
      <c r="C1" s="650"/>
      <c r="D1" s="650"/>
      <c r="E1" s="650"/>
      <c r="F1" s="650"/>
      <c r="G1" s="650"/>
      <c r="H1" s="650"/>
      <c r="I1" s="651"/>
      <c r="AH1" s="121" t="s">
        <v>1570</v>
      </c>
      <c r="AI1" s="123"/>
      <c r="AJ1" s="147"/>
      <c r="AK1" s="148"/>
      <c r="AL1" s="124">
        <v>3</v>
      </c>
      <c r="AM1" s="124">
        <v>6</v>
      </c>
      <c r="AN1" s="124">
        <v>5</v>
      </c>
      <c r="AO1" s="124">
        <v>9</v>
      </c>
      <c r="AP1" s="124">
        <v>3</v>
      </c>
      <c r="AQ1" s="124">
        <v>6</v>
      </c>
      <c r="AR1" s="124">
        <v>9</v>
      </c>
      <c r="AS1" s="124">
        <v>9</v>
      </c>
    </row>
    <row r="2" spans="1:46" ht="12.75" customHeight="1">
      <c r="A2" s="146"/>
      <c r="B2" s="146"/>
      <c r="C2" s="146"/>
      <c r="D2" s="146"/>
      <c r="E2" s="146"/>
      <c r="F2" s="146"/>
      <c r="G2" s="146"/>
      <c r="H2" s="146"/>
      <c r="I2" s="146"/>
      <c r="AH2" s="121"/>
      <c r="AI2" s="123"/>
      <c r="AJ2" s="147"/>
      <c r="AK2" s="147"/>
      <c r="AL2" s="147"/>
      <c r="AM2" s="147"/>
      <c r="AN2" s="147"/>
      <c r="AO2" s="147"/>
      <c r="AP2" s="147"/>
      <c r="AQ2" s="147"/>
      <c r="AR2" s="147"/>
      <c r="AS2" s="147"/>
    </row>
    <row r="3" spans="1:46" ht="12.75" customHeight="1">
      <c r="A3" s="146"/>
      <c r="B3" s="146"/>
      <c r="C3" s="146"/>
      <c r="D3" s="146"/>
      <c r="E3" s="146"/>
      <c r="F3" s="146"/>
      <c r="G3" s="146"/>
      <c r="H3" s="146"/>
      <c r="I3" s="146"/>
      <c r="AH3" s="121" t="s">
        <v>1295</v>
      </c>
      <c r="AI3" s="123"/>
      <c r="AJ3" s="124">
        <v>2</v>
      </c>
      <c r="AK3" s="124">
        <v>0</v>
      </c>
      <c r="AL3" s="124">
        <v>2</v>
      </c>
      <c r="AM3" s="124">
        <v>2</v>
      </c>
      <c r="AN3" s="124">
        <v>0</v>
      </c>
      <c r="AO3" s="124">
        <v>0</v>
      </c>
      <c r="AP3" s="124">
        <v>1</v>
      </c>
      <c r="AQ3" s="124">
        <v>5</v>
      </c>
      <c r="AR3" s="124">
        <v>3</v>
      </c>
      <c r="AS3" s="124">
        <v>1</v>
      </c>
    </row>
    <row r="5" spans="1:46" ht="15" customHeight="1">
      <c r="A5" s="82" t="s">
        <v>2</v>
      </c>
      <c r="B5" s="82"/>
      <c r="C5" s="243" t="s">
        <v>3</v>
      </c>
      <c r="D5" s="243"/>
      <c r="E5" s="243"/>
      <c r="F5" s="243"/>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row>
    <row r="6" spans="1:46" ht="9" customHeight="1"/>
    <row r="7" spans="1:46" ht="12.75" customHeight="1">
      <c r="A7" s="84" t="s">
        <v>9</v>
      </c>
      <c r="B7" s="85"/>
      <c r="C7" s="297" t="s">
        <v>4</v>
      </c>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row>
    <row r="8" spans="1:46" ht="12.75" customHeight="1">
      <c r="C8" s="278" t="s">
        <v>1531</v>
      </c>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c r="AQ8" s="278"/>
      <c r="AR8" s="278"/>
      <c r="AS8" s="278"/>
      <c r="AT8" s="8"/>
    </row>
    <row r="9" spans="1:46" ht="12.75" customHeight="1">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8"/>
    </row>
    <row r="11" spans="1:46" s="85" customFormat="1" ht="12.75" customHeight="1">
      <c r="A11" s="84" t="s">
        <v>10</v>
      </c>
      <c r="C11" s="297" t="s">
        <v>323</v>
      </c>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row>
    <row r="12" spans="1:46" ht="12.75" customHeight="1">
      <c r="C12" s="65" t="s">
        <v>1</v>
      </c>
      <c r="D12" s="208" t="s">
        <v>1500</v>
      </c>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4"/>
    </row>
    <row r="13" spans="1:46" ht="12.75" hidden="1" customHeight="1">
      <c r="C13" s="65" t="s">
        <v>1</v>
      </c>
      <c r="D13" s="617"/>
      <c r="E13" s="617"/>
      <c r="F13" s="617"/>
      <c r="G13" s="617"/>
      <c r="H13" s="617"/>
      <c r="I13" s="617"/>
      <c r="J13" s="617"/>
      <c r="K13" s="617"/>
      <c r="L13" s="617"/>
      <c r="M13" s="617"/>
      <c r="N13" s="617"/>
      <c r="O13" s="617"/>
      <c r="P13" s="617"/>
      <c r="Q13" s="617"/>
      <c r="R13" s="617"/>
      <c r="S13" s="617"/>
      <c r="T13" s="617"/>
      <c r="U13" s="617"/>
      <c r="V13" s="617"/>
      <c r="W13" s="617"/>
      <c r="X13" s="617"/>
      <c r="Y13" s="617"/>
      <c r="Z13" s="617"/>
      <c r="AA13" s="617"/>
      <c r="AB13" s="617"/>
      <c r="AC13" s="617"/>
      <c r="AD13" s="617"/>
      <c r="AE13" s="617"/>
      <c r="AF13" s="617"/>
      <c r="AG13" s="617"/>
      <c r="AH13" s="617"/>
      <c r="AI13" s="617"/>
      <c r="AJ13" s="617"/>
      <c r="AK13" s="617"/>
      <c r="AL13" s="617"/>
      <c r="AM13" s="617"/>
      <c r="AN13" s="617"/>
      <c r="AO13" s="617"/>
      <c r="AP13" s="617"/>
      <c r="AQ13" s="617"/>
      <c r="AR13" s="617"/>
      <c r="AS13" s="617"/>
      <c r="AT13" s="4"/>
    </row>
    <row r="14" spans="1:46" ht="12.75" hidden="1" customHeight="1">
      <c r="C14" s="65" t="s">
        <v>1</v>
      </c>
      <c r="D14" s="617"/>
      <c r="E14" s="617"/>
      <c r="F14" s="617"/>
      <c r="G14" s="617"/>
      <c r="H14" s="617"/>
      <c r="I14" s="617"/>
      <c r="J14" s="617"/>
      <c r="K14" s="617"/>
      <c r="L14" s="617"/>
      <c r="M14" s="617"/>
      <c r="N14" s="617"/>
      <c r="O14" s="617"/>
      <c r="P14" s="617"/>
      <c r="Q14" s="617"/>
      <c r="R14" s="617"/>
      <c r="S14" s="617"/>
      <c r="T14" s="617"/>
      <c r="U14" s="617"/>
      <c r="V14" s="617"/>
      <c r="W14" s="617"/>
      <c r="X14" s="617"/>
      <c r="Y14" s="617"/>
      <c r="Z14" s="617"/>
      <c r="AA14" s="617"/>
      <c r="AB14" s="617"/>
      <c r="AC14" s="617"/>
      <c r="AD14" s="617"/>
      <c r="AE14" s="617"/>
      <c r="AF14" s="617"/>
      <c r="AG14" s="617"/>
      <c r="AH14" s="617"/>
      <c r="AI14" s="617"/>
      <c r="AJ14" s="617"/>
      <c r="AK14" s="617"/>
      <c r="AL14" s="617"/>
      <c r="AM14" s="617"/>
      <c r="AN14" s="617"/>
      <c r="AO14" s="617"/>
      <c r="AP14" s="617"/>
      <c r="AQ14" s="617"/>
      <c r="AR14" s="617"/>
      <c r="AS14" s="617"/>
      <c r="AT14" s="4"/>
    </row>
    <row r="15" spans="1:46" ht="12.75" hidden="1" customHeight="1">
      <c r="C15" s="65" t="s">
        <v>1</v>
      </c>
      <c r="D15" s="617"/>
      <c r="E15" s="617"/>
      <c r="F15" s="617"/>
      <c r="G15" s="617"/>
      <c r="H15" s="617"/>
      <c r="I15" s="617"/>
      <c r="J15" s="617"/>
      <c r="K15" s="617"/>
      <c r="L15" s="617"/>
      <c r="M15" s="617"/>
      <c r="N15" s="617"/>
      <c r="O15" s="617"/>
      <c r="P15" s="617"/>
      <c r="Q15" s="617"/>
      <c r="R15" s="617"/>
      <c r="S15" s="617"/>
      <c r="T15" s="617"/>
      <c r="U15" s="617"/>
      <c r="V15" s="617"/>
      <c r="W15" s="617"/>
      <c r="X15" s="617"/>
      <c r="Y15" s="617"/>
      <c r="Z15" s="617"/>
      <c r="AA15" s="617"/>
      <c r="AB15" s="617"/>
      <c r="AC15" s="617"/>
      <c r="AD15" s="617"/>
      <c r="AE15" s="617"/>
      <c r="AF15" s="617"/>
      <c r="AG15" s="617"/>
      <c r="AH15" s="617"/>
      <c r="AI15" s="617"/>
      <c r="AJ15" s="617"/>
      <c r="AK15" s="617"/>
      <c r="AL15" s="617"/>
      <c r="AM15" s="617"/>
      <c r="AN15" s="617"/>
      <c r="AO15" s="617"/>
      <c r="AP15" s="617"/>
      <c r="AQ15" s="617"/>
      <c r="AR15" s="617"/>
      <c r="AS15" s="617"/>
      <c r="AT15" s="4"/>
    </row>
    <row r="17" spans="1:46" ht="12.75" customHeight="1">
      <c r="A17" s="84" t="s">
        <v>11</v>
      </c>
      <c r="B17" s="85"/>
      <c r="C17" s="297" t="s">
        <v>7</v>
      </c>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row>
    <row r="18" spans="1:46" ht="12.75" customHeight="1">
      <c r="C18" s="278" t="s">
        <v>8</v>
      </c>
      <c r="D18" s="278"/>
      <c r="E18" s="278"/>
      <c r="F18" s="278"/>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row>
    <row r="19" spans="1:46" ht="9" customHeight="1">
      <c r="C19" s="6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6" ht="12.75" customHeight="1">
      <c r="C20" s="654" t="s">
        <v>13</v>
      </c>
      <c r="D20" s="654"/>
      <c r="E20" s="654"/>
      <c r="F20" s="654"/>
      <c r="G20" s="654"/>
      <c r="H20" s="654"/>
      <c r="I20" s="654"/>
      <c r="J20" s="654"/>
      <c r="K20" s="654"/>
      <c r="L20" s="654"/>
      <c r="M20" s="654"/>
      <c r="N20" s="654"/>
      <c r="O20" s="654"/>
      <c r="P20" s="654"/>
      <c r="Q20" s="654"/>
      <c r="R20" s="654"/>
      <c r="S20" s="654"/>
      <c r="T20" s="656" t="s">
        <v>14</v>
      </c>
      <c r="U20" s="656"/>
      <c r="V20" s="656"/>
      <c r="W20" s="656"/>
      <c r="X20" s="656"/>
      <c r="Y20" s="656"/>
      <c r="Z20" s="656"/>
      <c r="AA20" s="656"/>
      <c r="AB20" s="656"/>
      <c r="AC20" s="656"/>
      <c r="AD20" s="656"/>
      <c r="AE20" s="656"/>
      <c r="AF20" s="658" t="s">
        <v>15</v>
      </c>
      <c r="AG20" s="658"/>
      <c r="AH20" s="658"/>
      <c r="AI20" s="658"/>
      <c r="AJ20" s="658"/>
      <c r="AK20" s="658"/>
      <c r="AL20" s="658"/>
      <c r="AM20" s="658"/>
      <c r="AN20" s="658"/>
      <c r="AO20" s="658"/>
      <c r="AP20" s="658"/>
      <c r="AQ20" s="658"/>
    </row>
    <row r="21" spans="1:46" ht="12.75" customHeight="1">
      <c r="C21" s="655"/>
      <c r="D21" s="655"/>
      <c r="E21" s="655"/>
      <c r="F21" s="655"/>
      <c r="G21" s="655"/>
      <c r="H21" s="655"/>
      <c r="I21" s="655"/>
      <c r="J21" s="655"/>
      <c r="K21" s="655"/>
      <c r="L21" s="655"/>
      <c r="M21" s="655"/>
      <c r="N21" s="655"/>
      <c r="O21" s="655"/>
      <c r="P21" s="655"/>
      <c r="Q21" s="655"/>
      <c r="R21" s="655"/>
      <c r="S21" s="655"/>
      <c r="T21" s="657"/>
      <c r="U21" s="657"/>
      <c r="V21" s="657"/>
      <c r="W21" s="657"/>
      <c r="X21" s="657"/>
      <c r="Y21" s="657"/>
      <c r="Z21" s="657"/>
      <c r="AA21" s="657"/>
      <c r="AB21" s="657"/>
      <c r="AC21" s="657"/>
      <c r="AD21" s="657"/>
      <c r="AE21" s="657"/>
      <c r="AF21" s="659"/>
      <c r="AG21" s="659"/>
      <c r="AH21" s="659"/>
      <c r="AI21" s="659"/>
      <c r="AJ21" s="659"/>
      <c r="AK21" s="659"/>
      <c r="AL21" s="659"/>
      <c r="AM21" s="659"/>
      <c r="AN21" s="659"/>
      <c r="AO21" s="659"/>
      <c r="AP21" s="659"/>
      <c r="AQ21" s="659"/>
    </row>
    <row r="22" spans="1:46" ht="12.75" customHeight="1">
      <c r="C22" s="335" t="s">
        <v>520</v>
      </c>
      <c r="D22" s="335"/>
      <c r="E22" s="335"/>
      <c r="F22" s="335"/>
      <c r="G22" s="335"/>
      <c r="H22" s="335"/>
      <c r="I22" s="335"/>
      <c r="J22" s="335"/>
      <c r="K22" s="335"/>
      <c r="L22" s="335"/>
      <c r="M22" s="335"/>
      <c r="N22" s="335"/>
      <c r="O22" s="335"/>
      <c r="P22" s="335"/>
      <c r="Q22" s="335"/>
      <c r="R22" s="335"/>
      <c r="S22" s="335"/>
      <c r="T22" s="652">
        <v>78</v>
      </c>
      <c r="U22" s="652"/>
      <c r="V22" s="652"/>
      <c r="W22" s="652"/>
      <c r="X22" s="652"/>
      <c r="Y22" s="652"/>
      <c r="Z22" s="652"/>
      <c r="AA22" s="652"/>
      <c r="AB22" s="652"/>
      <c r="AC22" s="652"/>
      <c r="AD22" s="652"/>
      <c r="AE22" s="652"/>
      <c r="AF22" s="652">
        <v>81</v>
      </c>
      <c r="AG22" s="652"/>
      <c r="AH22" s="652"/>
      <c r="AI22" s="652"/>
      <c r="AJ22" s="652"/>
      <c r="AK22" s="652"/>
      <c r="AL22" s="652"/>
      <c r="AM22" s="652"/>
      <c r="AN22" s="652"/>
      <c r="AO22" s="652"/>
      <c r="AP22" s="652"/>
      <c r="AQ22" s="652"/>
    </row>
    <row r="23" spans="1:46" ht="12.75" customHeight="1">
      <c r="C23" s="211" t="s">
        <v>16</v>
      </c>
      <c r="D23" s="211"/>
      <c r="E23" s="211"/>
      <c r="F23" s="211"/>
      <c r="G23" s="211"/>
      <c r="H23" s="211"/>
      <c r="I23" s="211"/>
      <c r="J23" s="211"/>
      <c r="K23" s="211"/>
      <c r="L23" s="211"/>
      <c r="M23" s="211"/>
      <c r="N23" s="211"/>
      <c r="O23" s="211"/>
      <c r="P23" s="211"/>
      <c r="Q23" s="211"/>
      <c r="R23" s="211"/>
      <c r="S23" s="211"/>
      <c r="T23" s="601">
        <v>65</v>
      </c>
      <c r="U23" s="601"/>
      <c r="V23" s="601"/>
      <c r="W23" s="601"/>
      <c r="X23" s="601"/>
      <c r="Y23" s="601"/>
      <c r="Z23" s="601"/>
      <c r="AA23" s="601"/>
      <c r="AB23" s="601"/>
      <c r="AC23" s="601"/>
      <c r="AD23" s="601"/>
      <c r="AE23" s="601"/>
      <c r="AF23" s="601">
        <v>82</v>
      </c>
      <c r="AG23" s="601"/>
      <c r="AH23" s="601"/>
      <c r="AI23" s="601"/>
      <c r="AJ23" s="601"/>
      <c r="AK23" s="601"/>
      <c r="AL23" s="601"/>
      <c r="AM23" s="601"/>
      <c r="AN23" s="601"/>
      <c r="AO23" s="601"/>
      <c r="AP23" s="601"/>
      <c r="AQ23" s="601"/>
    </row>
    <row r="24" spans="1:46" ht="12.75" customHeight="1">
      <c r="C24" s="499"/>
      <c r="D24" s="499"/>
      <c r="E24" s="499"/>
      <c r="F24" s="499"/>
      <c r="G24" s="499"/>
      <c r="H24" s="499"/>
      <c r="I24" s="499"/>
      <c r="J24" s="499"/>
      <c r="K24" s="499"/>
      <c r="L24" s="499"/>
      <c r="M24" s="499"/>
      <c r="N24" s="499"/>
      <c r="O24" s="499"/>
      <c r="P24" s="499"/>
      <c r="Q24" s="499"/>
      <c r="R24" s="499"/>
      <c r="S24" s="499"/>
      <c r="T24" s="653"/>
      <c r="U24" s="653"/>
      <c r="V24" s="653"/>
      <c r="W24" s="653"/>
      <c r="X24" s="653"/>
      <c r="Y24" s="653"/>
      <c r="Z24" s="653"/>
      <c r="AA24" s="653"/>
      <c r="AB24" s="653"/>
      <c r="AC24" s="653"/>
      <c r="AD24" s="653"/>
      <c r="AE24" s="653"/>
      <c r="AF24" s="653"/>
      <c r="AG24" s="653"/>
      <c r="AH24" s="653"/>
      <c r="AI24" s="653"/>
      <c r="AJ24" s="653"/>
      <c r="AK24" s="653"/>
      <c r="AL24" s="653"/>
      <c r="AM24" s="653"/>
      <c r="AN24" s="653"/>
      <c r="AO24" s="653"/>
      <c r="AP24" s="653"/>
      <c r="AQ24" s="653"/>
    </row>
    <row r="25" spans="1:46" ht="12.75" customHeight="1">
      <c r="C25" s="520" t="s">
        <v>1282</v>
      </c>
      <c r="D25" s="520"/>
      <c r="E25" s="520"/>
      <c r="F25" s="520"/>
      <c r="G25" s="520"/>
      <c r="H25" s="520"/>
      <c r="I25" s="520"/>
      <c r="J25" s="520"/>
      <c r="K25" s="520"/>
      <c r="L25" s="520"/>
      <c r="M25" s="520"/>
      <c r="N25" s="520"/>
      <c r="O25" s="520"/>
      <c r="P25" s="520"/>
      <c r="Q25" s="520"/>
      <c r="R25" s="520"/>
      <c r="S25" s="520"/>
      <c r="T25" s="600">
        <v>1</v>
      </c>
      <c r="U25" s="600"/>
      <c r="V25" s="600"/>
      <c r="W25" s="600"/>
      <c r="X25" s="600"/>
      <c r="Y25" s="600"/>
      <c r="Z25" s="600"/>
      <c r="AA25" s="600"/>
      <c r="AB25" s="600"/>
      <c r="AC25" s="600"/>
      <c r="AD25" s="600"/>
      <c r="AE25" s="600"/>
      <c r="AF25" s="600">
        <v>1</v>
      </c>
      <c r="AG25" s="600"/>
      <c r="AH25" s="600"/>
      <c r="AI25" s="600"/>
      <c r="AJ25" s="600"/>
      <c r="AK25" s="600"/>
      <c r="AL25" s="600"/>
      <c r="AM25" s="600"/>
      <c r="AN25" s="600"/>
      <c r="AO25" s="600"/>
      <c r="AP25" s="600"/>
      <c r="AQ25" s="600"/>
    </row>
    <row r="27" spans="1:46" ht="12.75" customHeight="1">
      <c r="A27" s="84" t="s">
        <v>17</v>
      </c>
      <c r="B27" s="85"/>
      <c r="C27" s="297" t="s">
        <v>18</v>
      </c>
      <c r="D27" s="297"/>
      <c r="E27" s="297"/>
      <c r="F27" s="297"/>
      <c r="G27" s="297"/>
      <c r="H27" s="297"/>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row>
    <row r="28" spans="1:46" ht="12.75" customHeight="1">
      <c r="C28" s="208" t="s">
        <v>19</v>
      </c>
      <c r="D28" s="208"/>
      <c r="E28" s="208"/>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4"/>
    </row>
    <row r="30" spans="1:46" ht="12.75" customHeight="1">
      <c r="A30" s="84" t="s">
        <v>20</v>
      </c>
      <c r="B30" s="85"/>
      <c r="C30" s="297" t="s">
        <v>21</v>
      </c>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row>
    <row r="31" spans="1:46" ht="12.75" customHeight="1">
      <c r="C31" s="278" t="s">
        <v>1627</v>
      </c>
      <c r="D31" s="278"/>
      <c r="E31" s="278"/>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7"/>
    </row>
    <row r="32" spans="1:46" ht="12.75" customHeight="1">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AT32" s="7"/>
    </row>
    <row r="33" spans="1:46" ht="9" customHeight="1">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7"/>
    </row>
    <row r="34" spans="1:46" ht="12.75" customHeight="1">
      <c r="C34" s="402" t="s">
        <v>1572</v>
      </c>
      <c r="D34" s="402"/>
      <c r="E34" s="402"/>
      <c r="F34" s="402"/>
      <c r="G34" s="402"/>
      <c r="H34" s="402"/>
      <c r="I34" s="402"/>
      <c r="J34" s="402"/>
      <c r="K34" s="402"/>
      <c r="L34" s="402"/>
      <c r="M34" s="402"/>
      <c r="N34" s="402"/>
      <c r="O34" s="402"/>
      <c r="P34" s="402"/>
      <c r="Q34" s="402"/>
      <c r="R34" s="402"/>
      <c r="S34" s="402"/>
      <c r="T34" s="402"/>
      <c r="U34" s="402"/>
      <c r="V34" s="402"/>
      <c r="W34" s="402"/>
      <c r="X34" s="402"/>
      <c r="Y34" s="402"/>
      <c r="Z34" s="402"/>
      <c r="AA34" s="402"/>
      <c r="AB34" s="402"/>
      <c r="AC34" s="402"/>
      <c r="AD34" s="402"/>
      <c r="AE34" s="402"/>
      <c r="AF34" s="402"/>
      <c r="AG34" s="402"/>
      <c r="AH34" s="402"/>
      <c r="AI34" s="402"/>
      <c r="AJ34" s="402"/>
      <c r="AK34" s="402"/>
      <c r="AL34" s="402"/>
      <c r="AM34" s="402"/>
      <c r="AN34" s="402"/>
      <c r="AO34" s="402"/>
      <c r="AP34" s="402"/>
      <c r="AQ34" s="402"/>
      <c r="AR34" s="402"/>
      <c r="AS34" s="402"/>
    </row>
    <row r="35" spans="1:46" ht="22.5" customHeight="1">
      <c r="C35" s="402"/>
      <c r="D35" s="402"/>
      <c r="E35" s="402"/>
      <c r="F35" s="402"/>
      <c r="G35" s="402"/>
      <c r="H35" s="402"/>
      <c r="I35" s="402"/>
      <c r="J35" s="402"/>
      <c r="K35" s="402"/>
      <c r="L35" s="402"/>
      <c r="M35" s="402"/>
      <c r="N35" s="402"/>
      <c r="O35" s="402"/>
      <c r="P35" s="402"/>
      <c r="Q35" s="402"/>
      <c r="R35" s="402"/>
      <c r="S35" s="402"/>
      <c r="T35" s="402"/>
      <c r="U35" s="402"/>
      <c r="V35" s="402"/>
      <c r="W35" s="402"/>
      <c r="X35" s="402"/>
      <c r="Y35" s="402"/>
      <c r="Z35" s="402"/>
      <c r="AA35" s="402"/>
      <c r="AB35" s="402"/>
      <c r="AC35" s="402"/>
      <c r="AD35" s="402"/>
      <c r="AE35" s="402"/>
      <c r="AF35" s="402"/>
      <c r="AG35" s="402"/>
      <c r="AH35" s="402"/>
      <c r="AI35" s="402"/>
      <c r="AJ35" s="402"/>
      <c r="AK35" s="402"/>
      <c r="AL35" s="402"/>
      <c r="AM35" s="402"/>
      <c r="AN35" s="402"/>
      <c r="AO35" s="402"/>
      <c r="AP35" s="402"/>
      <c r="AQ35" s="402"/>
      <c r="AR35" s="402"/>
      <c r="AS35" s="402"/>
    </row>
    <row r="36" spans="1:46" ht="12.75" customHeight="1">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row>
    <row r="37" spans="1:46" ht="12.75" customHeight="1">
      <c r="A37" s="84" t="s">
        <v>22</v>
      </c>
      <c r="B37" s="85"/>
      <c r="C37" s="297" t="s">
        <v>23</v>
      </c>
      <c r="D37" s="297"/>
      <c r="E37" s="297"/>
      <c r="F37" s="297"/>
      <c r="G37" s="297"/>
      <c r="H37" s="297"/>
      <c r="I37" s="297"/>
      <c r="J37" s="297"/>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row>
    <row r="38" spans="1:46" ht="12.75" customHeight="1">
      <c r="C38" s="278" t="s">
        <v>1628</v>
      </c>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8"/>
    </row>
    <row r="39" spans="1:46" ht="12.75" customHeight="1">
      <c r="C39" s="278"/>
      <c r="D39" s="278"/>
      <c r="E39" s="278"/>
      <c r="F39" s="278"/>
      <c r="G39" s="278"/>
      <c r="H39" s="278"/>
      <c r="I39" s="278"/>
      <c r="J39" s="278"/>
      <c r="K39" s="278"/>
      <c r="L39" s="278"/>
      <c r="M39" s="278"/>
      <c r="N39" s="278"/>
      <c r="O39" s="278"/>
      <c r="P39" s="278"/>
      <c r="Q39" s="278"/>
      <c r="R39" s="278"/>
      <c r="S39" s="278"/>
      <c r="T39" s="278"/>
      <c r="U39" s="278"/>
      <c r="V39" s="278"/>
      <c r="W39" s="278"/>
      <c r="X39" s="278"/>
      <c r="Y39" s="278"/>
      <c r="Z39" s="278"/>
      <c r="AA39" s="278"/>
      <c r="AB39" s="278"/>
      <c r="AC39" s="278"/>
      <c r="AD39" s="278"/>
      <c r="AE39" s="278"/>
      <c r="AF39" s="278"/>
      <c r="AG39" s="278"/>
      <c r="AH39" s="278"/>
      <c r="AI39" s="278"/>
      <c r="AJ39" s="278"/>
      <c r="AK39" s="278"/>
      <c r="AL39" s="278"/>
      <c r="AM39" s="278"/>
      <c r="AN39" s="278"/>
      <c r="AO39" s="278"/>
      <c r="AP39" s="278"/>
      <c r="AQ39" s="278"/>
      <c r="AR39" s="278"/>
      <c r="AS39" s="278"/>
      <c r="AT39" s="8"/>
    </row>
    <row r="40" spans="1:46" ht="12.75" customHeight="1">
      <c r="C40" s="660">
        <v>43406</v>
      </c>
      <c r="D40" s="661"/>
      <c r="E40" s="661"/>
      <c r="F40" s="661"/>
      <c r="G40" s="661"/>
      <c r="H40" s="661"/>
      <c r="I40" s="661"/>
      <c r="J40" s="662"/>
    </row>
    <row r="41" spans="1:46" ht="10.5" customHeight="1"/>
    <row r="42" spans="1:46" ht="12.75" customHeight="1">
      <c r="A42" s="84" t="s">
        <v>24</v>
      </c>
      <c r="B42" s="85"/>
      <c r="C42" s="297" t="s">
        <v>420</v>
      </c>
      <c r="D42" s="297"/>
      <c r="E42" s="297"/>
      <c r="F42" s="297"/>
      <c r="G42" s="297"/>
      <c r="H42" s="297"/>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row>
    <row r="43" spans="1:46" ht="12.75" customHeight="1">
      <c r="C43" s="278" t="s">
        <v>1629</v>
      </c>
      <c r="D43" s="278"/>
      <c r="E43" s="278"/>
      <c r="F43" s="278"/>
      <c r="G43" s="278"/>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c r="AL43" s="278"/>
      <c r="AM43" s="278"/>
      <c r="AN43" s="278"/>
      <c r="AO43" s="278"/>
      <c r="AP43" s="278"/>
      <c r="AQ43" s="278"/>
      <c r="AR43" s="278"/>
      <c r="AS43" s="278"/>
      <c r="AT43" s="8"/>
    </row>
    <row r="44" spans="1:46" ht="12.75" customHeight="1">
      <c r="C44" s="278"/>
      <c r="D44" s="278"/>
      <c r="E44" s="278"/>
      <c r="F44" s="278"/>
      <c r="G44" s="278"/>
      <c r="H44" s="278"/>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c r="AL44" s="278"/>
      <c r="AM44" s="278"/>
      <c r="AN44" s="278"/>
      <c r="AO44" s="278"/>
      <c r="AP44" s="278"/>
      <c r="AQ44" s="278"/>
      <c r="AR44" s="278"/>
      <c r="AS44" s="278"/>
      <c r="AT44" s="8"/>
    </row>
    <row r="45" spans="1:46" ht="12.75" customHeight="1">
      <c r="C45" s="660">
        <v>43406</v>
      </c>
      <c r="D45" s="661"/>
      <c r="E45" s="661"/>
      <c r="F45" s="661"/>
      <c r="G45" s="661"/>
      <c r="H45" s="661"/>
      <c r="I45" s="661"/>
      <c r="J45" s="662"/>
    </row>
    <row r="46" spans="1:46" ht="9" customHeight="1"/>
    <row r="47" spans="1:46" ht="12.75" hidden="1" customHeight="1">
      <c r="C47" s="208" t="s">
        <v>421</v>
      </c>
      <c r="D47" s="208"/>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row>
    <row r="48" spans="1:46" ht="12.75" hidden="1" customHeight="1">
      <c r="C48" s="663">
        <v>41639</v>
      </c>
      <c r="D48" s="664"/>
      <c r="E48" s="664"/>
      <c r="F48" s="664"/>
      <c r="G48" s="664"/>
      <c r="H48" s="664"/>
      <c r="I48" s="664"/>
      <c r="J48" s="665"/>
    </row>
    <row r="49" spans="1:46" ht="12.75" customHeight="1">
      <c r="A49" s="84" t="s">
        <v>368</v>
      </c>
      <c r="B49" s="85"/>
      <c r="C49" s="297" t="s">
        <v>422</v>
      </c>
      <c r="D49" s="297"/>
      <c r="E49" s="297"/>
      <c r="F49" s="297"/>
      <c r="G49" s="297"/>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row>
    <row r="50" spans="1:46" ht="12.75" customHeight="1">
      <c r="C50" s="402" t="s">
        <v>1635</v>
      </c>
      <c r="D50" s="402"/>
      <c r="E50" s="402"/>
      <c r="F50" s="402"/>
      <c r="G50" s="402"/>
      <c r="H50" s="402"/>
      <c r="I50" s="402"/>
      <c r="J50" s="402"/>
      <c r="K50" s="402"/>
      <c r="L50" s="402"/>
      <c r="M50" s="402"/>
      <c r="N50" s="402"/>
      <c r="O50" s="402"/>
      <c r="P50" s="402"/>
      <c r="Q50" s="402"/>
      <c r="R50" s="402"/>
      <c r="S50" s="402"/>
      <c r="T50" s="402"/>
      <c r="U50" s="402"/>
      <c r="V50" s="402"/>
      <c r="W50" s="402"/>
      <c r="X50" s="402"/>
      <c r="Y50" s="402"/>
      <c r="Z50" s="402"/>
      <c r="AA50" s="402"/>
      <c r="AB50" s="402"/>
      <c r="AC50" s="402"/>
      <c r="AD50" s="402"/>
      <c r="AE50" s="402"/>
      <c r="AF50" s="402"/>
      <c r="AG50" s="402"/>
      <c r="AH50" s="402"/>
      <c r="AI50" s="402"/>
      <c r="AJ50" s="402"/>
      <c r="AK50" s="402"/>
      <c r="AL50" s="402"/>
      <c r="AM50" s="402"/>
      <c r="AN50" s="402"/>
      <c r="AO50" s="402"/>
      <c r="AP50" s="402"/>
      <c r="AQ50" s="402"/>
      <c r="AR50" s="402"/>
      <c r="AS50" s="402"/>
      <c r="AT50" s="8"/>
    </row>
    <row r="51" spans="1:46" ht="12.75" customHeight="1">
      <c r="C51" s="402"/>
      <c r="D51" s="402"/>
      <c r="E51" s="402"/>
      <c r="F51" s="402"/>
      <c r="G51" s="402"/>
      <c r="H51" s="402"/>
      <c r="I51" s="402"/>
      <c r="J51" s="402"/>
      <c r="K51" s="402"/>
      <c r="L51" s="402"/>
      <c r="M51" s="402"/>
      <c r="N51" s="402"/>
      <c r="O51" s="402"/>
      <c r="P51" s="402"/>
      <c r="Q51" s="402"/>
      <c r="R51" s="402"/>
      <c r="S51" s="402"/>
      <c r="T51" s="402"/>
      <c r="U51" s="402"/>
      <c r="V51" s="402"/>
      <c r="W51" s="402"/>
      <c r="X51" s="402"/>
      <c r="Y51" s="402"/>
      <c r="Z51" s="402"/>
      <c r="AA51" s="402"/>
      <c r="AB51" s="402"/>
      <c r="AC51" s="402"/>
      <c r="AD51" s="402"/>
      <c r="AE51" s="402"/>
      <c r="AF51" s="402"/>
      <c r="AG51" s="402"/>
      <c r="AH51" s="402"/>
      <c r="AI51" s="402"/>
      <c r="AJ51" s="402"/>
      <c r="AK51" s="402"/>
      <c r="AL51" s="402"/>
      <c r="AM51" s="402"/>
      <c r="AN51" s="402"/>
      <c r="AO51" s="402"/>
      <c r="AP51" s="402"/>
      <c r="AQ51" s="402"/>
      <c r="AR51" s="402"/>
      <c r="AS51" s="402"/>
      <c r="AT51" s="8"/>
    </row>
    <row r="53" spans="1:46" ht="12.75" hidden="1" customHeight="1"/>
    <row r="54" spans="1:46" ht="15">
      <c r="A54" s="82" t="s">
        <v>277</v>
      </c>
      <c r="B54" s="83"/>
      <c r="C54" s="243" t="s">
        <v>324</v>
      </c>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row>
    <row r="55" spans="1:46" ht="4.5" customHeight="1">
      <c r="C55" s="69"/>
    </row>
    <row r="56" spans="1:46" ht="12.75" customHeight="1">
      <c r="A56" s="84" t="s">
        <v>9</v>
      </c>
      <c r="B56" s="85"/>
      <c r="C56" s="297" t="s">
        <v>325</v>
      </c>
      <c r="D56" s="297"/>
      <c r="E56" s="297"/>
      <c r="F56" s="297"/>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AQ56" s="297"/>
      <c r="AR56" s="297"/>
      <c r="AS56" s="297"/>
    </row>
    <row r="57" spans="1:46" ht="6.75" customHeight="1"/>
    <row r="58" spans="1:46" ht="12.75" customHeight="1">
      <c r="C58" s="263" t="s">
        <v>330</v>
      </c>
      <c r="D58" s="263"/>
      <c r="E58" s="263"/>
      <c r="F58" s="263"/>
      <c r="G58" s="263"/>
      <c r="H58" s="263"/>
      <c r="I58" s="263"/>
      <c r="J58" s="263" t="s">
        <v>1501</v>
      </c>
      <c r="K58" s="263"/>
      <c r="L58" s="263"/>
      <c r="M58" s="263"/>
      <c r="N58" s="263"/>
      <c r="O58" s="263"/>
      <c r="P58" s="263"/>
      <c r="Q58" s="263"/>
      <c r="R58" s="263"/>
      <c r="S58" s="263"/>
      <c r="T58" s="263"/>
      <c r="U58" s="263"/>
      <c r="V58" s="263"/>
    </row>
    <row r="59" spans="1:46" ht="12.75" customHeight="1">
      <c r="C59" s="228"/>
      <c r="D59" s="228"/>
      <c r="E59" s="228"/>
      <c r="F59" s="228"/>
      <c r="G59" s="228"/>
      <c r="H59" s="228"/>
      <c r="I59" s="228"/>
      <c r="J59" s="228" t="s">
        <v>1502</v>
      </c>
      <c r="K59" s="228"/>
      <c r="L59" s="228"/>
      <c r="M59" s="228"/>
      <c r="N59" s="228"/>
      <c r="O59" s="228"/>
      <c r="P59" s="228"/>
      <c r="Q59" s="228"/>
      <c r="R59" s="228"/>
      <c r="S59" s="228"/>
      <c r="T59" s="228"/>
      <c r="U59" s="228"/>
      <c r="V59" s="228"/>
    </row>
    <row r="60" spans="1:46" ht="12.75" customHeight="1">
      <c r="C60" s="230"/>
      <c r="D60" s="230"/>
      <c r="E60" s="230"/>
      <c r="F60" s="230"/>
      <c r="G60" s="230"/>
      <c r="H60" s="230"/>
      <c r="I60" s="230"/>
      <c r="J60" s="230" t="s">
        <v>1503</v>
      </c>
      <c r="K60" s="230"/>
      <c r="L60" s="230"/>
      <c r="M60" s="230"/>
      <c r="N60" s="230"/>
      <c r="O60" s="230"/>
      <c r="P60" s="230"/>
      <c r="Q60" s="230"/>
      <c r="R60" s="230"/>
      <c r="S60" s="230"/>
      <c r="T60" s="230"/>
      <c r="U60" s="230"/>
      <c r="V60" s="230"/>
    </row>
    <row r="61" spans="1:46" ht="6" customHeight="1"/>
    <row r="62" spans="1:46" ht="12.75" hidden="1" customHeight="1">
      <c r="C62" s="263" t="s">
        <v>326</v>
      </c>
      <c r="D62" s="263"/>
      <c r="E62" s="263"/>
      <c r="F62" s="263"/>
      <c r="G62" s="263"/>
      <c r="H62" s="263"/>
      <c r="I62" s="263"/>
      <c r="J62" s="646"/>
      <c r="K62" s="646"/>
      <c r="L62" s="646"/>
      <c r="M62" s="646"/>
      <c r="N62" s="646"/>
      <c r="O62" s="646"/>
      <c r="P62" s="646"/>
      <c r="Q62" s="646"/>
      <c r="R62" s="646"/>
      <c r="S62" s="646"/>
      <c r="T62" s="646"/>
      <c r="U62" s="646"/>
      <c r="V62" s="646"/>
    </row>
    <row r="63" spans="1:46" ht="12.75" hidden="1" customHeight="1">
      <c r="C63" s="228" t="s">
        <v>327</v>
      </c>
      <c r="D63" s="228"/>
      <c r="E63" s="228"/>
      <c r="F63" s="228"/>
      <c r="G63" s="228"/>
      <c r="H63" s="228"/>
      <c r="I63" s="228"/>
      <c r="J63" s="645"/>
      <c r="K63" s="645"/>
      <c r="L63" s="645"/>
      <c r="M63" s="645"/>
      <c r="N63" s="645"/>
      <c r="O63" s="645"/>
      <c r="P63" s="645"/>
      <c r="Q63" s="645"/>
      <c r="R63" s="645"/>
      <c r="S63" s="645"/>
      <c r="T63" s="645"/>
      <c r="U63" s="645"/>
      <c r="V63" s="645"/>
    </row>
    <row r="64" spans="1:46" ht="12.75" hidden="1" customHeight="1">
      <c r="C64" s="228" t="s">
        <v>328</v>
      </c>
      <c r="D64" s="228"/>
      <c r="E64" s="228"/>
      <c r="F64" s="228"/>
      <c r="G64" s="228"/>
      <c r="H64" s="228"/>
      <c r="I64" s="228"/>
      <c r="J64" s="645"/>
      <c r="K64" s="645"/>
      <c r="L64" s="645"/>
      <c r="M64" s="645"/>
      <c r="N64" s="645"/>
      <c r="O64" s="645"/>
      <c r="P64" s="645"/>
      <c r="Q64" s="645"/>
      <c r="R64" s="645"/>
      <c r="S64" s="645"/>
      <c r="T64" s="645"/>
      <c r="U64" s="645"/>
      <c r="V64" s="645"/>
    </row>
    <row r="65" spans="1:45" ht="12.75" hidden="1" customHeight="1">
      <c r="C65" s="230"/>
      <c r="D65" s="230"/>
      <c r="E65" s="230"/>
      <c r="F65" s="230"/>
      <c r="G65" s="230"/>
      <c r="H65" s="230"/>
      <c r="I65" s="230"/>
      <c r="J65" s="648"/>
      <c r="K65" s="648"/>
      <c r="L65" s="648"/>
      <c r="M65" s="648"/>
      <c r="N65" s="648"/>
      <c r="O65" s="648"/>
      <c r="P65" s="648"/>
      <c r="Q65" s="648"/>
      <c r="R65" s="648"/>
      <c r="S65" s="648"/>
      <c r="T65" s="648"/>
      <c r="U65" s="648"/>
      <c r="V65" s="648"/>
    </row>
    <row r="66" spans="1:45" ht="12.75" hidden="1" customHeight="1"/>
    <row r="67" spans="1:45" ht="12.75" hidden="1" customHeight="1">
      <c r="C67" s="263" t="s">
        <v>329</v>
      </c>
      <c r="D67" s="263"/>
      <c r="E67" s="263"/>
      <c r="F67" s="263"/>
      <c r="G67" s="263"/>
      <c r="H67" s="263"/>
      <c r="I67" s="263"/>
      <c r="J67" s="646"/>
      <c r="K67" s="646"/>
      <c r="L67" s="646"/>
      <c r="M67" s="646"/>
      <c r="N67" s="646"/>
      <c r="O67" s="646"/>
      <c r="P67" s="646"/>
      <c r="Q67" s="646"/>
      <c r="R67" s="646"/>
      <c r="S67" s="646"/>
      <c r="T67" s="646"/>
      <c r="U67" s="646"/>
      <c r="V67" s="646"/>
    </row>
    <row r="68" spans="1:45" ht="12.75" hidden="1" customHeight="1">
      <c r="C68" s="228" t="s">
        <v>327</v>
      </c>
      <c r="D68" s="228"/>
      <c r="E68" s="228"/>
      <c r="F68" s="228"/>
      <c r="G68" s="228"/>
      <c r="H68" s="228"/>
      <c r="I68" s="228"/>
      <c r="J68" s="645"/>
      <c r="K68" s="645"/>
      <c r="L68" s="645"/>
      <c r="M68" s="645"/>
      <c r="N68" s="645"/>
      <c r="O68" s="645"/>
      <c r="P68" s="645"/>
      <c r="Q68" s="645"/>
      <c r="R68" s="645"/>
      <c r="S68" s="645"/>
      <c r="T68" s="645"/>
      <c r="U68" s="645"/>
      <c r="V68" s="645"/>
    </row>
    <row r="69" spans="1:45" ht="12.75" hidden="1" customHeight="1">
      <c r="C69" s="228" t="s">
        <v>328</v>
      </c>
      <c r="D69" s="228"/>
      <c r="E69" s="228"/>
      <c r="F69" s="228"/>
      <c r="G69" s="228"/>
      <c r="H69" s="228"/>
      <c r="I69" s="228"/>
      <c r="J69" s="645"/>
      <c r="K69" s="645"/>
      <c r="L69" s="645"/>
      <c r="M69" s="645"/>
      <c r="N69" s="645"/>
      <c r="O69" s="645"/>
      <c r="P69" s="645"/>
      <c r="Q69" s="645"/>
      <c r="R69" s="645"/>
      <c r="S69" s="645"/>
      <c r="T69" s="645"/>
      <c r="U69" s="645"/>
      <c r="V69" s="645"/>
    </row>
    <row r="70" spans="1:45" ht="12.75" hidden="1" customHeight="1">
      <c r="C70" s="230"/>
      <c r="D70" s="230"/>
      <c r="E70" s="230"/>
      <c r="F70" s="230"/>
      <c r="G70" s="230"/>
      <c r="H70" s="230"/>
      <c r="I70" s="230"/>
      <c r="J70" s="648"/>
      <c r="K70" s="648"/>
      <c r="L70" s="648"/>
      <c r="M70" s="648"/>
      <c r="N70" s="648"/>
      <c r="O70" s="648"/>
      <c r="P70" s="648"/>
      <c r="Q70" s="648"/>
      <c r="R70" s="648"/>
      <c r="S70" s="648"/>
      <c r="T70" s="648"/>
      <c r="U70" s="648"/>
      <c r="V70" s="648"/>
    </row>
    <row r="71" spans="1:45" ht="12.75" hidden="1" customHeight="1"/>
    <row r="72" spans="1:45" ht="12.75" customHeight="1">
      <c r="A72" s="6" t="s">
        <v>10</v>
      </c>
      <c r="C72" s="647" t="s">
        <v>331</v>
      </c>
      <c r="D72" s="647"/>
      <c r="E72" s="647"/>
      <c r="F72" s="647"/>
      <c r="G72" s="647"/>
      <c r="H72" s="647"/>
      <c r="I72" s="647"/>
      <c r="J72" s="647"/>
      <c r="K72" s="647"/>
      <c r="L72" s="647"/>
      <c r="M72" s="647"/>
      <c r="N72" s="647"/>
      <c r="O72" s="647"/>
      <c r="P72" s="647"/>
      <c r="Q72" s="647"/>
      <c r="R72" s="647"/>
      <c r="S72" s="647"/>
      <c r="T72" s="647"/>
      <c r="U72" s="647"/>
      <c r="V72" s="647"/>
      <c r="W72" s="647"/>
      <c r="X72" s="647"/>
      <c r="Y72" s="647"/>
      <c r="Z72" s="647"/>
      <c r="AA72" s="647"/>
      <c r="AB72" s="647"/>
      <c r="AC72" s="647"/>
      <c r="AD72" s="647"/>
      <c r="AE72" s="647"/>
      <c r="AF72" s="647"/>
      <c r="AG72" s="647"/>
      <c r="AH72" s="647"/>
      <c r="AI72" s="647"/>
      <c r="AJ72" s="647"/>
      <c r="AK72" s="647"/>
      <c r="AL72" s="647"/>
      <c r="AM72" s="647"/>
      <c r="AN72" s="647"/>
      <c r="AO72" s="647"/>
      <c r="AP72" s="647"/>
      <c r="AQ72" s="647"/>
      <c r="AR72" s="647"/>
      <c r="AS72" s="647"/>
    </row>
    <row r="73" spans="1:45" ht="12.75" hidden="1" customHeight="1">
      <c r="C73" s="69"/>
    </row>
    <row r="74" spans="1:45" ht="6" customHeight="1">
      <c r="C74" s="69"/>
    </row>
    <row r="75" spans="1:45" ht="12.75" customHeight="1">
      <c r="C75" s="259" t="s">
        <v>25</v>
      </c>
      <c r="D75" s="259"/>
      <c r="E75" s="259"/>
      <c r="F75" s="259"/>
      <c r="G75" s="259"/>
      <c r="H75" s="259"/>
      <c r="I75" s="259"/>
      <c r="J75" s="259"/>
      <c r="K75" s="259"/>
      <c r="L75" s="259" t="s">
        <v>27</v>
      </c>
      <c r="M75" s="259"/>
      <c r="N75" s="259"/>
      <c r="O75" s="259"/>
      <c r="P75" s="259"/>
      <c r="Q75" s="259"/>
      <c r="R75" s="259"/>
      <c r="S75" s="259"/>
      <c r="T75" s="259" t="s">
        <v>32</v>
      </c>
      <c r="U75" s="259"/>
      <c r="V75" s="259"/>
      <c r="W75" s="259"/>
      <c r="X75" s="259" t="s">
        <v>34</v>
      </c>
      <c r="Y75" s="259"/>
      <c r="Z75" s="259"/>
      <c r="AA75" s="259"/>
    </row>
    <row r="76" spans="1:45" ht="12.75" customHeight="1">
      <c r="C76" s="252"/>
      <c r="D76" s="252"/>
      <c r="E76" s="252"/>
      <c r="F76" s="252"/>
      <c r="G76" s="252"/>
      <c r="H76" s="252"/>
      <c r="I76" s="252"/>
      <c r="J76" s="252"/>
      <c r="K76" s="252"/>
      <c r="L76" s="252"/>
      <c r="M76" s="252"/>
      <c r="N76" s="252"/>
      <c r="O76" s="252"/>
      <c r="P76" s="252"/>
      <c r="Q76" s="252"/>
      <c r="R76" s="252"/>
      <c r="S76" s="252"/>
      <c r="T76" s="252"/>
      <c r="U76" s="252"/>
      <c r="V76" s="252"/>
      <c r="W76" s="252"/>
      <c r="X76" s="252"/>
      <c r="Y76" s="252"/>
      <c r="Z76" s="252"/>
      <c r="AA76" s="252"/>
    </row>
    <row r="77" spans="1:45" ht="12.75" customHeight="1">
      <c r="C77" s="252"/>
      <c r="D77" s="252"/>
      <c r="E77" s="252"/>
      <c r="F77" s="252"/>
      <c r="G77" s="252"/>
      <c r="H77" s="252"/>
      <c r="I77" s="252"/>
      <c r="J77" s="252"/>
      <c r="K77" s="252"/>
      <c r="L77" s="262"/>
      <c r="M77" s="262"/>
      <c r="N77" s="262"/>
      <c r="O77" s="262"/>
      <c r="P77" s="262"/>
      <c r="Q77" s="262"/>
      <c r="R77" s="262"/>
      <c r="S77" s="262"/>
      <c r="T77" s="252"/>
      <c r="U77" s="252"/>
      <c r="V77" s="252"/>
      <c r="W77" s="252"/>
      <c r="X77" s="252"/>
      <c r="Y77" s="252"/>
      <c r="Z77" s="252"/>
      <c r="AA77" s="252"/>
    </row>
    <row r="78" spans="1:45" ht="12.75" customHeight="1">
      <c r="C78" s="252"/>
      <c r="D78" s="252"/>
      <c r="E78" s="252"/>
      <c r="F78" s="252"/>
      <c r="G78" s="252"/>
      <c r="H78" s="252"/>
      <c r="I78" s="252"/>
      <c r="J78" s="252"/>
      <c r="K78" s="252"/>
      <c r="L78" s="637" t="s">
        <v>28</v>
      </c>
      <c r="M78" s="637"/>
      <c r="N78" s="637"/>
      <c r="O78" s="637"/>
      <c r="P78" s="637" t="s">
        <v>29</v>
      </c>
      <c r="Q78" s="637"/>
      <c r="R78" s="637"/>
      <c r="S78" s="637"/>
      <c r="T78" s="252"/>
      <c r="U78" s="252"/>
      <c r="V78" s="252"/>
      <c r="W78" s="252"/>
      <c r="X78" s="252"/>
      <c r="Y78" s="252"/>
      <c r="Z78" s="252"/>
      <c r="AA78" s="252"/>
    </row>
    <row r="79" spans="1:45" ht="12.75" customHeight="1">
      <c r="C79" s="262"/>
      <c r="D79" s="262"/>
      <c r="E79" s="262"/>
      <c r="F79" s="262"/>
      <c r="G79" s="262"/>
      <c r="H79" s="262"/>
      <c r="I79" s="262"/>
      <c r="J79" s="262"/>
      <c r="K79" s="262"/>
      <c r="L79" s="638"/>
      <c r="M79" s="638"/>
      <c r="N79" s="638"/>
      <c r="O79" s="638"/>
      <c r="P79" s="638"/>
      <c r="Q79" s="638"/>
      <c r="R79" s="638"/>
      <c r="S79" s="638"/>
      <c r="T79" s="262"/>
      <c r="U79" s="262"/>
      <c r="V79" s="262"/>
      <c r="W79" s="262"/>
      <c r="X79" s="262"/>
      <c r="Y79" s="262"/>
      <c r="Z79" s="262"/>
      <c r="AA79" s="262"/>
    </row>
    <row r="80" spans="1:45" ht="12.75" customHeight="1">
      <c r="C80" s="639" t="s">
        <v>26</v>
      </c>
      <c r="D80" s="640"/>
      <c r="E80" s="640"/>
      <c r="F80" s="640"/>
      <c r="G80" s="640"/>
      <c r="H80" s="640"/>
      <c r="I80" s="640"/>
      <c r="J80" s="640"/>
      <c r="K80" s="641"/>
      <c r="L80" s="642" t="s">
        <v>30</v>
      </c>
      <c r="M80" s="643"/>
      <c r="N80" s="643"/>
      <c r="O80" s="644"/>
      <c r="P80" s="642" t="s">
        <v>31</v>
      </c>
      <c r="Q80" s="643"/>
      <c r="R80" s="643"/>
      <c r="S80" s="644"/>
      <c r="T80" s="639" t="s">
        <v>33</v>
      </c>
      <c r="U80" s="640"/>
      <c r="V80" s="640"/>
      <c r="W80" s="641"/>
      <c r="X80" s="639" t="s">
        <v>35</v>
      </c>
      <c r="Y80" s="640"/>
      <c r="Z80" s="640"/>
      <c r="AA80" s="641"/>
    </row>
    <row r="81" spans="3:45" ht="12.75" customHeight="1">
      <c r="C81" s="263" t="s">
        <v>1504</v>
      </c>
      <c r="D81" s="263"/>
      <c r="E81" s="263"/>
      <c r="F81" s="263"/>
      <c r="G81" s="263"/>
      <c r="H81" s="263"/>
      <c r="I81" s="263"/>
      <c r="J81" s="263"/>
      <c r="K81" s="263"/>
      <c r="L81" s="265">
        <v>124666</v>
      </c>
      <c r="M81" s="265"/>
      <c r="N81" s="265"/>
      <c r="O81" s="265"/>
      <c r="P81" s="569">
        <v>1</v>
      </c>
      <c r="Q81" s="569"/>
      <c r="R81" s="569"/>
      <c r="S81" s="569"/>
      <c r="T81" s="569">
        <v>1</v>
      </c>
      <c r="U81" s="569"/>
      <c r="V81" s="569"/>
      <c r="W81" s="569"/>
      <c r="X81" s="569"/>
      <c r="Y81" s="569"/>
      <c r="Z81" s="569"/>
      <c r="AA81" s="569"/>
    </row>
    <row r="82" spans="3:45" ht="12.75" hidden="1" customHeight="1">
      <c r="C82" s="228"/>
      <c r="D82" s="228"/>
      <c r="E82" s="228"/>
      <c r="F82" s="228"/>
      <c r="G82" s="228"/>
      <c r="H82" s="228"/>
      <c r="I82" s="228"/>
      <c r="J82" s="228"/>
      <c r="K82" s="228"/>
      <c r="L82" s="199"/>
      <c r="M82" s="199"/>
      <c r="N82" s="199"/>
      <c r="O82" s="199"/>
      <c r="P82" s="565"/>
      <c r="Q82" s="565"/>
      <c r="R82" s="565"/>
      <c r="S82" s="565"/>
      <c r="T82" s="565"/>
      <c r="U82" s="565"/>
      <c r="V82" s="565"/>
      <c r="W82" s="565"/>
      <c r="X82" s="565"/>
      <c r="Y82" s="565"/>
      <c r="Z82" s="565"/>
      <c r="AA82" s="565"/>
    </row>
    <row r="83" spans="3:45" ht="12.75" hidden="1" customHeight="1">
      <c r="C83" s="228"/>
      <c r="D83" s="228"/>
      <c r="E83" s="228"/>
      <c r="F83" s="228"/>
      <c r="G83" s="228"/>
      <c r="H83" s="228"/>
      <c r="I83" s="228"/>
      <c r="J83" s="228"/>
      <c r="K83" s="228"/>
      <c r="L83" s="199"/>
      <c r="M83" s="199"/>
      <c r="N83" s="199"/>
      <c r="O83" s="199"/>
      <c r="P83" s="565"/>
      <c r="Q83" s="565"/>
      <c r="R83" s="565"/>
      <c r="S83" s="565"/>
      <c r="T83" s="565"/>
      <c r="U83" s="565"/>
      <c r="V83" s="565"/>
      <c r="W83" s="565"/>
      <c r="X83" s="565"/>
      <c r="Y83" s="565"/>
      <c r="Z83" s="565"/>
      <c r="AA83" s="565"/>
    </row>
    <row r="84" spans="3:45" ht="12.75" hidden="1" customHeight="1">
      <c r="C84" s="230"/>
      <c r="D84" s="230"/>
      <c r="E84" s="230"/>
      <c r="F84" s="230"/>
      <c r="G84" s="230"/>
      <c r="H84" s="230"/>
      <c r="I84" s="230"/>
      <c r="J84" s="230"/>
      <c r="K84" s="230"/>
      <c r="L84" s="231"/>
      <c r="M84" s="231"/>
      <c r="N84" s="231"/>
      <c r="O84" s="231"/>
      <c r="P84" s="564"/>
      <c r="Q84" s="564"/>
      <c r="R84" s="564"/>
      <c r="S84" s="564"/>
      <c r="T84" s="564"/>
      <c r="U84" s="564"/>
      <c r="V84" s="564"/>
      <c r="W84" s="564"/>
      <c r="X84" s="564"/>
      <c r="Y84" s="564"/>
      <c r="Z84" s="564"/>
      <c r="AA84" s="564"/>
    </row>
    <row r="85" spans="3:45" ht="12.75" customHeight="1">
      <c r="C85" s="236" t="s">
        <v>36</v>
      </c>
      <c r="D85" s="236"/>
      <c r="E85" s="236"/>
      <c r="F85" s="236"/>
      <c r="G85" s="236"/>
      <c r="H85" s="236"/>
      <c r="I85" s="236"/>
      <c r="J85" s="236"/>
      <c r="K85" s="236"/>
      <c r="L85" s="237">
        <f>SUM(L81:O84)</f>
        <v>124666</v>
      </c>
      <c r="M85" s="237"/>
      <c r="N85" s="237"/>
      <c r="O85" s="237"/>
      <c r="P85" s="622">
        <f>SUM(P81:S84)</f>
        <v>1</v>
      </c>
      <c r="Q85" s="622"/>
      <c r="R85" s="622"/>
      <c r="S85" s="622"/>
      <c r="T85" s="622">
        <f>SUM(T81:W84)</f>
        <v>1</v>
      </c>
      <c r="U85" s="622"/>
      <c r="V85" s="622"/>
      <c r="W85" s="622"/>
      <c r="X85" s="622">
        <f>SUM(X81:AA84)</f>
        <v>0</v>
      </c>
      <c r="Y85" s="622"/>
      <c r="Z85" s="622"/>
      <c r="AA85" s="622"/>
    </row>
    <row r="86" spans="3:45" ht="6" customHeight="1"/>
    <row r="87" spans="3:45" ht="11.25" hidden="1" customHeight="1">
      <c r="C87" s="208" t="s">
        <v>1532</v>
      </c>
      <c r="D87" s="208"/>
      <c r="E87" s="208"/>
      <c r="F87" s="208"/>
      <c r="G87" s="208"/>
      <c r="H87" s="208"/>
      <c r="I87" s="208"/>
      <c r="J87" s="208"/>
      <c r="K87" s="208"/>
      <c r="L87" s="208"/>
      <c r="M87" s="208"/>
      <c r="N87" s="208"/>
      <c r="O87" s="208"/>
      <c r="P87" s="208"/>
      <c r="Q87" s="208"/>
      <c r="R87" s="208"/>
      <c r="S87" s="208"/>
      <c r="T87" s="208"/>
      <c r="U87" s="208"/>
      <c r="V87" s="208"/>
      <c r="W87" s="208"/>
      <c r="X87" s="208"/>
      <c r="Y87" s="208"/>
      <c r="Z87" s="208"/>
      <c r="AA87" s="208"/>
      <c r="AB87" s="208"/>
      <c r="AC87" s="208"/>
      <c r="AD87" s="208"/>
      <c r="AE87" s="208"/>
      <c r="AF87" s="208"/>
      <c r="AG87" s="208"/>
      <c r="AH87" s="208"/>
      <c r="AI87" s="208"/>
      <c r="AJ87" s="208"/>
      <c r="AK87" s="208"/>
      <c r="AL87" s="208"/>
      <c r="AM87" s="208"/>
      <c r="AN87" s="208"/>
      <c r="AO87" s="208"/>
      <c r="AP87" s="208"/>
      <c r="AQ87" s="208"/>
      <c r="AR87" s="208"/>
      <c r="AS87" s="208"/>
    </row>
    <row r="88" spans="3:45" ht="6" customHeight="1"/>
    <row r="89" spans="3:45" ht="11.25" hidden="1" customHeight="1">
      <c r="C89" s="283" t="s">
        <v>37</v>
      </c>
      <c r="D89" s="283"/>
      <c r="E89" s="283"/>
      <c r="F89" s="283"/>
      <c r="G89" s="283"/>
      <c r="H89" s="283"/>
      <c r="I89" s="283"/>
      <c r="J89" s="283"/>
      <c r="K89" s="283"/>
      <c r="L89" s="259" t="s">
        <v>27</v>
      </c>
      <c r="M89" s="259"/>
      <c r="N89" s="259"/>
      <c r="O89" s="259"/>
      <c r="P89" s="259"/>
      <c r="Q89" s="259"/>
      <c r="R89" s="259"/>
      <c r="S89" s="259"/>
      <c r="T89" s="259" t="s">
        <v>32</v>
      </c>
      <c r="U89" s="259"/>
      <c r="V89" s="259"/>
      <c r="W89" s="259"/>
      <c r="X89" s="259" t="s">
        <v>34</v>
      </c>
      <c r="Y89" s="259"/>
      <c r="Z89" s="259"/>
      <c r="AA89" s="259"/>
    </row>
    <row r="90" spans="3:45" ht="11.25" hidden="1" customHeight="1">
      <c r="C90" s="283"/>
      <c r="D90" s="283"/>
      <c r="E90" s="283"/>
      <c r="F90" s="283"/>
      <c r="G90" s="283"/>
      <c r="H90" s="283"/>
      <c r="I90" s="283"/>
      <c r="J90" s="283"/>
      <c r="K90" s="283"/>
      <c r="L90" s="252"/>
      <c r="M90" s="252"/>
      <c r="N90" s="252"/>
      <c r="O90" s="252"/>
      <c r="P90" s="252"/>
      <c r="Q90" s="252"/>
      <c r="R90" s="252"/>
      <c r="S90" s="252"/>
      <c r="T90" s="252"/>
      <c r="U90" s="252"/>
      <c r="V90" s="252"/>
      <c r="W90" s="252"/>
      <c r="X90" s="252"/>
      <c r="Y90" s="252"/>
      <c r="Z90" s="252"/>
      <c r="AA90" s="252"/>
    </row>
    <row r="91" spans="3:45" ht="11.25" hidden="1" customHeight="1">
      <c r="C91" s="283"/>
      <c r="D91" s="283"/>
      <c r="E91" s="283"/>
      <c r="F91" s="283"/>
      <c r="G91" s="283"/>
      <c r="H91" s="283"/>
      <c r="I91" s="283"/>
      <c r="J91" s="283"/>
      <c r="K91" s="283"/>
      <c r="L91" s="262"/>
      <c r="M91" s="262"/>
      <c r="N91" s="262"/>
      <c r="O91" s="262"/>
      <c r="P91" s="262"/>
      <c r="Q91" s="262"/>
      <c r="R91" s="262"/>
      <c r="S91" s="262"/>
      <c r="T91" s="252"/>
      <c r="U91" s="252"/>
      <c r="V91" s="252"/>
      <c r="W91" s="252"/>
      <c r="X91" s="252"/>
      <c r="Y91" s="252"/>
      <c r="Z91" s="252"/>
      <c r="AA91" s="252"/>
    </row>
    <row r="92" spans="3:45" ht="11.25" hidden="1" customHeight="1">
      <c r="C92" s="283" t="s">
        <v>25</v>
      </c>
      <c r="D92" s="283"/>
      <c r="E92" s="283"/>
      <c r="F92" s="283"/>
      <c r="G92" s="283"/>
      <c r="H92" s="283" t="s">
        <v>1489</v>
      </c>
      <c r="I92" s="283"/>
      <c r="J92" s="283"/>
      <c r="K92" s="283"/>
      <c r="L92" s="637" t="s">
        <v>28</v>
      </c>
      <c r="M92" s="637"/>
      <c r="N92" s="637"/>
      <c r="O92" s="637"/>
      <c r="P92" s="637" t="s">
        <v>29</v>
      </c>
      <c r="Q92" s="637"/>
      <c r="R92" s="637"/>
      <c r="S92" s="637"/>
      <c r="T92" s="252"/>
      <c r="U92" s="252"/>
      <c r="V92" s="252"/>
      <c r="W92" s="252"/>
      <c r="X92" s="252"/>
      <c r="Y92" s="252"/>
      <c r="Z92" s="252"/>
      <c r="AA92" s="252"/>
    </row>
    <row r="93" spans="3:45" ht="11.25" hidden="1" customHeight="1">
      <c r="C93" s="283"/>
      <c r="D93" s="283"/>
      <c r="E93" s="283"/>
      <c r="F93" s="283"/>
      <c r="G93" s="283"/>
      <c r="H93" s="283"/>
      <c r="I93" s="283"/>
      <c r="J93" s="283"/>
      <c r="K93" s="283"/>
      <c r="L93" s="638"/>
      <c r="M93" s="638"/>
      <c r="N93" s="638"/>
      <c r="O93" s="638"/>
      <c r="P93" s="638"/>
      <c r="Q93" s="638"/>
      <c r="R93" s="638"/>
      <c r="S93" s="638"/>
      <c r="T93" s="262"/>
      <c r="U93" s="262"/>
      <c r="V93" s="262"/>
      <c r="W93" s="262"/>
      <c r="X93" s="262"/>
      <c r="Y93" s="262"/>
      <c r="Z93" s="262"/>
      <c r="AA93" s="262"/>
    </row>
    <row r="94" spans="3:45" ht="11.25" hidden="1" customHeight="1">
      <c r="C94" s="625" t="s">
        <v>1504</v>
      </c>
      <c r="D94" s="626"/>
      <c r="E94" s="626"/>
      <c r="F94" s="626"/>
      <c r="G94" s="627"/>
      <c r="H94" s="634">
        <v>41621</v>
      </c>
      <c r="I94" s="635"/>
      <c r="J94" s="635"/>
      <c r="K94" s="636"/>
      <c r="L94" s="265">
        <v>104666</v>
      </c>
      <c r="M94" s="265"/>
      <c r="N94" s="265"/>
      <c r="O94" s="265"/>
      <c r="P94" s="569">
        <v>1</v>
      </c>
      <c r="Q94" s="569"/>
      <c r="R94" s="569"/>
      <c r="S94" s="569"/>
      <c r="T94" s="569">
        <v>1</v>
      </c>
      <c r="U94" s="569"/>
      <c r="V94" s="569"/>
      <c r="W94" s="569"/>
      <c r="X94" s="569"/>
      <c r="Y94" s="569"/>
      <c r="Z94" s="569"/>
      <c r="AA94" s="569"/>
    </row>
    <row r="95" spans="3:45" ht="11.25" hidden="1" customHeight="1">
      <c r="C95" s="628"/>
      <c r="D95" s="629"/>
      <c r="E95" s="629"/>
      <c r="F95" s="629"/>
      <c r="G95" s="630"/>
      <c r="H95" s="628"/>
      <c r="I95" s="629"/>
      <c r="J95" s="629"/>
      <c r="K95" s="630"/>
      <c r="L95" s="199"/>
      <c r="M95" s="199"/>
      <c r="N95" s="199"/>
      <c r="O95" s="199"/>
      <c r="P95" s="565"/>
      <c r="Q95" s="565"/>
      <c r="R95" s="565"/>
      <c r="S95" s="565"/>
      <c r="T95" s="565"/>
      <c r="U95" s="565"/>
      <c r="V95" s="565"/>
      <c r="W95" s="565"/>
      <c r="X95" s="565"/>
      <c r="Y95" s="565"/>
      <c r="Z95" s="565"/>
      <c r="AA95" s="565"/>
    </row>
    <row r="96" spans="3:45" ht="11.25" hidden="1" customHeight="1">
      <c r="C96" s="628"/>
      <c r="D96" s="629"/>
      <c r="E96" s="629"/>
      <c r="F96" s="629"/>
      <c r="G96" s="630"/>
      <c r="H96" s="628"/>
      <c r="I96" s="629"/>
      <c r="J96" s="629"/>
      <c r="K96" s="630"/>
      <c r="L96" s="199"/>
      <c r="M96" s="199"/>
      <c r="N96" s="199"/>
      <c r="O96" s="199"/>
      <c r="P96" s="565"/>
      <c r="Q96" s="565"/>
      <c r="R96" s="565"/>
      <c r="S96" s="565"/>
      <c r="T96" s="565"/>
      <c r="U96" s="565"/>
      <c r="V96" s="565"/>
      <c r="W96" s="565"/>
      <c r="X96" s="565"/>
      <c r="Y96" s="565"/>
      <c r="Z96" s="565"/>
      <c r="AA96" s="565"/>
    </row>
    <row r="97" spans="1:45" ht="11.25" hidden="1" customHeight="1">
      <c r="C97" s="631"/>
      <c r="D97" s="632"/>
      <c r="E97" s="632"/>
      <c r="F97" s="632"/>
      <c r="G97" s="633"/>
      <c r="H97" s="631"/>
      <c r="I97" s="632"/>
      <c r="J97" s="632"/>
      <c r="K97" s="633"/>
      <c r="L97" s="231"/>
      <c r="M97" s="231"/>
      <c r="N97" s="231"/>
      <c r="O97" s="231"/>
      <c r="P97" s="564"/>
      <c r="Q97" s="564"/>
      <c r="R97" s="564"/>
      <c r="S97" s="564"/>
      <c r="T97" s="564"/>
      <c r="U97" s="564"/>
      <c r="V97" s="564"/>
      <c r="W97" s="564"/>
      <c r="X97" s="564"/>
      <c r="Y97" s="564"/>
      <c r="Z97" s="564"/>
      <c r="AA97" s="564"/>
    </row>
    <row r="98" spans="1:45" ht="11.25" hidden="1" customHeight="1">
      <c r="C98" s="236" t="s">
        <v>36</v>
      </c>
      <c r="D98" s="236"/>
      <c r="E98" s="236"/>
      <c r="F98" s="236"/>
      <c r="G98" s="236"/>
      <c r="H98" s="623" t="s">
        <v>0</v>
      </c>
      <c r="I98" s="623"/>
      <c r="J98" s="623"/>
      <c r="K98" s="624"/>
      <c r="L98" s="237">
        <f>SUM(L94:O97)</f>
        <v>104666</v>
      </c>
      <c r="M98" s="237"/>
      <c r="N98" s="237"/>
      <c r="O98" s="237"/>
      <c r="P98" s="622">
        <f>SUM(P94:S97)</f>
        <v>1</v>
      </c>
      <c r="Q98" s="622"/>
      <c r="R98" s="622"/>
      <c r="S98" s="622"/>
      <c r="T98" s="622">
        <f>SUM(T94:W97)</f>
        <v>1</v>
      </c>
      <c r="U98" s="622"/>
      <c r="V98" s="622"/>
      <c r="W98" s="622"/>
      <c r="X98" s="622">
        <f>SUM(X94:AA97)</f>
        <v>0</v>
      </c>
      <c r="Y98" s="622"/>
      <c r="Z98" s="622"/>
      <c r="AA98" s="622"/>
    </row>
    <row r="99" spans="1:45" ht="3" customHeight="1"/>
    <row r="100" spans="1:45" ht="11.25" hidden="1">
      <c r="C100" s="208" t="s">
        <v>1533</v>
      </c>
      <c r="D100" s="20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row>
    <row r="101" spans="1:45" ht="11.25" hidden="1" customHeight="1"/>
    <row r="102" spans="1:45" ht="2.25" customHeight="1"/>
    <row r="103" spans="1:45" ht="15">
      <c r="A103" s="82" t="s">
        <v>303</v>
      </c>
      <c r="B103" s="83"/>
      <c r="C103" s="243" t="s">
        <v>332</v>
      </c>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row>
    <row r="105" spans="1:45" ht="12.75" hidden="1" customHeight="1">
      <c r="C105" s="256" t="s">
        <v>567</v>
      </c>
      <c r="D105" s="256"/>
      <c r="E105" s="256"/>
      <c r="F105" s="256"/>
      <c r="G105" s="256"/>
      <c r="H105" s="256"/>
      <c r="I105" s="256"/>
      <c r="J105" s="256"/>
      <c r="K105" s="256"/>
      <c r="L105" s="256"/>
      <c r="M105" s="256"/>
      <c r="N105" s="256"/>
      <c r="O105" s="256"/>
      <c r="P105" s="256"/>
      <c r="Q105" s="256"/>
      <c r="R105" s="256"/>
      <c r="S105" s="256"/>
      <c r="T105" s="256"/>
      <c r="U105" s="256"/>
      <c r="V105" s="256"/>
      <c r="W105" s="256"/>
      <c r="X105" s="256"/>
      <c r="Y105" s="256"/>
      <c r="Z105" s="256"/>
      <c r="AA105" s="256"/>
      <c r="AB105" s="256"/>
      <c r="AC105" s="256"/>
      <c r="AD105" s="256"/>
      <c r="AE105" s="256"/>
      <c r="AF105" s="256"/>
      <c r="AG105" s="256"/>
      <c r="AH105" s="256"/>
      <c r="AI105" s="256"/>
      <c r="AJ105" s="256"/>
      <c r="AK105" s="256"/>
      <c r="AL105" s="256"/>
      <c r="AM105" s="256"/>
      <c r="AN105" s="256"/>
      <c r="AO105" s="256"/>
      <c r="AP105" s="256"/>
      <c r="AQ105" s="256"/>
      <c r="AR105" s="256"/>
      <c r="AS105" s="256"/>
    </row>
    <row r="106" spans="1:45" ht="12.75" customHeight="1">
      <c r="C106" s="208" t="s">
        <v>521</v>
      </c>
      <c r="D106" s="208"/>
      <c r="E106" s="208"/>
      <c r="F106" s="208"/>
      <c r="G106" s="208"/>
      <c r="H106" s="208"/>
      <c r="I106" s="208"/>
      <c r="J106" s="208"/>
      <c r="K106" s="208"/>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c r="AS106" s="208"/>
    </row>
    <row r="107" spans="1:45" ht="10.5" customHeight="1"/>
    <row r="108" spans="1:45" ht="12.75" customHeight="1">
      <c r="A108" s="58" t="s">
        <v>9</v>
      </c>
      <c r="C108" s="311" t="s">
        <v>522</v>
      </c>
      <c r="D108" s="311"/>
      <c r="E108" s="311"/>
      <c r="F108" s="311"/>
      <c r="G108" s="311"/>
      <c r="H108" s="311"/>
      <c r="I108" s="311"/>
      <c r="J108" s="311"/>
      <c r="K108" s="311"/>
      <c r="L108" s="311"/>
      <c r="M108" s="311"/>
      <c r="N108" s="311"/>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c r="AL108" s="311"/>
      <c r="AM108" s="311"/>
      <c r="AN108" s="311"/>
      <c r="AO108" s="311"/>
      <c r="AP108" s="311"/>
      <c r="AQ108" s="311"/>
      <c r="AR108" s="311"/>
      <c r="AS108" s="311"/>
    </row>
    <row r="109" spans="1:45" ht="12.75" customHeight="1">
      <c r="C109" s="311"/>
      <c r="D109" s="311"/>
      <c r="E109" s="311"/>
      <c r="F109" s="311"/>
      <c r="G109" s="311"/>
      <c r="H109" s="311"/>
      <c r="I109" s="311"/>
      <c r="J109" s="311"/>
      <c r="K109" s="311"/>
      <c r="L109" s="311"/>
      <c r="M109" s="311"/>
      <c r="N109" s="311"/>
      <c r="O109" s="311"/>
      <c r="P109" s="311"/>
      <c r="Q109" s="311"/>
      <c r="R109" s="311"/>
      <c r="S109" s="311"/>
      <c r="T109" s="311"/>
      <c r="U109" s="311"/>
      <c r="V109" s="311"/>
      <c r="W109" s="311"/>
      <c r="X109" s="311"/>
      <c r="Y109" s="311"/>
      <c r="Z109" s="311"/>
      <c r="AA109" s="311"/>
      <c r="AB109" s="311"/>
      <c r="AC109" s="311"/>
      <c r="AD109" s="311"/>
      <c r="AE109" s="311"/>
      <c r="AF109" s="311"/>
      <c r="AG109" s="311"/>
      <c r="AH109" s="311"/>
      <c r="AI109" s="311"/>
      <c r="AJ109" s="311"/>
      <c r="AK109" s="311"/>
      <c r="AL109" s="311"/>
      <c r="AM109" s="311"/>
      <c r="AN109" s="311"/>
      <c r="AO109" s="311"/>
      <c r="AP109" s="311"/>
      <c r="AQ109" s="311"/>
      <c r="AR109" s="311"/>
      <c r="AS109" s="311"/>
    </row>
    <row r="111" spans="1:45" ht="12.75" customHeight="1">
      <c r="C111" s="619" t="s">
        <v>523</v>
      </c>
      <c r="D111" s="619"/>
      <c r="E111" s="619"/>
      <c r="F111" s="619"/>
      <c r="G111" s="619"/>
      <c r="H111" s="619"/>
      <c r="I111" s="619"/>
      <c r="J111" s="619"/>
      <c r="K111" s="619"/>
      <c r="L111" s="619"/>
      <c r="M111" s="619"/>
      <c r="N111" s="619" t="s">
        <v>524</v>
      </c>
      <c r="O111" s="619"/>
      <c r="P111" s="619"/>
      <c r="Q111" s="619"/>
      <c r="R111" s="619"/>
      <c r="S111" s="619"/>
      <c r="T111" s="619"/>
      <c r="U111" s="619"/>
      <c r="V111" s="619"/>
      <c r="W111" s="619"/>
      <c r="X111" s="619"/>
      <c r="Y111" s="619"/>
      <c r="Z111" s="619"/>
      <c r="AA111" s="619"/>
      <c r="AB111" s="619"/>
      <c r="AC111" s="619"/>
    </row>
    <row r="112" spans="1:45" ht="12.75" customHeight="1">
      <c r="C112" s="619" t="s">
        <v>1504</v>
      </c>
      <c r="D112" s="619"/>
      <c r="E112" s="619"/>
      <c r="F112" s="619"/>
      <c r="G112" s="619"/>
      <c r="H112" s="619"/>
      <c r="I112" s="619"/>
      <c r="J112" s="619"/>
      <c r="K112" s="619"/>
      <c r="L112" s="619"/>
      <c r="M112" s="619"/>
      <c r="N112" s="619" t="s">
        <v>1505</v>
      </c>
      <c r="O112" s="619"/>
      <c r="P112" s="619"/>
      <c r="Q112" s="619"/>
      <c r="R112" s="619"/>
      <c r="S112" s="619"/>
      <c r="T112" s="619"/>
      <c r="U112" s="619"/>
      <c r="V112" s="619"/>
      <c r="W112" s="619"/>
      <c r="X112" s="619"/>
      <c r="Y112" s="619"/>
      <c r="Z112" s="619"/>
      <c r="AA112" s="619"/>
      <c r="AB112" s="619"/>
      <c r="AC112" s="619"/>
    </row>
    <row r="114" spans="1:45" ht="12.75" customHeight="1">
      <c r="A114" s="59" t="s">
        <v>10</v>
      </c>
      <c r="C114" s="278" t="s">
        <v>525</v>
      </c>
      <c r="D114" s="278"/>
      <c r="E114" s="278"/>
      <c r="F114" s="278"/>
      <c r="G114" s="278"/>
      <c r="H114" s="278"/>
      <c r="I114" s="278"/>
      <c r="J114" s="278"/>
      <c r="K114" s="278"/>
      <c r="L114" s="278"/>
      <c r="M114" s="278"/>
      <c r="N114" s="278"/>
      <c r="O114" s="278"/>
      <c r="P114" s="278"/>
      <c r="Q114" s="278"/>
      <c r="R114" s="278"/>
      <c r="S114" s="278"/>
      <c r="T114" s="278"/>
      <c r="U114" s="278"/>
      <c r="V114" s="278"/>
      <c r="W114" s="278"/>
      <c r="X114" s="278"/>
      <c r="Y114" s="278"/>
      <c r="Z114" s="278"/>
      <c r="AA114" s="278"/>
      <c r="AB114" s="278"/>
      <c r="AC114" s="278"/>
      <c r="AD114" s="278"/>
      <c r="AE114" s="278"/>
      <c r="AF114" s="278"/>
      <c r="AG114" s="278"/>
      <c r="AH114" s="278"/>
      <c r="AI114" s="278"/>
      <c r="AJ114" s="278"/>
      <c r="AK114" s="278"/>
      <c r="AL114" s="278"/>
      <c r="AM114" s="278"/>
      <c r="AN114" s="278"/>
      <c r="AO114" s="278"/>
      <c r="AP114" s="278"/>
      <c r="AQ114" s="278"/>
      <c r="AR114" s="278"/>
      <c r="AS114" s="278"/>
    </row>
    <row r="115" spans="1:45" ht="12.75" customHeight="1">
      <c r="C115" s="278"/>
      <c r="D115" s="278"/>
      <c r="E115" s="278"/>
      <c r="F115" s="278"/>
      <c r="G115" s="278"/>
      <c r="H115" s="278"/>
      <c r="I115" s="278"/>
      <c r="J115" s="278"/>
      <c r="K115" s="278"/>
      <c r="L115" s="278"/>
      <c r="M115" s="278"/>
      <c r="N115" s="278"/>
      <c r="O115" s="278"/>
      <c r="P115" s="278"/>
      <c r="Q115" s="278"/>
      <c r="R115" s="278"/>
      <c r="S115" s="278"/>
      <c r="T115" s="278"/>
      <c r="U115" s="278"/>
      <c r="V115" s="278"/>
      <c r="W115" s="278"/>
      <c r="X115" s="278"/>
      <c r="Y115" s="278"/>
      <c r="Z115" s="278"/>
      <c r="AA115" s="278"/>
      <c r="AB115" s="278"/>
      <c r="AC115" s="278"/>
      <c r="AD115" s="278"/>
      <c r="AE115" s="278"/>
      <c r="AF115" s="278"/>
      <c r="AG115" s="278"/>
      <c r="AH115" s="278"/>
      <c r="AI115" s="278"/>
      <c r="AJ115" s="278"/>
      <c r="AK115" s="278"/>
      <c r="AL115" s="278"/>
      <c r="AM115" s="278"/>
      <c r="AN115" s="278"/>
      <c r="AO115" s="278"/>
      <c r="AP115" s="278"/>
      <c r="AQ115" s="278"/>
      <c r="AR115" s="278"/>
      <c r="AS115" s="278"/>
    </row>
    <row r="117" spans="1:45" ht="12.75" customHeight="1">
      <c r="C117" s="619" t="s">
        <v>523</v>
      </c>
      <c r="D117" s="619"/>
      <c r="E117" s="619"/>
      <c r="F117" s="619"/>
      <c r="G117" s="619"/>
      <c r="H117" s="619"/>
      <c r="I117" s="619"/>
      <c r="J117" s="619"/>
      <c r="K117" s="619"/>
      <c r="L117" s="619"/>
      <c r="M117" s="619"/>
      <c r="N117" s="619" t="s">
        <v>524</v>
      </c>
      <c r="O117" s="619"/>
      <c r="P117" s="619"/>
      <c r="Q117" s="619"/>
      <c r="R117" s="619"/>
      <c r="S117" s="619"/>
      <c r="T117" s="619"/>
      <c r="U117" s="619"/>
      <c r="V117" s="619"/>
      <c r="W117" s="619"/>
      <c r="X117" s="619"/>
      <c r="Y117" s="619"/>
      <c r="Z117" s="619"/>
      <c r="AA117" s="619"/>
      <c r="AB117" s="619"/>
      <c r="AC117" s="619"/>
    </row>
    <row r="118" spans="1:45" ht="12.75" customHeight="1">
      <c r="C118" s="619" t="s">
        <v>1504</v>
      </c>
      <c r="D118" s="619"/>
      <c r="E118" s="619"/>
      <c r="F118" s="619"/>
      <c r="G118" s="619"/>
      <c r="H118" s="619"/>
      <c r="I118" s="619"/>
      <c r="J118" s="619"/>
      <c r="K118" s="619"/>
      <c r="L118" s="619"/>
      <c r="M118" s="619"/>
      <c r="N118" s="619" t="s">
        <v>1505</v>
      </c>
      <c r="O118" s="619"/>
      <c r="P118" s="619"/>
      <c r="Q118" s="619"/>
      <c r="R118" s="619"/>
      <c r="S118" s="619"/>
      <c r="T118" s="619"/>
      <c r="U118" s="619"/>
      <c r="V118" s="619"/>
      <c r="W118" s="619"/>
      <c r="X118" s="619"/>
      <c r="Y118" s="619"/>
      <c r="Z118" s="619"/>
      <c r="AA118" s="619"/>
      <c r="AB118" s="619"/>
      <c r="AC118" s="619"/>
    </row>
    <row r="120" spans="1:45" ht="12.75" customHeight="1">
      <c r="A120" s="59" t="s">
        <v>11</v>
      </c>
      <c r="C120" s="208" t="s">
        <v>526</v>
      </c>
      <c r="D120" s="208"/>
      <c r="E120" s="208"/>
      <c r="F120" s="208"/>
      <c r="G120" s="208"/>
      <c r="H120" s="208"/>
      <c r="I120" s="208"/>
      <c r="J120" s="208"/>
      <c r="K120" s="208"/>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c r="AP120" s="208"/>
      <c r="AQ120" s="208"/>
      <c r="AR120" s="208"/>
      <c r="AS120" s="208"/>
    </row>
    <row r="122" spans="1:45" ht="12.75" customHeight="1">
      <c r="C122" s="619" t="s">
        <v>527</v>
      </c>
      <c r="D122" s="619"/>
      <c r="E122" s="619"/>
      <c r="F122" s="619"/>
      <c r="G122" s="619"/>
      <c r="H122" s="619"/>
      <c r="I122" s="619"/>
      <c r="J122" s="619"/>
      <c r="K122" s="619"/>
      <c r="L122" s="619"/>
      <c r="M122" s="619"/>
      <c r="N122" s="619" t="s">
        <v>528</v>
      </c>
      <c r="O122" s="619"/>
      <c r="P122" s="619"/>
      <c r="Q122" s="619"/>
      <c r="R122" s="619"/>
      <c r="S122" s="619"/>
      <c r="T122" s="619"/>
      <c r="U122" s="619"/>
      <c r="V122" s="619"/>
      <c r="W122" s="619"/>
      <c r="X122" s="619"/>
      <c r="Y122" s="619"/>
      <c r="Z122" s="619"/>
      <c r="AA122" s="619"/>
      <c r="AB122" s="619"/>
      <c r="AC122" s="619"/>
    </row>
    <row r="123" spans="1:45" ht="12.75" customHeight="1">
      <c r="C123" s="618" t="s">
        <v>1505</v>
      </c>
      <c r="D123" s="618"/>
      <c r="E123" s="618"/>
      <c r="F123" s="618"/>
      <c r="G123" s="618"/>
      <c r="H123" s="618"/>
      <c r="I123" s="618"/>
      <c r="J123" s="618"/>
      <c r="K123" s="618"/>
      <c r="L123" s="618"/>
      <c r="M123" s="618"/>
      <c r="N123" s="619"/>
      <c r="O123" s="619"/>
      <c r="P123" s="619"/>
      <c r="Q123" s="619"/>
      <c r="R123" s="619"/>
      <c r="S123" s="619"/>
      <c r="T123" s="619"/>
      <c r="U123" s="619"/>
      <c r="V123" s="619"/>
      <c r="W123" s="619"/>
      <c r="X123" s="619"/>
      <c r="Y123" s="619"/>
      <c r="Z123" s="619"/>
      <c r="AA123" s="619"/>
      <c r="AB123" s="619"/>
      <c r="AC123" s="619"/>
    </row>
    <row r="125" spans="1:45" ht="12.75" hidden="1" customHeight="1">
      <c r="A125" s="59" t="s">
        <v>17</v>
      </c>
      <c r="C125" s="620" t="s">
        <v>1283</v>
      </c>
      <c r="D125" s="620"/>
      <c r="E125" s="620"/>
      <c r="F125" s="620"/>
      <c r="G125" s="620"/>
      <c r="H125" s="620"/>
      <c r="I125" s="620"/>
      <c r="J125" s="620"/>
      <c r="K125" s="620"/>
      <c r="L125" s="620"/>
      <c r="M125" s="620"/>
      <c r="N125" s="620"/>
      <c r="O125" s="620"/>
      <c r="P125" s="620"/>
      <c r="Q125" s="620"/>
      <c r="R125" s="620"/>
      <c r="S125" s="620"/>
      <c r="T125" s="620"/>
      <c r="U125" s="620"/>
      <c r="V125" s="620"/>
      <c r="W125" s="620"/>
      <c r="X125" s="620"/>
      <c r="Y125" s="620"/>
      <c r="Z125" s="620"/>
      <c r="AA125" s="620"/>
      <c r="AB125" s="620"/>
      <c r="AC125" s="620"/>
      <c r="AD125" s="620"/>
      <c r="AE125" s="620"/>
      <c r="AF125" s="620"/>
      <c r="AG125" s="620"/>
      <c r="AH125" s="620"/>
      <c r="AI125" s="620"/>
      <c r="AJ125" s="620"/>
      <c r="AK125" s="620"/>
      <c r="AL125" s="620"/>
      <c r="AM125" s="620"/>
      <c r="AN125" s="620"/>
      <c r="AO125" s="620"/>
      <c r="AP125" s="620"/>
      <c r="AQ125" s="620"/>
      <c r="AR125" s="620"/>
      <c r="AS125" s="620"/>
    </row>
    <row r="126" spans="1:45" ht="12.75" hidden="1" customHeight="1">
      <c r="C126" s="620"/>
      <c r="D126" s="620"/>
      <c r="E126" s="620"/>
      <c r="F126" s="620"/>
      <c r="G126" s="620"/>
      <c r="H126" s="620"/>
      <c r="I126" s="620"/>
      <c r="J126" s="620"/>
      <c r="K126" s="620"/>
      <c r="L126" s="620"/>
      <c r="M126" s="620"/>
      <c r="N126" s="620"/>
      <c r="O126" s="620"/>
      <c r="P126" s="620"/>
      <c r="Q126" s="620"/>
      <c r="R126" s="620"/>
      <c r="S126" s="620"/>
      <c r="T126" s="620"/>
      <c r="U126" s="620"/>
      <c r="V126" s="620"/>
      <c r="W126" s="620"/>
      <c r="X126" s="620"/>
      <c r="Y126" s="620"/>
      <c r="Z126" s="620"/>
      <c r="AA126" s="620"/>
      <c r="AB126" s="620"/>
      <c r="AC126" s="620"/>
      <c r="AD126" s="620"/>
      <c r="AE126" s="620"/>
      <c r="AF126" s="620"/>
      <c r="AG126" s="620"/>
      <c r="AH126" s="620"/>
      <c r="AI126" s="620"/>
      <c r="AJ126" s="620"/>
      <c r="AK126" s="620"/>
      <c r="AL126" s="620"/>
      <c r="AM126" s="620"/>
      <c r="AN126" s="620"/>
      <c r="AO126" s="620"/>
      <c r="AP126" s="620"/>
      <c r="AQ126" s="620"/>
      <c r="AR126" s="620"/>
      <c r="AS126" s="620"/>
    </row>
    <row r="127" spans="1:45" ht="12.75" hidden="1" customHeight="1">
      <c r="C127" s="620"/>
      <c r="D127" s="620"/>
      <c r="E127" s="620"/>
      <c r="F127" s="620"/>
      <c r="G127" s="620"/>
      <c r="H127" s="620"/>
      <c r="I127" s="620"/>
      <c r="J127" s="620"/>
      <c r="K127" s="620"/>
      <c r="L127" s="620"/>
      <c r="M127" s="620"/>
      <c r="N127" s="620"/>
      <c r="O127" s="620"/>
      <c r="P127" s="620"/>
      <c r="Q127" s="620"/>
      <c r="R127" s="620"/>
      <c r="S127" s="620"/>
      <c r="T127" s="620"/>
      <c r="U127" s="620"/>
      <c r="V127" s="620"/>
      <c r="W127" s="620"/>
      <c r="X127" s="620"/>
      <c r="Y127" s="620"/>
      <c r="Z127" s="620"/>
      <c r="AA127" s="620"/>
      <c r="AB127" s="620"/>
      <c r="AC127" s="620"/>
      <c r="AD127" s="620"/>
      <c r="AE127" s="620"/>
      <c r="AF127" s="620"/>
      <c r="AG127" s="620"/>
      <c r="AH127" s="620"/>
      <c r="AI127" s="620"/>
      <c r="AJ127" s="620"/>
      <c r="AK127" s="620"/>
      <c r="AL127" s="620"/>
      <c r="AM127" s="620"/>
      <c r="AN127" s="620"/>
      <c r="AO127" s="620"/>
      <c r="AP127" s="620"/>
      <c r="AQ127" s="620"/>
      <c r="AR127" s="620"/>
      <c r="AS127" s="620"/>
    </row>
    <row r="128" spans="1:45" ht="12.75" hidden="1" customHeight="1">
      <c r="C128" s="620"/>
      <c r="D128" s="620"/>
      <c r="E128" s="620"/>
      <c r="F128" s="620"/>
      <c r="G128" s="620"/>
      <c r="H128" s="620"/>
      <c r="I128" s="620"/>
      <c r="J128" s="620"/>
      <c r="K128" s="620"/>
      <c r="L128" s="620"/>
      <c r="M128" s="620"/>
      <c r="N128" s="620"/>
      <c r="O128" s="620"/>
      <c r="P128" s="620"/>
      <c r="Q128" s="620"/>
      <c r="R128" s="620"/>
      <c r="S128" s="620"/>
      <c r="T128" s="620"/>
      <c r="U128" s="620"/>
      <c r="V128" s="620"/>
      <c r="W128" s="620"/>
      <c r="X128" s="620"/>
      <c r="Y128" s="620"/>
      <c r="Z128" s="620"/>
      <c r="AA128" s="620"/>
      <c r="AB128" s="620"/>
      <c r="AC128" s="620"/>
      <c r="AD128" s="620"/>
      <c r="AE128" s="620"/>
      <c r="AF128" s="620"/>
      <c r="AG128" s="620"/>
      <c r="AH128" s="620"/>
      <c r="AI128" s="620"/>
      <c r="AJ128" s="620"/>
      <c r="AK128" s="620"/>
      <c r="AL128" s="620"/>
      <c r="AM128" s="620"/>
      <c r="AN128" s="620"/>
      <c r="AO128" s="620"/>
      <c r="AP128" s="620"/>
      <c r="AQ128" s="620"/>
      <c r="AR128" s="620"/>
      <c r="AS128" s="620"/>
    </row>
    <row r="129" spans="1:45" ht="12.75" hidden="1" customHeight="1"/>
    <row r="130" spans="1:45" ht="15">
      <c r="A130" s="86" t="s">
        <v>304</v>
      </c>
      <c r="B130" s="83"/>
      <c r="C130" s="243" t="s">
        <v>405</v>
      </c>
      <c r="D130" s="243"/>
      <c r="E130" s="243"/>
      <c r="F130" s="243"/>
      <c r="G130" s="243"/>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row>
    <row r="132" spans="1:45" ht="12.75" customHeight="1">
      <c r="A132" s="2" t="s">
        <v>9</v>
      </c>
      <c r="C132" s="208" t="s">
        <v>406</v>
      </c>
      <c r="D132" s="208"/>
      <c r="E132" s="208"/>
      <c r="F132" s="208"/>
      <c r="G132" s="208"/>
      <c r="H132" s="208"/>
      <c r="I132" s="208"/>
      <c r="J132" s="208"/>
      <c r="K132" s="208"/>
      <c r="L132" s="208"/>
      <c r="M132" s="208"/>
      <c r="N132" s="208"/>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8"/>
      <c r="AP132" s="208"/>
      <c r="AQ132" s="208"/>
      <c r="AR132" s="208"/>
      <c r="AS132" s="208"/>
    </row>
    <row r="133" spans="1:45" ht="12.75" customHeight="1">
      <c r="A133" s="2" t="s">
        <v>10</v>
      </c>
      <c r="C133" s="208" t="s">
        <v>407</v>
      </c>
      <c r="D133" s="208"/>
      <c r="E133" s="208"/>
      <c r="F133" s="208"/>
      <c r="G133" s="208"/>
      <c r="H133" s="208"/>
      <c r="I133" s="208"/>
      <c r="J133" s="208"/>
      <c r="K133" s="208"/>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row>
    <row r="134" spans="1:45" ht="12.75" customHeight="1">
      <c r="A134" s="2" t="s">
        <v>11</v>
      </c>
      <c r="C134" s="208" t="s">
        <v>408</v>
      </c>
      <c r="D134" s="208"/>
      <c r="E134" s="208"/>
      <c r="F134" s="208"/>
      <c r="G134" s="208"/>
      <c r="H134" s="208"/>
      <c r="I134" s="208"/>
      <c r="J134" s="208"/>
      <c r="K134" s="208"/>
      <c r="L134" s="208"/>
      <c r="M134" s="208"/>
      <c r="N134" s="208"/>
      <c r="O134" s="208"/>
      <c r="P134" s="208"/>
      <c r="Q134" s="208"/>
      <c r="R134" s="208"/>
      <c r="S134" s="208"/>
      <c r="T134" s="208"/>
      <c r="U134" s="208"/>
      <c r="V134" s="208"/>
      <c r="W134" s="208"/>
      <c r="X134" s="208"/>
      <c r="Y134" s="208"/>
      <c r="Z134" s="208"/>
      <c r="AA134" s="208"/>
      <c r="AB134" s="208"/>
      <c r="AC134" s="208"/>
      <c r="AD134" s="208"/>
      <c r="AE134" s="208"/>
      <c r="AF134" s="208"/>
      <c r="AG134" s="208"/>
      <c r="AH134" s="208"/>
      <c r="AI134" s="208"/>
      <c r="AJ134" s="208"/>
      <c r="AK134" s="208"/>
      <c r="AL134" s="208"/>
      <c r="AM134" s="208"/>
      <c r="AN134" s="208"/>
      <c r="AO134" s="208"/>
      <c r="AP134" s="208"/>
      <c r="AQ134" s="208"/>
      <c r="AR134" s="208"/>
      <c r="AS134" s="208"/>
    </row>
    <row r="135" spans="1:45" ht="12.75" customHeight="1">
      <c r="A135" s="2" t="s">
        <v>17</v>
      </c>
      <c r="C135" s="208" t="s">
        <v>409</v>
      </c>
      <c r="D135" s="208"/>
      <c r="E135" s="208"/>
      <c r="F135" s="208"/>
      <c r="G135" s="208"/>
      <c r="H135" s="208"/>
      <c r="I135" s="208"/>
      <c r="J135" s="208"/>
      <c r="K135" s="208"/>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row>
    <row r="136" spans="1:45" ht="12.75" customHeight="1">
      <c r="A136" s="2" t="s">
        <v>20</v>
      </c>
      <c r="C136" s="208" t="s">
        <v>410</v>
      </c>
      <c r="D136" s="208"/>
      <c r="E136" s="208"/>
      <c r="F136" s="208"/>
      <c r="G136" s="208"/>
      <c r="H136" s="208"/>
      <c r="I136" s="208"/>
      <c r="J136" s="208"/>
      <c r="K136" s="208"/>
      <c r="L136" s="208"/>
      <c r="M136" s="208"/>
      <c r="N136" s="208"/>
      <c r="O136" s="208"/>
      <c r="P136" s="208"/>
      <c r="Q136" s="208"/>
      <c r="R136" s="208"/>
      <c r="S136" s="208"/>
      <c r="T136" s="208"/>
      <c r="U136" s="208"/>
      <c r="V136" s="208"/>
      <c r="W136" s="208"/>
      <c r="X136" s="208"/>
      <c r="Y136" s="208"/>
      <c r="Z136" s="208"/>
      <c r="AA136" s="208"/>
      <c r="AB136" s="208"/>
      <c r="AC136" s="208"/>
      <c r="AD136" s="208"/>
      <c r="AE136" s="208"/>
      <c r="AF136" s="208"/>
      <c r="AG136" s="208"/>
      <c r="AH136" s="208"/>
      <c r="AI136" s="208"/>
      <c r="AJ136" s="208"/>
      <c r="AK136" s="208"/>
      <c r="AL136" s="208"/>
      <c r="AM136" s="208"/>
      <c r="AN136" s="208"/>
      <c r="AO136" s="208"/>
      <c r="AP136" s="208"/>
      <c r="AQ136" s="208"/>
      <c r="AR136" s="208"/>
      <c r="AS136" s="208"/>
    </row>
    <row r="137" spans="1:45" ht="12.75" customHeight="1">
      <c r="A137" s="2" t="s">
        <v>22</v>
      </c>
      <c r="C137" s="208" t="s">
        <v>411</v>
      </c>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row>
    <row r="138" spans="1:45" ht="12.75" customHeight="1">
      <c r="A138" s="2" t="s">
        <v>24</v>
      </c>
      <c r="C138" s="208" t="s">
        <v>412</v>
      </c>
      <c r="D138" s="208"/>
      <c r="E138" s="208"/>
      <c r="F138" s="208"/>
      <c r="G138" s="208"/>
      <c r="H138" s="208"/>
      <c r="I138" s="208"/>
      <c r="J138" s="208"/>
      <c r="K138" s="208"/>
      <c r="L138" s="208"/>
      <c r="M138" s="208"/>
      <c r="N138" s="208"/>
      <c r="O138" s="208"/>
      <c r="P138" s="208"/>
      <c r="Q138" s="208"/>
      <c r="R138" s="208"/>
      <c r="S138" s="208"/>
      <c r="T138" s="208"/>
      <c r="U138" s="208"/>
      <c r="V138" s="208"/>
      <c r="W138" s="208"/>
      <c r="X138" s="208"/>
      <c r="Y138" s="208"/>
      <c r="Z138" s="208"/>
      <c r="AA138" s="208"/>
      <c r="AB138" s="208"/>
      <c r="AC138" s="208"/>
      <c r="AD138" s="208"/>
      <c r="AE138" s="208"/>
      <c r="AF138" s="208"/>
      <c r="AG138" s="208"/>
      <c r="AH138" s="208"/>
      <c r="AI138" s="208"/>
      <c r="AJ138" s="208"/>
      <c r="AK138" s="208"/>
      <c r="AL138" s="208"/>
      <c r="AM138" s="208"/>
      <c r="AN138" s="208"/>
      <c r="AO138" s="208"/>
      <c r="AP138" s="208"/>
      <c r="AQ138" s="208"/>
      <c r="AR138" s="208"/>
      <c r="AS138" s="208"/>
    </row>
    <row r="139" spans="1:45" ht="12.75" customHeight="1">
      <c r="A139" s="2" t="s">
        <v>368</v>
      </c>
      <c r="C139" s="208" t="s">
        <v>413</v>
      </c>
      <c r="D139" s="208"/>
      <c r="E139" s="208"/>
      <c r="F139" s="208"/>
      <c r="G139" s="208"/>
      <c r="H139" s="208"/>
      <c r="I139" s="208"/>
      <c r="J139" s="208"/>
      <c r="K139" s="208"/>
      <c r="L139" s="208"/>
      <c r="M139" s="208"/>
      <c r="N139" s="208"/>
      <c r="O139" s="208"/>
      <c r="P139" s="208"/>
      <c r="Q139" s="208"/>
      <c r="R139" s="208"/>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c r="AP139" s="208"/>
      <c r="AQ139" s="208"/>
      <c r="AR139" s="208"/>
      <c r="AS139" s="208"/>
    </row>
    <row r="140" spans="1:45" ht="12.75" customHeight="1">
      <c r="A140" s="2" t="s">
        <v>370</v>
      </c>
      <c r="C140" s="208" t="s">
        <v>414</v>
      </c>
      <c r="D140" s="208"/>
      <c r="E140" s="208"/>
      <c r="F140" s="208"/>
      <c r="G140" s="208"/>
      <c r="H140" s="208"/>
      <c r="I140" s="208"/>
      <c r="J140" s="208"/>
      <c r="K140" s="208"/>
      <c r="L140" s="208"/>
      <c r="M140" s="208"/>
      <c r="N140" s="208"/>
      <c r="O140" s="208"/>
      <c r="P140" s="208"/>
      <c r="Q140" s="208"/>
      <c r="R140" s="208"/>
      <c r="S140" s="208"/>
      <c r="T140" s="208"/>
      <c r="U140" s="208"/>
      <c r="V140" s="208"/>
      <c r="W140" s="208"/>
      <c r="X140" s="208"/>
      <c r="Y140" s="208"/>
      <c r="Z140" s="208"/>
      <c r="AA140" s="208"/>
      <c r="AB140" s="208"/>
      <c r="AC140" s="208"/>
      <c r="AD140" s="208"/>
      <c r="AE140" s="208"/>
      <c r="AF140" s="208"/>
      <c r="AG140" s="208"/>
      <c r="AH140" s="208"/>
      <c r="AI140" s="208"/>
      <c r="AJ140" s="208"/>
      <c r="AK140" s="208"/>
      <c r="AL140" s="208"/>
      <c r="AM140" s="208"/>
      <c r="AN140" s="208"/>
      <c r="AO140" s="208"/>
      <c r="AP140" s="208"/>
      <c r="AQ140" s="208"/>
      <c r="AR140" s="208"/>
      <c r="AS140" s="208"/>
    </row>
    <row r="141" spans="1:45" ht="12.75" customHeight="1">
      <c r="A141" s="2" t="s">
        <v>372</v>
      </c>
      <c r="C141" s="208" t="s">
        <v>415</v>
      </c>
      <c r="D141" s="208"/>
      <c r="E141" s="208"/>
      <c r="F141" s="208"/>
      <c r="G141" s="208"/>
      <c r="H141" s="208"/>
      <c r="I141" s="208"/>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row>
    <row r="142" spans="1:45" ht="12.75" customHeight="1">
      <c r="A142" s="2" t="s">
        <v>375</v>
      </c>
      <c r="C142" s="208" t="s">
        <v>416</v>
      </c>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208"/>
      <c r="AG142" s="208"/>
      <c r="AH142" s="208"/>
      <c r="AI142" s="208"/>
      <c r="AJ142" s="208"/>
      <c r="AK142" s="208"/>
      <c r="AL142" s="208"/>
      <c r="AM142" s="208"/>
      <c r="AN142" s="208"/>
      <c r="AO142" s="208"/>
      <c r="AP142" s="208"/>
      <c r="AQ142" s="208"/>
      <c r="AR142" s="208"/>
      <c r="AS142" s="208"/>
    </row>
    <row r="143" spans="1:45" ht="12.75" customHeight="1">
      <c r="A143" s="2" t="s">
        <v>378</v>
      </c>
      <c r="C143" s="208" t="s">
        <v>417</v>
      </c>
      <c r="D143" s="208"/>
      <c r="E143" s="208"/>
      <c r="F143" s="208"/>
      <c r="G143" s="208"/>
      <c r="H143" s="208"/>
      <c r="I143" s="208"/>
      <c r="J143" s="208"/>
      <c r="K143" s="208"/>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row>
    <row r="145" spans="1:45" ht="15">
      <c r="A145" s="82" t="s">
        <v>404</v>
      </c>
      <c r="B145" s="83"/>
      <c r="C145" s="243" t="s">
        <v>333</v>
      </c>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row>
    <row r="147" spans="1:45" ht="12.75" customHeight="1">
      <c r="A147" s="87" t="s">
        <v>9</v>
      </c>
      <c r="B147" s="85"/>
      <c r="C147" s="297" t="s">
        <v>334</v>
      </c>
      <c r="D147" s="297"/>
      <c r="E147" s="297"/>
      <c r="F147" s="297"/>
      <c r="G147" s="297"/>
      <c r="H147" s="297"/>
      <c r="I147" s="297"/>
      <c r="J147" s="297"/>
      <c r="K147" s="297"/>
      <c r="L147" s="297"/>
      <c r="M147" s="297"/>
      <c r="N147" s="297"/>
      <c r="O147" s="297"/>
      <c r="P147" s="297"/>
      <c r="Q147" s="297"/>
      <c r="R147" s="297"/>
      <c r="S147" s="297"/>
      <c r="T147" s="297"/>
      <c r="U147" s="297"/>
      <c r="V147" s="297"/>
      <c r="W147" s="297"/>
      <c r="X147" s="297"/>
      <c r="Y147" s="297"/>
      <c r="Z147" s="297"/>
      <c r="AA147" s="297"/>
      <c r="AB147" s="297"/>
      <c r="AC147" s="297"/>
      <c r="AD147" s="297"/>
      <c r="AE147" s="297"/>
      <c r="AF147" s="297"/>
      <c r="AG147" s="297"/>
      <c r="AH147" s="297"/>
      <c r="AI147" s="297"/>
      <c r="AJ147" s="297"/>
      <c r="AK147" s="297"/>
      <c r="AL147" s="297"/>
      <c r="AM147" s="297"/>
      <c r="AN147" s="297"/>
      <c r="AO147" s="297"/>
      <c r="AP147" s="297"/>
      <c r="AQ147" s="297"/>
      <c r="AR147" s="297"/>
      <c r="AS147" s="297"/>
    </row>
    <row r="148" spans="1:45" ht="12.75" customHeight="1">
      <c r="C148" s="402"/>
      <c r="D148" s="402"/>
      <c r="E148" s="402"/>
      <c r="F148" s="402"/>
      <c r="G148" s="402"/>
      <c r="H148" s="402"/>
      <c r="I148" s="402"/>
      <c r="J148" s="402"/>
      <c r="K148" s="402"/>
      <c r="L148" s="402"/>
      <c r="M148" s="402"/>
      <c r="N148" s="402"/>
      <c r="O148" s="402"/>
      <c r="P148" s="402"/>
      <c r="Q148" s="402"/>
      <c r="R148" s="402"/>
      <c r="S148" s="402"/>
      <c r="T148" s="402"/>
      <c r="U148" s="402"/>
      <c r="V148" s="402"/>
      <c r="W148" s="402"/>
      <c r="X148" s="402"/>
      <c r="Y148" s="402"/>
      <c r="Z148" s="402"/>
      <c r="AA148" s="402"/>
      <c r="AB148" s="402"/>
      <c r="AC148" s="402"/>
      <c r="AD148" s="402"/>
      <c r="AE148" s="402"/>
      <c r="AF148" s="402"/>
      <c r="AG148" s="402"/>
      <c r="AH148" s="402"/>
      <c r="AI148" s="402"/>
      <c r="AJ148" s="402"/>
      <c r="AK148" s="402"/>
      <c r="AL148" s="402"/>
      <c r="AM148" s="402"/>
      <c r="AN148" s="402"/>
      <c r="AO148" s="402"/>
      <c r="AP148" s="402"/>
      <c r="AQ148" s="402"/>
      <c r="AR148" s="402"/>
      <c r="AS148" s="402"/>
    </row>
    <row r="149" spans="1:45" ht="25.5" customHeight="1">
      <c r="C149" s="402"/>
      <c r="D149" s="402"/>
      <c r="E149" s="402"/>
      <c r="F149" s="402"/>
      <c r="G149" s="402"/>
      <c r="H149" s="402"/>
      <c r="I149" s="402"/>
      <c r="J149" s="402"/>
      <c r="K149" s="402"/>
      <c r="L149" s="402"/>
      <c r="M149" s="402"/>
      <c r="N149" s="402"/>
      <c r="O149" s="402"/>
      <c r="P149" s="402"/>
      <c r="Q149" s="402"/>
      <c r="R149" s="402"/>
      <c r="S149" s="402"/>
      <c r="T149" s="402"/>
      <c r="U149" s="402"/>
      <c r="V149" s="402"/>
      <c r="W149" s="402"/>
      <c r="X149" s="402"/>
      <c r="Y149" s="402"/>
      <c r="Z149" s="402"/>
      <c r="AA149" s="402"/>
      <c r="AB149" s="402"/>
      <c r="AC149" s="402"/>
      <c r="AD149" s="402"/>
      <c r="AE149" s="402"/>
      <c r="AF149" s="402"/>
      <c r="AG149" s="402"/>
      <c r="AH149" s="402"/>
      <c r="AI149" s="402"/>
      <c r="AJ149" s="402"/>
      <c r="AK149" s="402"/>
      <c r="AL149" s="402"/>
      <c r="AM149" s="402"/>
      <c r="AN149" s="402"/>
      <c r="AO149" s="402"/>
      <c r="AP149" s="402"/>
      <c r="AQ149" s="402"/>
      <c r="AR149" s="402"/>
      <c r="AS149" s="402"/>
    </row>
    <row r="150" spans="1:45" ht="12.75" customHeight="1">
      <c r="C150" s="208" t="s">
        <v>1186</v>
      </c>
      <c r="D150" s="208"/>
      <c r="E150" s="208"/>
      <c r="F150" s="208"/>
      <c r="G150" s="208"/>
      <c r="H150" s="208"/>
      <c r="I150" s="208"/>
      <c r="J150" s="208"/>
      <c r="K150" s="208"/>
      <c r="L150" s="208"/>
      <c r="M150" s="208"/>
      <c r="N150" s="208"/>
      <c r="O150" s="208"/>
      <c r="P150" s="208"/>
      <c r="Q150" s="208"/>
      <c r="R150" s="208"/>
      <c r="S150" s="208"/>
      <c r="T150" s="208"/>
      <c r="U150" s="208"/>
      <c r="V150" s="208"/>
      <c r="W150" s="208"/>
      <c r="X150" s="208"/>
      <c r="Y150" s="208"/>
      <c r="Z150" s="208"/>
      <c r="AA150" s="208"/>
      <c r="AB150" s="208"/>
      <c r="AC150" s="208"/>
      <c r="AD150" s="208"/>
      <c r="AE150" s="208"/>
      <c r="AF150" s="208"/>
      <c r="AG150" s="208"/>
      <c r="AH150" s="208"/>
      <c r="AI150" s="208"/>
      <c r="AJ150" s="208"/>
      <c r="AK150" s="208"/>
      <c r="AL150" s="208"/>
      <c r="AM150" s="208"/>
      <c r="AN150" s="208"/>
      <c r="AO150" s="208"/>
      <c r="AP150" s="208"/>
      <c r="AQ150" s="208"/>
      <c r="AR150" s="208"/>
      <c r="AS150" s="208"/>
    </row>
    <row r="152" spans="1:45" ht="12.75" customHeight="1">
      <c r="A152" s="11" t="s">
        <v>10</v>
      </c>
      <c r="C152" s="616" t="s">
        <v>1534</v>
      </c>
      <c r="D152" s="616"/>
      <c r="E152" s="616"/>
      <c r="F152" s="616"/>
      <c r="G152" s="616"/>
      <c r="H152" s="616"/>
      <c r="I152" s="616"/>
      <c r="J152" s="616"/>
      <c r="K152" s="616"/>
      <c r="L152" s="616"/>
      <c r="M152" s="616"/>
      <c r="N152" s="616"/>
      <c r="O152" s="616"/>
      <c r="P152" s="616"/>
      <c r="Q152" s="616"/>
      <c r="R152" s="616"/>
      <c r="S152" s="616"/>
      <c r="T152" s="616"/>
      <c r="U152" s="616"/>
      <c r="V152" s="616"/>
      <c r="W152" s="616"/>
      <c r="X152" s="616"/>
      <c r="Y152" s="616"/>
      <c r="Z152" s="616"/>
      <c r="AA152" s="616"/>
      <c r="AB152" s="616"/>
      <c r="AC152" s="616"/>
      <c r="AD152" s="616"/>
      <c r="AE152" s="616"/>
      <c r="AF152" s="616"/>
      <c r="AG152" s="616"/>
      <c r="AH152" s="616"/>
      <c r="AI152" s="616"/>
      <c r="AJ152" s="616"/>
      <c r="AK152" s="616"/>
      <c r="AL152" s="616"/>
      <c r="AM152" s="616"/>
      <c r="AN152" s="616"/>
      <c r="AO152" s="616"/>
      <c r="AP152" s="616"/>
      <c r="AQ152" s="616"/>
      <c r="AR152" s="616"/>
      <c r="AS152" s="616"/>
    </row>
    <row r="153" spans="1:45" ht="12.75" hidden="1" customHeight="1"/>
    <row r="154" spans="1:45" ht="12.75" hidden="1" customHeight="1">
      <c r="C154" s="621" t="s">
        <v>1187</v>
      </c>
      <c r="D154" s="621"/>
      <c r="E154" s="621"/>
      <c r="F154" s="621"/>
      <c r="G154" s="621"/>
      <c r="H154" s="621"/>
      <c r="I154" s="621"/>
      <c r="J154" s="621"/>
      <c r="K154" s="621"/>
      <c r="L154" s="621"/>
      <c r="M154" s="621"/>
      <c r="N154" s="621"/>
      <c r="O154" s="621"/>
      <c r="P154" s="621"/>
      <c r="Q154" s="621"/>
      <c r="R154" s="621"/>
      <c r="S154" s="621"/>
      <c r="T154" s="621"/>
      <c r="U154" s="621"/>
      <c r="V154" s="621"/>
      <c r="W154" s="621"/>
      <c r="X154" s="621"/>
      <c r="Y154" s="621"/>
      <c r="Z154" s="621"/>
      <c r="AA154" s="621"/>
      <c r="AB154" s="621"/>
      <c r="AC154" s="621"/>
      <c r="AD154" s="621"/>
      <c r="AE154" s="621"/>
      <c r="AF154" s="621"/>
      <c r="AG154" s="621"/>
      <c r="AH154" s="621"/>
      <c r="AI154" s="621"/>
      <c r="AJ154" s="621"/>
      <c r="AK154" s="621"/>
      <c r="AL154" s="621"/>
      <c r="AM154" s="621"/>
      <c r="AN154" s="621"/>
      <c r="AO154" s="621"/>
      <c r="AP154" s="621"/>
      <c r="AQ154" s="621"/>
      <c r="AR154" s="621"/>
      <c r="AS154" s="621"/>
    </row>
    <row r="155" spans="1:45" ht="12.75" hidden="1" customHeight="1">
      <c r="C155" s="621"/>
      <c r="D155" s="621"/>
      <c r="E155" s="621"/>
      <c r="F155" s="621"/>
      <c r="G155" s="621"/>
      <c r="H155" s="621"/>
      <c r="I155" s="621"/>
      <c r="J155" s="621"/>
      <c r="K155" s="621"/>
      <c r="L155" s="621"/>
      <c r="M155" s="621"/>
      <c r="N155" s="621"/>
      <c r="O155" s="621"/>
      <c r="P155" s="621"/>
      <c r="Q155" s="621"/>
      <c r="R155" s="621"/>
      <c r="S155" s="621"/>
      <c r="T155" s="621"/>
      <c r="U155" s="621"/>
      <c r="V155" s="621"/>
      <c r="W155" s="621"/>
      <c r="X155" s="621"/>
      <c r="Y155" s="621"/>
      <c r="Z155" s="621"/>
      <c r="AA155" s="621"/>
      <c r="AB155" s="621"/>
      <c r="AC155" s="621"/>
      <c r="AD155" s="621"/>
      <c r="AE155" s="621"/>
      <c r="AF155" s="621"/>
      <c r="AG155" s="621"/>
      <c r="AH155" s="621"/>
      <c r="AI155" s="621"/>
      <c r="AJ155" s="621"/>
      <c r="AK155" s="621"/>
      <c r="AL155" s="621"/>
      <c r="AM155" s="621"/>
      <c r="AN155" s="621"/>
      <c r="AO155" s="621"/>
      <c r="AP155" s="621"/>
      <c r="AQ155" s="621"/>
      <c r="AR155" s="621"/>
      <c r="AS155" s="621"/>
    </row>
    <row r="156" spans="1:45" ht="12.75" hidden="1" customHeight="1"/>
    <row r="157" spans="1:45" ht="12.75" hidden="1" customHeight="1">
      <c r="C157" s="255" t="s">
        <v>335</v>
      </c>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row>
    <row r="158" spans="1:45" ht="12.75" hidden="1" customHeight="1">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row>
    <row r="159" spans="1:45" ht="12.75" hidden="1" customHeight="1"/>
    <row r="160" spans="1:45" ht="12.75" hidden="1" customHeight="1"/>
    <row r="161" spans="1:45" ht="12.75" customHeight="1">
      <c r="C161" s="168" t="s">
        <v>1630</v>
      </c>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row>
    <row r="163" spans="1:45" ht="12.75" customHeight="1">
      <c r="A163" s="87" t="s">
        <v>11</v>
      </c>
      <c r="B163" s="85"/>
      <c r="C163" s="84" t="s">
        <v>1188</v>
      </c>
    </row>
    <row r="165" spans="1:45" ht="12.75" customHeight="1">
      <c r="A165" s="87" t="s">
        <v>12</v>
      </c>
      <c r="B165" s="85" t="s">
        <v>343</v>
      </c>
      <c r="C165" s="84" t="s">
        <v>336</v>
      </c>
    </row>
    <row r="166" spans="1:45" ht="12.75" customHeight="1">
      <c r="C166" s="278" t="s">
        <v>337</v>
      </c>
      <c r="D166" s="278"/>
      <c r="E166" s="278"/>
      <c r="F166" s="278"/>
      <c r="G166" s="278"/>
      <c r="H166" s="278"/>
      <c r="I166" s="278"/>
      <c r="J166" s="278"/>
      <c r="K166" s="278"/>
      <c r="L166" s="278"/>
      <c r="M166" s="278"/>
      <c r="N166" s="278"/>
      <c r="O166" s="278"/>
      <c r="P166" s="278"/>
      <c r="Q166" s="278"/>
      <c r="R166" s="278"/>
      <c r="S166" s="278"/>
      <c r="T166" s="278"/>
      <c r="U166" s="278"/>
      <c r="V166" s="278"/>
      <c r="W166" s="278"/>
      <c r="X166" s="278"/>
      <c r="Y166" s="278"/>
      <c r="Z166" s="278"/>
      <c r="AA166" s="278"/>
      <c r="AB166" s="278"/>
      <c r="AC166" s="278"/>
      <c r="AD166" s="278"/>
      <c r="AE166" s="278"/>
      <c r="AF166" s="278"/>
      <c r="AG166" s="278"/>
      <c r="AH166" s="278"/>
      <c r="AI166" s="278"/>
      <c r="AJ166" s="278"/>
      <c r="AK166" s="278"/>
      <c r="AL166" s="278"/>
      <c r="AM166" s="278"/>
      <c r="AN166" s="278"/>
      <c r="AO166" s="278"/>
      <c r="AP166" s="278"/>
      <c r="AQ166" s="278"/>
      <c r="AR166" s="278"/>
      <c r="AS166" s="278"/>
    </row>
    <row r="167" spans="1:45" ht="12.75" customHeight="1">
      <c r="C167" s="278"/>
      <c r="D167" s="278"/>
      <c r="E167" s="278"/>
      <c r="F167" s="278"/>
      <c r="G167" s="278"/>
      <c r="H167" s="278"/>
      <c r="I167" s="278"/>
      <c r="J167" s="278"/>
      <c r="K167" s="278"/>
      <c r="L167" s="278"/>
      <c r="M167" s="278"/>
      <c r="N167" s="278"/>
      <c r="O167" s="278"/>
      <c r="P167" s="278"/>
      <c r="Q167" s="278"/>
      <c r="R167" s="278"/>
      <c r="S167" s="278"/>
      <c r="T167" s="278"/>
      <c r="U167" s="278"/>
      <c r="V167" s="278"/>
      <c r="W167" s="278"/>
      <c r="X167" s="278"/>
      <c r="Y167" s="278"/>
      <c r="Z167" s="278"/>
      <c r="AA167" s="278"/>
      <c r="AB167" s="278"/>
      <c r="AC167" s="278"/>
      <c r="AD167" s="278"/>
      <c r="AE167" s="278"/>
      <c r="AF167" s="278"/>
      <c r="AG167" s="278"/>
      <c r="AH167" s="278"/>
      <c r="AI167" s="278"/>
      <c r="AJ167" s="278"/>
      <c r="AK167" s="278"/>
      <c r="AL167" s="278"/>
      <c r="AM167" s="278"/>
      <c r="AN167" s="278"/>
      <c r="AO167" s="278"/>
      <c r="AP167" s="278"/>
      <c r="AQ167" s="278"/>
      <c r="AR167" s="278"/>
      <c r="AS167" s="278"/>
    </row>
    <row r="169" spans="1:45" ht="12.75" customHeight="1">
      <c r="C169" s="278" t="s">
        <v>338</v>
      </c>
      <c r="D169" s="278"/>
      <c r="E169" s="278"/>
      <c r="F169" s="278"/>
      <c r="G169" s="278"/>
      <c r="H169" s="278"/>
      <c r="I169" s="278"/>
      <c r="J169" s="278"/>
      <c r="K169" s="278"/>
      <c r="L169" s="278"/>
      <c r="M169" s="278"/>
      <c r="N169" s="278"/>
      <c r="O169" s="278"/>
      <c r="P169" s="278"/>
      <c r="Q169" s="278"/>
      <c r="R169" s="278"/>
      <c r="S169" s="278"/>
      <c r="T169" s="278"/>
      <c r="U169" s="278"/>
      <c r="V169" s="278"/>
      <c r="W169" s="278"/>
      <c r="X169" s="278"/>
      <c r="Y169" s="278"/>
      <c r="Z169" s="278"/>
      <c r="AA169" s="278"/>
      <c r="AB169" s="278"/>
      <c r="AC169" s="278"/>
      <c r="AD169" s="278"/>
      <c r="AE169" s="278"/>
      <c r="AF169" s="278"/>
      <c r="AG169" s="278"/>
      <c r="AH169" s="278"/>
      <c r="AI169" s="278"/>
      <c r="AJ169" s="278"/>
      <c r="AK169" s="278"/>
      <c r="AL169" s="278"/>
      <c r="AM169" s="278"/>
      <c r="AN169" s="278"/>
      <c r="AO169" s="278"/>
      <c r="AP169" s="278"/>
      <c r="AQ169" s="278"/>
      <c r="AR169" s="278"/>
      <c r="AS169" s="278"/>
    </row>
    <row r="170" spans="1:45" ht="12.75" customHeight="1">
      <c r="C170" s="278"/>
      <c r="D170" s="278"/>
      <c r="E170" s="278"/>
      <c r="F170" s="278"/>
      <c r="G170" s="278"/>
      <c r="H170" s="278"/>
      <c r="I170" s="278"/>
      <c r="J170" s="278"/>
      <c r="K170" s="278"/>
      <c r="L170" s="278"/>
      <c r="M170" s="278"/>
      <c r="N170" s="278"/>
      <c r="O170" s="278"/>
      <c r="P170" s="278"/>
      <c r="Q170" s="278"/>
      <c r="R170" s="278"/>
      <c r="S170" s="278"/>
      <c r="T170" s="278"/>
      <c r="U170" s="278"/>
      <c r="V170" s="278"/>
      <c r="W170" s="278"/>
      <c r="X170" s="278"/>
      <c r="Y170" s="278"/>
      <c r="Z170" s="278"/>
      <c r="AA170" s="278"/>
      <c r="AB170" s="278"/>
      <c r="AC170" s="278"/>
      <c r="AD170" s="278"/>
      <c r="AE170" s="278"/>
      <c r="AF170" s="278"/>
      <c r="AG170" s="278"/>
      <c r="AH170" s="278"/>
      <c r="AI170" s="278"/>
      <c r="AJ170" s="278"/>
      <c r="AK170" s="278"/>
      <c r="AL170" s="278"/>
      <c r="AM170" s="278"/>
      <c r="AN170" s="278"/>
      <c r="AO170" s="278"/>
      <c r="AP170" s="278"/>
      <c r="AQ170" s="278"/>
      <c r="AR170" s="278"/>
      <c r="AS170" s="278"/>
    </row>
    <row r="172" spans="1:45" ht="12.75" customHeight="1">
      <c r="C172" s="278" t="s">
        <v>339</v>
      </c>
      <c r="D172" s="278"/>
      <c r="E172" s="278"/>
      <c r="F172" s="278"/>
      <c r="G172" s="278"/>
      <c r="H172" s="278"/>
      <c r="I172" s="278"/>
      <c r="J172" s="278"/>
      <c r="K172" s="278"/>
      <c r="L172" s="278"/>
      <c r="M172" s="278"/>
      <c r="N172" s="278"/>
      <c r="O172" s="278"/>
      <c r="P172" s="278"/>
      <c r="Q172" s="278"/>
      <c r="R172" s="278"/>
      <c r="S172" s="278"/>
      <c r="T172" s="278"/>
      <c r="U172" s="278"/>
      <c r="V172" s="278"/>
      <c r="W172" s="278"/>
      <c r="X172" s="278"/>
      <c r="Y172" s="278"/>
      <c r="Z172" s="278"/>
      <c r="AA172" s="278"/>
      <c r="AB172" s="278"/>
      <c r="AC172" s="278"/>
      <c r="AD172" s="278"/>
      <c r="AE172" s="278"/>
      <c r="AF172" s="278"/>
      <c r="AG172" s="278"/>
      <c r="AH172" s="278"/>
      <c r="AI172" s="278"/>
      <c r="AJ172" s="278"/>
      <c r="AK172" s="278"/>
      <c r="AL172" s="278"/>
      <c r="AM172" s="278"/>
      <c r="AN172" s="278"/>
      <c r="AO172" s="278"/>
      <c r="AP172" s="278"/>
      <c r="AQ172" s="278"/>
      <c r="AR172" s="278"/>
      <c r="AS172" s="278"/>
    </row>
    <row r="173" spans="1:45" ht="12.75" customHeight="1">
      <c r="C173" s="278"/>
      <c r="D173" s="278"/>
      <c r="E173" s="278"/>
      <c r="F173" s="278"/>
      <c r="G173" s="278"/>
      <c r="H173" s="278"/>
      <c r="I173" s="278"/>
      <c r="J173" s="278"/>
      <c r="K173" s="278"/>
      <c r="L173" s="278"/>
      <c r="M173" s="278"/>
      <c r="N173" s="278"/>
      <c r="O173" s="278"/>
      <c r="P173" s="278"/>
      <c r="Q173" s="278"/>
      <c r="R173" s="278"/>
      <c r="S173" s="278"/>
      <c r="T173" s="278"/>
      <c r="U173" s="278"/>
      <c r="V173" s="278"/>
      <c r="W173" s="278"/>
      <c r="X173" s="278"/>
      <c r="Y173" s="278"/>
      <c r="Z173" s="278"/>
      <c r="AA173" s="278"/>
      <c r="AB173" s="278"/>
      <c r="AC173" s="278"/>
      <c r="AD173" s="278"/>
      <c r="AE173" s="278"/>
      <c r="AF173" s="278"/>
      <c r="AG173" s="278"/>
      <c r="AH173" s="278"/>
      <c r="AI173" s="278"/>
      <c r="AJ173" s="278"/>
      <c r="AK173" s="278"/>
      <c r="AL173" s="278"/>
      <c r="AM173" s="278"/>
      <c r="AN173" s="278"/>
      <c r="AO173" s="278"/>
      <c r="AP173" s="278"/>
      <c r="AQ173" s="278"/>
      <c r="AR173" s="278"/>
      <c r="AS173" s="278"/>
    </row>
    <row r="175" spans="1:45" ht="12.75" customHeight="1">
      <c r="C175" s="278" t="s">
        <v>340</v>
      </c>
      <c r="D175" s="278"/>
      <c r="E175" s="278"/>
      <c r="F175" s="278"/>
      <c r="G175" s="278"/>
      <c r="H175" s="278"/>
      <c r="I175" s="278"/>
      <c r="J175" s="278"/>
      <c r="K175" s="278"/>
      <c r="L175" s="278"/>
      <c r="M175" s="278"/>
      <c r="N175" s="278"/>
      <c r="O175" s="278"/>
      <c r="P175" s="278"/>
      <c r="Q175" s="278"/>
      <c r="R175" s="278"/>
      <c r="S175" s="278"/>
      <c r="T175" s="278"/>
      <c r="U175" s="278"/>
      <c r="V175" s="278"/>
      <c r="W175" s="278"/>
      <c r="X175" s="278"/>
      <c r="Y175" s="278"/>
      <c r="Z175" s="278"/>
      <c r="AA175" s="278"/>
      <c r="AB175" s="278"/>
      <c r="AC175" s="278"/>
      <c r="AD175" s="278"/>
      <c r="AE175" s="278"/>
      <c r="AF175" s="278"/>
      <c r="AG175" s="278"/>
      <c r="AH175" s="278"/>
      <c r="AI175" s="278"/>
      <c r="AJ175" s="278"/>
      <c r="AK175" s="278"/>
      <c r="AL175" s="278"/>
      <c r="AM175" s="278"/>
      <c r="AN175" s="278"/>
      <c r="AO175" s="278"/>
      <c r="AP175" s="278"/>
      <c r="AQ175" s="278"/>
      <c r="AR175" s="278"/>
      <c r="AS175" s="278"/>
    </row>
    <row r="176" spans="1:45" ht="12.75" customHeight="1">
      <c r="C176" s="278"/>
      <c r="D176" s="278"/>
      <c r="E176" s="278"/>
      <c r="F176" s="278"/>
      <c r="G176" s="278"/>
      <c r="H176" s="278"/>
      <c r="I176" s="278"/>
      <c r="J176" s="278"/>
      <c r="K176" s="278"/>
      <c r="L176" s="278"/>
      <c r="M176" s="278"/>
      <c r="N176" s="278"/>
      <c r="O176" s="278"/>
      <c r="P176" s="278"/>
      <c r="Q176" s="278"/>
      <c r="R176" s="278"/>
      <c r="S176" s="278"/>
      <c r="T176" s="278"/>
      <c r="U176" s="278"/>
      <c r="V176" s="278"/>
      <c r="W176" s="278"/>
      <c r="X176" s="278"/>
      <c r="Y176" s="278"/>
      <c r="Z176" s="278"/>
      <c r="AA176" s="278"/>
      <c r="AB176" s="278"/>
      <c r="AC176" s="278"/>
      <c r="AD176" s="278"/>
      <c r="AE176" s="278"/>
      <c r="AF176" s="278"/>
      <c r="AG176" s="278"/>
      <c r="AH176" s="278"/>
      <c r="AI176" s="278"/>
      <c r="AJ176" s="278"/>
      <c r="AK176" s="278"/>
      <c r="AL176" s="278"/>
      <c r="AM176" s="278"/>
      <c r="AN176" s="278"/>
      <c r="AO176" s="278"/>
      <c r="AP176" s="278"/>
      <c r="AQ176" s="278"/>
      <c r="AR176" s="278"/>
      <c r="AS176" s="278"/>
    </row>
    <row r="178" spans="3:45" ht="12.75" customHeight="1">
      <c r="C178" s="278" t="s">
        <v>341</v>
      </c>
      <c r="D178" s="278"/>
      <c r="E178" s="278"/>
      <c r="F178" s="278"/>
      <c r="G178" s="278"/>
      <c r="H178" s="278"/>
      <c r="I178" s="278"/>
      <c r="J178" s="278"/>
      <c r="K178" s="278"/>
      <c r="L178" s="278"/>
      <c r="M178" s="278"/>
      <c r="N178" s="278"/>
      <c r="O178" s="278"/>
      <c r="P178" s="278"/>
      <c r="Q178" s="278"/>
      <c r="R178" s="278"/>
      <c r="S178" s="278"/>
      <c r="T178" s="278"/>
      <c r="U178" s="278"/>
      <c r="V178" s="278"/>
      <c r="W178" s="278"/>
      <c r="X178" s="278"/>
      <c r="Y178" s="278"/>
      <c r="Z178" s="278"/>
      <c r="AA178" s="278"/>
      <c r="AB178" s="278"/>
      <c r="AC178" s="278"/>
      <c r="AD178" s="278"/>
      <c r="AE178" s="278"/>
      <c r="AF178" s="278"/>
      <c r="AG178" s="278"/>
      <c r="AH178" s="278"/>
      <c r="AI178" s="278"/>
      <c r="AJ178" s="278"/>
      <c r="AK178" s="278"/>
      <c r="AL178" s="278"/>
      <c r="AM178" s="278"/>
      <c r="AN178" s="278"/>
      <c r="AO178" s="278"/>
      <c r="AP178" s="278"/>
      <c r="AQ178" s="278"/>
      <c r="AR178" s="278"/>
      <c r="AS178" s="278"/>
    </row>
    <row r="179" spans="3:45" ht="12.75" customHeight="1">
      <c r="C179" s="278"/>
      <c r="D179" s="278"/>
      <c r="E179" s="278"/>
      <c r="F179" s="278"/>
      <c r="G179" s="278"/>
      <c r="H179" s="278"/>
      <c r="I179" s="278"/>
      <c r="J179" s="278"/>
      <c r="K179" s="278"/>
      <c r="L179" s="278"/>
      <c r="M179" s="278"/>
      <c r="N179" s="278"/>
      <c r="O179" s="278"/>
      <c r="P179" s="278"/>
      <c r="Q179" s="278"/>
      <c r="R179" s="278"/>
      <c r="S179" s="278"/>
      <c r="T179" s="278"/>
      <c r="U179" s="278"/>
      <c r="V179" s="278"/>
      <c r="W179" s="278"/>
      <c r="X179" s="278"/>
      <c r="Y179" s="278"/>
      <c r="Z179" s="278"/>
      <c r="AA179" s="278"/>
      <c r="AB179" s="278"/>
      <c r="AC179" s="278"/>
      <c r="AD179" s="278"/>
      <c r="AE179" s="278"/>
      <c r="AF179" s="278"/>
      <c r="AG179" s="278"/>
      <c r="AH179" s="278"/>
      <c r="AI179" s="278"/>
      <c r="AJ179" s="278"/>
      <c r="AK179" s="278"/>
      <c r="AL179" s="278"/>
      <c r="AM179" s="278"/>
      <c r="AN179" s="278"/>
      <c r="AO179" s="278"/>
      <c r="AP179" s="278"/>
      <c r="AQ179" s="278"/>
      <c r="AR179" s="278"/>
      <c r="AS179" s="278"/>
    </row>
    <row r="180" spans="3:45" ht="12.75" customHeight="1">
      <c r="C180" s="278"/>
      <c r="D180" s="278"/>
      <c r="E180" s="278"/>
      <c r="F180" s="278"/>
      <c r="G180" s="278"/>
      <c r="H180" s="278"/>
      <c r="I180" s="278"/>
      <c r="J180" s="278"/>
      <c r="K180" s="278"/>
      <c r="L180" s="278"/>
      <c r="M180" s="278"/>
      <c r="N180" s="278"/>
      <c r="O180" s="278"/>
      <c r="P180" s="278"/>
      <c r="Q180" s="278"/>
      <c r="R180" s="278"/>
      <c r="S180" s="278"/>
      <c r="T180" s="278"/>
      <c r="U180" s="278"/>
      <c r="V180" s="278"/>
      <c r="W180" s="278"/>
      <c r="X180" s="278"/>
      <c r="Y180" s="278"/>
      <c r="Z180" s="278"/>
      <c r="AA180" s="278"/>
      <c r="AB180" s="278"/>
      <c r="AC180" s="278"/>
      <c r="AD180" s="278"/>
      <c r="AE180" s="278"/>
      <c r="AF180" s="278"/>
      <c r="AG180" s="278"/>
      <c r="AH180" s="278"/>
      <c r="AI180" s="278"/>
      <c r="AJ180" s="278"/>
      <c r="AK180" s="278"/>
      <c r="AL180" s="278"/>
      <c r="AM180" s="278"/>
      <c r="AN180" s="278"/>
      <c r="AO180" s="278"/>
      <c r="AP180" s="278"/>
      <c r="AQ180" s="278"/>
      <c r="AR180" s="278"/>
      <c r="AS180" s="278"/>
    </row>
    <row r="181" spans="3:45" ht="12.75" customHeight="1">
      <c r="C181" s="278"/>
      <c r="D181" s="278"/>
      <c r="E181" s="278"/>
      <c r="F181" s="278"/>
      <c r="G181" s="278"/>
      <c r="H181" s="278"/>
      <c r="I181" s="278"/>
      <c r="J181" s="278"/>
      <c r="K181" s="278"/>
      <c r="L181" s="278"/>
      <c r="M181" s="278"/>
      <c r="N181" s="278"/>
      <c r="O181" s="278"/>
      <c r="P181" s="278"/>
      <c r="Q181" s="278"/>
      <c r="R181" s="278"/>
      <c r="S181" s="278"/>
      <c r="T181" s="278"/>
      <c r="U181" s="278"/>
      <c r="V181" s="278"/>
      <c r="W181" s="278"/>
      <c r="X181" s="278"/>
      <c r="Y181" s="278"/>
      <c r="Z181" s="278"/>
      <c r="AA181" s="278"/>
      <c r="AB181" s="278"/>
      <c r="AC181" s="278"/>
      <c r="AD181" s="278"/>
      <c r="AE181" s="278"/>
      <c r="AF181" s="278"/>
      <c r="AG181" s="278"/>
      <c r="AH181" s="278"/>
      <c r="AI181" s="278"/>
      <c r="AJ181" s="278"/>
      <c r="AK181" s="278"/>
      <c r="AL181" s="278"/>
      <c r="AM181" s="278"/>
      <c r="AN181" s="278"/>
      <c r="AO181" s="278"/>
      <c r="AP181" s="278"/>
      <c r="AQ181" s="278"/>
      <c r="AR181" s="278"/>
      <c r="AS181" s="278"/>
    </row>
    <row r="182" spans="3:45" ht="9.75" customHeight="1"/>
    <row r="183" spans="3:45" ht="12.75" customHeight="1">
      <c r="C183" s="278" t="s">
        <v>342</v>
      </c>
      <c r="D183" s="278"/>
      <c r="E183" s="278"/>
      <c r="F183" s="278"/>
      <c r="G183" s="278"/>
      <c r="H183" s="278"/>
      <c r="I183" s="278"/>
      <c r="J183" s="278"/>
      <c r="K183" s="278"/>
      <c r="L183" s="278"/>
      <c r="M183" s="278"/>
      <c r="N183" s="278"/>
      <c r="O183" s="278"/>
      <c r="P183" s="278"/>
      <c r="Q183" s="278"/>
      <c r="R183" s="278"/>
      <c r="S183" s="278"/>
      <c r="T183" s="278"/>
      <c r="U183" s="278"/>
      <c r="V183" s="278"/>
      <c r="W183" s="278"/>
      <c r="X183" s="278"/>
      <c r="Y183" s="278"/>
      <c r="Z183" s="278"/>
      <c r="AA183" s="278"/>
      <c r="AB183" s="278"/>
      <c r="AC183" s="278"/>
      <c r="AD183" s="278"/>
      <c r="AE183" s="278"/>
      <c r="AF183" s="278"/>
      <c r="AG183" s="278"/>
      <c r="AH183" s="278"/>
      <c r="AI183" s="278"/>
      <c r="AJ183" s="278"/>
      <c r="AK183" s="278"/>
      <c r="AL183" s="278"/>
      <c r="AM183" s="278"/>
      <c r="AN183" s="278"/>
      <c r="AO183" s="278"/>
      <c r="AP183" s="278"/>
      <c r="AQ183" s="278"/>
      <c r="AR183" s="278"/>
      <c r="AS183" s="278"/>
    </row>
    <row r="184" spans="3:45" ht="12.75" customHeight="1">
      <c r="C184" s="278"/>
      <c r="D184" s="278"/>
      <c r="E184" s="278"/>
      <c r="F184" s="278"/>
      <c r="G184" s="278"/>
      <c r="H184" s="278"/>
      <c r="I184" s="278"/>
      <c r="J184" s="278"/>
      <c r="K184" s="278"/>
      <c r="L184" s="278"/>
      <c r="M184" s="278"/>
      <c r="N184" s="278"/>
      <c r="O184" s="278"/>
      <c r="P184" s="278"/>
      <c r="Q184" s="278"/>
      <c r="R184" s="278"/>
      <c r="S184" s="278"/>
      <c r="T184" s="278"/>
      <c r="U184" s="278"/>
      <c r="V184" s="278"/>
      <c r="W184" s="278"/>
      <c r="X184" s="278"/>
      <c r="Y184" s="278"/>
      <c r="Z184" s="278"/>
      <c r="AA184" s="278"/>
      <c r="AB184" s="278"/>
      <c r="AC184" s="278"/>
      <c r="AD184" s="278"/>
      <c r="AE184" s="278"/>
      <c r="AF184" s="278"/>
      <c r="AG184" s="278"/>
      <c r="AH184" s="278"/>
      <c r="AI184" s="278"/>
      <c r="AJ184" s="278"/>
      <c r="AK184" s="278"/>
      <c r="AL184" s="278"/>
      <c r="AM184" s="278"/>
      <c r="AN184" s="278"/>
      <c r="AO184" s="278"/>
      <c r="AP184" s="278"/>
      <c r="AQ184" s="278"/>
      <c r="AR184" s="278"/>
      <c r="AS184" s="278"/>
    </row>
    <row r="185" spans="3:45" ht="12.75" customHeight="1">
      <c r="C185" s="278"/>
      <c r="D185" s="278"/>
      <c r="E185" s="278"/>
      <c r="F185" s="278"/>
      <c r="G185" s="278"/>
      <c r="H185" s="278"/>
      <c r="I185" s="278"/>
      <c r="J185" s="278"/>
      <c r="K185" s="278"/>
      <c r="L185" s="278"/>
      <c r="M185" s="278"/>
      <c r="N185" s="278"/>
      <c r="O185" s="278"/>
      <c r="P185" s="278"/>
      <c r="Q185" s="278"/>
      <c r="R185" s="278"/>
      <c r="S185" s="278"/>
      <c r="T185" s="278"/>
      <c r="U185" s="278"/>
      <c r="V185" s="278"/>
      <c r="W185" s="278"/>
      <c r="X185" s="278"/>
      <c r="Y185" s="278"/>
      <c r="Z185" s="278"/>
      <c r="AA185" s="278"/>
      <c r="AB185" s="278"/>
      <c r="AC185" s="278"/>
      <c r="AD185" s="278"/>
      <c r="AE185" s="278"/>
      <c r="AF185" s="278"/>
      <c r="AG185" s="278"/>
      <c r="AH185" s="278"/>
      <c r="AI185" s="278"/>
      <c r="AJ185" s="278"/>
      <c r="AK185" s="278"/>
      <c r="AL185" s="278"/>
      <c r="AM185" s="278"/>
      <c r="AN185" s="278"/>
      <c r="AO185" s="278"/>
      <c r="AP185" s="278"/>
      <c r="AQ185" s="278"/>
      <c r="AR185" s="278"/>
      <c r="AS185" s="278"/>
    </row>
    <row r="186" spans="3:45" ht="11.25"/>
    <row r="187" spans="3:45" ht="12.75" customHeight="1">
      <c r="C187" s="278" t="s">
        <v>1536</v>
      </c>
      <c r="D187" s="278"/>
      <c r="E187" s="278"/>
      <c r="F187" s="278"/>
      <c r="G187" s="278"/>
      <c r="H187" s="278"/>
      <c r="I187" s="278"/>
      <c r="J187" s="278"/>
      <c r="K187" s="278"/>
      <c r="L187" s="278"/>
      <c r="M187" s="278"/>
      <c r="N187" s="278"/>
      <c r="O187" s="278"/>
      <c r="P187" s="278"/>
      <c r="Q187" s="278"/>
      <c r="R187" s="278"/>
      <c r="S187" s="278"/>
      <c r="T187" s="278"/>
      <c r="U187" s="278"/>
      <c r="V187" s="278"/>
      <c r="W187" s="278"/>
      <c r="X187" s="278"/>
      <c r="Y187" s="278"/>
      <c r="Z187" s="278"/>
      <c r="AA187" s="278"/>
      <c r="AB187" s="278"/>
      <c r="AC187" s="278"/>
      <c r="AD187" s="278"/>
      <c r="AE187" s="278"/>
      <c r="AF187" s="278"/>
      <c r="AG187" s="278"/>
      <c r="AH187" s="278"/>
      <c r="AI187" s="278"/>
      <c r="AJ187" s="278"/>
      <c r="AK187" s="278"/>
      <c r="AL187" s="278"/>
      <c r="AM187" s="278"/>
      <c r="AN187" s="278"/>
      <c r="AO187" s="278"/>
      <c r="AP187" s="278"/>
      <c r="AQ187" s="278"/>
      <c r="AR187" s="278"/>
      <c r="AS187" s="278"/>
    </row>
    <row r="188" spans="3:45" ht="12.75" customHeight="1">
      <c r="C188" s="278"/>
      <c r="D188" s="278"/>
      <c r="E188" s="278"/>
      <c r="F188" s="278"/>
      <c r="G188" s="278"/>
      <c r="H188" s="278"/>
      <c r="I188" s="278"/>
      <c r="J188" s="278"/>
      <c r="K188" s="278"/>
      <c r="L188" s="278"/>
      <c r="M188" s="278"/>
      <c r="N188" s="278"/>
      <c r="O188" s="278"/>
      <c r="P188" s="278"/>
      <c r="Q188" s="278"/>
      <c r="R188" s="278"/>
      <c r="S188" s="278"/>
      <c r="T188" s="278"/>
      <c r="U188" s="278"/>
      <c r="V188" s="278"/>
      <c r="W188" s="278"/>
      <c r="X188" s="278"/>
      <c r="Y188" s="278"/>
      <c r="Z188" s="278"/>
      <c r="AA188" s="278"/>
      <c r="AB188" s="278"/>
      <c r="AC188" s="278"/>
      <c r="AD188" s="278"/>
      <c r="AE188" s="278"/>
      <c r="AF188" s="278"/>
      <c r="AG188" s="278"/>
      <c r="AH188" s="278"/>
      <c r="AI188" s="278"/>
      <c r="AJ188" s="278"/>
      <c r="AK188" s="278"/>
      <c r="AL188" s="278"/>
      <c r="AM188" s="278"/>
      <c r="AN188" s="278"/>
      <c r="AO188" s="278"/>
      <c r="AP188" s="278"/>
      <c r="AQ188" s="278"/>
      <c r="AR188" s="278"/>
      <c r="AS188" s="278"/>
    </row>
    <row r="189" spans="3:45" ht="12.75" customHeight="1">
      <c r="C189" s="278"/>
      <c r="D189" s="278"/>
      <c r="E189" s="278"/>
      <c r="F189" s="278"/>
      <c r="G189" s="278"/>
      <c r="H189" s="278"/>
      <c r="I189" s="278"/>
      <c r="J189" s="278"/>
      <c r="K189" s="278"/>
      <c r="L189" s="278"/>
      <c r="M189" s="278"/>
      <c r="N189" s="278"/>
      <c r="O189" s="278"/>
      <c r="P189" s="278"/>
      <c r="Q189" s="278"/>
      <c r="R189" s="278"/>
      <c r="S189" s="278"/>
      <c r="T189" s="278"/>
      <c r="U189" s="278"/>
      <c r="V189" s="278"/>
      <c r="W189" s="278"/>
      <c r="X189" s="278"/>
      <c r="Y189" s="278"/>
      <c r="Z189" s="278"/>
      <c r="AA189" s="278"/>
      <c r="AB189" s="278"/>
      <c r="AC189" s="278"/>
      <c r="AD189" s="278"/>
      <c r="AE189" s="278"/>
      <c r="AF189" s="278"/>
      <c r="AG189" s="278"/>
      <c r="AH189" s="278"/>
      <c r="AI189" s="278"/>
      <c r="AJ189" s="278"/>
      <c r="AK189" s="278"/>
      <c r="AL189" s="278"/>
      <c r="AM189" s="278"/>
      <c r="AN189" s="278"/>
      <c r="AO189" s="278"/>
      <c r="AP189" s="278"/>
      <c r="AQ189" s="278"/>
      <c r="AR189" s="278"/>
      <c r="AS189" s="278"/>
    </row>
    <row r="190" spans="3:45" ht="12.75" customHeight="1">
      <c r="C190" s="278"/>
      <c r="D190" s="278"/>
      <c r="E190" s="278"/>
      <c r="F190" s="278"/>
      <c r="G190" s="278"/>
      <c r="H190" s="278"/>
      <c r="I190" s="278"/>
      <c r="J190" s="278"/>
      <c r="K190" s="278"/>
      <c r="L190" s="278"/>
      <c r="M190" s="278"/>
      <c r="N190" s="278"/>
      <c r="O190" s="278"/>
      <c r="P190" s="278"/>
      <c r="Q190" s="278"/>
      <c r="R190" s="278"/>
      <c r="S190" s="278"/>
      <c r="T190" s="278"/>
      <c r="U190" s="278"/>
      <c r="V190" s="278"/>
      <c r="W190" s="278"/>
      <c r="X190" s="278"/>
      <c r="Y190" s="278"/>
      <c r="Z190" s="278"/>
      <c r="AA190" s="278"/>
      <c r="AB190" s="278"/>
      <c r="AC190" s="278"/>
      <c r="AD190" s="278"/>
      <c r="AE190" s="278"/>
      <c r="AF190" s="278"/>
      <c r="AG190" s="278"/>
      <c r="AH190" s="278"/>
      <c r="AI190" s="278"/>
      <c r="AJ190" s="278"/>
      <c r="AK190" s="278"/>
      <c r="AL190" s="278"/>
      <c r="AM190" s="278"/>
      <c r="AN190" s="278"/>
      <c r="AO190" s="278"/>
      <c r="AP190" s="278"/>
      <c r="AQ190" s="278"/>
      <c r="AR190" s="278"/>
      <c r="AS190" s="278"/>
    </row>
    <row r="191" spans="3:45" ht="12.75" customHeight="1">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c r="AS191" s="77"/>
    </row>
    <row r="192" spans="3:45" ht="12.75" customHeight="1">
      <c r="C192" s="3"/>
      <c r="D192" s="3"/>
      <c r="E192" s="3"/>
      <c r="F192" s="3"/>
      <c r="G192" s="3"/>
      <c r="H192" s="3"/>
      <c r="I192" s="3"/>
      <c r="J192" s="3"/>
      <c r="K192" s="3"/>
      <c r="L192" s="3"/>
      <c r="M192" s="3"/>
      <c r="N192" s="3"/>
      <c r="O192" s="3"/>
      <c r="P192" s="547" t="s">
        <v>347</v>
      </c>
      <c r="Q192" s="547"/>
      <c r="R192" s="547"/>
      <c r="S192" s="547"/>
      <c r="T192" s="547"/>
      <c r="U192" s="547"/>
      <c r="V192" s="547"/>
      <c r="W192" s="547"/>
      <c r="X192" s="547" t="s">
        <v>348</v>
      </c>
      <c r="Y192" s="547"/>
      <c r="Z192" s="547"/>
      <c r="AA192" s="547"/>
      <c r="AB192" s="547"/>
      <c r="AC192" s="547"/>
      <c r="AD192" s="547"/>
      <c r="AE192" s="547"/>
      <c r="AF192" s="547" t="s">
        <v>1284</v>
      </c>
      <c r="AG192" s="547"/>
      <c r="AH192" s="547"/>
      <c r="AI192" s="547"/>
      <c r="AJ192" s="547"/>
      <c r="AK192" s="547"/>
      <c r="AL192" s="547"/>
      <c r="AM192" s="547"/>
    </row>
    <row r="193" spans="3:45" ht="12.75" customHeight="1">
      <c r="C193" s="88"/>
      <c r="D193" s="88"/>
      <c r="E193" s="88"/>
      <c r="F193" s="88"/>
      <c r="G193" s="88"/>
      <c r="H193" s="88"/>
      <c r="I193" s="88"/>
      <c r="J193" s="88"/>
      <c r="K193" s="88"/>
      <c r="L193" s="88"/>
      <c r="M193" s="88"/>
      <c r="N193" s="88"/>
      <c r="O193" s="88"/>
      <c r="P193" s="544"/>
      <c r="Q193" s="544"/>
      <c r="R193" s="544"/>
      <c r="S193" s="544"/>
      <c r="T193" s="544"/>
      <c r="U193" s="544"/>
      <c r="V193" s="544"/>
      <c r="W193" s="544"/>
      <c r="X193" s="544"/>
      <c r="Y193" s="544"/>
      <c r="Z193" s="544"/>
      <c r="AA193" s="544"/>
      <c r="AB193" s="544"/>
      <c r="AC193" s="544"/>
      <c r="AD193" s="544"/>
      <c r="AE193" s="544"/>
      <c r="AF193" s="544"/>
      <c r="AG193" s="544"/>
      <c r="AH193" s="544"/>
      <c r="AI193" s="544"/>
      <c r="AJ193" s="544"/>
      <c r="AK193" s="544"/>
      <c r="AL193" s="544"/>
      <c r="AM193" s="544"/>
    </row>
    <row r="194" spans="3:45" ht="12.75" customHeight="1">
      <c r="C194" s="208" t="s">
        <v>344</v>
      </c>
      <c r="D194" s="208"/>
      <c r="E194" s="208"/>
      <c r="F194" s="208"/>
      <c r="G194" s="208"/>
      <c r="H194" s="208"/>
      <c r="I194" s="208"/>
      <c r="J194" s="208"/>
      <c r="K194" s="208"/>
      <c r="L194" s="208"/>
      <c r="M194" s="208"/>
      <c r="N194" s="208"/>
      <c r="O194" s="208"/>
      <c r="P194" s="617">
        <v>5</v>
      </c>
      <c r="Q194" s="617"/>
      <c r="R194" s="617"/>
      <c r="S194" s="617"/>
      <c r="T194" s="617"/>
      <c r="U194" s="617"/>
      <c r="V194" s="617"/>
      <c r="W194" s="617"/>
      <c r="X194" s="617" t="s">
        <v>350</v>
      </c>
      <c r="Y194" s="617"/>
      <c r="Z194" s="617"/>
      <c r="AA194" s="617"/>
      <c r="AB194" s="617"/>
      <c r="AC194" s="617"/>
      <c r="AD194" s="617"/>
      <c r="AE194" s="617"/>
      <c r="AF194" s="617">
        <v>20</v>
      </c>
      <c r="AG194" s="617"/>
      <c r="AH194" s="617"/>
      <c r="AI194" s="617"/>
      <c r="AJ194" s="617"/>
      <c r="AK194" s="617"/>
      <c r="AL194" s="617"/>
      <c r="AM194" s="617"/>
    </row>
    <row r="195" spans="3:45" ht="12.75" customHeight="1">
      <c r="C195" s="208" t="s">
        <v>40</v>
      </c>
      <c r="D195" s="208"/>
      <c r="E195" s="208"/>
      <c r="F195" s="208"/>
      <c r="G195" s="208"/>
      <c r="H195" s="208"/>
      <c r="I195" s="208"/>
      <c r="J195" s="208"/>
      <c r="K195" s="208"/>
      <c r="L195" s="208"/>
      <c r="M195" s="208"/>
      <c r="N195" s="208"/>
      <c r="O195" s="208"/>
      <c r="P195" s="617">
        <v>4</v>
      </c>
      <c r="Q195" s="617"/>
      <c r="R195" s="617"/>
      <c r="S195" s="617"/>
      <c r="T195" s="617"/>
      <c r="U195" s="617"/>
      <c r="V195" s="617"/>
      <c r="W195" s="617"/>
      <c r="X195" s="617" t="s">
        <v>350</v>
      </c>
      <c r="Y195" s="617"/>
      <c r="Z195" s="617"/>
      <c r="AA195" s="617"/>
      <c r="AB195" s="617"/>
      <c r="AC195" s="617"/>
      <c r="AD195" s="617"/>
      <c r="AE195" s="617"/>
      <c r="AF195" s="617">
        <v>25</v>
      </c>
      <c r="AG195" s="617"/>
      <c r="AH195" s="617"/>
      <c r="AI195" s="617"/>
      <c r="AJ195" s="617"/>
      <c r="AK195" s="617"/>
      <c r="AL195" s="617"/>
      <c r="AM195" s="617"/>
    </row>
    <row r="196" spans="3:45" ht="12.75" customHeight="1">
      <c r="C196" s="208" t="s">
        <v>345</v>
      </c>
      <c r="D196" s="208"/>
      <c r="E196" s="208"/>
      <c r="F196" s="208"/>
      <c r="G196" s="208"/>
      <c r="H196" s="208"/>
      <c r="I196" s="208"/>
      <c r="J196" s="208"/>
      <c r="K196" s="208"/>
      <c r="L196" s="208"/>
      <c r="M196" s="208"/>
      <c r="N196" s="208"/>
      <c r="O196" s="208"/>
      <c r="P196" s="617">
        <v>8</v>
      </c>
      <c r="Q196" s="617"/>
      <c r="R196" s="617"/>
      <c r="S196" s="617"/>
      <c r="T196" s="617"/>
      <c r="U196" s="617"/>
      <c r="V196" s="617"/>
      <c r="W196" s="617"/>
      <c r="X196" s="617" t="s">
        <v>350</v>
      </c>
      <c r="Y196" s="617"/>
      <c r="Z196" s="617"/>
      <c r="AA196" s="617"/>
      <c r="AB196" s="617"/>
      <c r="AC196" s="617"/>
      <c r="AD196" s="617"/>
      <c r="AE196" s="617"/>
      <c r="AF196" s="617">
        <v>12.5</v>
      </c>
      <c r="AG196" s="617"/>
      <c r="AH196" s="617"/>
      <c r="AI196" s="617"/>
      <c r="AJ196" s="617"/>
      <c r="AK196" s="617"/>
      <c r="AL196" s="617"/>
      <c r="AM196" s="617"/>
    </row>
    <row r="197" spans="3:45" ht="12.75" customHeight="1">
      <c r="C197" s="208" t="s">
        <v>346</v>
      </c>
      <c r="D197" s="208"/>
      <c r="E197" s="208"/>
      <c r="F197" s="208"/>
      <c r="G197" s="208"/>
      <c r="H197" s="208"/>
      <c r="I197" s="208"/>
      <c r="J197" s="208"/>
      <c r="K197" s="208"/>
      <c r="L197" s="208"/>
      <c r="M197" s="208"/>
      <c r="N197" s="208"/>
      <c r="O197" s="208"/>
      <c r="P197" s="617" t="s">
        <v>349</v>
      </c>
      <c r="Q197" s="617"/>
      <c r="R197" s="617"/>
      <c r="S197" s="617"/>
      <c r="T197" s="617"/>
      <c r="U197" s="617"/>
      <c r="V197" s="617"/>
      <c r="W197" s="617"/>
      <c r="X197" s="617" t="s">
        <v>351</v>
      </c>
      <c r="Y197" s="617"/>
      <c r="Z197" s="617"/>
      <c r="AA197" s="617"/>
      <c r="AB197" s="617"/>
      <c r="AC197" s="617"/>
      <c r="AD197" s="617"/>
      <c r="AE197" s="617"/>
      <c r="AF197" s="617">
        <v>100</v>
      </c>
      <c r="AG197" s="617"/>
      <c r="AH197" s="617"/>
      <c r="AI197" s="617"/>
      <c r="AJ197" s="617"/>
      <c r="AK197" s="617"/>
      <c r="AL197" s="617"/>
      <c r="AM197" s="617"/>
    </row>
    <row r="199" spans="3:45" ht="12.75" customHeight="1">
      <c r="C199" s="278" t="s">
        <v>1535</v>
      </c>
      <c r="D199" s="278"/>
      <c r="E199" s="278"/>
      <c r="F199" s="278"/>
      <c r="G199" s="278"/>
      <c r="H199" s="278"/>
      <c r="I199" s="278"/>
      <c r="J199" s="278"/>
      <c r="K199" s="278"/>
      <c r="L199" s="278"/>
      <c r="M199" s="278"/>
      <c r="N199" s="278"/>
      <c r="O199" s="278"/>
      <c r="P199" s="278"/>
      <c r="Q199" s="278"/>
      <c r="R199" s="278"/>
      <c r="S199" s="278"/>
      <c r="T199" s="278"/>
      <c r="U199" s="278"/>
      <c r="V199" s="278"/>
      <c r="W199" s="278"/>
      <c r="X199" s="278"/>
      <c r="Y199" s="278"/>
      <c r="Z199" s="278"/>
      <c r="AA199" s="278"/>
      <c r="AB199" s="278"/>
      <c r="AC199" s="278"/>
      <c r="AD199" s="278"/>
      <c r="AE199" s="278"/>
      <c r="AF199" s="278"/>
      <c r="AG199" s="278"/>
      <c r="AH199" s="278"/>
      <c r="AI199" s="278"/>
      <c r="AJ199" s="278"/>
      <c r="AK199" s="278"/>
      <c r="AL199" s="278"/>
      <c r="AM199" s="278"/>
      <c r="AN199" s="278"/>
      <c r="AO199" s="278"/>
      <c r="AP199" s="278"/>
      <c r="AQ199" s="278"/>
      <c r="AR199" s="278"/>
      <c r="AS199" s="278"/>
    </row>
    <row r="200" spans="3:45" ht="12.75" customHeight="1">
      <c r="C200" s="278"/>
      <c r="D200" s="278"/>
      <c r="E200" s="278"/>
      <c r="F200" s="278"/>
      <c r="G200" s="278"/>
      <c r="H200" s="278"/>
      <c r="I200" s="278"/>
      <c r="J200" s="278"/>
      <c r="K200" s="278"/>
      <c r="L200" s="278"/>
      <c r="M200" s="278"/>
      <c r="N200" s="278"/>
      <c r="O200" s="278"/>
      <c r="P200" s="278"/>
      <c r="Q200" s="278"/>
      <c r="R200" s="278"/>
      <c r="S200" s="278"/>
      <c r="T200" s="278"/>
      <c r="U200" s="278"/>
      <c r="V200" s="278"/>
      <c r="W200" s="278"/>
      <c r="X200" s="278"/>
      <c r="Y200" s="278"/>
      <c r="Z200" s="278"/>
      <c r="AA200" s="278"/>
      <c r="AB200" s="278"/>
      <c r="AC200" s="278"/>
      <c r="AD200" s="278"/>
      <c r="AE200" s="278"/>
      <c r="AF200" s="278"/>
      <c r="AG200" s="278"/>
      <c r="AH200" s="278"/>
      <c r="AI200" s="278"/>
      <c r="AJ200" s="278"/>
      <c r="AK200" s="278"/>
      <c r="AL200" s="278"/>
      <c r="AM200" s="278"/>
      <c r="AN200" s="278"/>
      <c r="AO200" s="278"/>
      <c r="AP200" s="278"/>
      <c r="AQ200" s="278"/>
      <c r="AR200" s="278"/>
      <c r="AS200" s="278"/>
    </row>
    <row r="201" spans="3:45" ht="12.75" customHeight="1">
      <c r="C201" s="278"/>
      <c r="D201" s="278"/>
      <c r="E201" s="278"/>
      <c r="F201" s="278"/>
      <c r="G201" s="278"/>
      <c r="H201" s="278"/>
      <c r="I201" s="278"/>
      <c r="J201" s="278"/>
      <c r="K201" s="278"/>
      <c r="L201" s="278"/>
      <c r="M201" s="278"/>
      <c r="N201" s="278"/>
      <c r="O201" s="278"/>
      <c r="P201" s="278"/>
      <c r="Q201" s="278"/>
      <c r="R201" s="278"/>
      <c r="S201" s="278"/>
      <c r="T201" s="278"/>
      <c r="U201" s="278"/>
      <c r="V201" s="278"/>
      <c r="W201" s="278"/>
      <c r="X201" s="278"/>
      <c r="Y201" s="278"/>
      <c r="Z201" s="278"/>
      <c r="AA201" s="278"/>
      <c r="AB201" s="278"/>
      <c r="AC201" s="278"/>
      <c r="AD201" s="278"/>
      <c r="AE201" s="278"/>
      <c r="AF201" s="278"/>
      <c r="AG201" s="278"/>
      <c r="AH201" s="278"/>
      <c r="AI201" s="278"/>
      <c r="AJ201" s="278"/>
      <c r="AK201" s="278"/>
      <c r="AL201" s="278"/>
      <c r="AM201" s="278"/>
      <c r="AN201" s="278"/>
      <c r="AO201" s="278"/>
      <c r="AP201" s="278"/>
      <c r="AQ201" s="278"/>
      <c r="AR201" s="278"/>
      <c r="AS201" s="278"/>
    </row>
    <row r="202" spans="3:45" ht="12.75" customHeight="1">
      <c r="C202" s="278"/>
      <c r="D202" s="278"/>
      <c r="E202" s="278"/>
      <c r="F202" s="278"/>
      <c r="G202" s="278"/>
      <c r="H202" s="278"/>
      <c r="I202" s="278"/>
      <c r="J202" s="278"/>
      <c r="K202" s="278"/>
      <c r="L202" s="278"/>
      <c r="M202" s="278"/>
      <c r="N202" s="278"/>
      <c r="O202" s="278"/>
      <c r="P202" s="278"/>
      <c r="Q202" s="278"/>
      <c r="R202" s="278"/>
      <c r="S202" s="278"/>
      <c r="T202" s="278"/>
      <c r="U202" s="278"/>
      <c r="V202" s="278"/>
      <c r="W202" s="278"/>
      <c r="X202" s="278"/>
      <c r="Y202" s="278"/>
      <c r="Z202" s="278"/>
      <c r="AA202" s="278"/>
      <c r="AB202" s="278"/>
      <c r="AC202" s="278"/>
      <c r="AD202" s="278"/>
      <c r="AE202" s="278"/>
      <c r="AF202" s="278"/>
      <c r="AG202" s="278"/>
      <c r="AH202" s="278"/>
      <c r="AI202" s="278"/>
      <c r="AJ202" s="278"/>
      <c r="AK202" s="278"/>
      <c r="AL202" s="278"/>
      <c r="AM202" s="278"/>
      <c r="AN202" s="278"/>
      <c r="AO202" s="278"/>
      <c r="AP202" s="278"/>
      <c r="AQ202" s="278"/>
      <c r="AR202" s="278"/>
      <c r="AS202" s="278"/>
    </row>
    <row r="204" spans="3:45" ht="12.75" customHeight="1">
      <c r="C204" s="3"/>
      <c r="D204" s="3"/>
      <c r="E204" s="3"/>
      <c r="F204" s="3"/>
      <c r="G204" s="3"/>
      <c r="H204" s="3"/>
      <c r="I204" s="3"/>
      <c r="J204" s="3"/>
      <c r="K204" s="3"/>
      <c r="L204" s="3"/>
      <c r="M204" s="3"/>
      <c r="N204" s="3"/>
      <c r="O204" s="3"/>
      <c r="P204" s="547" t="s">
        <v>347</v>
      </c>
      <c r="Q204" s="547"/>
      <c r="R204" s="547"/>
      <c r="S204" s="547"/>
      <c r="T204" s="547"/>
      <c r="U204" s="547"/>
      <c r="V204" s="547"/>
      <c r="W204" s="547"/>
      <c r="X204" s="547" t="s">
        <v>348</v>
      </c>
      <c r="Y204" s="547"/>
      <c r="Z204" s="547"/>
      <c r="AA204" s="547"/>
      <c r="AB204" s="547"/>
      <c r="AC204" s="547"/>
      <c r="AD204" s="547"/>
      <c r="AE204" s="547"/>
      <c r="AF204" s="547" t="s">
        <v>1284</v>
      </c>
      <c r="AG204" s="547"/>
      <c r="AH204" s="547"/>
      <c r="AI204" s="547"/>
      <c r="AJ204" s="547"/>
      <c r="AK204" s="547"/>
      <c r="AL204" s="547"/>
      <c r="AM204" s="547"/>
    </row>
    <row r="205" spans="3:45" ht="12.75" customHeight="1">
      <c r="C205" s="88"/>
      <c r="D205" s="88"/>
      <c r="E205" s="88"/>
      <c r="F205" s="88"/>
      <c r="G205" s="88"/>
      <c r="H205" s="88"/>
      <c r="I205" s="88"/>
      <c r="J205" s="88"/>
      <c r="K205" s="88"/>
      <c r="L205" s="88"/>
      <c r="M205" s="88"/>
      <c r="N205" s="88"/>
      <c r="O205" s="88"/>
      <c r="P205" s="544"/>
      <c r="Q205" s="544"/>
      <c r="R205" s="544"/>
      <c r="S205" s="544"/>
      <c r="T205" s="544"/>
      <c r="U205" s="544"/>
      <c r="V205" s="544"/>
      <c r="W205" s="544"/>
      <c r="X205" s="544"/>
      <c r="Y205" s="544"/>
      <c r="Z205" s="544"/>
      <c r="AA205" s="544"/>
      <c r="AB205" s="544"/>
      <c r="AC205" s="544"/>
      <c r="AD205" s="544"/>
      <c r="AE205" s="544"/>
      <c r="AF205" s="544"/>
      <c r="AG205" s="544"/>
      <c r="AH205" s="544"/>
      <c r="AI205" s="544"/>
      <c r="AJ205" s="544"/>
      <c r="AK205" s="544"/>
      <c r="AL205" s="544"/>
      <c r="AM205" s="544"/>
    </row>
    <row r="206" spans="3:45" ht="12.75" customHeight="1">
      <c r="C206" s="208" t="s">
        <v>59</v>
      </c>
      <c r="D206" s="208"/>
      <c r="E206" s="208"/>
      <c r="F206" s="208"/>
      <c r="G206" s="208"/>
      <c r="H206" s="208"/>
      <c r="I206" s="208"/>
      <c r="J206" s="208"/>
      <c r="K206" s="208"/>
      <c r="L206" s="208"/>
      <c r="M206" s="208"/>
      <c r="N206" s="208"/>
      <c r="O206" s="208"/>
      <c r="P206" s="617">
        <v>20</v>
      </c>
      <c r="Q206" s="617"/>
      <c r="R206" s="617"/>
      <c r="S206" s="617"/>
      <c r="T206" s="617"/>
      <c r="U206" s="617"/>
      <c r="V206" s="617"/>
      <c r="W206" s="617"/>
      <c r="X206" s="617" t="s">
        <v>350</v>
      </c>
      <c r="Y206" s="617"/>
      <c r="Z206" s="617"/>
      <c r="AA206" s="617"/>
      <c r="AB206" s="617"/>
      <c r="AC206" s="617"/>
      <c r="AD206" s="617"/>
      <c r="AE206" s="617"/>
      <c r="AF206" s="617">
        <v>5</v>
      </c>
      <c r="AG206" s="617"/>
      <c r="AH206" s="617"/>
      <c r="AI206" s="617"/>
      <c r="AJ206" s="617"/>
      <c r="AK206" s="617"/>
      <c r="AL206" s="617"/>
      <c r="AM206" s="617"/>
    </row>
    <row r="207" spans="3:45" ht="12.75" customHeight="1">
      <c r="C207" s="208" t="s">
        <v>352</v>
      </c>
      <c r="D207" s="208"/>
      <c r="E207" s="208"/>
      <c r="F207" s="208"/>
      <c r="G207" s="208"/>
      <c r="H207" s="208"/>
      <c r="I207" s="208"/>
      <c r="J207" s="208"/>
      <c r="K207" s="208"/>
      <c r="L207" s="208"/>
      <c r="M207" s="208"/>
      <c r="N207" s="208"/>
      <c r="O207" s="208"/>
      <c r="P207" s="617" t="s">
        <v>1172</v>
      </c>
      <c r="Q207" s="617"/>
      <c r="R207" s="617"/>
      <c r="S207" s="617"/>
      <c r="T207" s="617"/>
      <c r="U207" s="617"/>
      <c r="V207" s="617"/>
      <c r="W207" s="617"/>
      <c r="X207" s="617" t="s">
        <v>350</v>
      </c>
      <c r="Y207" s="617"/>
      <c r="Z207" s="617"/>
      <c r="AA207" s="617"/>
      <c r="AB207" s="617"/>
      <c r="AC207" s="617"/>
      <c r="AD207" s="617"/>
      <c r="AE207" s="617"/>
      <c r="AF207" s="617" t="s">
        <v>1189</v>
      </c>
      <c r="AG207" s="617"/>
      <c r="AH207" s="617"/>
      <c r="AI207" s="617"/>
      <c r="AJ207" s="617"/>
      <c r="AK207" s="617"/>
      <c r="AL207" s="617"/>
      <c r="AM207" s="617"/>
    </row>
    <row r="208" spans="3:45" ht="12.75" customHeight="1">
      <c r="C208" s="208" t="s">
        <v>353</v>
      </c>
      <c r="D208" s="208"/>
      <c r="E208" s="208"/>
      <c r="F208" s="208"/>
      <c r="G208" s="208"/>
      <c r="H208" s="208"/>
      <c r="I208" s="208"/>
      <c r="J208" s="208"/>
      <c r="K208" s="208"/>
      <c r="L208" s="208"/>
      <c r="M208" s="208"/>
      <c r="N208" s="208"/>
      <c r="O208" s="208"/>
      <c r="P208" s="617" t="s">
        <v>1642</v>
      </c>
      <c r="Q208" s="617"/>
      <c r="R208" s="617"/>
      <c r="S208" s="617"/>
      <c r="T208" s="617"/>
      <c r="U208" s="617"/>
      <c r="V208" s="617"/>
      <c r="W208" s="617"/>
      <c r="X208" s="617" t="s">
        <v>350</v>
      </c>
      <c r="Y208" s="617"/>
      <c r="Z208" s="617"/>
      <c r="AA208" s="617"/>
      <c r="AB208" s="617"/>
      <c r="AC208" s="617"/>
      <c r="AD208" s="617"/>
      <c r="AE208" s="617"/>
      <c r="AF208" s="617" t="s">
        <v>1643</v>
      </c>
      <c r="AG208" s="617"/>
      <c r="AH208" s="617"/>
      <c r="AI208" s="617"/>
      <c r="AJ208" s="617"/>
      <c r="AK208" s="617"/>
      <c r="AL208" s="617"/>
      <c r="AM208" s="617"/>
    </row>
    <row r="209" spans="1:45" ht="12.75" customHeight="1">
      <c r="C209" s="208" t="s">
        <v>354</v>
      </c>
      <c r="D209" s="208"/>
      <c r="E209" s="208"/>
      <c r="F209" s="208"/>
      <c r="G209" s="208"/>
      <c r="H209" s="208"/>
      <c r="I209" s="208"/>
      <c r="J209" s="208"/>
      <c r="K209" s="208"/>
      <c r="L209" s="208"/>
      <c r="M209" s="208"/>
      <c r="N209" s="208"/>
      <c r="O209" s="208"/>
      <c r="P209" s="617" t="s">
        <v>349</v>
      </c>
      <c r="Q209" s="617"/>
      <c r="R209" s="617"/>
      <c r="S209" s="617"/>
      <c r="T209" s="617"/>
      <c r="U209" s="617"/>
      <c r="V209" s="617"/>
      <c r="W209" s="617"/>
      <c r="X209" s="617" t="s">
        <v>351</v>
      </c>
      <c r="Y209" s="617"/>
      <c r="Z209" s="617"/>
      <c r="AA209" s="617"/>
      <c r="AB209" s="617"/>
      <c r="AC209" s="617"/>
      <c r="AD209" s="617"/>
      <c r="AE209" s="617"/>
      <c r="AF209" s="617">
        <v>100</v>
      </c>
      <c r="AG209" s="617"/>
      <c r="AH209" s="617"/>
      <c r="AI209" s="617"/>
      <c r="AJ209" s="617"/>
      <c r="AK209" s="617"/>
      <c r="AL209" s="617"/>
      <c r="AM209" s="617"/>
    </row>
    <row r="211" spans="1:45" ht="12.75" customHeight="1">
      <c r="A211" s="84" t="s">
        <v>5</v>
      </c>
      <c r="B211" s="85" t="s">
        <v>343</v>
      </c>
      <c r="C211" s="297" t="s">
        <v>355</v>
      </c>
      <c r="D211" s="297"/>
      <c r="E211" s="297"/>
      <c r="F211" s="297"/>
      <c r="G211" s="297"/>
      <c r="H211" s="297"/>
      <c r="I211" s="297"/>
      <c r="J211" s="297"/>
      <c r="K211" s="297"/>
      <c r="L211" s="297"/>
      <c r="M211" s="297"/>
      <c r="N211" s="297"/>
      <c r="O211" s="297"/>
      <c r="P211" s="297"/>
      <c r="Q211" s="297"/>
      <c r="R211" s="297"/>
      <c r="S211" s="297"/>
      <c r="T211" s="297"/>
      <c r="U211" s="297"/>
      <c r="V211" s="297"/>
      <c r="W211" s="297"/>
      <c r="X211" s="297"/>
      <c r="Y211" s="297"/>
      <c r="Z211" s="297"/>
      <c r="AA211" s="297"/>
      <c r="AB211" s="297"/>
      <c r="AC211" s="297"/>
      <c r="AD211" s="297"/>
      <c r="AE211" s="297"/>
      <c r="AF211" s="297"/>
      <c r="AG211" s="297"/>
      <c r="AH211" s="297"/>
      <c r="AI211" s="297"/>
      <c r="AJ211" s="297"/>
      <c r="AK211" s="297"/>
      <c r="AL211" s="297"/>
      <c r="AM211" s="297"/>
      <c r="AN211" s="297"/>
      <c r="AO211" s="297"/>
      <c r="AP211" s="297"/>
      <c r="AQ211" s="297"/>
      <c r="AR211" s="297"/>
      <c r="AS211" s="297"/>
    </row>
    <row r="212" spans="1:45" ht="12.75" customHeight="1">
      <c r="C212" s="278" t="s">
        <v>1190</v>
      </c>
      <c r="D212" s="278"/>
      <c r="E212" s="278"/>
      <c r="F212" s="278"/>
      <c r="G212" s="278"/>
      <c r="H212" s="278"/>
      <c r="I212" s="278"/>
      <c r="J212" s="278"/>
      <c r="K212" s="278"/>
      <c r="L212" s="278"/>
      <c r="M212" s="278"/>
      <c r="N212" s="278"/>
      <c r="O212" s="278"/>
      <c r="P212" s="278"/>
      <c r="Q212" s="278"/>
      <c r="R212" s="278"/>
      <c r="S212" s="278"/>
      <c r="T212" s="278"/>
      <c r="U212" s="278"/>
      <c r="V212" s="278"/>
      <c r="W212" s="278"/>
      <c r="X212" s="278"/>
      <c r="Y212" s="278"/>
      <c r="Z212" s="278"/>
      <c r="AA212" s="278"/>
      <c r="AB212" s="278"/>
      <c r="AC212" s="278"/>
      <c r="AD212" s="278"/>
      <c r="AE212" s="278"/>
      <c r="AF212" s="278"/>
      <c r="AG212" s="278"/>
      <c r="AH212" s="278"/>
      <c r="AI212" s="278"/>
      <c r="AJ212" s="278"/>
      <c r="AK212" s="278"/>
      <c r="AL212" s="278"/>
      <c r="AM212" s="278"/>
      <c r="AN212" s="278"/>
      <c r="AO212" s="278"/>
      <c r="AP212" s="278"/>
      <c r="AQ212" s="278"/>
      <c r="AR212" s="278"/>
      <c r="AS212" s="278"/>
    </row>
    <row r="213" spans="1:45" ht="12.75" customHeight="1">
      <c r="C213" s="278"/>
      <c r="D213" s="278"/>
      <c r="E213" s="278"/>
      <c r="F213" s="278"/>
      <c r="G213" s="278"/>
      <c r="H213" s="278"/>
      <c r="I213" s="278"/>
      <c r="J213" s="278"/>
      <c r="K213" s="278"/>
      <c r="L213" s="278"/>
      <c r="M213" s="278"/>
      <c r="N213" s="278"/>
      <c r="O213" s="278"/>
      <c r="P213" s="278"/>
      <c r="Q213" s="278"/>
      <c r="R213" s="278"/>
      <c r="S213" s="278"/>
      <c r="T213" s="278"/>
      <c r="U213" s="278"/>
      <c r="V213" s="278"/>
      <c r="W213" s="278"/>
      <c r="X213" s="278"/>
      <c r="Y213" s="278"/>
      <c r="Z213" s="278"/>
      <c r="AA213" s="278"/>
      <c r="AB213" s="278"/>
      <c r="AC213" s="278"/>
      <c r="AD213" s="278"/>
      <c r="AE213" s="278"/>
      <c r="AF213" s="278"/>
      <c r="AG213" s="278"/>
      <c r="AH213" s="278"/>
      <c r="AI213" s="278"/>
      <c r="AJ213" s="278"/>
      <c r="AK213" s="278"/>
      <c r="AL213" s="278"/>
      <c r="AM213" s="278"/>
      <c r="AN213" s="278"/>
      <c r="AO213" s="278"/>
      <c r="AP213" s="278"/>
      <c r="AQ213" s="278"/>
      <c r="AR213" s="278"/>
      <c r="AS213" s="278"/>
    </row>
    <row r="215" spans="1:45" ht="12.75" customHeight="1">
      <c r="C215" s="208" t="s">
        <v>1191</v>
      </c>
      <c r="D215" s="208"/>
      <c r="E215" s="208"/>
      <c r="F215" s="208"/>
      <c r="G215" s="208"/>
      <c r="H215" s="208"/>
      <c r="I215" s="208"/>
      <c r="J215" s="208"/>
      <c r="K215" s="208"/>
      <c r="L215" s="208"/>
      <c r="M215" s="208"/>
      <c r="N215" s="208"/>
      <c r="O215" s="208"/>
      <c r="P215" s="208"/>
      <c r="Q215" s="208"/>
      <c r="R215" s="208"/>
      <c r="S215" s="208"/>
      <c r="T215" s="208"/>
      <c r="U215" s="208"/>
      <c r="V215" s="208"/>
      <c r="W215" s="208"/>
      <c r="X215" s="208"/>
      <c r="Y215" s="208"/>
      <c r="Z215" s="208"/>
      <c r="AA215" s="208"/>
      <c r="AB215" s="208"/>
      <c r="AC215" s="208"/>
      <c r="AD215" s="208"/>
      <c r="AE215" s="208"/>
      <c r="AF215" s="208"/>
      <c r="AG215" s="208"/>
      <c r="AH215" s="208"/>
      <c r="AI215" s="208"/>
      <c r="AJ215" s="208"/>
      <c r="AK215" s="208"/>
      <c r="AL215" s="208"/>
      <c r="AM215" s="208"/>
      <c r="AN215" s="208"/>
      <c r="AO215" s="208"/>
      <c r="AP215" s="208"/>
      <c r="AQ215" s="208"/>
      <c r="AR215" s="208"/>
      <c r="AS215" s="208"/>
    </row>
    <row r="217" spans="1:45" ht="12.75" hidden="1" customHeight="1"/>
    <row r="218" spans="1:45" ht="12.75" customHeight="1">
      <c r="A218" s="84" t="s">
        <v>6</v>
      </c>
      <c r="B218" s="85" t="s">
        <v>343</v>
      </c>
      <c r="C218" s="297" t="s">
        <v>79</v>
      </c>
      <c r="D218" s="297"/>
      <c r="E218" s="297"/>
      <c r="F218" s="297"/>
      <c r="G218" s="297"/>
      <c r="H218" s="297"/>
      <c r="I218" s="297"/>
      <c r="J218" s="297"/>
      <c r="K218" s="297"/>
      <c r="L218" s="297"/>
      <c r="M218" s="297"/>
      <c r="N218" s="297"/>
      <c r="O218" s="297"/>
      <c r="P218" s="297"/>
      <c r="Q218" s="297"/>
      <c r="R218" s="297"/>
      <c r="S218" s="297"/>
      <c r="T218" s="297"/>
      <c r="U218" s="297"/>
      <c r="V218" s="297"/>
      <c r="W218" s="297"/>
      <c r="X218" s="297"/>
      <c r="Y218" s="297"/>
      <c r="Z218" s="297"/>
      <c r="AA218" s="297"/>
      <c r="AB218" s="297"/>
      <c r="AC218" s="297"/>
      <c r="AD218" s="297"/>
      <c r="AE218" s="297"/>
      <c r="AF218" s="297"/>
      <c r="AG218" s="297"/>
      <c r="AH218" s="297"/>
      <c r="AI218" s="297"/>
      <c r="AJ218" s="297"/>
      <c r="AK218" s="297"/>
      <c r="AL218" s="297"/>
      <c r="AM218" s="297"/>
      <c r="AN218" s="297"/>
      <c r="AO218" s="297"/>
      <c r="AP218" s="297"/>
      <c r="AQ218" s="297"/>
      <c r="AR218" s="297"/>
      <c r="AS218" s="297"/>
    </row>
    <row r="219" spans="1:45" ht="12.75" customHeight="1">
      <c r="C219" s="278" t="s">
        <v>356</v>
      </c>
      <c r="D219" s="278"/>
      <c r="E219" s="278"/>
      <c r="F219" s="278"/>
      <c r="G219" s="278"/>
      <c r="H219" s="278"/>
      <c r="I219" s="278"/>
      <c r="J219" s="278"/>
      <c r="K219" s="278"/>
      <c r="L219" s="278"/>
      <c r="M219" s="278"/>
      <c r="N219" s="278"/>
      <c r="O219" s="278"/>
      <c r="P219" s="278"/>
      <c r="Q219" s="278"/>
      <c r="R219" s="278"/>
      <c r="S219" s="278"/>
      <c r="T219" s="278"/>
      <c r="U219" s="278"/>
      <c r="V219" s="278"/>
      <c r="W219" s="278"/>
      <c r="X219" s="278"/>
      <c r="Y219" s="278"/>
      <c r="Z219" s="278"/>
      <c r="AA219" s="278"/>
      <c r="AB219" s="278"/>
      <c r="AC219" s="278"/>
      <c r="AD219" s="278"/>
      <c r="AE219" s="278"/>
      <c r="AF219" s="278"/>
      <c r="AG219" s="278"/>
      <c r="AH219" s="278"/>
      <c r="AI219" s="278"/>
      <c r="AJ219" s="278"/>
      <c r="AK219" s="278"/>
      <c r="AL219" s="278"/>
      <c r="AM219" s="278"/>
      <c r="AN219" s="278"/>
      <c r="AO219" s="278"/>
      <c r="AP219" s="278"/>
      <c r="AQ219" s="278"/>
      <c r="AR219" s="278"/>
      <c r="AS219" s="278"/>
    </row>
    <row r="220" spans="1:45" ht="12.75" customHeight="1">
      <c r="C220" s="278"/>
      <c r="D220" s="278"/>
      <c r="E220" s="278"/>
      <c r="F220" s="278"/>
      <c r="G220" s="278"/>
      <c r="H220" s="278"/>
      <c r="I220" s="278"/>
      <c r="J220" s="278"/>
      <c r="K220" s="278"/>
      <c r="L220" s="278"/>
      <c r="M220" s="278"/>
      <c r="N220" s="278"/>
      <c r="O220" s="278"/>
      <c r="P220" s="278"/>
      <c r="Q220" s="278"/>
      <c r="R220" s="278"/>
      <c r="S220" s="278"/>
      <c r="T220" s="278"/>
      <c r="U220" s="278"/>
      <c r="V220" s="278"/>
      <c r="W220" s="278"/>
      <c r="X220" s="278"/>
      <c r="Y220" s="278"/>
      <c r="Z220" s="278"/>
      <c r="AA220" s="278"/>
      <c r="AB220" s="278"/>
      <c r="AC220" s="278"/>
      <c r="AD220" s="278"/>
      <c r="AE220" s="278"/>
      <c r="AF220" s="278"/>
      <c r="AG220" s="278"/>
      <c r="AH220" s="278"/>
      <c r="AI220" s="278"/>
      <c r="AJ220" s="278"/>
      <c r="AK220" s="278"/>
      <c r="AL220" s="278"/>
      <c r="AM220" s="278"/>
      <c r="AN220" s="278"/>
      <c r="AO220" s="278"/>
      <c r="AP220" s="278"/>
      <c r="AQ220" s="278"/>
      <c r="AR220" s="278"/>
      <c r="AS220" s="278"/>
    </row>
    <row r="221" spans="1:45" ht="8.25" customHeight="1"/>
    <row r="222" spans="1:45" ht="12.75" customHeight="1">
      <c r="C222" s="208" t="s">
        <v>357</v>
      </c>
      <c r="D222" s="208"/>
      <c r="E222" s="208"/>
      <c r="F222" s="208"/>
      <c r="G222" s="208"/>
      <c r="H222" s="208"/>
      <c r="I222" s="208"/>
      <c r="J222" s="208"/>
      <c r="K222" s="208"/>
      <c r="L222" s="208"/>
      <c r="M222" s="208"/>
      <c r="N222" s="208"/>
      <c r="O222" s="208"/>
      <c r="P222" s="208"/>
      <c r="Q222" s="208"/>
      <c r="R222" s="208"/>
      <c r="S222" s="208"/>
      <c r="T222" s="208"/>
      <c r="U222" s="208"/>
      <c r="V222" s="208"/>
      <c r="W222" s="208"/>
      <c r="X222" s="208"/>
      <c r="Y222" s="208"/>
      <c r="Z222" s="208"/>
      <c r="AA222" s="208"/>
      <c r="AB222" s="208"/>
      <c r="AC222" s="208"/>
      <c r="AD222" s="208"/>
      <c r="AE222" s="208"/>
      <c r="AF222" s="208"/>
      <c r="AG222" s="208"/>
      <c r="AH222" s="208"/>
      <c r="AI222" s="208"/>
      <c r="AJ222" s="208"/>
      <c r="AK222" s="208"/>
      <c r="AL222" s="208"/>
      <c r="AM222" s="208"/>
      <c r="AN222" s="208"/>
      <c r="AO222" s="208"/>
      <c r="AP222" s="208"/>
      <c r="AQ222" s="208"/>
      <c r="AR222" s="208"/>
      <c r="AS222" s="208"/>
    </row>
    <row r="223" spans="1:45" ht="8.25" customHeight="1"/>
    <row r="224" spans="1:45" ht="12.75" customHeight="1">
      <c r="C224" s="208" t="s">
        <v>358</v>
      </c>
      <c r="D224" s="208"/>
      <c r="E224" s="208"/>
      <c r="F224" s="208"/>
      <c r="G224" s="208"/>
      <c r="H224" s="208"/>
      <c r="I224" s="208"/>
      <c r="J224" s="208"/>
      <c r="K224" s="208"/>
      <c r="L224" s="208"/>
      <c r="M224" s="208"/>
      <c r="N224" s="208"/>
      <c r="O224" s="208"/>
      <c r="P224" s="208"/>
      <c r="Q224" s="208"/>
      <c r="R224" s="208"/>
      <c r="S224" s="208"/>
      <c r="T224" s="208"/>
      <c r="U224" s="208"/>
      <c r="V224" s="208"/>
      <c r="W224" s="208"/>
      <c r="X224" s="208"/>
      <c r="Y224" s="208"/>
      <c r="Z224" s="208"/>
      <c r="AA224" s="208"/>
      <c r="AB224" s="208"/>
      <c r="AC224" s="208"/>
      <c r="AD224" s="208"/>
      <c r="AE224" s="208"/>
      <c r="AF224" s="208"/>
      <c r="AG224" s="208"/>
      <c r="AH224" s="208"/>
      <c r="AI224" s="208"/>
      <c r="AJ224" s="208"/>
      <c r="AK224" s="208"/>
      <c r="AL224" s="208"/>
      <c r="AM224" s="208"/>
      <c r="AN224" s="208"/>
      <c r="AO224" s="208"/>
      <c r="AP224" s="208"/>
      <c r="AQ224" s="208"/>
      <c r="AR224" s="208"/>
      <c r="AS224" s="208"/>
    </row>
    <row r="225" spans="3:45" ht="7.5" customHeight="1"/>
    <row r="226" spans="3:45" ht="12.75" customHeight="1">
      <c r="C226" s="278" t="s">
        <v>1285</v>
      </c>
      <c r="D226" s="278"/>
      <c r="E226" s="278"/>
      <c r="F226" s="278"/>
      <c r="G226" s="278"/>
      <c r="H226" s="278"/>
      <c r="I226" s="278"/>
      <c r="J226" s="278"/>
      <c r="K226" s="278"/>
      <c r="L226" s="278"/>
      <c r="M226" s="278"/>
      <c r="N226" s="278"/>
      <c r="O226" s="278"/>
      <c r="P226" s="278"/>
      <c r="Q226" s="278"/>
      <c r="R226" s="278"/>
      <c r="S226" s="278"/>
      <c r="T226" s="278"/>
      <c r="U226" s="278"/>
      <c r="V226" s="278"/>
      <c r="W226" s="278"/>
      <c r="X226" s="278"/>
      <c r="Y226" s="278"/>
      <c r="Z226" s="278"/>
      <c r="AA226" s="278"/>
      <c r="AB226" s="278"/>
      <c r="AC226" s="278"/>
      <c r="AD226" s="278"/>
      <c r="AE226" s="278"/>
      <c r="AF226" s="278"/>
      <c r="AG226" s="278"/>
      <c r="AH226" s="278"/>
      <c r="AI226" s="278"/>
      <c r="AJ226" s="278"/>
      <c r="AK226" s="278"/>
      <c r="AL226" s="278"/>
      <c r="AM226" s="278"/>
      <c r="AN226" s="278"/>
      <c r="AO226" s="278"/>
      <c r="AP226" s="278"/>
      <c r="AQ226" s="278"/>
      <c r="AR226" s="278"/>
      <c r="AS226" s="278"/>
    </row>
    <row r="227" spans="3:45" ht="12.75" customHeight="1">
      <c r="C227" s="278"/>
      <c r="D227" s="278"/>
      <c r="E227" s="278"/>
      <c r="F227" s="278"/>
      <c r="G227" s="278"/>
      <c r="H227" s="278"/>
      <c r="I227" s="278"/>
      <c r="J227" s="278"/>
      <c r="K227" s="278"/>
      <c r="L227" s="278"/>
      <c r="M227" s="278"/>
      <c r="N227" s="278"/>
      <c r="O227" s="278"/>
      <c r="P227" s="278"/>
      <c r="Q227" s="278"/>
      <c r="R227" s="278"/>
      <c r="S227" s="278"/>
      <c r="T227" s="278"/>
      <c r="U227" s="278"/>
      <c r="V227" s="278"/>
      <c r="W227" s="278"/>
      <c r="X227" s="278"/>
      <c r="Y227" s="278"/>
      <c r="Z227" s="278"/>
      <c r="AA227" s="278"/>
      <c r="AB227" s="278"/>
      <c r="AC227" s="278"/>
      <c r="AD227" s="278"/>
      <c r="AE227" s="278"/>
      <c r="AF227" s="278"/>
      <c r="AG227" s="278"/>
      <c r="AH227" s="278"/>
      <c r="AI227" s="278"/>
      <c r="AJ227" s="278"/>
      <c r="AK227" s="278"/>
      <c r="AL227" s="278"/>
      <c r="AM227" s="278"/>
      <c r="AN227" s="278"/>
      <c r="AO227" s="278"/>
      <c r="AP227" s="278"/>
      <c r="AQ227" s="278"/>
      <c r="AR227" s="278"/>
      <c r="AS227" s="278"/>
    </row>
    <row r="228" spans="3:45" ht="12.75" customHeight="1">
      <c r="C228" s="278"/>
      <c r="D228" s="278"/>
      <c r="E228" s="278"/>
      <c r="F228" s="278"/>
      <c r="G228" s="278"/>
      <c r="H228" s="278"/>
      <c r="I228" s="278"/>
      <c r="J228" s="278"/>
      <c r="K228" s="278"/>
      <c r="L228" s="278"/>
      <c r="M228" s="278"/>
      <c r="N228" s="278"/>
      <c r="O228" s="278"/>
      <c r="P228" s="278"/>
      <c r="Q228" s="278"/>
      <c r="R228" s="278"/>
      <c r="S228" s="278"/>
      <c r="T228" s="278"/>
      <c r="U228" s="278"/>
      <c r="V228" s="278"/>
      <c r="W228" s="278"/>
      <c r="X228" s="278"/>
      <c r="Y228" s="278"/>
      <c r="Z228" s="278"/>
      <c r="AA228" s="278"/>
      <c r="AB228" s="278"/>
      <c r="AC228" s="278"/>
      <c r="AD228" s="278"/>
      <c r="AE228" s="278"/>
      <c r="AF228" s="278"/>
      <c r="AG228" s="278"/>
      <c r="AH228" s="278"/>
      <c r="AI228" s="278"/>
      <c r="AJ228" s="278"/>
      <c r="AK228" s="278"/>
      <c r="AL228" s="278"/>
      <c r="AM228" s="278"/>
      <c r="AN228" s="278"/>
      <c r="AO228" s="278"/>
      <c r="AP228" s="278"/>
      <c r="AQ228" s="278"/>
      <c r="AR228" s="278"/>
      <c r="AS228" s="278"/>
    </row>
    <row r="229" spans="3:45" ht="12.75" customHeight="1">
      <c r="C229" s="278"/>
      <c r="D229" s="278"/>
      <c r="E229" s="278"/>
      <c r="F229" s="278"/>
      <c r="G229" s="278"/>
      <c r="H229" s="278"/>
      <c r="I229" s="278"/>
      <c r="J229" s="278"/>
      <c r="K229" s="278"/>
      <c r="L229" s="278"/>
      <c r="M229" s="278"/>
      <c r="N229" s="278"/>
      <c r="O229" s="278"/>
      <c r="P229" s="278"/>
      <c r="Q229" s="278"/>
      <c r="R229" s="278"/>
      <c r="S229" s="278"/>
      <c r="T229" s="278"/>
      <c r="U229" s="278"/>
      <c r="V229" s="278"/>
      <c r="W229" s="278"/>
      <c r="X229" s="278"/>
      <c r="Y229" s="278"/>
      <c r="Z229" s="278"/>
      <c r="AA229" s="278"/>
      <c r="AB229" s="278"/>
      <c r="AC229" s="278"/>
      <c r="AD229" s="278"/>
      <c r="AE229" s="278"/>
      <c r="AF229" s="278"/>
      <c r="AG229" s="278"/>
      <c r="AH229" s="278"/>
      <c r="AI229" s="278"/>
      <c r="AJ229" s="278"/>
      <c r="AK229" s="278"/>
      <c r="AL229" s="278"/>
      <c r="AM229" s="278"/>
      <c r="AN229" s="278"/>
      <c r="AO229" s="278"/>
      <c r="AP229" s="278"/>
      <c r="AQ229" s="278"/>
      <c r="AR229" s="278"/>
      <c r="AS229" s="278"/>
    </row>
    <row r="231" spans="3:45" ht="12.75" customHeight="1">
      <c r="C231" s="278" t="s">
        <v>359</v>
      </c>
      <c r="D231" s="278"/>
      <c r="E231" s="278"/>
      <c r="F231" s="278"/>
      <c r="G231" s="278"/>
      <c r="H231" s="278"/>
      <c r="I231" s="278"/>
      <c r="J231" s="278"/>
      <c r="K231" s="278"/>
      <c r="L231" s="278"/>
      <c r="M231" s="278"/>
      <c r="N231" s="278"/>
      <c r="O231" s="278"/>
      <c r="P231" s="278"/>
      <c r="Q231" s="278"/>
      <c r="R231" s="278"/>
      <c r="S231" s="278"/>
      <c r="T231" s="278"/>
      <c r="U231" s="278"/>
      <c r="V231" s="278"/>
      <c r="W231" s="278"/>
      <c r="X231" s="278"/>
      <c r="Y231" s="278"/>
      <c r="Z231" s="278"/>
      <c r="AA231" s="278"/>
      <c r="AB231" s="278"/>
      <c r="AC231" s="278"/>
      <c r="AD231" s="278"/>
      <c r="AE231" s="278"/>
      <c r="AF231" s="278"/>
      <c r="AG231" s="278"/>
      <c r="AH231" s="278"/>
      <c r="AI231" s="278"/>
      <c r="AJ231" s="278"/>
      <c r="AK231" s="278"/>
      <c r="AL231" s="278"/>
      <c r="AM231" s="278"/>
      <c r="AN231" s="278"/>
      <c r="AO231" s="278"/>
      <c r="AP231" s="278"/>
      <c r="AQ231" s="278"/>
      <c r="AR231" s="278"/>
      <c r="AS231" s="278"/>
    </row>
    <row r="232" spans="3:45" ht="12.75" customHeight="1">
      <c r="C232" s="278"/>
      <c r="D232" s="278"/>
      <c r="E232" s="278"/>
      <c r="F232" s="278"/>
      <c r="G232" s="278"/>
      <c r="H232" s="278"/>
      <c r="I232" s="278"/>
      <c r="J232" s="278"/>
      <c r="K232" s="278"/>
      <c r="L232" s="278"/>
      <c r="M232" s="278"/>
      <c r="N232" s="278"/>
      <c r="O232" s="278"/>
      <c r="P232" s="278"/>
      <c r="Q232" s="278"/>
      <c r="R232" s="278"/>
      <c r="S232" s="278"/>
      <c r="T232" s="278"/>
      <c r="U232" s="278"/>
      <c r="V232" s="278"/>
      <c r="W232" s="278"/>
      <c r="X232" s="278"/>
      <c r="Y232" s="278"/>
      <c r="Z232" s="278"/>
      <c r="AA232" s="278"/>
      <c r="AB232" s="278"/>
      <c r="AC232" s="278"/>
      <c r="AD232" s="278"/>
      <c r="AE232" s="278"/>
      <c r="AF232" s="278"/>
      <c r="AG232" s="278"/>
      <c r="AH232" s="278"/>
      <c r="AI232" s="278"/>
      <c r="AJ232" s="278"/>
      <c r="AK232" s="278"/>
      <c r="AL232" s="278"/>
      <c r="AM232" s="278"/>
      <c r="AN232" s="278"/>
      <c r="AO232" s="278"/>
      <c r="AP232" s="278"/>
      <c r="AQ232" s="278"/>
      <c r="AR232" s="278"/>
      <c r="AS232" s="278"/>
    </row>
    <row r="234" spans="3:45" ht="12.75" customHeight="1">
      <c r="C234" s="208" t="s">
        <v>1192</v>
      </c>
      <c r="D234" s="208"/>
      <c r="E234" s="208"/>
      <c r="F234" s="208"/>
      <c r="G234" s="208"/>
      <c r="H234" s="208"/>
      <c r="I234" s="208"/>
      <c r="J234" s="208"/>
      <c r="K234" s="208"/>
      <c r="L234" s="208"/>
      <c r="M234" s="208"/>
      <c r="N234" s="208"/>
      <c r="O234" s="208"/>
      <c r="P234" s="208"/>
      <c r="Q234" s="208"/>
      <c r="R234" s="208"/>
      <c r="S234" s="208"/>
      <c r="T234" s="208"/>
      <c r="U234" s="208"/>
      <c r="V234" s="208"/>
      <c r="W234" s="208"/>
      <c r="X234" s="208"/>
      <c r="Y234" s="208"/>
      <c r="Z234" s="208"/>
      <c r="AA234" s="208"/>
      <c r="AB234" s="208"/>
      <c r="AC234" s="208"/>
      <c r="AD234" s="208"/>
      <c r="AE234" s="208"/>
      <c r="AF234" s="208"/>
      <c r="AG234" s="208"/>
      <c r="AH234" s="208"/>
      <c r="AI234" s="208"/>
      <c r="AJ234" s="208"/>
      <c r="AK234" s="208"/>
      <c r="AL234" s="208"/>
      <c r="AM234" s="208"/>
      <c r="AN234" s="208"/>
      <c r="AO234" s="208"/>
      <c r="AP234" s="208"/>
      <c r="AQ234" s="208"/>
      <c r="AR234" s="208"/>
      <c r="AS234" s="208"/>
    </row>
    <row r="235" spans="3:45" ht="12.75" customHeight="1">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row>
    <row r="236" spans="3:45" ht="12.75" customHeight="1">
      <c r="C236" s="241" t="s">
        <v>529</v>
      </c>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row>
    <row r="237" spans="3:45" ht="12.75" customHeight="1">
      <c r="C237" s="133" t="s">
        <v>9</v>
      </c>
      <c r="D237" s="251" t="s">
        <v>1537</v>
      </c>
      <c r="E237" s="251"/>
      <c r="F237" s="251"/>
      <c r="G237" s="251"/>
      <c r="H237" s="251"/>
      <c r="I237" s="251"/>
      <c r="J237" s="251"/>
      <c r="K237" s="251"/>
      <c r="L237" s="251"/>
      <c r="M237" s="251"/>
      <c r="N237" s="251"/>
      <c r="O237" s="251"/>
      <c r="P237" s="251"/>
      <c r="Q237" s="251"/>
      <c r="R237" s="251"/>
      <c r="S237" s="251"/>
      <c r="T237" s="251"/>
      <c r="U237" s="251"/>
      <c r="V237" s="251"/>
      <c r="W237" s="251"/>
      <c r="X237" s="251"/>
      <c r="Y237" s="251"/>
      <c r="Z237" s="251"/>
      <c r="AA237" s="251"/>
      <c r="AB237" s="251"/>
      <c r="AC237" s="251"/>
      <c r="AD237" s="251"/>
      <c r="AE237" s="251"/>
      <c r="AF237" s="251"/>
      <c r="AG237" s="251"/>
      <c r="AH237" s="251"/>
      <c r="AI237" s="251"/>
      <c r="AJ237" s="251"/>
      <c r="AK237" s="251"/>
      <c r="AL237" s="251"/>
      <c r="AM237" s="251"/>
      <c r="AN237" s="251"/>
      <c r="AO237" s="251"/>
      <c r="AP237" s="251"/>
      <c r="AQ237" s="251"/>
      <c r="AR237" s="251"/>
      <c r="AS237" s="251"/>
    </row>
    <row r="238" spans="3:45" ht="12.75" customHeight="1">
      <c r="C238" s="133"/>
      <c r="D238" s="139"/>
      <c r="E238" s="139"/>
      <c r="F238" s="139"/>
      <c r="G238" s="139"/>
      <c r="H238" s="139"/>
      <c r="I238" s="139"/>
      <c r="J238" s="139"/>
      <c r="K238" s="139"/>
      <c r="L238" s="139"/>
      <c r="M238" s="139"/>
      <c r="N238" s="139"/>
      <c r="O238" s="139"/>
      <c r="P238" s="139"/>
      <c r="Q238" s="139"/>
      <c r="R238" s="139"/>
      <c r="S238" s="139"/>
      <c r="T238" s="139"/>
      <c r="U238" s="139"/>
      <c r="V238" s="139"/>
      <c r="W238" s="139"/>
      <c r="X238" s="139"/>
      <c r="Y238" s="139"/>
      <c r="Z238" s="139"/>
      <c r="AA238" s="139"/>
      <c r="AB238" s="139"/>
      <c r="AC238" s="139"/>
      <c r="AD238" s="139"/>
      <c r="AE238" s="139"/>
      <c r="AF238" s="139"/>
      <c r="AG238" s="139"/>
      <c r="AH238" s="139"/>
      <c r="AI238" s="139"/>
      <c r="AJ238" s="139"/>
      <c r="AK238" s="139"/>
      <c r="AL238" s="139"/>
      <c r="AM238" s="139"/>
      <c r="AN238" s="139"/>
      <c r="AO238" s="139"/>
      <c r="AP238" s="139"/>
      <c r="AQ238" s="139"/>
      <c r="AR238" s="139"/>
      <c r="AS238" s="139"/>
    </row>
    <row r="239" spans="3:45" ht="12.75" hidden="1" customHeight="1">
      <c r="C239" s="134"/>
      <c r="D239" s="62"/>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row>
    <row r="240" spans="3:45" ht="12.75" customHeight="1">
      <c r="C240" s="133" t="s">
        <v>10</v>
      </c>
      <c r="D240" s="272" t="s">
        <v>1538</v>
      </c>
      <c r="E240" s="272"/>
      <c r="F240" s="272"/>
      <c r="G240" s="272"/>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row>
    <row r="241" spans="1:45" ht="12.75" customHeight="1">
      <c r="C241" s="133"/>
      <c r="D241" s="62"/>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row>
    <row r="242" spans="1:45" ht="12.75" customHeight="1">
      <c r="C242" s="133" t="s">
        <v>11</v>
      </c>
      <c r="D242" s="272" t="s">
        <v>1623</v>
      </c>
      <c r="E242" s="272"/>
      <c r="F242" s="272"/>
      <c r="G242" s="272"/>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row>
    <row r="243" spans="1:45" ht="12.75" customHeight="1">
      <c r="C243" s="133"/>
      <c r="D243" s="62"/>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row>
    <row r="244" spans="1:45" ht="12.75" customHeight="1">
      <c r="C244" s="133" t="s">
        <v>17</v>
      </c>
      <c r="D244" s="272" t="s">
        <v>1286</v>
      </c>
      <c r="E244" s="272"/>
      <c r="F244" s="272"/>
      <c r="G244" s="272"/>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row>
    <row r="245" spans="1:45" ht="12.75" customHeight="1">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row>
    <row r="246" spans="1:45" ht="12.75" hidden="1" customHeight="1">
      <c r="C246" s="255" t="s">
        <v>1287</v>
      </c>
      <c r="D246" s="255"/>
      <c r="E246" s="255"/>
      <c r="F246" s="255"/>
      <c r="G246" s="255"/>
      <c r="H246" s="255"/>
      <c r="I246" s="255"/>
      <c r="J246" s="255"/>
      <c r="K246" s="255"/>
      <c r="L246" s="255"/>
      <c r="M246" s="255"/>
      <c r="N246" s="255"/>
      <c r="O246" s="255"/>
      <c r="P246" s="255"/>
      <c r="Q246" s="255"/>
      <c r="R246" s="255"/>
      <c r="S246" s="255"/>
      <c r="T246" s="255"/>
      <c r="U246" s="255"/>
      <c r="V246" s="255"/>
      <c r="W246" s="255"/>
      <c r="X246" s="255"/>
      <c r="Y246" s="255"/>
      <c r="Z246" s="255"/>
      <c r="AA246" s="255"/>
      <c r="AB246" s="255"/>
      <c r="AC246" s="255"/>
      <c r="AD246" s="255"/>
      <c r="AE246" s="255"/>
      <c r="AF246" s="255"/>
      <c r="AG246" s="255"/>
      <c r="AH246" s="255"/>
      <c r="AI246" s="255"/>
      <c r="AJ246" s="255"/>
      <c r="AK246" s="255"/>
      <c r="AL246" s="255"/>
      <c r="AM246" s="255"/>
      <c r="AN246" s="255"/>
      <c r="AO246" s="255"/>
      <c r="AP246" s="255"/>
      <c r="AQ246" s="255"/>
      <c r="AR246" s="255"/>
      <c r="AS246" s="255"/>
    </row>
    <row r="247" spans="1:45" ht="12.75" hidden="1" customHeight="1">
      <c r="C247" s="255"/>
      <c r="D247" s="255"/>
      <c r="E247" s="255"/>
      <c r="F247" s="255"/>
      <c r="G247" s="255"/>
      <c r="H247" s="255"/>
      <c r="I247" s="255"/>
      <c r="J247" s="255"/>
      <c r="K247" s="255"/>
      <c r="L247" s="255"/>
      <c r="M247" s="255"/>
      <c r="N247" s="255"/>
      <c r="O247" s="255"/>
      <c r="P247" s="255"/>
      <c r="Q247" s="255"/>
      <c r="R247" s="255"/>
      <c r="S247" s="255"/>
      <c r="T247" s="255"/>
      <c r="U247" s="255"/>
      <c r="V247" s="255"/>
      <c r="W247" s="255"/>
      <c r="X247" s="255"/>
      <c r="Y247" s="255"/>
      <c r="Z247" s="255"/>
      <c r="AA247" s="255"/>
      <c r="AB247" s="255"/>
      <c r="AC247" s="255"/>
      <c r="AD247" s="255"/>
      <c r="AE247" s="255"/>
      <c r="AF247" s="255"/>
      <c r="AG247" s="255"/>
      <c r="AH247" s="255"/>
      <c r="AI247" s="255"/>
      <c r="AJ247" s="255"/>
      <c r="AK247" s="255"/>
      <c r="AL247" s="255"/>
      <c r="AM247" s="255"/>
      <c r="AN247" s="255"/>
      <c r="AO247" s="255"/>
      <c r="AP247" s="255"/>
      <c r="AQ247" s="255"/>
      <c r="AR247" s="255"/>
      <c r="AS247" s="255"/>
    </row>
    <row r="248" spans="1:45" ht="12.75" hidden="1" customHeight="1"/>
    <row r="249" spans="1:45" ht="12.75" customHeight="1">
      <c r="A249" s="84" t="s">
        <v>437</v>
      </c>
      <c r="B249" s="89"/>
      <c r="C249" s="297" t="s">
        <v>360</v>
      </c>
      <c r="D249" s="297"/>
      <c r="E249" s="297"/>
      <c r="F249" s="297"/>
      <c r="G249" s="297"/>
      <c r="H249" s="297"/>
      <c r="I249" s="297"/>
      <c r="J249" s="297"/>
      <c r="K249" s="297"/>
      <c r="L249" s="297"/>
      <c r="M249" s="297"/>
      <c r="N249" s="297"/>
      <c r="O249" s="297"/>
      <c r="P249" s="297"/>
      <c r="Q249" s="297"/>
      <c r="R249" s="297"/>
      <c r="S249" s="297"/>
      <c r="T249" s="297"/>
      <c r="U249" s="297"/>
      <c r="V249" s="297"/>
      <c r="W249" s="297"/>
      <c r="X249" s="297"/>
      <c r="Y249" s="297"/>
      <c r="Z249" s="297"/>
      <c r="AA249" s="297"/>
      <c r="AB249" s="297"/>
      <c r="AC249" s="297"/>
      <c r="AD249" s="297"/>
      <c r="AE249" s="297"/>
      <c r="AF249" s="297"/>
      <c r="AG249" s="297"/>
      <c r="AH249" s="297"/>
      <c r="AI249" s="297"/>
      <c r="AJ249" s="297"/>
      <c r="AK249" s="297"/>
      <c r="AL249" s="297"/>
      <c r="AM249" s="297"/>
      <c r="AN249" s="297"/>
      <c r="AO249" s="297"/>
      <c r="AP249" s="297"/>
      <c r="AQ249" s="297"/>
      <c r="AR249" s="297"/>
      <c r="AS249" s="297"/>
    </row>
    <row r="250" spans="1:45" ht="12.75" customHeight="1">
      <c r="C250" s="208" t="s">
        <v>361</v>
      </c>
      <c r="D250" s="208"/>
      <c r="E250" s="208"/>
      <c r="F250" s="208"/>
      <c r="G250" s="208"/>
      <c r="H250" s="208"/>
      <c r="I250" s="208"/>
      <c r="J250" s="208"/>
      <c r="K250" s="208"/>
      <c r="L250" s="208"/>
      <c r="M250" s="208"/>
      <c r="N250" s="208"/>
      <c r="O250" s="208"/>
      <c r="P250" s="208"/>
      <c r="Q250" s="208"/>
      <c r="R250" s="208"/>
      <c r="S250" s="208"/>
      <c r="T250" s="208"/>
      <c r="U250" s="208"/>
      <c r="V250" s="208"/>
      <c r="W250" s="208"/>
      <c r="X250" s="208"/>
      <c r="Y250" s="208"/>
      <c r="Z250" s="208"/>
      <c r="AA250" s="208"/>
      <c r="AB250" s="208"/>
      <c r="AC250" s="208"/>
      <c r="AD250" s="208"/>
      <c r="AE250" s="208"/>
      <c r="AF250" s="208"/>
      <c r="AG250" s="208"/>
      <c r="AH250" s="208"/>
      <c r="AI250" s="208"/>
      <c r="AJ250" s="208"/>
      <c r="AK250" s="208"/>
      <c r="AL250" s="208"/>
      <c r="AM250" s="208"/>
      <c r="AN250" s="208"/>
      <c r="AO250" s="208"/>
      <c r="AP250" s="208"/>
      <c r="AQ250" s="208"/>
      <c r="AR250" s="208"/>
      <c r="AS250" s="208"/>
    </row>
    <row r="252" spans="1:45" ht="12.75" customHeight="1">
      <c r="A252" s="84" t="s">
        <v>439</v>
      </c>
      <c r="B252" s="89"/>
      <c r="C252" s="84" t="s">
        <v>362</v>
      </c>
    </row>
    <row r="253" spans="1:45" ht="12.75" customHeight="1">
      <c r="C253" s="570" t="s">
        <v>363</v>
      </c>
      <c r="D253" s="570"/>
      <c r="E253" s="570"/>
      <c r="F253" s="570"/>
      <c r="G253" s="570"/>
      <c r="H253" s="570"/>
      <c r="I253" s="570"/>
      <c r="J253" s="570"/>
      <c r="K253" s="570"/>
      <c r="L253" s="570"/>
      <c r="M253" s="570"/>
      <c r="N253" s="570"/>
      <c r="O253" s="570"/>
      <c r="P253" s="570"/>
      <c r="Q253" s="570"/>
      <c r="R253" s="570"/>
      <c r="S253" s="570"/>
      <c r="T253" s="570"/>
      <c r="U253" s="570"/>
      <c r="V253" s="570"/>
      <c r="W253" s="570"/>
      <c r="X253" s="570"/>
      <c r="Y253" s="570"/>
      <c r="Z253" s="570"/>
      <c r="AA253" s="570"/>
      <c r="AB253" s="570"/>
      <c r="AC253" s="570"/>
      <c r="AD253" s="570"/>
      <c r="AE253" s="570"/>
      <c r="AF253" s="570"/>
      <c r="AG253" s="570"/>
      <c r="AH253" s="570"/>
      <c r="AI253" s="570"/>
      <c r="AJ253" s="570"/>
      <c r="AK253" s="570"/>
      <c r="AL253" s="570"/>
      <c r="AM253" s="570"/>
      <c r="AN253" s="570"/>
      <c r="AO253" s="570"/>
      <c r="AP253" s="570"/>
      <c r="AQ253" s="570"/>
      <c r="AR253" s="570"/>
      <c r="AS253" s="570"/>
    </row>
    <row r="254" spans="1:45" ht="12.75" customHeight="1">
      <c r="C254" s="208" t="s">
        <v>364</v>
      </c>
      <c r="D254" s="208"/>
      <c r="E254" s="208"/>
      <c r="F254" s="208"/>
      <c r="G254" s="208"/>
      <c r="H254" s="208"/>
      <c r="I254" s="208"/>
      <c r="J254" s="208"/>
      <c r="K254" s="208"/>
      <c r="L254" s="208"/>
      <c r="M254" s="208"/>
      <c r="N254" s="208"/>
      <c r="O254" s="208"/>
      <c r="P254" s="208"/>
      <c r="Q254" s="208"/>
      <c r="R254" s="208"/>
      <c r="S254" s="208"/>
      <c r="T254" s="208"/>
      <c r="U254" s="208"/>
      <c r="V254" s="208"/>
      <c r="W254" s="208"/>
      <c r="X254" s="208"/>
      <c r="Y254" s="208"/>
      <c r="Z254" s="208"/>
      <c r="AA254" s="208"/>
      <c r="AB254" s="208"/>
      <c r="AC254" s="208"/>
      <c r="AD254" s="208"/>
      <c r="AE254" s="208"/>
      <c r="AF254" s="208"/>
      <c r="AG254" s="208"/>
      <c r="AH254" s="208"/>
      <c r="AI254" s="208"/>
      <c r="AJ254" s="208"/>
      <c r="AK254" s="208"/>
      <c r="AL254" s="208"/>
      <c r="AM254" s="208"/>
      <c r="AN254" s="208"/>
      <c r="AO254" s="208"/>
      <c r="AP254" s="208"/>
      <c r="AQ254" s="208"/>
      <c r="AR254" s="208"/>
      <c r="AS254" s="208"/>
    </row>
    <row r="256" spans="1:45" ht="12.75" customHeight="1">
      <c r="C256" s="570" t="s">
        <v>365</v>
      </c>
      <c r="D256" s="570"/>
      <c r="E256" s="570"/>
      <c r="F256" s="570"/>
      <c r="G256" s="570"/>
      <c r="H256" s="570"/>
      <c r="I256" s="570"/>
      <c r="J256" s="570"/>
      <c r="K256" s="570"/>
      <c r="L256" s="570"/>
      <c r="M256" s="570"/>
      <c r="N256" s="570"/>
      <c r="O256" s="570"/>
      <c r="P256" s="570"/>
      <c r="Q256" s="570"/>
      <c r="R256" s="570"/>
      <c r="S256" s="570"/>
      <c r="T256" s="570"/>
      <c r="U256" s="570"/>
      <c r="V256" s="570"/>
      <c r="W256" s="570"/>
      <c r="X256" s="570"/>
      <c r="Y256" s="570"/>
      <c r="Z256" s="570"/>
      <c r="AA256" s="570"/>
      <c r="AB256" s="570"/>
      <c r="AC256" s="570"/>
      <c r="AD256" s="570"/>
      <c r="AE256" s="570"/>
      <c r="AF256" s="570"/>
      <c r="AG256" s="570"/>
      <c r="AH256" s="570"/>
      <c r="AI256" s="570"/>
      <c r="AJ256" s="570"/>
      <c r="AK256" s="570"/>
      <c r="AL256" s="570"/>
      <c r="AM256" s="570"/>
      <c r="AN256" s="570"/>
      <c r="AO256" s="570"/>
      <c r="AP256" s="570"/>
      <c r="AQ256" s="570"/>
      <c r="AR256" s="570"/>
      <c r="AS256" s="570"/>
    </row>
    <row r="257" spans="1:45" ht="12.75" customHeight="1">
      <c r="C257" s="278" t="s">
        <v>1193</v>
      </c>
      <c r="D257" s="278"/>
      <c r="E257" s="278"/>
      <c r="F257" s="278"/>
      <c r="G257" s="278"/>
      <c r="H257" s="278"/>
      <c r="I257" s="278"/>
      <c r="J257" s="278"/>
      <c r="K257" s="278"/>
      <c r="L257" s="278"/>
      <c r="M257" s="278"/>
      <c r="N257" s="278"/>
      <c r="O257" s="278"/>
      <c r="P257" s="278"/>
      <c r="Q257" s="278"/>
      <c r="R257" s="278"/>
      <c r="S257" s="278"/>
      <c r="T257" s="278"/>
      <c r="U257" s="278"/>
      <c r="V257" s="278"/>
      <c r="W257" s="278"/>
      <c r="X257" s="278"/>
      <c r="Y257" s="278"/>
      <c r="Z257" s="278"/>
      <c r="AA257" s="278"/>
      <c r="AB257" s="278"/>
      <c r="AC257" s="278"/>
      <c r="AD257" s="278"/>
      <c r="AE257" s="278"/>
      <c r="AF257" s="278"/>
      <c r="AG257" s="278"/>
      <c r="AH257" s="278"/>
      <c r="AI257" s="278"/>
      <c r="AJ257" s="278"/>
      <c r="AK257" s="278"/>
      <c r="AL257" s="278"/>
      <c r="AM257" s="278"/>
      <c r="AN257" s="278"/>
      <c r="AO257" s="278"/>
      <c r="AP257" s="278"/>
      <c r="AQ257" s="278"/>
      <c r="AR257" s="278"/>
      <c r="AS257" s="278"/>
    </row>
    <row r="258" spans="1:45" ht="12.75" customHeight="1">
      <c r="C258" s="278"/>
      <c r="D258" s="278"/>
      <c r="E258" s="278"/>
      <c r="F258" s="278"/>
      <c r="G258" s="278"/>
      <c r="H258" s="278"/>
      <c r="I258" s="278"/>
      <c r="J258" s="278"/>
      <c r="K258" s="278"/>
      <c r="L258" s="278"/>
      <c r="M258" s="278"/>
      <c r="N258" s="278"/>
      <c r="O258" s="278"/>
      <c r="P258" s="278"/>
      <c r="Q258" s="278"/>
      <c r="R258" s="278"/>
      <c r="S258" s="278"/>
      <c r="T258" s="278"/>
      <c r="U258" s="278"/>
      <c r="V258" s="278"/>
      <c r="W258" s="278"/>
      <c r="X258" s="278"/>
      <c r="Y258" s="278"/>
      <c r="Z258" s="278"/>
      <c r="AA258" s="278"/>
      <c r="AB258" s="278"/>
      <c r="AC258" s="278"/>
      <c r="AD258" s="278"/>
      <c r="AE258" s="278"/>
      <c r="AF258" s="278"/>
      <c r="AG258" s="278"/>
      <c r="AH258" s="278"/>
      <c r="AI258" s="278"/>
      <c r="AJ258" s="278"/>
      <c r="AK258" s="278"/>
      <c r="AL258" s="278"/>
      <c r="AM258" s="278"/>
      <c r="AN258" s="278"/>
      <c r="AO258" s="278"/>
      <c r="AP258" s="278"/>
      <c r="AQ258" s="278"/>
      <c r="AR258" s="278"/>
      <c r="AS258" s="278"/>
    </row>
    <row r="260" spans="1:45" ht="12.75" hidden="1" customHeight="1"/>
    <row r="261" spans="1:45" ht="12.75" customHeight="1">
      <c r="A261" s="84" t="s">
        <v>441</v>
      </c>
      <c r="B261" s="89"/>
      <c r="C261" s="297" t="s">
        <v>107</v>
      </c>
      <c r="D261" s="297"/>
      <c r="E261" s="297"/>
      <c r="F261" s="297"/>
      <c r="G261" s="297"/>
      <c r="H261" s="297"/>
      <c r="I261" s="297"/>
      <c r="J261" s="297"/>
      <c r="K261" s="297"/>
      <c r="L261" s="297"/>
      <c r="M261" s="297"/>
      <c r="N261" s="297"/>
      <c r="O261" s="297"/>
      <c r="P261" s="297"/>
      <c r="Q261" s="297"/>
      <c r="R261" s="297"/>
      <c r="S261" s="297"/>
      <c r="T261" s="297"/>
      <c r="U261" s="297"/>
      <c r="V261" s="297"/>
      <c r="W261" s="297"/>
      <c r="X261" s="297"/>
      <c r="Y261" s="297"/>
      <c r="Z261" s="297"/>
      <c r="AA261" s="297"/>
      <c r="AB261" s="297"/>
      <c r="AC261" s="297"/>
      <c r="AD261" s="297"/>
      <c r="AE261" s="297"/>
      <c r="AF261" s="297"/>
      <c r="AG261" s="297"/>
      <c r="AH261" s="297"/>
      <c r="AI261" s="297"/>
      <c r="AJ261" s="297"/>
      <c r="AK261" s="297"/>
      <c r="AL261" s="297"/>
      <c r="AM261" s="297"/>
      <c r="AN261" s="297"/>
      <c r="AO261" s="297"/>
      <c r="AP261" s="297"/>
      <c r="AQ261" s="297"/>
      <c r="AR261" s="297"/>
      <c r="AS261" s="297"/>
    </row>
    <row r="262" spans="1:45" ht="12.75" customHeight="1">
      <c r="C262" s="278" t="s">
        <v>366</v>
      </c>
      <c r="D262" s="278"/>
      <c r="E262" s="278"/>
      <c r="F262" s="278"/>
      <c r="G262" s="278"/>
      <c r="H262" s="278"/>
      <c r="I262" s="278"/>
      <c r="J262" s="278"/>
      <c r="K262" s="278"/>
      <c r="L262" s="278"/>
      <c r="M262" s="278"/>
      <c r="N262" s="278"/>
      <c r="O262" s="278"/>
      <c r="P262" s="278"/>
      <c r="Q262" s="278"/>
      <c r="R262" s="278"/>
      <c r="S262" s="278"/>
      <c r="T262" s="278"/>
      <c r="U262" s="278"/>
      <c r="V262" s="278"/>
      <c r="W262" s="278"/>
      <c r="X262" s="278"/>
      <c r="Y262" s="278"/>
      <c r="Z262" s="278"/>
      <c r="AA262" s="278"/>
      <c r="AB262" s="278"/>
      <c r="AC262" s="278"/>
      <c r="AD262" s="278"/>
      <c r="AE262" s="278"/>
      <c r="AF262" s="278"/>
      <c r="AG262" s="278"/>
      <c r="AH262" s="278"/>
      <c r="AI262" s="278"/>
      <c r="AJ262" s="278"/>
      <c r="AK262" s="278"/>
      <c r="AL262" s="278"/>
      <c r="AM262" s="278"/>
      <c r="AN262" s="278"/>
      <c r="AO262" s="278"/>
      <c r="AP262" s="278"/>
      <c r="AQ262" s="278"/>
      <c r="AR262" s="278"/>
      <c r="AS262" s="278"/>
    </row>
    <row r="263" spans="1:45" ht="12.75" customHeight="1">
      <c r="C263" s="278"/>
      <c r="D263" s="278"/>
      <c r="E263" s="278"/>
      <c r="F263" s="278"/>
      <c r="G263" s="278"/>
      <c r="H263" s="278"/>
      <c r="I263" s="278"/>
      <c r="J263" s="278"/>
      <c r="K263" s="278"/>
      <c r="L263" s="278"/>
      <c r="M263" s="278"/>
      <c r="N263" s="278"/>
      <c r="O263" s="278"/>
      <c r="P263" s="278"/>
      <c r="Q263" s="278"/>
      <c r="R263" s="278"/>
      <c r="S263" s="278"/>
      <c r="T263" s="278"/>
      <c r="U263" s="278"/>
      <c r="V263" s="278"/>
      <c r="W263" s="278"/>
      <c r="X263" s="278"/>
      <c r="Y263" s="278"/>
      <c r="Z263" s="278"/>
      <c r="AA263" s="278"/>
      <c r="AB263" s="278"/>
      <c r="AC263" s="278"/>
      <c r="AD263" s="278"/>
      <c r="AE263" s="278"/>
      <c r="AF263" s="278"/>
      <c r="AG263" s="278"/>
      <c r="AH263" s="278"/>
      <c r="AI263" s="278"/>
      <c r="AJ263" s="278"/>
      <c r="AK263" s="278"/>
      <c r="AL263" s="278"/>
      <c r="AM263" s="278"/>
      <c r="AN263" s="278"/>
      <c r="AO263" s="278"/>
      <c r="AP263" s="278"/>
      <c r="AQ263" s="278"/>
      <c r="AR263" s="278"/>
      <c r="AS263" s="278"/>
    </row>
    <row r="265" spans="1:45" ht="12.75" customHeight="1">
      <c r="A265" s="84" t="s">
        <v>443</v>
      </c>
      <c r="B265" s="89"/>
      <c r="C265" s="297" t="s">
        <v>367</v>
      </c>
      <c r="D265" s="297"/>
      <c r="E265" s="297"/>
      <c r="F265" s="297"/>
      <c r="G265" s="297"/>
      <c r="H265" s="297"/>
      <c r="I265" s="297"/>
      <c r="J265" s="297"/>
      <c r="K265" s="297"/>
      <c r="L265" s="297"/>
      <c r="M265" s="297"/>
      <c r="N265" s="297"/>
      <c r="O265" s="297"/>
      <c r="P265" s="297"/>
      <c r="Q265" s="297"/>
      <c r="R265" s="297"/>
      <c r="S265" s="297"/>
      <c r="T265" s="297"/>
      <c r="U265" s="297"/>
      <c r="V265" s="297"/>
      <c r="W265" s="297"/>
      <c r="X265" s="297"/>
      <c r="Y265" s="297"/>
      <c r="Z265" s="297"/>
      <c r="AA265" s="297"/>
      <c r="AB265" s="297"/>
      <c r="AC265" s="297"/>
      <c r="AD265" s="297"/>
      <c r="AE265" s="297"/>
      <c r="AF265" s="297"/>
      <c r="AG265" s="297"/>
      <c r="AH265" s="297"/>
      <c r="AI265" s="297"/>
      <c r="AJ265" s="297"/>
      <c r="AK265" s="297"/>
      <c r="AL265" s="297"/>
      <c r="AM265" s="297"/>
      <c r="AN265" s="297"/>
      <c r="AO265" s="297"/>
      <c r="AP265" s="297"/>
      <c r="AQ265" s="297"/>
      <c r="AR265" s="297"/>
      <c r="AS265" s="297"/>
    </row>
    <row r="266" spans="1:45" ht="12.75" customHeight="1">
      <c r="C266" s="208" t="s">
        <v>369</v>
      </c>
      <c r="D266" s="208"/>
      <c r="E266" s="208"/>
      <c r="F266" s="208"/>
      <c r="G266" s="208"/>
      <c r="H266" s="208"/>
      <c r="I266" s="208"/>
      <c r="J266" s="208"/>
      <c r="K266" s="208"/>
      <c r="L266" s="208"/>
      <c r="M266" s="208"/>
      <c r="N266" s="208"/>
      <c r="O266" s="208"/>
      <c r="P266" s="208"/>
      <c r="Q266" s="208"/>
      <c r="R266" s="208"/>
      <c r="S266" s="208"/>
      <c r="T266" s="208"/>
      <c r="U266" s="208"/>
      <c r="V266" s="208"/>
      <c r="W266" s="208"/>
      <c r="X266" s="208"/>
      <c r="Y266" s="208"/>
      <c r="Z266" s="208"/>
      <c r="AA266" s="208"/>
      <c r="AB266" s="208"/>
      <c r="AC266" s="208"/>
      <c r="AD266" s="208"/>
      <c r="AE266" s="208"/>
      <c r="AF266" s="208"/>
      <c r="AG266" s="208"/>
      <c r="AH266" s="208"/>
      <c r="AI266" s="208"/>
      <c r="AJ266" s="208"/>
      <c r="AK266" s="208"/>
      <c r="AL266" s="208"/>
      <c r="AM266" s="208"/>
      <c r="AN266" s="208"/>
      <c r="AO266" s="208"/>
      <c r="AP266" s="208"/>
      <c r="AQ266" s="208"/>
      <c r="AR266" s="208"/>
      <c r="AS266" s="208"/>
    </row>
    <row r="268" spans="1:45" ht="12.75" customHeight="1">
      <c r="A268" s="84" t="s">
        <v>444</v>
      </c>
      <c r="B268" s="89"/>
      <c r="C268" s="297" t="s">
        <v>371</v>
      </c>
      <c r="D268" s="297"/>
      <c r="E268" s="297"/>
      <c r="F268" s="297"/>
      <c r="G268" s="297"/>
      <c r="H268" s="297"/>
      <c r="I268" s="297"/>
      <c r="J268" s="297"/>
      <c r="K268" s="297"/>
      <c r="L268" s="297"/>
      <c r="M268" s="297"/>
      <c r="N268" s="297"/>
      <c r="O268" s="297"/>
      <c r="P268" s="297"/>
      <c r="Q268" s="297"/>
      <c r="R268" s="297"/>
      <c r="S268" s="297"/>
      <c r="T268" s="297"/>
      <c r="U268" s="297"/>
      <c r="V268" s="297"/>
      <c r="W268" s="297"/>
      <c r="X268" s="297"/>
      <c r="Y268" s="297"/>
      <c r="Z268" s="297"/>
      <c r="AA268" s="297"/>
      <c r="AB268" s="297"/>
      <c r="AC268" s="297"/>
      <c r="AD268" s="297"/>
      <c r="AE268" s="297"/>
      <c r="AF268" s="297"/>
      <c r="AG268" s="297"/>
      <c r="AH268" s="297"/>
      <c r="AI268" s="297"/>
      <c r="AJ268" s="297"/>
      <c r="AK268" s="297"/>
      <c r="AL268" s="297"/>
      <c r="AM268" s="297"/>
      <c r="AN268" s="297"/>
      <c r="AO268" s="297"/>
      <c r="AP268" s="297"/>
      <c r="AQ268" s="297"/>
      <c r="AR268" s="297"/>
      <c r="AS268" s="297"/>
    </row>
    <row r="269" spans="1:45" ht="12.75" customHeight="1">
      <c r="C269" s="278" t="s">
        <v>1194</v>
      </c>
      <c r="D269" s="278"/>
      <c r="E269" s="278"/>
      <c r="F269" s="278"/>
      <c r="G269" s="278"/>
      <c r="H269" s="278"/>
      <c r="I269" s="278"/>
      <c r="J269" s="278"/>
      <c r="K269" s="278"/>
      <c r="L269" s="278"/>
      <c r="M269" s="278"/>
      <c r="N269" s="278"/>
      <c r="O269" s="278"/>
      <c r="P269" s="278"/>
      <c r="Q269" s="278"/>
      <c r="R269" s="278"/>
      <c r="S269" s="278"/>
      <c r="T269" s="278"/>
      <c r="U269" s="278"/>
      <c r="V269" s="278"/>
      <c r="W269" s="278"/>
      <c r="X269" s="278"/>
      <c r="Y269" s="278"/>
      <c r="Z269" s="278"/>
      <c r="AA269" s="278"/>
      <c r="AB269" s="278"/>
      <c r="AC269" s="278"/>
      <c r="AD269" s="278"/>
      <c r="AE269" s="278"/>
      <c r="AF269" s="278"/>
      <c r="AG269" s="278"/>
      <c r="AH269" s="278"/>
      <c r="AI269" s="278"/>
      <c r="AJ269" s="278"/>
      <c r="AK269" s="278"/>
      <c r="AL269" s="278"/>
      <c r="AM269" s="278"/>
      <c r="AN269" s="278"/>
      <c r="AO269" s="278"/>
      <c r="AP269" s="278"/>
      <c r="AQ269" s="278"/>
      <c r="AR269" s="278"/>
      <c r="AS269" s="278"/>
    </row>
    <row r="270" spans="1:45" ht="12.75" customHeight="1">
      <c r="C270" s="278"/>
      <c r="D270" s="278"/>
      <c r="E270" s="278"/>
      <c r="F270" s="278"/>
      <c r="G270" s="278"/>
      <c r="H270" s="278"/>
      <c r="I270" s="278"/>
      <c r="J270" s="278"/>
      <c r="K270" s="278"/>
      <c r="L270" s="278"/>
      <c r="M270" s="278"/>
      <c r="N270" s="278"/>
      <c r="O270" s="278"/>
      <c r="P270" s="278"/>
      <c r="Q270" s="278"/>
      <c r="R270" s="278"/>
      <c r="S270" s="278"/>
      <c r="T270" s="278"/>
      <c r="U270" s="278"/>
      <c r="V270" s="278"/>
      <c r="W270" s="278"/>
      <c r="X270" s="278"/>
      <c r="Y270" s="278"/>
      <c r="Z270" s="278"/>
      <c r="AA270" s="278"/>
      <c r="AB270" s="278"/>
      <c r="AC270" s="278"/>
      <c r="AD270" s="278"/>
      <c r="AE270" s="278"/>
      <c r="AF270" s="278"/>
      <c r="AG270" s="278"/>
      <c r="AH270" s="278"/>
      <c r="AI270" s="278"/>
      <c r="AJ270" s="278"/>
      <c r="AK270" s="278"/>
      <c r="AL270" s="278"/>
      <c r="AM270" s="278"/>
      <c r="AN270" s="278"/>
      <c r="AO270" s="278"/>
      <c r="AP270" s="278"/>
      <c r="AQ270" s="278"/>
      <c r="AR270" s="278"/>
      <c r="AS270" s="278"/>
    </row>
    <row r="272" spans="1:45" ht="12.75" customHeight="1">
      <c r="A272" s="84" t="s">
        <v>632</v>
      </c>
      <c r="B272" s="89"/>
      <c r="C272" s="297" t="s">
        <v>373</v>
      </c>
      <c r="D272" s="297"/>
      <c r="E272" s="297"/>
      <c r="F272" s="297"/>
      <c r="G272" s="297"/>
      <c r="H272" s="297"/>
      <c r="I272" s="297"/>
      <c r="J272" s="297"/>
      <c r="K272" s="297"/>
      <c r="L272" s="297"/>
      <c r="M272" s="297"/>
      <c r="N272" s="297"/>
      <c r="O272" s="297"/>
      <c r="P272" s="297"/>
      <c r="Q272" s="297"/>
      <c r="R272" s="297"/>
      <c r="S272" s="297"/>
      <c r="T272" s="297"/>
      <c r="U272" s="297"/>
      <c r="V272" s="297"/>
      <c r="W272" s="297"/>
      <c r="X272" s="297"/>
      <c r="Y272" s="297"/>
      <c r="Z272" s="297"/>
      <c r="AA272" s="297"/>
      <c r="AB272" s="297"/>
      <c r="AC272" s="297"/>
      <c r="AD272" s="297"/>
      <c r="AE272" s="297"/>
      <c r="AF272" s="297"/>
      <c r="AG272" s="297"/>
      <c r="AH272" s="297"/>
      <c r="AI272" s="297"/>
      <c r="AJ272" s="297"/>
      <c r="AK272" s="297"/>
      <c r="AL272" s="297"/>
      <c r="AM272" s="297"/>
      <c r="AN272" s="297"/>
      <c r="AO272" s="297"/>
      <c r="AP272" s="297"/>
      <c r="AQ272" s="297"/>
      <c r="AR272" s="297"/>
      <c r="AS272" s="297"/>
    </row>
    <row r="273" spans="1:45" ht="12.75" customHeight="1">
      <c r="C273" s="278" t="s">
        <v>374</v>
      </c>
      <c r="D273" s="278"/>
      <c r="E273" s="278"/>
      <c r="F273" s="278"/>
      <c r="G273" s="278"/>
      <c r="H273" s="278"/>
      <c r="I273" s="278"/>
      <c r="J273" s="278"/>
      <c r="K273" s="278"/>
      <c r="L273" s="278"/>
      <c r="M273" s="278"/>
      <c r="N273" s="278"/>
      <c r="O273" s="278"/>
      <c r="P273" s="278"/>
      <c r="Q273" s="278"/>
      <c r="R273" s="278"/>
      <c r="S273" s="278"/>
      <c r="T273" s="278"/>
      <c r="U273" s="278"/>
      <c r="V273" s="278"/>
      <c r="W273" s="278"/>
      <c r="X273" s="278"/>
      <c r="Y273" s="278"/>
      <c r="Z273" s="278"/>
      <c r="AA273" s="278"/>
      <c r="AB273" s="278"/>
      <c r="AC273" s="278"/>
      <c r="AD273" s="278"/>
      <c r="AE273" s="278"/>
      <c r="AF273" s="278"/>
      <c r="AG273" s="278"/>
      <c r="AH273" s="278"/>
      <c r="AI273" s="278"/>
      <c r="AJ273" s="278"/>
      <c r="AK273" s="278"/>
      <c r="AL273" s="278"/>
      <c r="AM273" s="278"/>
      <c r="AN273" s="278"/>
      <c r="AO273" s="278"/>
      <c r="AP273" s="278"/>
      <c r="AQ273" s="278"/>
      <c r="AR273" s="278"/>
      <c r="AS273" s="278"/>
    </row>
    <row r="274" spans="1:45" ht="12.75" customHeight="1">
      <c r="C274" s="278"/>
      <c r="D274" s="278"/>
      <c r="E274" s="278"/>
      <c r="F274" s="278"/>
      <c r="G274" s="278"/>
      <c r="H274" s="278"/>
      <c r="I274" s="278"/>
      <c r="J274" s="278"/>
      <c r="K274" s="278"/>
      <c r="L274" s="278"/>
      <c r="M274" s="278"/>
      <c r="N274" s="278"/>
      <c r="O274" s="278"/>
      <c r="P274" s="278"/>
      <c r="Q274" s="278"/>
      <c r="R274" s="278"/>
      <c r="S274" s="278"/>
      <c r="T274" s="278"/>
      <c r="U274" s="278"/>
      <c r="V274" s="278"/>
      <c r="W274" s="278"/>
      <c r="X274" s="278"/>
      <c r="Y274" s="278"/>
      <c r="Z274" s="278"/>
      <c r="AA274" s="278"/>
      <c r="AB274" s="278"/>
      <c r="AC274" s="278"/>
      <c r="AD274" s="278"/>
      <c r="AE274" s="278"/>
      <c r="AF274" s="278"/>
      <c r="AG274" s="278"/>
      <c r="AH274" s="278"/>
      <c r="AI274" s="278"/>
      <c r="AJ274" s="278"/>
      <c r="AK274" s="278"/>
      <c r="AL274" s="278"/>
      <c r="AM274" s="278"/>
      <c r="AN274" s="278"/>
      <c r="AO274" s="278"/>
      <c r="AP274" s="278"/>
      <c r="AQ274" s="278"/>
      <c r="AR274" s="278"/>
      <c r="AS274" s="278"/>
    </row>
    <row r="276" spans="1:45" ht="12.75" customHeight="1">
      <c r="A276" s="84" t="s">
        <v>1159</v>
      </c>
      <c r="B276" s="89"/>
      <c r="C276" s="297" t="s">
        <v>376</v>
      </c>
      <c r="D276" s="297"/>
      <c r="E276" s="297"/>
      <c r="F276" s="297"/>
      <c r="G276" s="297"/>
      <c r="H276" s="297"/>
      <c r="I276" s="297"/>
      <c r="J276" s="297"/>
      <c r="K276" s="297"/>
      <c r="L276" s="297"/>
      <c r="M276" s="297"/>
      <c r="N276" s="297"/>
      <c r="O276" s="297"/>
      <c r="P276" s="297"/>
      <c r="Q276" s="297"/>
      <c r="R276" s="297"/>
      <c r="S276" s="297"/>
      <c r="T276" s="297"/>
      <c r="U276" s="297"/>
      <c r="V276" s="297"/>
      <c r="W276" s="297"/>
      <c r="X276" s="297"/>
      <c r="Y276" s="297"/>
      <c r="Z276" s="297"/>
      <c r="AA276" s="297"/>
      <c r="AB276" s="297"/>
      <c r="AC276" s="297"/>
      <c r="AD276" s="297"/>
      <c r="AE276" s="297"/>
      <c r="AF276" s="297"/>
      <c r="AG276" s="297"/>
      <c r="AH276" s="297"/>
      <c r="AI276" s="297"/>
      <c r="AJ276" s="297"/>
      <c r="AK276" s="297"/>
      <c r="AL276" s="297"/>
      <c r="AM276" s="297"/>
      <c r="AN276" s="297"/>
      <c r="AO276" s="297"/>
      <c r="AP276" s="297"/>
      <c r="AQ276" s="297"/>
      <c r="AR276" s="297"/>
      <c r="AS276" s="297"/>
    </row>
    <row r="277" spans="1:45" ht="12.75" customHeight="1">
      <c r="C277" s="278" t="s">
        <v>377</v>
      </c>
      <c r="D277" s="278"/>
      <c r="E277" s="278"/>
      <c r="F277" s="278"/>
      <c r="G277" s="278"/>
      <c r="H277" s="278"/>
      <c r="I277" s="278"/>
      <c r="J277" s="278"/>
      <c r="K277" s="278"/>
      <c r="L277" s="278"/>
      <c r="M277" s="278"/>
      <c r="N277" s="278"/>
      <c r="O277" s="278"/>
      <c r="P277" s="278"/>
      <c r="Q277" s="278"/>
      <c r="R277" s="278"/>
      <c r="S277" s="278"/>
      <c r="T277" s="278"/>
      <c r="U277" s="278"/>
      <c r="V277" s="278"/>
      <c r="W277" s="278"/>
      <c r="X277" s="278"/>
      <c r="Y277" s="278"/>
      <c r="Z277" s="278"/>
      <c r="AA277" s="278"/>
      <c r="AB277" s="278"/>
      <c r="AC277" s="278"/>
      <c r="AD277" s="278"/>
      <c r="AE277" s="278"/>
      <c r="AF277" s="278"/>
      <c r="AG277" s="278"/>
      <c r="AH277" s="278"/>
      <c r="AI277" s="278"/>
      <c r="AJ277" s="278"/>
      <c r="AK277" s="278"/>
      <c r="AL277" s="278"/>
      <c r="AM277" s="278"/>
      <c r="AN277" s="278"/>
      <c r="AO277" s="278"/>
      <c r="AP277" s="278"/>
      <c r="AQ277" s="278"/>
      <c r="AR277" s="278"/>
      <c r="AS277" s="278"/>
    </row>
    <row r="278" spans="1:45" ht="12.75" customHeight="1">
      <c r="C278" s="278"/>
      <c r="D278" s="278"/>
      <c r="E278" s="278"/>
      <c r="F278" s="278"/>
      <c r="G278" s="278"/>
      <c r="H278" s="278"/>
      <c r="I278" s="278"/>
      <c r="J278" s="278"/>
      <c r="K278" s="278"/>
      <c r="L278" s="278"/>
      <c r="M278" s="278"/>
      <c r="N278" s="278"/>
      <c r="O278" s="278"/>
      <c r="P278" s="278"/>
      <c r="Q278" s="278"/>
      <c r="R278" s="278"/>
      <c r="S278" s="278"/>
      <c r="T278" s="278"/>
      <c r="U278" s="278"/>
      <c r="V278" s="278"/>
      <c r="W278" s="278"/>
      <c r="X278" s="278"/>
      <c r="Y278" s="278"/>
      <c r="Z278" s="278"/>
      <c r="AA278" s="278"/>
      <c r="AB278" s="278"/>
      <c r="AC278" s="278"/>
      <c r="AD278" s="278"/>
      <c r="AE278" s="278"/>
      <c r="AF278" s="278"/>
      <c r="AG278" s="278"/>
      <c r="AH278" s="278"/>
      <c r="AI278" s="278"/>
      <c r="AJ278" s="278"/>
      <c r="AK278" s="278"/>
      <c r="AL278" s="278"/>
      <c r="AM278" s="278"/>
      <c r="AN278" s="278"/>
      <c r="AO278" s="278"/>
      <c r="AP278" s="278"/>
      <c r="AQ278" s="278"/>
      <c r="AR278" s="278"/>
      <c r="AS278" s="278"/>
    </row>
    <row r="280" spans="1:45" ht="12.75" customHeight="1">
      <c r="A280" s="84" t="s">
        <v>1160</v>
      </c>
      <c r="B280" s="89"/>
      <c r="C280" s="297" t="s">
        <v>1195</v>
      </c>
      <c r="D280" s="297"/>
      <c r="E280" s="297"/>
      <c r="F280" s="297"/>
      <c r="G280" s="297"/>
      <c r="H280" s="297"/>
      <c r="I280" s="297"/>
      <c r="J280" s="297"/>
      <c r="K280" s="297"/>
      <c r="L280" s="297"/>
      <c r="M280" s="297"/>
      <c r="N280" s="297"/>
      <c r="O280" s="297"/>
      <c r="P280" s="297"/>
      <c r="Q280" s="297"/>
      <c r="R280" s="297"/>
      <c r="S280" s="297"/>
      <c r="T280" s="297"/>
      <c r="U280" s="297"/>
      <c r="V280" s="297"/>
      <c r="W280" s="297"/>
      <c r="X280" s="297"/>
      <c r="Y280" s="297"/>
      <c r="Z280" s="297"/>
      <c r="AA280" s="297"/>
      <c r="AB280" s="297"/>
      <c r="AC280" s="297"/>
      <c r="AD280" s="297"/>
      <c r="AE280" s="297"/>
      <c r="AF280" s="297"/>
      <c r="AG280" s="297"/>
      <c r="AH280" s="297"/>
      <c r="AI280" s="297"/>
      <c r="AJ280" s="297"/>
      <c r="AK280" s="297"/>
      <c r="AL280" s="297"/>
      <c r="AM280" s="297"/>
      <c r="AN280" s="297"/>
      <c r="AO280" s="297"/>
      <c r="AP280" s="297"/>
      <c r="AQ280" s="297"/>
      <c r="AR280" s="297"/>
      <c r="AS280" s="297"/>
    </row>
    <row r="281" spans="1:45" ht="12.75" customHeight="1">
      <c r="C281" s="278" t="s">
        <v>530</v>
      </c>
      <c r="D281" s="278"/>
      <c r="E281" s="278"/>
      <c r="F281" s="278"/>
      <c r="G281" s="278"/>
      <c r="H281" s="278"/>
      <c r="I281" s="278"/>
      <c r="J281" s="278"/>
      <c r="K281" s="278"/>
      <c r="L281" s="278"/>
      <c r="M281" s="278"/>
      <c r="N281" s="278"/>
      <c r="O281" s="278"/>
      <c r="P281" s="278"/>
      <c r="Q281" s="278"/>
      <c r="R281" s="278"/>
      <c r="S281" s="278"/>
      <c r="T281" s="278"/>
      <c r="U281" s="278"/>
      <c r="V281" s="278"/>
      <c r="W281" s="278"/>
      <c r="X281" s="278"/>
      <c r="Y281" s="278"/>
      <c r="Z281" s="278"/>
      <c r="AA281" s="278"/>
      <c r="AB281" s="278"/>
      <c r="AC281" s="278"/>
      <c r="AD281" s="278"/>
      <c r="AE281" s="278"/>
      <c r="AF281" s="278"/>
      <c r="AG281" s="278"/>
      <c r="AH281" s="278"/>
      <c r="AI281" s="278"/>
      <c r="AJ281" s="278"/>
      <c r="AK281" s="278"/>
      <c r="AL281" s="278"/>
      <c r="AM281" s="278"/>
      <c r="AN281" s="278"/>
      <c r="AO281" s="278"/>
      <c r="AP281" s="278"/>
      <c r="AQ281" s="278"/>
      <c r="AR281" s="278"/>
      <c r="AS281" s="278"/>
    </row>
    <row r="282" spans="1:45" ht="12.75" customHeight="1">
      <c r="C282" s="278"/>
      <c r="D282" s="278"/>
      <c r="E282" s="278"/>
      <c r="F282" s="278"/>
      <c r="G282" s="278"/>
      <c r="H282" s="278"/>
      <c r="I282" s="278"/>
      <c r="J282" s="278"/>
      <c r="K282" s="278"/>
      <c r="L282" s="278"/>
      <c r="M282" s="278"/>
      <c r="N282" s="278"/>
      <c r="O282" s="278"/>
      <c r="P282" s="278"/>
      <c r="Q282" s="278"/>
      <c r="R282" s="278"/>
      <c r="S282" s="278"/>
      <c r="T282" s="278"/>
      <c r="U282" s="278"/>
      <c r="V282" s="278"/>
      <c r="W282" s="278"/>
      <c r="X282" s="278"/>
      <c r="Y282" s="278"/>
      <c r="Z282" s="278"/>
      <c r="AA282" s="278"/>
      <c r="AB282" s="278"/>
      <c r="AC282" s="278"/>
      <c r="AD282" s="278"/>
      <c r="AE282" s="278"/>
      <c r="AF282" s="278"/>
      <c r="AG282" s="278"/>
      <c r="AH282" s="278"/>
      <c r="AI282" s="278"/>
      <c r="AJ282" s="278"/>
      <c r="AK282" s="278"/>
      <c r="AL282" s="278"/>
      <c r="AM282" s="278"/>
      <c r="AN282" s="278"/>
      <c r="AO282" s="278"/>
      <c r="AP282" s="278"/>
      <c r="AQ282" s="278"/>
      <c r="AR282" s="278"/>
      <c r="AS282" s="278"/>
    </row>
    <row r="283" spans="1:45" ht="7.5" customHeight="1"/>
    <row r="284" spans="1:45" ht="12.75" customHeight="1">
      <c r="C284" s="208" t="s">
        <v>379</v>
      </c>
      <c r="D284" s="208"/>
      <c r="E284" s="208"/>
      <c r="F284" s="208"/>
      <c r="G284" s="208"/>
      <c r="H284" s="208"/>
      <c r="I284" s="208"/>
      <c r="J284" s="208"/>
      <c r="K284" s="208"/>
      <c r="L284" s="208"/>
      <c r="M284" s="208"/>
      <c r="N284" s="208"/>
      <c r="O284" s="208"/>
      <c r="P284" s="208"/>
      <c r="Q284" s="208"/>
      <c r="R284" s="208"/>
      <c r="S284" s="208"/>
      <c r="T284" s="208"/>
      <c r="U284" s="208"/>
      <c r="V284" s="208"/>
      <c r="W284" s="208"/>
      <c r="X284" s="208"/>
      <c r="Y284" s="208"/>
      <c r="Z284" s="208"/>
      <c r="AA284" s="208"/>
      <c r="AB284" s="208"/>
      <c r="AC284" s="208"/>
      <c r="AD284" s="208"/>
      <c r="AE284" s="208"/>
      <c r="AF284" s="208"/>
      <c r="AG284" s="208"/>
      <c r="AH284" s="208"/>
      <c r="AI284" s="208"/>
      <c r="AJ284" s="208"/>
      <c r="AK284" s="208"/>
      <c r="AL284" s="208"/>
      <c r="AM284" s="208"/>
      <c r="AN284" s="208"/>
      <c r="AO284" s="208"/>
      <c r="AP284" s="208"/>
      <c r="AQ284" s="208"/>
      <c r="AR284" s="208"/>
      <c r="AS284" s="208"/>
    </row>
    <row r="285" spans="1:45" ht="12.75" customHeight="1">
      <c r="C285" s="79" t="s">
        <v>9</v>
      </c>
      <c r="D285" s="616" t="s">
        <v>380</v>
      </c>
      <c r="E285" s="616"/>
      <c r="F285" s="616"/>
      <c r="G285" s="616"/>
      <c r="H285" s="616"/>
      <c r="I285" s="616"/>
      <c r="J285" s="616"/>
      <c r="K285" s="616"/>
      <c r="L285" s="616"/>
      <c r="M285" s="616"/>
      <c r="N285" s="616"/>
      <c r="O285" s="616"/>
      <c r="P285" s="616"/>
      <c r="Q285" s="616"/>
      <c r="R285" s="616"/>
      <c r="S285" s="616"/>
      <c r="T285" s="616"/>
      <c r="U285" s="616"/>
      <c r="V285" s="616"/>
      <c r="W285" s="616"/>
      <c r="X285" s="616"/>
      <c r="Y285" s="616"/>
      <c r="Z285" s="616"/>
      <c r="AA285" s="616"/>
      <c r="AB285" s="616"/>
      <c r="AC285" s="616"/>
      <c r="AD285" s="616"/>
      <c r="AE285" s="616"/>
      <c r="AF285" s="616"/>
      <c r="AG285" s="616"/>
      <c r="AH285" s="616"/>
      <c r="AI285" s="616"/>
      <c r="AJ285" s="616"/>
      <c r="AK285" s="616"/>
      <c r="AL285" s="616"/>
      <c r="AM285" s="616"/>
      <c r="AN285" s="616"/>
      <c r="AO285" s="616"/>
      <c r="AP285" s="616"/>
      <c r="AQ285" s="616"/>
      <c r="AR285" s="616"/>
      <c r="AS285" s="616"/>
    </row>
    <row r="286" spans="1:45" ht="12.75" customHeight="1">
      <c r="C286" s="16" t="s">
        <v>10</v>
      </c>
      <c r="D286" s="208" t="s">
        <v>381</v>
      </c>
      <c r="E286" s="208"/>
      <c r="F286" s="208"/>
      <c r="G286" s="208"/>
      <c r="H286" s="208"/>
      <c r="I286" s="208"/>
      <c r="J286" s="208"/>
      <c r="K286" s="208"/>
      <c r="L286" s="208"/>
      <c r="M286" s="208"/>
      <c r="N286" s="208"/>
      <c r="O286" s="208"/>
      <c r="P286" s="208"/>
      <c r="Q286" s="208"/>
      <c r="R286" s="208"/>
      <c r="S286" s="208"/>
      <c r="T286" s="208"/>
      <c r="U286" s="208"/>
      <c r="V286" s="208"/>
      <c r="W286" s="208"/>
      <c r="X286" s="208"/>
      <c r="Y286" s="208"/>
      <c r="Z286" s="208"/>
      <c r="AA286" s="208"/>
      <c r="AB286" s="208"/>
      <c r="AC286" s="208"/>
      <c r="AD286" s="208"/>
      <c r="AE286" s="208"/>
      <c r="AF286" s="208"/>
      <c r="AG286" s="208"/>
      <c r="AH286" s="208"/>
      <c r="AI286" s="208"/>
      <c r="AJ286" s="208"/>
      <c r="AK286" s="208"/>
      <c r="AL286" s="208"/>
      <c r="AM286" s="208"/>
      <c r="AN286" s="208"/>
      <c r="AO286" s="208"/>
      <c r="AP286" s="208"/>
      <c r="AQ286" s="208"/>
      <c r="AR286" s="208"/>
      <c r="AS286" s="208"/>
    </row>
    <row r="287" spans="1:45" ht="12.75" customHeight="1">
      <c r="C287" s="16" t="s">
        <v>11</v>
      </c>
      <c r="D287" s="208" t="s">
        <v>382</v>
      </c>
      <c r="E287" s="208"/>
      <c r="F287" s="208"/>
      <c r="G287" s="208"/>
      <c r="H287" s="208"/>
      <c r="I287" s="208"/>
      <c r="J287" s="208"/>
      <c r="K287" s="208"/>
      <c r="L287" s="208"/>
      <c r="M287" s="208"/>
      <c r="N287" s="208"/>
      <c r="O287" s="208"/>
      <c r="P287" s="208"/>
      <c r="Q287" s="208"/>
      <c r="R287" s="208"/>
      <c r="S287" s="208"/>
      <c r="T287" s="208"/>
      <c r="U287" s="208"/>
      <c r="V287" s="208"/>
      <c r="W287" s="208"/>
      <c r="X287" s="208"/>
      <c r="Y287" s="208"/>
      <c r="Z287" s="208"/>
      <c r="AA287" s="208"/>
      <c r="AB287" s="208"/>
      <c r="AC287" s="208"/>
      <c r="AD287" s="208"/>
      <c r="AE287" s="208"/>
      <c r="AF287" s="208"/>
      <c r="AG287" s="208"/>
      <c r="AH287" s="208"/>
      <c r="AI287" s="208"/>
      <c r="AJ287" s="208"/>
      <c r="AK287" s="208"/>
      <c r="AL287" s="208"/>
      <c r="AM287" s="208"/>
      <c r="AN287" s="208"/>
      <c r="AO287" s="208"/>
      <c r="AP287" s="208"/>
      <c r="AQ287" s="208"/>
      <c r="AR287" s="208"/>
      <c r="AS287" s="208"/>
    </row>
    <row r="288" spans="1:45" ht="7.5" customHeight="1"/>
    <row r="289" spans="1:45" ht="12.75" customHeight="1">
      <c r="C289" s="208" t="s">
        <v>531</v>
      </c>
      <c r="D289" s="208"/>
      <c r="E289" s="208"/>
      <c r="F289" s="208"/>
      <c r="G289" s="208"/>
      <c r="H289" s="208"/>
      <c r="I289" s="208"/>
      <c r="J289" s="208"/>
      <c r="K289" s="208"/>
      <c r="L289" s="208"/>
      <c r="M289" s="208"/>
      <c r="N289" s="208"/>
      <c r="O289" s="208"/>
      <c r="P289" s="208"/>
      <c r="Q289" s="208"/>
      <c r="R289" s="208"/>
      <c r="S289" s="208"/>
      <c r="T289" s="208"/>
      <c r="U289" s="208"/>
      <c r="V289" s="208"/>
      <c r="W289" s="208"/>
      <c r="X289" s="208"/>
      <c r="Y289" s="208"/>
      <c r="Z289" s="208"/>
      <c r="AA289" s="208"/>
      <c r="AB289" s="208"/>
      <c r="AC289" s="208"/>
      <c r="AD289" s="208"/>
      <c r="AE289" s="208"/>
      <c r="AF289" s="208"/>
      <c r="AG289" s="208"/>
      <c r="AH289" s="208"/>
      <c r="AI289" s="208"/>
      <c r="AJ289" s="208"/>
      <c r="AK289" s="208"/>
      <c r="AL289" s="208"/>
      <c r="AM289" s="208"/>
      <c r="AN289" s="208"/>
      <c r="AO289" s="208"/>
      <c r="AP289" s="208"/>
      <c r="AQ289" s="208"/>
      <c r="AR289" s="208"/>
      <c r="AS289" s="208"/>
    </row>
    <row r="290" spans="1:45" ht="12.75" hidden="1" customHeight="1"/>
    <row r="291" spans="1:45" ht="12.75" customHeight="1">
      <c r="C291" s="206" t="s">
        <v>532</v>
      </c>
      <c r="D291" s="206"/>
      <c r="E291" s="206"/>
      <c r="F291" s="206"/>
      <c r="G291" s="206"/>
      <c r="H291" s="206"/>
      <c r="I291" s="206"/>
      <c r="J291" s="206"/>
      <c r="K291" s="206"/>
      <c r="L291" s="206"/>
      <c r="M291" s="206"/>
      <c r="N291" s="206"/>
      <c r="O291" s="206"/>
      <c r="P291" s="206"/>
      <c r="Q291" s="206"/>
      <c r="R291" s="206"/>
      <c r="S291" s="206"/>
      <c r="T291" s="206"/>
      <c r="U291" s="206"/>
      <c r="V291" s="206"/>
      <c r="W291" s="206"/>
      <c r="X291" s="206"/>
      <c r="Y291" s="206"/>
      <c r="Z291" s="206"/>
      <c r="AA291" s="206"/>
      <c r="AB291" s="206"/>
      <c r="AC291" s="206"/>
      <c r="AD291" s="206"/>
      <c r="AE291" s="206"/>
      <c r="AF291" s="206"/>
      <c r="AG291" s="206"/>
      <c r="AH291" s="206"/>
      <c r="AI291" s="206"/>
      <c r="AJ291" s="206"/>
      <c r="AK291" s="206"/>
      <c r="AL291" s="206"/>
      <c r="AM291" s="206"/>
      <c r="AN291" s="206"/>
      <c r="AO291" s="206"/>
      <c r="AP291" s="206"/>
      <c r="AQ291" s="206"/>
      <c r="AR291" s="206"/>
      <c r="AS291" s="206"/>
    </row>
    <row r="292" spans="1:45" ht="12.75" customHeight="1">
      <c r="C292" s="206"/>
      <c r="D292" s="206"/>
      <c r="E292" s="206"/>
      <c r="F292" s="206"/>
      <c r="G292" s="206"/>
      <c r="H292" s="206"/>
      <c r="I292" s="206"/>
      <c r="J292" s="206"/>
      <c r="K292" s="206"/>
      <c r="L292" s="206"/>
      <c r="M292" s="206"/>
      <c r="N292" s="206"/>
      <c r="O292" s="206"/>
      <c r="P292" s="206"/>
      <c r="Q292" s="206"/>
      <c r="R292" s="206"/>
      <c r="S292" s="206"/>
      <c r="T292" s="206"/>
      <c r="U292" s="206"/>
      <c r="V292" s="206"/>
      <c r="W292" s="206"/>
      <c r="X292" s="206"/>
      <c r="Y292" s="206"/>
      <c r="Z292" s="206"/>
      <c r="AA292" s="206"/>
      <c r="AB292" s="206"/>
      <c r="AC292" s="206"/>
      <c r="AD292" s="206"/>
      <c r="AE292" s="206"/>
      <c r="AF292" s="206"/>
      <c r="AG292" s="206"/>
      <c r="AH292" s="206"/>
      <c r="AI292" s="206"/>
      <c r="AJ292" s="206"/>
      <c r="AK292" s="206"/>
      <c r="AL292" s="206"/>
      <c r="AM292" s="206"/>
      <c r="AN292" s="206"/>
      <c r="AO292" s="206"/>
      <c r="AP292" s="206"/>
      <c r="AQ292" s="206"/>
      <c r="AR292" s="206"/>
      <c r="AS292" s="206"/>
    </row>
    <row r="293" spans="1:45" ht="12.75" customHeight="1">
      <c r="C293" s="206"/>
      <c r="D293" s="206"/>
      <c r="E293" s="206"/>
      <c r="F293" s="206"/>
      <c r="G293" s="206"/>
      <c r="H293" s="206"/>
      <c r="I293" s="206"/>
      <c r="J293" s="206"/>
      <c r="K293" s="206"/>
      <c r="L293" s="206"/>
      <c r="M293" s="206"/>
      <c r="N293" s="206"/>
      <c r="O293" s="206"/>
      <c r="P293" s="206"/>
      <c r="Q293" s="206"/>
      <c r="R293" s="206"/>
      <c r="S293" s="206"/>
      <c r="T293" s="206"/>
      <c r="U293" s="206"/>
      <c r="V293" s="206"/>
      <c r="W293" s="206"/>
      <c r="X293" s="206"/>
      <c r="Y293" s="206"/>
      <c r="Z293" s="206"/>
      <c r="AA293" s="206"/>
      <c r="AB293" s="206"/>
      <c r="AC293" s="206"/>
      <c r="AD293" s="206"/>
      <c r="AE293" s="206"/>
      <c r="AF293" s="206"/>
      <c r="AG293" s="206"/>
      <c r="AH293" s="206"/>
      <c r="AI293" s="206"/>
      <c r="AJ293" s="206"/>
      <c r="AK293" s="206"/>
      <c r="AL293" s="206"/>
      <c r="AM293" s="206"/>
      <c r="AN293" s="206"/>
      <c r="AO293" s="206"/>
      <c r="AP293" s="206"/>
      <c r="AQ293" s="206"/>
      <c r="AR293" s="206"/>
      <c r="AS293" s="206"/>
    </row>
    <row r="294" spans="1:45" ht="12.75" customHeight="1">
      <c r="C294" s="206"/>
      <c r="D294" s="206"/>
      <c r="E294" s="206"/>
      <c r="F294" s="206"/>
      <c r="G294" s="206"/>
      <c r="H294" s="206"/>
      <c r="I294" s="206"/>
      <c r="J294" s="206"/>
      <c r="K294" s="206"/>
      <c r="L294" s="206"/>
      <c r="M294" s="206"/>
      <c r="N294" s="206"/>
      <c r="O294" s="206"/>
      <c r="P294" s="206"/>
      <c r="Q294" s="206"/>
      <c r="R294" s="206"/>
      <c r="S294" s="206"/>
      <c r="T294" s="206"/>
      <c r="U294" s="206"/>
      <c r="V294" s="206"/>
      <c r="W294" s="206"/>
      <c r="X294" s="206"/>
      <c r="Y294" s="206"/>
      <c r="Z294" s="206"/>
      <c r="AA294" s="206"/>
      <c r="AB294" s="206"/>
      <c r="AC294" s="206"/>
      <c r="AD294" s="206"/>
      <c r="AE294" s="206"/>
      <c r="AF294" s="206"/>
      <c r="AG294" s="206"/>
      <c r="AH294" s="206"/>
      <c r="AI294" s="206"/>
      <c r="AJ294" s="206"/>
      <c r="AK294" s="206"/>
      <c r="AL294" s="206"/>
      <c r="AM294" s="206"/>
      <c r="AN294" s="206"/>
      <c r="AO294" s="206"/>
      <c r="AP294" s="206"/>
      <c r="AQ294" s="206"/>
      <c r="AR294" s="206"/>
      <c r="AS294" s="206"/>
    </row>
    <row r="295" spans="1:45" ht="12.75" hidden="1" customHeight="1">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row>
    <row r="296" spans="1:45" ht="12.75" customHeight="1">
      <c r="C296" s="206" t="s">
        <v>1175</v>
      </c>
      <c r="D296" s="206"/>
      <c r="E296" s="206"/>
      <c r="F296" s="206"/>
      <c r="G296" s="206"/>
      <c r="H296" s="206"/>
      <c r="I296" s="206"/>
      <c r="J296" s="206"/>
      <c r="K296" s="206"/>
      <c r="L296" s="206"/>
      <c r="M296" s="206"/>
      <c r="N296" s="206"/>
      <c r="O296" s="206"/>
      <c r="P296" s="206"/>
      <c r="Q296" s="206"/>
      <c r="R296" s="206"/>
      <c r="S296" s="206"/>
      <c r="T296" s="206"/>
      <c r="U296" s="206"/>
      <c r="V296" s="206"/>
      <c r="W296" s="206"/>
      <c r="X296" s="206"/>
      <c r="Y296" s="206"/>
      <c r="Z296" s="206"/>
      <c r="AA296" s="206"/>
      <c r="AB296" s="206"/>
      <c r="AC296" s="206"/>
      <c r="AD296" s="206"/>
      <c r="AE296" s="206"/>
      <c r="AF296" s="206"/>
      <c r="AG296" s="206"/>
      <c r="AH296" s="206"/>
      <c r="AI296" s="206"/>
      <c r="AJ296" s="206"/>
      <c r="AK296" s="206"/>
      <c r="AL296" s="206"/>
      <c r="AM296" s="206"/>
      <c r="AN296" s="206"/>
      <c r="AO296" s="206"/>
      <c r="AP296" s="206"/>
      <c r="AQ296" s="206"/>
      <c r="AR296" s="206"/>
      <c r="AS296" s="206"/>
    </row>
    <row r="297" spans="1:45" ht="12.75" customHeight="1">
      <c r="C297" s="206"/>
      <c r="D297" s="206"/>
      <c r="E297" s="206"/>
      <c r="F297" s="206"/>
      <c r="G297" s="206"/>
      <c r="H297" s="206"/>
      <c r="I297" s="206"/>
      <c r="J297" s="206"/>
      <c r="K297" s="206"/>
      <c r="L297" s="206"/>
      <c r="M297" s="206"/>
      <c r="N297" s="206"/>
      <c r="O297" s="206"/>
      <c r="P297" s="206"/>
      <c r="Q297" s="206"/>
      <c r="R297" s="206"/>
      <c r="S297" s="206"/>
      <c r="T297" s="206"/>
      <c r="U297" s="206"/>
      <c r="V297" s="206"/>
      <c r="W297" s="206"/>
      <c r="X297" s="206"/>
      <c r="Y297" s="206"/>
      <c r="Z297" s="206"/>
      <c r="AA297" s="206"/>
      <c r="AB297" s="206"/>
      <c r="AC297" s="206"/>
      <c r="AD297" s="206"/>
      <c r="AE297" s="206"/>
      <c r="AF297" s="206"/>
      <c r="AG297" s="206"/>
      <c r="AH297" s="206"/>
      <c r="AI297" s="206"/>
      <c r="AJ297" s="206"/>
      <c r="AK297" s="206"/>
      <c r="AL297" s="206"/>
      <c r="AM297" s="206"/>
      <c r="AN297" s="206"/>
      <c r="AO297" s="206"/>
      <c r="AP297" s="206"/>
      <c r="AQ297" s="206"/>
      <c r="AR297" s="206"/>
      <c r="AS297" s="206"/>
    </row>
    <row r="298" spans="1:45" ht="12.75" customHeight="1">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row>
    <row r="299" spans="1:45" ht="12.75" customHeight="1">
      <c r="C299" s="206" t="s">
        <v>533</v>
      </c>
      <c r="D299" s="206"/>
      <c r="E299" s="206"/>
      <c r="F299" s="206"/>
      <c r="G299" s="206"/>
      <c r="H299" s="206"/>
      <c r="I299" s="206"/>
      <c r="J299" s="206"/>
      <c r="K299" s="206"/>
      <c r="L299" s="206"/>
      <c r="M299" s="206"/>
      <c r="N299" s="206"/>
      <c r="O299" s="206"/>
      <c r="P299" s="206"/>
      <c r="Q299" s="206"/>
      <c r="R299" s="206"/>
      <c r="S299" s="206"/>
      <c r="T299" s="206"/>
      <c r="U299" s="206"/>
      <c r="V299" s="206"/>
      <c r="W299" s="206"/>
      <c r="X299" s="206"/>
      <c r="Y299" s="206"/>
      <c r="Z299" s="206"/>
      <c r="AA299" s="206"/>
      <c r="AB299" s="206"/>
      <c r="AC299" s="206"/>
      <c r="AD299" s="206"/>
      <c r="AE299" s="206"/>
      <c r="AF299" s="206"/>
      <c r="AG299" s="206"/>
      <c r="AH299" s="206"/>
      <c r="AI299" s="206"/>
      <c r="AJ299" s="206"/>
      <c r="AK299" s="206"/>
      <c r="AL299" s="206"/>
      <c r="AM299" s="206"/>
      <c r="AN299" s="206"/>
      <c r="AO299" s="206"/>
      <c r="AP299" s="206"/>
      <c r="AQ299" s="206"/>
      <c r="AR299" s="206"/>
      <c r="AS299" s="206"/>
    </row>
    <row r="300" spans="1:45" ht="12.75" customHeight="1">
      <c r="C300" s="206"/>
      <c r="D300" s="206"/>
      <c r="E300" s="206"/>
      <c r="F300" s="206"/>
      <c r="G300" s="206"/>
      <c r="H300" s="206"/>
      <c r="I300" s="206"/>
      <c r="J300" s="206"/>
      <c r="K300" s="206"/>
      <c r="L300" s="206"/>
      <c r="M300" s="206"/>
      <c r="N300" s="206"/>
      <c r="O300" s="206"/>
      <c r="P300" s="206"/>
      <c r="Q300" s="206"/>
      <c r="R300" s="206"/>
      <c r="S300" s="206"/>
      <c r="T300" s="206"/>
      <c r="U300" s="206"/>
      <c r="V300" s="206"/>
      <c r="W300" s="206"/>
      <c r="X300" s="206"/>
      <c r="Y300" s="206"/>
      <c r="Z300" s="206"/>
      <c r="AA300" s="206"/>
      <c r="AB300" s="206"/>
      <c r="AC300" s="206"/>
      <c r="AD300" s="206"/>
      <c r="AE300" s="206"/>
      <c r="AF300" s="206"/>
      <c r="AG300" s="206"/>
      <c r="AH300" s="206"/>
      <c r="AI300" s="206"/>
      <c r="AJ300" s="206"/>
      <c r="AK300" s="206"/>
      <c r="AL300" s="206"/>
      <c r="AM300" s="206"/>
      <c r="AN300" s="206"/>
      <c r="AO300" s="206"/>
      <c r="AP300" s="206"/>
      <c r="AQ300" s="206"/>
      <c r="AR300" s="206"/>
      <c r="AS300" s="206"/>
    </row>
    <row r="302" spans="1:45" ht="12.75" customHeight="1">
      <c r="A302" s="84" t="s">
        <v>1161</v>
      </c>
      <c r="B302" s="89"/>
      <c r="C302" s="297" t="s">
        <v>383</v>
      </c>
      <c r="D302" s="297"/>
      <c r="E302" s="297"/>
      <c r="F302" s="297"/>
      <c r="G302" s="297"/>
      <c r="H302" s="297"/>
      <c r="I302" s="297"/>
      <c r="J302" s="297"/>
      <c r="K302" s="297"/>
      <c r="L302" s="297"/>
      <c r="M302" s="297"/>
      <c r="N302" s="297"/>
      <c r="O302" s="297"/>
      <c r="P302" s="297"/>
      <c r="Q302" s="297"/>
      <c r="R302" s="297"/>
      <c r="S302" s="297"/>
      <c r="T302" s="297"/>
      <c r="U302" s="297"/>
      <c r="V302" s="297"/>
      <c r="W302" s="297"/>
      <c r="X302" s="297"/>
      <c r="Y302" s="297"/>
      <c r="Z302" s="297"/>
      <c r="AA302" s="297"/>
      <c r="AB302" s="297"/>
      <c r="AC302" s="297"/>
      <c r="AD302" s="297"/>
      <c r="AE302" s="297"/>
      <c r="AF302" s="297"/>
      <c r="AG302" s="297"/>
      <c r="AH302" s="297"/>
      <c r="AI302" s="297"/>
      <c r="AJ302" s="297"/>
      <c r="AK302" s="297"/>
      <c r="AL302" s="297"/>
      <c r="AM302" s="297"/>
      <c r="AN302" s="297"/>
      <c r="AO302" s="297"/>
      <c r="AP302" s="297"/>
      <c r="AQ302" s="297"/>
      <c r="AR302" s="297"/>
      <c r="AS302" s="297"/>
    </row>
    <row r="303" spans="1:45" ht="12.75" customHeight="1">
      <c r="C303" s="278" t="s">
        <v>384</v>
      </c>
      <c r="D303" s="278"/>
      <c r="E303" s="278"/>
      <c r="F303" s="278"/>
      <c r="G303" s="278"/>
      <c r="H303" s="278"/>
      <c r="I303" s="278"/>
      <c r="J303" s="278"/>
      <c r="K303" s="278"/>
      <c r="L303" s="278"/>
      <c r="M303" s="278"/>
      <c r="N303" s="278"/>
      <c r="O303" s="278"/>
      <c r="P303" s="278"/>
      <c r="Q303" s="278"/>
      <c r="R303" s="278"/>
      <c r="S303" s="278"/>
      <c r="T303" s="278"/>
      <c r="U303" s="278"/>
      <c r="V303" s="278"/>
      <c r="W303" s="278"/>
      <c r="X303" s="278"/>
      <c r="Y303" s="278"/>
      <c r="Z303" s="278"/>
      <c r="AA303" s="278"/>
      <c r="AB303" s="278"/>
      <c r="AC303" s="278"/>
      <c r="AD303" s="278"/>
      <c r="AE303" s="278"/>
      <c r="AF303" s="278"/>
      <c r="AG303" s="278"/>
      <c r="AH303" s="278"/>
      <c r="AI303" s="278"/>
      <c r="AJ303" s="278"/>
      <c r="AK303" s="278"/>
      <c r="AL303" s="278"/>
      <c r="AM303" s="278"/>
      <c r="AN303" s="278"/>
      <c r="AO303" s="278"/>
      <c r="AP303" s="278"/>
      <c r="AQ303" s="278"/>
      <c r="AR303" s="278"/>
      <c r="AS303" s="278"/>
    </row>
    <row r="304" spans="1:45" ht="12.75" customHeight="1">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8"/>
      <c r="AG304" s="278"/>
      <c r="AH304" s="278"/>
      <c r="AI304" s="278"/>
      <c r="AJ304" s="278"/>
      <c r="AK304" s="278"/>
      <c r="AL304" s="278"/>
      <c r="AM304" s="278"/>
      <c r="AN304" s="278"/>
      <c r="AO304" s="278"/>
      <c r="AP304" s="278"/>
      <c r="AQ304" s="278"/>
      <c r="AR304" s="278"/>
      <c r="AS304" s="278"/>
    </row>
    <row r="305" spans="1:45" ht="11.25" customHeight="1"/>
    <row r="306" spans="1:45" ht="12.75" customHeight="1">
      <c r="A306" s="84" t="s">
        <v>1162</v>
      </c>
      <c r="B306" s="89"/>
      <c r="C306" s="297" t="s">
        <v>123</v>
      </c>
      <c r="D306" s="297"/>
      <c r="E306" s="297"/>
      <c r="F306" s="297"/>
      <c r="G306" s="297"/>
      <c r="H306" s="297"/>
      <c r="I306" s="297"/>
      <c r="J306" s="297"/>
      <c r="K306" s="297"/>
      <c r="L306" s="297"/>
      <c r="M306" s="297"/>
      <c r="N306" s="297"/>
      <c r="O306" s="297"/>
      <c r="P306" s="297"/>
      <c r="Q306" s="297"/>
      <c r="R306" s="297"/>
      <c r="S306" s="297"/>
      <c r="T306" s="297"/>
      <c r="U306" s="297"/>
      <c r="V306" s="297"/>
      <c r="W306" s="297"/>
      <c r="X306" s="297"/>
      <c r="Y306" s="297"/>
      <c r="Z306" s="297"/>
      <c r="AA306" s="297"/>
      <c r="AB306" s="297"/>
      <c r="AC306" s="297"/>
      <c r="AD306" s="297"/>
      <c r="AE306" s="297"/>
      <c r="AF306" s="297"/>
      <c r="AG306" s="297"/>
      <c r="AH306" s="297"/>
      <c r="AI306" s="297"/>
      <c r="AJ306" s="297"/>
      <c r="AK306" s="297"/>
      <c r="AL306" s="297"/>
      <c r="AM306" s="297"/>
      <c r="AN306" s="297"/>
      <c r="AO306" s="297"/>
      <c r="AP306" s="297"/>
      <c r="AQ306" s="297"/>
      <c r="AR306" s="297"/>
      <c r="AS306" s="297"/>
    </row>
    <row r="307" spans="1:45" ht="12.75" customHeight="1">
      <c r="C307" s="278" t="s">
        <v>385</v>
      </c>
      <c r="D307" s="278"/>
      <c r="E307" s="278"/>
      <c r="F307" s="278"/>
      <c r="G307" s="278"/>
      <c r="H307" s="278"/>
      <c r="I307" s="278"/>
      <c r="J307" s="278"/>
      <c r="K307" s="278"/>
      <c r="L307" s="278"/>
      <c r="M307" s="278"/>
      <c r="N307" s="278"/>
      <c r="O307" s="278"/>
      <c r="P307" s="278"/>
      <c r="Q307" s="278"/>
      <c r="R307" s="278"/>
      <c r="S307" s="278"/>
      <c r="T307" s="278"/>
      <c r="U307" s="278"/>
      <c r="V307" s="278"/>
      <c r="W307" s="278"/>
      <c r="X307" s="278"/>
      <c r="Y307" s="278"/>
      <c r="Z307" s="278"/>
      <c r="AA307" s="278"/>
      <c r="AB307" s="278"/>
      <c r="AC307" s="278"/>
      <c r="AD307" s="278"/>
      <c r="AE307" s="278"/>
      <c r="AF307" s="278"/>
      <c r="AG307" s="278"/>
      <c r="AH307" s="278"/>
      <c r="AI307" s="278"/>
      <c r="AJ307" s="278"/>
      <c r="AK307" s="278"/>
      <c r="AL307" s="278"/>
      <c r="AM307" s="278"/>
      <c r="AN307" s="278"/>
      <c r="AO307" s="278"/>
      <c r="AP307" s="278"/>
      <c r="AQ307" s="278"/>
      <c r="AR307" s="278"/>
      <c r="AS307" s="278"/>
    </row>
    <row r="308" spans="1:45" ht="5.25" customHeight="1">
      <c r="C308" s="278"/>
      <c r="D308" s="278"/>
      <c r="E308" s="278"/>
      <c r="F308" s="278"/>
      <c r="G308" s="278"/>
      <c r="H308" s="278"/>
      <c r="I308" s="278"/>
      <c r="J308" s="278"/>
      <c r="K308" s="278"/>
      <c r="L308" s="278"/>
      <c r="M308" s="278"/>
      <c r="N308" s="278"/>
      <c r="O308" s="278"/>
      <c r="P308" s="278"/>
      <c r="Q308" s="278"/>
      <c r="R308" s="278"/>
      <c r="S308" s="278"/>
      <c r="T308" s="278"/>
      <c r="U308" s="278"/>
      <c r="V308" s="278"/>
      <c r="W308" s="278"/>
      <c r="X308" s="278"/>
      <c r="Y308" s="278"/>
      <c r="Z308" s="278"/>
      <c r="AA308" s="278"/>
      <c r="AB308" s="278"/>
      <c r="AC308" s="278"/>
      <c r="AD308" s="278"/>
      <c r="AE308" s="278"/>
      <c r="AF308" s="278"/>
      <c r="AG308" s="278"/>
      <c r="AH308" s="278"/>
      <c r="AI308" s="278"/>
      <c r="AJ308" s="278"/>
      <c r="AK308" s="278"/>
      <c r="AL308" s="278"/>
      <c r="AM308" s="278"/>
      <c r="AN308" s="278"/>
      <c r="AO308" s="278"/>
      <c r="AP308" s="278"/>
      <c r="AQ308" s="278"/>
      <c r="AR308" s="278"/>
      <c r="AS308" s="278"/>
    </row>
    <row r="309" spans="1:45" ht="12.75" hidden="1" customHeight="1"/>
    <row r="310" spans="1:45" ht="12.75" customHeight="1">
      <c r="C310" s="278" t="s">
        <v>386</v>
      </c>
      <c r="D310" s="278"/>
      <c r="E310" s="278"/>
      <c r="F310" s="278"/>
      <c r="G310" s="278"/>
      <c r="H310" s="278"/>
      <c r="I310" s="278"/>
      <c r="J310" s="278"/>
      <c r="K310" s="278"/>
      <c r="L310" s="278"/>
      <c r="M310" s="278"/>
      <c r="N310" s="278"/>
      <c r="O310" s="278"/>
      <c r="P310" s="278"/>
      <c r="Q310" s="278"/>
      <c r="R310" s="278"/>
      <c r="S310" s="278"/>
      <c r="T310" s="278"/>
      <c r="U310" s="278"/>
      <c r="V310" s="278"/>
      <c r="W310" s="278"/>
      <c r="X310" s="278"/>
      <c r="Y310" s="278"/>
      <c r="Z310" s="278"/>
      <c r="AA310" s="278"/>
      <c r="AB310" s="278"/>
      <c r="AC310" s="278"/>
      <c r="AD310" s="278"/>
      <c r="AE310" s="278"/>
      <c r="AF310" s="278"/>
      <c r="AG310" s="278"/>
      <c r="AH310" s="278"/>
      <c r="AI310" s="278"/>
      <c r="AJ310" s="278"/>
      <c r="AK310" s="278"/>
      <c r="AL310" s="278"/>
      <c r="AM310" s="278"/>
      <c r="AN310" s="278"/>
      <c r="AO310" s="278"/>
      <c r="AP310" s="278"/>
      <c r="AQ310" s="278"/>
      <c r="AR310" s="278"/>
      <c r="AS310" s="278"/>
    </row>
    <row r="311" spans="1:45" ht="12.75" customHeight="1">
      <c r="C311" s="278"/>
      <c r="D311" s="278"/>
      <c r="E311" s="278"/>
      <c r="F311" s="278"/>
      <c r="G311" s="278"/>
      <c r="H311" s="278"/>
      <c r="I311" s="278"/>
      <c r="J311" s="278"/>
      <c r="K311" s="278"/>
      <c r="L311" s="278"/>
      <c r="M311" s="278"/>
      <c r="N311" s="278"/>
      <c r="O311" s="278"/>
      <c r="P311" s="278"/>
      <c r="Q311" s="278"/>
      <c r="R311" s="278"/>
      <c r="S311" s="278"/>
      <c r="T311" s="278"/>
      <c r="U311" s="278"/>
      <c r="V311" s="278"/>
      <c r="W311" s="278"/>
      <c r="X311" s="278"/>
      <c r="Y311" s="278"/>
      <c r="Z311" s="278"/>
      <c r="AA311" s="278"/>
      <c r="AB311" s="278"/>
      <c r="AC311" s="278"/>
      <c r="AD311" s="278"/>
      <c r="AE311" s="278"/>
      <c r="AF311" s="278"/>
      <c r="AG311" s="278"/>
      <c r="AH311" s="278"/>
      <c r="AI311" s="278"/>
      <c r="AJ311" s="278"/>
      <c r="AK311" s="278"/>
      <c r="AL311" s="278"/>
      <c r="AM311" s="278"/>
      <c r="AN311" s="278"/>
      <c r="AO311" s="278"/>
      <c r="AP311" s="278"/>
      <c r="AQ311" s="278"/>
      <c r="AR311" s="278"/>
      <c r="AS311" s="278"/>
    </row>
    <row r="312" spans="1:45" ht="7.5" customHeight="1"/>
    <row r="313" spans="1:45" ht="12.75" customHeight="1">
      <c r="C313" s="208" t="s">
        <v>1196</v>
      </c>
      <c r="D313" s="208"/>
      <c r="E313" s="208"/>
      <c r="F313" s="208"/>
      <c r="G313" s="208"/>
      <c r="H313" s="208"/>
      <c r="I313" s="208"/>
      <c r="J313" s="208"/>
      <c r="K313" s="208"/>
      <c r="L313" s="208"/>
      <c r="M313" s="208"/>
      <c r="N313" s="208"/>
      <c r="O313" s="208"/>
      <c r="P313" s="208"/>
      <c r="Q313" s="208"/>
      <c r="R313" s="208"/>
      <c r="S313" s="208"/>
      <c r="T313" s="208"/>
      <c r="U313" s="208"/>
      <c r="V313" s="208"/>
      <c r="W313" s="208"/>
      <c r="X313" s="208"/>
      <c r="Y313" s="208"/>
      <c r="Z313" s="208"/>
      <c r="AA313" s="208"/>
      <c r="AB313" s="208"/>
      <c r="AC313" s="208"/>
      <c r="AD313" s="208"/>
      <c r="AE313" s="208"/>
      <c r="AF313" s="208"/>
      <c r="AG313" s="208"/>
      <c r="AH313" s="208"/>
      <c r="AI313" s="208"/>
      <c r="AJ313" s="208"/>
      <c r="AK313" s="208"/>
      <c r="AL313" s="208"/>
      <c r="AM313" s="208"/>
      <c r="AN313" s="208"/>
      <c r="AO313" s="208"/>
      <c r="AP313" s="208"/>
      <c r="AQ313" s="208"/>
      <c r="AR313" s="208"/>
      <c r="AS313" s="208"/>
    </row>
    <row r="315" spans="1:45" ht="12.75" customHeight="1">
      <c r="A315" s="84" t="s">
        <v>1163</v>
      </c>
      <c r="B315" s="89"/>
      <c r="C315" s="297" t="s">
        <v>387</v>
      </c>
      <c r="D315" s="297"/>
      <c r="E315" s="297"/>
      <c r="F315" s="297"/>
      <c r="G315" s="297"/>
      <c r="H315" s="297"/>
      <c r="I315" s="297"/>
      <c r="J315" s="297"/>
      <c r="K315" s="297"/>
      <c r="L315" s="297"/>
      <c r="M315" s="297"/>
      <c r="N315" s="297"/>
      <c r="O315" s="297"/>
      <c r="P315" s="297"/>
      <c r="Q315" s="297"/>
      <c r="R315" s="297"/>
      <c r="S315" s="297"/>
      <c r="T315" s="297"/>
      <c r="U315" s="297"/>
      <c r="V315" s="297"/>
      <c r="W315" s="297"/>
      <c r="X315" s="297"/>
      <c r="Y315" s="297"/>
      <c r="Z315" s="297"/>
      <c r="AA315" s="297"/>
      <c r="AB315" s="297"/>
      <c r="AC315" s="297"/>
      <c r="AD315" s="297"/>
      <c r="AE315" s="297"/>
      <c r="AF315" s="297"/>
      <c r="AG315" s="297"/>
      <c r="AH315" s="297"/>
      <c r="AI315" s="297"/>
      <c r="AJ315" s="297"/>
      <c r="AK315" s="297"/>
      <c r="AL315" s="297"/>
      <c r="AM315" s="297"/>
      <c r="AN315" s="297"/>
      <c r="AO315" s="297"/>
      <c r="AP315" s="297"/>
      <c r="AQ315" s="297"/>
      <c r="AR315" s="297"/>
      <c r="AS315" s="297"/>
    </row>
    <row r="316" spans="1:45" ht="12.75" customHeight="1">
      <c r="C316" s="278" t="s">
        <v>1197</v>
      </c>
      <c r="D316" s="278"/>
      <c r="E316" s="278"/>
      <c r="F316" s="278"/>
      <c r="G316" s="278"/>
      <c r="H316" s="278"/>
      <c r="I316" s="278"/>
      <c r="J316" s="278"/>
      <c r="K316" s="278"/>
      <c r="L316" s="278"/>
      <c r="M316" s="278"/>
      <c r="N316" s="278"/>
      <c r="O316" s="278"/>
      <c r="P316" s="278"/>
      <c r="Q316" s="278"/>
      <c r="R316" s="278"/>
      <c r="S316" s="278"/>
      <c r="T316" s="278"/>
      <c r="U316" s="278"/>
      <c r="V316" s="278"/>
      <c r="W316" s="278"/>
      <c r="X316" s="278"/>
      <c r="Y316" s="278"/>
      <c r="Z316" s="278"/>
      <c r="AA316" s="278"/>
      <c r="AB316" s="278"/>
      <c r="AC316" s="278"/>
      <c r="AD316" s="278"/>
      <c r="AE316" s="278"/>
      <c r="AF316" s="278"/>
      <c r="AG316" s="278"/>
      <c r="AH316" s="278"/>
      <c r="AI316" s="278"/>
      <c r="AJ316" s="278"/>
      <c r="AK316" s="278"/>
      <c r="AL316" s="278"/>
      <c r="AM316" s="278"/>
      <c r="AN316" s="278"/>
      <c r="AO316" s="278"/>
      <c r="AP316" s="278"/>
      <c r="AQ316" s="278"/>
      <c r="AR316" s="278"/>
      <c r="AS316" s="278"/>
    </row>
    <row r="317" spans="1:45" ht="12.75" customHeight="1">
      <c r="C317" s="278"/>
      <c r="D317" s="278"/>
      <c r="E317" s="278"/>
      <c r="F317" s="278"/>
      <c r="G317" s="278"/>
      <c r="H317" s="278"/>
      <c r="I317" s="278"/>
      <c r="J317" s="278"/>
      <c r="K317" s="278"/>
      <c r="L317" s="278"/>
      <c r="M317" s="278"/>
      <c r="N317" s="278"/>
      <c r="O317" s="278"/>
      <c r="P317" s="278"/>
      <c r="Q317" s="278"/>
      <c r="R317" s="278"/>
      <c r="S317" s="278"/>
      <c r="T317" s="278"/>
      <c r="U317" s="278"/>
      <c r="V317" s="278"/>
      <c r="W317" s="278"/>
      <c r="X317" s="278"/>
      <c r="Y317" s="278"/>
      <c r="Z317" s="278"/>
      <c r="AA317" s="278"/>
      <c r="AB317" s="278"/>
      <c r="AC317" s="278"/>
      <c r="AD317" s="278"/>
      <c r="AE317" s="278"/>
      <c r="AF317" s="278"/>
      <c r="AG317" s="278"/>
      <c r="AH317" s="278"/>
      <c r="AI317" s="278"/>
      <c r="AJ317" s="278"/>
      <c r="AK317" s="278"/>
      <c r="AL317" s="278"/>
      <c r="AM317" s="278"/>
      <c r="AN317" s="278"/>
      <c r="AO317" s="278"/>
      <c r="AP317" s="278"/>
      <c r="AQ317" s="278"/>
      <c r="AR317" s="278"/>
      <c r="AS317" s="278"/>
    </row>
    <row r="318" spans="1:45" ht="12.75" hidden="1" customHeight="1">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row>
    <row r="319" spans="1:45" ht="12.75" customHeight="1">
      <c r="C319" s="278" t="s">
        <v>388</v>
      </c>
      <c r="D319" s="278"/>
      <c r="E319" s="278"/>
      <c r="F319" s="278"/>
      <c r="G319" s="278"/>
      <c r="H319" s="278"/>
      <c r="I319" s="278"/>
      <c r="J319" s="278"/>
      <c r="K319" s="278"/>
      <c r="L319" s="278"/>
      <c r="M319" s="278"/>
      <c r="N319" s="278"/>
      <c r="O319" s="278"/>
      <c r="P319" s="278"/>
      <c r="Q319" s="278"/>
      <c r="R319" s="278"/>
      <c r="S319" s="278"/>
      <c r="T319" s="278"/>
      <c r="U319" s="278"/>
      <c r="V319" s="278"/>
      <c r="W319" s="278"/>
      <c r="X319" s="278"/>
      <c r="Y319" s="278"/>
      <c r="Z319" s="278"/>
      <c r="AA319" s="278"/>
      <c r="AB319" s="278"/>
      <c r="AC319" s="278"/>
      <c r="AD319" s="278"/>
      <c r="AE319" s="278"/>
      <c r="AF319" s="278"/>
      <c r="AG319" s="278"/>
      <c r="AH319" s="278"/>
      <c r="AI319" s="278"/>
      <c r="AJ319" s="278"/>
      <c r="AK319" s="278"/>
      <c r="AL319" s="278"/>
      <c r="AM319" s="278"/>
      <c r="AN319" s="278"/>
      <c r="AO319" s="278"/>
      <c r="AP319" s="278"/>
      <c r="AQ319" s="278"/>
      <c r="AR319" s="278"/>
      <c r="AS319" s="278"/>
    </row>
    <row r="320" spans="1:45" ht="12.75" customHeight="1">
      <c r="C320" s="278"/>
      <c r="D320" s="278"/>
      <c r="E320" s="278"/>
      <c r="F320" s="278"/>
      <c r="G320" s="278"/>
      <c r="H320" s="278"/>
      <c r="I320" s="278"/>
      <c r="J320" s="278"/>
      <c r="K320" s="278"/>
      <c r="L320" s="278"/>
      <c r="M320" s="278"/>
      <c r="N320" s="278"/>
      <c r="O320" s="278"/>
      <c r="P320" s="278"/>
      <c r="Q320" s="278"/>
      <c r="R320" s="278"/>
      <c r="S320" s="278"/>
      <c r="T320" s="278"/>
      <c r="U320" s="278"/>
      <c r="V320" s="278"/>
      <c r="W320" s="278"/>
      <c r="X320" s="278"/>
      <c r="Y320" s="278"/>
      <c r="Z320" s="278"/>
      <c r="AA320" s="278"/>
      <c r="AB320" s="278"/>
      <c r="AC320" s="278"/>
      <c r="AD320" s="278"/>
      <c r="AE320" s="278"/>
      <c r="AF320" s="278"/>
      <c r="AG320" s="278"/>
      <c r="AH320" s="278"/>
      <c r="AI320" s="278"/>
      <c r="AJ320" s="278"/>
      <c r="AK320" s="278"/>
      <c r="AL320" s="278"/>
      <c r="AM320" s="278"/>
      <c r="AN320" s="278"/>
      <c r="AO320" s="278"/>
      <c r="AP320" s="278"/>
      <c r="AQ320" s="278"/>
      <c r="AR320" s="278"/>
      <c r="AS320" s="278"/>
    </row>
    <row r="321" spans="1:45" ht="9.75" customHeight="1">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row>
    <row r="322" spans="1:45" ht="12.75" customHeight="1">
      <c r="C322" s="278" t="s">
        <v>389</v>
      </c>
      <c r="D322" s="278"/>
      <c r="E322" s="278"/>
      <c r="F322" s="278"/>
      <c r="G322" s="278"/>
      <c r="H322" s="278"/>
      <c r="I322" s="278"/>
      <c r="J322" s="278"/>
      <c r="K322" s="278"/>
      <c r="L322" s="278"/>
      <c r="M322" s="278"/>
      <c r="N322" s="278"/>
      <c r="O322" s="278"/>
      <c r="P322" s="278"/>
      <c r="Q322" s="278"/>
      <c r="R322" s="278"/>
      <c r="S322" s="278"/>
      <c r="T322" s="278"/>
      <c r="U322" s="278"/>
      <c r="V322" s="278"/>
      <c r="W322" s="278"/>
      <c r="X322" s="278"/>
      <c r="Y322" s="278"/>
      <c r="Z322" s="278"/>
      <c r="AA322" s="278"/>
      <c r="AB322" s="278"/>
      <c r="AC322" s="278"/>
      <c r="AD322" s="278"/>
      <c r="AE322" s="278"/>
      <c r="AF322" s="278"/>
      <c r="AG322" s="278"/>
      <c r="AH322" s="278"/>
      <c r="AI322" s="278"/>
      <c r="AJ322" s="278"/>
      <c r="AK322" s="278"/>
      <c r="AL322" s="278"/>
      <c r="AM322" s="278"/>
      <c r="AN322" s="278"/>
      <c r="AO322" s="278"/>
      <c r="AP322" s="278"/>
      <c r="AQ322" s="278"/>
      <c r="AR322" s="278"/>
      <c r="AS322" s="278"/>
    </row>
    <row r="323" spans="1:45" ht="12.75" customHeight="1">
      <c r="C323" s="278"/>
      <c r="D323" s="278"/>
      <c r="E323" s="278"/>
      <c r="F323" s="278"/>
      <c r="G323" s="278"/>
      <c r="H323" s="278"/>
      <c r="I323" s="278"/>
      <c r="J323" s="278"/>
      <c r="K323" s="278"/>
      <c r="L323" s="278"/>
      <c r="M323" s="278"/>
      <c r="N323" s="278"/>
      <c r="O323" s="278"/>
      <c r="P323" s="278"/>
      <c r="Q323" s="278"/>
      <c r="R323" s="278"/>
      <c r="S323" s="278"/>
      <c r="T323" s="278"/>
      <c r="U323" s="278"/>
      <c r="V323" s="278"/>
      <c r="W323" s="278"/>
      <c r="X323" s="278"/>
      <c r="Y323" s="278"/>
      <c r="Z323" s="278"/>
      <c r="AA323" s="278"/>
      <c r="AB323" s="278"/>
      <c r="AC323" s="278"/>
      <c r="AD323" s="278"/>
      <c r="AE323" s="278"/>
      <c r="AF323" s="278"/>
      <c r="AG323" s="278"/>
      <c r="AH323" s="278"/>
      <c r="AI323" s="278"/>
      <c r="AJ323" s="278"/>
      <c r="AK323" s="278"/>
      <c r="AL323" s="278"/>
      <c r="AM323" s="278"/>
      <c r="AN323" s="278"/>
      <c r="AO323" s="278"/>
      <c r="AP323" s="278"/>
      <c r="AQ323" s="278"/>
      <c r="AR323" s="278"/>
      <c r="AS323" s="278"/>
    </row>
    <row r="324" spans="1:45" ht="8.25" customHeight="1"/>
    <row r="325" spans="1:45" ht="12.75" customHeight="1">
      <c r="A325" s="84" t="s">
        <v>1164</v>
      </c>
      <c r="B325" s="89"/>
      <c r="C325" s="297" t="s">
        <v>390</v>
      </c>
      <c r="D325" s="297"/>
      <c r="E325" s="297"/>
      <c r="F325" s="297"/>
      <c r="G325" s="297"/>
      <c r="H325" s="297"/>
      <c r="I325" s="297"/>
      <c r="J325" s="297"/>
      <c r="K325" s="297"/>
      <c r="L325" s="297"/>
      <c r="M325" s="297"/>
      <c r="N325" s="297"/>
      <c r="O325" s="297"/>
      <c r="P325" s="297"/>
      <c r="Q325" s="297"/>
      <c r="R325" s="297"/>
      <c r="S325" s="297"/>
      <c r="T325" s="297"/>
      <c r="U325" s="297"/>
      <c r="V325" s="297"/>
      <c r="W325" s="297"/>
      <c r="X325" s="297"/>
      <c r="Y325" s="297"/>
      <c r="Z325" s="297"/>
      <c r="AA325" s="297"/>
      <c r="AB325" s="297"/>
      <c r="AC325" s="297"/>
      <c r="AD325" s="297"/>
      <c r="AE325" s="297"/>
      <c r="AF325" s="297"/>
      <c r="AG325" s="297"/>
      <c r="AH325" s="297"/>
      <c r="AI325" s="297"/>
      <c r="AJ325" s="297"/>
      <c r="AK325" s="297"/>
      <c r="AL325" s="297"/>
      <c r="AM325" s="297"/>
      <c r="AN325" s="297"/>
      <c r="AO325" s="297"/>
      <c r="AP325" s="297"/>
      <c r="AQ325" s="297"/>
      <c r="AR325" s="297"/>
      <c r="AS325" s="297"/>
    </row>
    <row r="326" spans="1:45" ht="12.75" customHeight="1">
      <c r="C326" s="208" t="s">
        <v>1198</v>
      </c>
      <c r="D326" s="208"/>
      <c r="E326" s="208"/>
      <c r="F326" s="208"/>
      <c r="G326" s="208"/>
      <c r="H326" s="208"/>
      <c r="I326" s="208"/>
      <c r="J326" s="208"/>
      <c r="K326" s="208"/>
      <c r="L326" s="208"/>
      <c r="M326" s="208"/>
      <c r="N326" s="208"/>
      <c r="O326" s="208"/>
      <c r="P326" s="208"/>
      <c r="Q326" s="208"/>
      <c r="R326" s="208"/>
      <c r="S326" s="208"/>
      <c r="T326" s="208"/>
      <c r="U326" s="208"/>
      <c r="V326" s="208"/>
      <c r="W326" s="208"/>
      <c r="X326" s="208"/>
      <c r="Y326" s="208"/>
      <c r="Z326" s="208"/>
      <c r="AA326" s="208"/>
      <c r="AB326" s="208"/>
      <c r="AC326" s="208"/>
      <c r="AD326" s="208"/>
      <c r="AE326" s="208"/>
      <c r="AF326" s="208"/>
      <c r="AG326" s="208"/>
      <c r="AH326" s="208"/>
      <c r="AI326" s="208"/>
      <c r="AJ326" s="208"/>
      <c r="AK326" s="208"/>
      <c r="AL326" s="208"/>
      <c r="AM326" s="208"/>
      <c r="AN326" s="208"/>
      <c r="AO326" s="208"/>
      <c r="AP326" s="208"/>
      <c r="AQ326" s="208"/>
      <c r="AR326" s="208"/>
      <c r="AS326" s="208"/>
    </row>
    <row r="327" spans="1:45" ht="9.75" customHeight="1"/>
    <row r="328" spans="1:45" ht="12.75" customHeight="1">
      <c r="C328" s="278" t="s">
        <v>1288</v>
      </c>
      <c r="D328" s="278"/>
      <c r="E328" s="278"/>
      <c r="F328" s="278"/>
      <c r="G328" s="278"/>
      <c r="H328" s="278"/>
      <c r="I328" s="278"/>
      <c r="J328" s="278"/>
      <c r="K328" s="278"/>
      <c r="L328" s="278"/>
      <c r="M328" s="278"/>
      <c r="N328" s="278"/>
      <c r="O328" s="278"/>
      <c r="P328" s="278"/>
      <c r="Q328" s="278"/>
      <c r="R328" s="278"/>
      <c r="S328" s="278"/>
      <c r="T328" s="278"/>
      <c r="U328" s="278"/>
      <c r="V328" s="278"/>
      <c r="W328" s="278"/>
      <c r="X328" s="278"/>
      <c r="Y328" s="278"/>
      <c r="Z328" s="278"/>
      <c r="AA328" s="278"/>
      <c r="AB328" s="278"/>
      <c r="AC328" s="278"/>
      <c r="AD328" s="278"/>
      <c r="AE328" s="278"/>
      <c r="AF328" s="278"/>
      <c r="AG328" s="278"/>
      <c r="AH328" s="278"/>
      <c r="AI328" s="278"/>
      <c r="AJ328" s="278"/>
      <c r="AK328" s="278"/>
      <c r="AL328" s="278"/>
      <c r="AM328" s="278"/>
      <c r="AN328" s="278"/>
      <c r="AO328" s="278"/>
      <c r="AP328" s="278"/>
      <c r="AQ328" s="278"/>
      <c r="AR328" s="278"/>
      <c r="AS328" s="278"/>
    </row>
    <row r="329" spans="1:45" ht="12.75" customHeight="1">
      <c r="C329" s="278"/>
      <c r="D329" s="278"/>
      <c r="E329" s="278"/>
      <c r="F329" s="278"/>
      <c r="G329" s="278"/>
      <c r="H329" s="278"/>
      <c r="I329" s="278"/>
      <c r="J329" s="278"/>
      <c r="K329" s="278"/>
      <c r="L329" s="278"/>
      <c r="M329" s="278"/>
      <c r="N329" s="278"/>
      <c r="O329" s="278"/>
      <c r="P329" s="278"/>
      <c r="Q329" s="278"/>
      <c r="R329" s="278"/>
      <c r="S329" s="278"/>
      <c r="T329" s="278"/>
      <c r="U329" s="278"/>
      <c r="V329" s="278"/>
      <c r="W329" s="278"/>
      <c r="X329" s="278"/>
      <c r="Y329" s="278"/>
      <c r="Z329" s="278"/>
      <c r="AA329" s="278"/>
      <c r="AB329" s="278"/>
      <c r="AC329" s="278"/>
      <c r="AD329" s="278"/>
      <c r="AE329" s="278"/>
      <c r="AF329" s="278"/>
      <c r="AG329" s="278"/>
      <c r="AH329" s="278"/>
      <c r="AI329" s="278"/>
      <c r="AJ329" s="278"/>
      <c r="AK329" s="278"/>
      <c r="AL329" s="278"/>
      <c r="AM329" s="278"/>
      <c r="AN329" s="278"/>
      <c r="AO329" s="278"/>
      <c r="AP329" s="278"/>
      <c r="AQ329" s="278"/>
      <c r="AR329" s="278"/>
      <c r="AS329" s="278"/>
    </row>
    <row r="330" spans="1:45" ht="6.75" customHeight="1">
      <c r="C330" s="278"/>
      <c r="D330" s="278"/>
      <c r="E330" s="278"/>
      <c r="F330" s="278"/>
      <c r="G330" s="278"/>
      <c r="H330" s="278"/>
      <c r="I330" s="278"/>
      <c r="J330" s="278"/>
      <c r="K330" s="278"/>
      <c r="L330" s="278"/>
      <c r="M330" s="278"/>
      <c r="N330" s="278"/>
      <c r="O330" s="278"/>
      <c r="P330" s="278"/>
      <c r="Q330" s="278"/>
      <c r="R330" s="278"/>
      <c r="S330" s="278"/>
      <c r="T330" s="278"/>
      <c r="U330" s="278"/>
      <c r="V330" s="278"/>
      <c r="W330" s="278"/>
      <c r="X330" s="278"/>
      <c r="Y330" s="278"/>
      <c r="Z330" s="278"/>
      <c r="AA330" s="278"/>
      <c r="AB330" s="278"/>
      <c r="AC330" s="278"/>
      <c r="AD330" s="278"/>
      <c r="AE330" s="278"/>
      <c r="AF330" s="278"/>
      <c r="AG330" s="278"/>
      <c r="AH330" s="278"/>
      <c r="AI330" s="278"/>
      <c r="AJ330" s="278"/>
      <c r="AK330" s="278"/>
      <c r="AL330" s="278"/>
      <c r="AM330" s="278"/>
      <c r="AN330" s="278"/>
      <c r="AO330" s="278"/>
      <c r="AP330" s="278"/>
      <c r="AQ330" s="278"/>
      <c r="AR330" s="278"/>
      <c r="AS330" s="278"/>
    </row>
    <row r="331" spans="1:45" ht="8.25" customHeight="1"/>
    <row r="332" spans="1:45" ht="12.75" customHeight="1">
      <c r="C332" s="278" t="s">
        <v>1199</v>
      </c>
      <c r="D332" s="278"/>
      <c r="E332" s="278"/>
      <c r="F332" s="278"/>
      <c r="G332" s="278"/>
      <c r="H332" s="278"/>
      <c r="I332" s="278"/>
      <c r="J332" s="278"/>
      <c r="K332" s="278"/>
      <c r="L332" s="278"/>
      <c r="M332" s="278"/>
      <c r="N332" s="278"/>
      <c r="O332" s="278"/>
      <c r="P332" s="278"/>
      <c r="Q332" s="278"/>
      <c r="R332" s="278"/>
      <c r="S332" s="278"/>
      <c r="T332" s="278"/>
      <c r="U332" s="278"/>
      <c r="V332" s="278"/>
      <c r="W332" s="278"/>
      <c r="X332" s="278"/>
      <c r="Y332" s="278"/>
      <c r="Z332" s="278"/>
      <c r="AA332" s="278"/>
      <c r="AB332" s="278"/>
      <c r="AC332" s="278"/>
      <c r="AD332" s="278"/>
      <c r="AE332" s="278"/>
      <c r="AF332" s="278"/>
      <c r="AG332" s="278"/>
      <c r="AH332" s="278"/>
      <c r="AI332" s="278"/>
      <c r="AJ332" s="278"/>
      <c r="AK332" s="278"/>
      <c r="AL332" s="278"/>
      <c r="AM332" s="278"/>
      <c r="AN332" s="278"/>
      <c r="AO332" s="278"/>
      <c r="AP332" s="278"/>
      <c r="AQ332" s="278"/>
      <c r="AR332" s="278"/>
      <c r="AS332" s="278"/>
    </row>
    <row r="333" spans="1:45" ht="12.75" customHeight="1">
      <c r="C333" s="278"/>
      <c r="D333" s="278"/>
      <c r="E333" s="278"/>
      <c r="F333" s="278"/>
      <c r="G333" s="278"/>
      <c r="H333" s="278"/>
      <c r="I333" s="278"/>
      <c r="J333" s="278"/>
      <c r="K333" s="278"/>
      <c r="L333" s="278"/>
      <c r="M333" s="278"/>
      <c r="N333" s="278"/>
      <c r="O333" s="278"/>
      <c r="P333" s="278"/>
      <c r="Q333" s="278"/>
      <c r="R333" s="278"/>
      <c r="S333" s="278"/>
      <c r="T333" s="278"/>
      <c r="U333" s="278"/>
      <c r="V333" s="278"/>
      <c r="W333" s="278"/>
      <c r="X333" s="278"/>
      <c r="Y333" s="278"/>
      <c r="Z333" s="278"/>
      <c r="AA333" s="278"/>
      <c r="AB333" s="278"/>
      <c r="AC333" s="278"/>
      <c r="AD333" s="278"/>
      <c r="AE333" s="278"/>
      <c r="AF333" s="278"/>
      <c r="AG333" s="278"/>
      <c r="AH333" s="278"/>
      <c r="AI333" s="278"/>
      <c r="AJ333" s="278"/>
      <c r="AK333" s="278"/>
      <c r="AL333" s="278"/>
      <c r="AM333" s="278"/>
      <c r="AN333" s="278"/>
      <c r="AO333" s="278"/>
      <c r="AP333" s="278"/>
      <c r="AQ333" s="278"/>
      <c r="AR333" s="278"/>
      <c r="AS333" s="278"/>
    </row>
    <row r="334" spans="1:45" ht="12.75" hidden="1" customHeight="1"/>
    <row r="335" spans="1:45" ht="4.5" customHeight="1"/>
    <row r="336" spans="1:45" ht="12.75" customHeight="1">
      <c r="C336" s="278" t="s">
        <v>1200</v>
      </c>
      <c r="D336" s="278"/>
      <c r="E336" s="278"/>
      <c r="F336" s="278"/>
      <c r="G336" s="278"/>
      <c r="H336" s="278"/>
      <c r="I336" s="278"/>
      <c r="J336" s="278"/>
      <c r="K336" s="278"/>
      <c r="L336" s="278"/>
      <c r="M336" s="278"/>
      <c r="N336" s="278"/>
      <c r="O336" s="278"/>
      <c r="P336" s="278"/>
      <c r="Q336" s="278"/>
      <c r="R336" s="278"/>
      <c r="S336" s="278"/>
      <c r="T336" s="278"/>
      <c r="U336" s="278"/>
      <c r="V336" s="278"/>
      <c r="W336" s="278"/>
      <c r="X336" s="278"/>
      <c r="Y336" s="278"/>
      <c r="Z336" s="278"/>
      <c r="AA336" s="278"/>
      <c r="AB336" s="278"/>
      <c r="AC336" s="278"/>
      <c r="AD336" s="278"/>
      <c r="AE336" s="278"/>
      <c r="AF336" s="278"/>
      <c r="AG336" s="278"/>
      <c r="AH336" s="278"/>
      <c r="AI336" s="278"/>
      <c r="AJ336" s="278"/>
      <c r="AK336" s="278"/>
      <c r="AL336" s="278"/>
      <c r="AM336" s="278"/>
      <c r="AN336" s="278"/>
      <c r="AO336" s="278"/>
      <c r="AP336" s="278"/>
      <c r="AQ336" s="278"/>
      <c r="AR336" s="278"/>
      <c r="AS336" s="278"/>
    </row>
    <row r="337" spans="1:45" ht="12.75" customHeight="1">
      <c r="C337" s="278"/>
      <c r="D337" s="278"/>
      <c r="E337" s="278"/>
      <c r="F337" s="278"/>
      <c r="G337" s="278"/>
      <c r="H337" s="278"/>
      <c r="I337" s="278"/>
      <c r="J337" s="278"/>
      <c r="K337" s="278"/>
      <c r="L337" s="278"/>
      <c r="M337" s="278"/>
      <c r="N337" s="278"/>
      <c r="O337" s="278"/>
      <c r="P337" s="278"/>
      <c r="Q337" s="278"/>
      <c r="R337" s="278"/>
      <c r="S337" s="278"/>
      <c r="T337" s="278"/>
      <c r="U337" s="278"/>
      <c r="V337" s="278"/>
      <c r="W337" s="278"/>
      <c r="X337" s="278"/>
      <c r="Y337" s="278"/>
      <c r="Z337" s="278"/>
      <c r="AA337" s="278"/>
      <c r="AB337" s="278"/>
      <c r="AC337" s="278"/>
      <c r="AD337" s="278"/>
      <c r="AE337" s="278"/>
      <c r="AF337" s="278"/>
      <c r="AG337" s="278"/>
      <c r="AH337" s="278"/>
      <c r="AI337" s="278"/>
      <c r="AJ337" s="278"/>
      <c r="AK337" s="278"/>
      <c r="AL337" s="278"/>
      <c r="AM337" s="278"/>
      <c r="AN337" s="278"/>
      <c r="AO337" s="278"/>
      <c r="AP337" s="278"/>
      <c r="AQ337" s="278"/>
      <c r="AR337" s="278"/>
      <c r="AS337" s="278"/>
    </row>
    <row r="338" spans="1:45" ht="12.75" customHeight="1">
      <c r="C338" s="278"/>
      <c r="D338" s="278"/>
      <c r="E338" s="278"/>
      <c r="F338" s="278"/>
      <c r="G338" s="278"/>
      <c r="H338" s="278"/>
      <c r="I338" s="278"/>
      <c r="J338" s="278"/>
      <c r="K338" s="278"/>
      <c r="L338" s="278"/>
      <c r="M338" s="278"/>
      <c r="N338" s="278"/>
      <c r="O338" s="278"/>
      <c r="P338" s="278"/>
      <c r="Q338" s="278"/>
      <c r="R338" s="278"/>
      <c r="S338" s="278"/>
      <c r="T338" s="278"/>
      <c r="U338" s="278"/>
      <c r="V338" s="278"/>
      <c r="W338" s="278"/>
      <c r="X338" s="278"/>
      <c r="Y338" s="278"/>
      <c r="Z338" s="278"/>
      <c r="AA338" s="278"/>
      <c r="AB338" s="278"/>
      <c r="AC338" s="278"/>
      <c r="AD338" s="278"/>
      <c r="AE338" s="278"/>
      <c r="AF338" s="278"/>
      <c r="AG338" s="278"/>
      <c r="AH338" s="278"/>
      <c r="AI338" s="278"/>
      <c r="AJ338" s="278"/>
      <c r="AK338" s="278"/>
      <c r="AL338" s="278"/>
      <c r="AM338" s="278"/>
      <c r="AN338" s="278"/>
      <c r="AO338" s="278"/>
      <c r="AP338" s="278"/>
      <c r="AQ338" s="278"/>
      <c r="AR338" s="278"/>
      <c r="AS338" s="278"/>
    </row>
    <row r="339" spans="1:45" ht="6.75" customHeight="1">
      <c r="C339" s="278"/>
      <c r="D339" s="278"/>
      <c r="E339" s="278"/>
      <c r="F339" s="278"/>
      <c r="G339" s="278"/>
      <c r="H339" s="278"/>
      <c r="I339" s="278"/>
      <c r="J339" s="278"/>
      <c r="K339" s="278"/>
      <c r="L339" s="278"/>
      <c r="M339" s="278"/>
      <c r="N339" s="278"/>
      <c r="O339" s="278"/>
      <c r="P339" s="278"/>
      <c r="Q339" s="278"/>
      <c r="R339" s="278"/>
      <c r="S339" s="278"/>
      <c r="T339" s="278"/>
      <c r="U339" s="278"/>
      <c r="V339" s="278"/>
      <c r="W339" s="278"/>
      <c r="X339" s="278"/>
      <c r="Y339" s="278"/>
      <c r="Z339" s="278"/>
      <c r="AA339" s="278"/>
      <c r="AB339" s="278"/>
      <c r="AC339" s="278"/>
      <c r="AD339" s="278"/>
      <c r="AE339" s="278"/>
      <c r="AF339" s="278"/>
      <c r="AG339" s="278"/>
      <c r="AH339" s="278"/>
      <c r="AI339" s="278"/>
      <c r="AJ339" s="278"/>
      <c r="AK339" s="278"/>
      <c r="AL339" s="278"/>
      <c r="AM339" s="278"/>
      <c r="AN339" s="278"/>
      <c r="AO339" s="278"/>
      <c r="AP339" s="278"/>
      <c r="AQ339" s="278"/>
      <c r="AR339" s="278"/>
      <c r="AS339" s="278"/>
    </row>
    <row r="341" spans="1:45" ht="12.75" customHeight="1">
      <c r="A341" s="84" t="s">
        <v>1165</v>
      </c>
      <c r="B341" s="89"/>
      <c r="C341" s="84" t="s">
        <v>391</v>
      </c>
    </row>
    <row r="342" spans="1:45" ht="12.75" customHeight="1">
      <c r="C342" s="208" t="s">
        <v>392</v>
      </c>
      <c r="D342" s="208"/>
      <c r="E342" s="208"/>
      <c r="F342" s="208"/>
      <c r="G342" s="208"/>
      <c r="H342" s="208"/>
      <c r="I342" s="208"/>
      <c r="J342" s="208"/>
      <c r="K342" s="208"/>
      <c r="L342" s="208"/>
      <c r="M342" s="208"/>
      <c r="N342" s="208"/>
      <c r="O342" s="208"/>
      <c r="P342" s="208"/>
      <c r="Q342" s="208"/>
      <c r="R342" s="208"/>
      <c r="S342" s="208"/>
      <c r="T342" s="208"/>
      <c r="U342" s="208"/>
      <c r="V342" s="208"/>
      <c r="W342" s="208"/>
      <c r="X342" s="208"/>
      <c r="Y342" s="208"/>
      <c r="Z342" s="208"/>
      <c r="AA342" s="208"/>
      <c r="AB342" s="208"/>
      <c r="AC342" s="208"/>
      <c r="AD342" s="208"/>
      <c r="AE342" s="208"/>
      <c r="AF342" s="208"/>
      <c r="AG342" s="208"/>
      <c r="AH342" s="208"/>
      <c r="AI342" s="208"/>
      <c r="AJ342" s="208"/>
      <c r="AK342" s="208"/>
      <c r="AL342" s="208"/>
      <c r="AM342" s="208"/>
      <c r="AN342" s="208"/>
      <c r="AO342" s="208"/>
      <c r="AP342" s="208"/>
      <c r="AQ342" s="208"/>
      <c r="AR342" s="208"/>
      <c r="AS342" s="208"/>
    </row>
    <row r="343" spans="1:45" ht="7.5" customHeight="1"/>
    <row r="344" spans="1:45" ht="12.75" customHeight="1">
      <c r="C344" s="208" t="s">
        <v>393</v>
      </c>
      <c r="D344" s="208"/>
      <c r="E344" s="208"/>
      <c r="F344" s="208"/>
      <c r="G344" s="208"/>
      <c r="H344" s="208"/>
      <c r="I344" s="208"/>
      <c r="J344" s="208"/>
      <c r="K344" s="208"/>
      <c r="L344" s="208"/>
      <c r="M344" s="208"/>
      <c r="N344" s="208"/>
      <c r="O344" s="208"/>
      <c r="P344" s="208"/>
      <c r="Q344" s="208"/>
      <c r="R344" s="208"/>
      <c r="S344" s="208"/>
      <c r="T344" s="208"/>
      <c r="U344" s="208"/>
      <c r="V344" s="208"/>
      <c r="W344" s="208"/>
      <c r="X344" s="208"/>
      <c r="Y344" s="208"/>
      <c r="Z344" s="208"/>
      <c r="AA344" s="208"/>
      <c r="AB344" s="208"/>
      <c r="AC344" s="208"/>
      <c r="AD344" s="208"/>
      <c r="AE344" s="208"/>
      <c r="AF344" s="208"/>
      <c r="AG344" s="208"/>
      <c r="AH344" s="208"/>
      <c r="AI344" s="208"/>
      <c r="AJ344" s="208"/>
      <c r="AK344" s="208"/>
      <c r="AL344" s="208"/>
      <c r="AM344" s="208"/>
      <c r="AN344" s="208"/>
      <c r="AO344" s="208"/>
      <c r="AP344" s="208"/>
      <c r="AQ344" s="208"/>
      <c r="AR344" s="208"/>
      <c r="AS344" s="208"/>
    </row>
    <row r="345" spans="1:45" ht="9" customHeight="1"/>
    <row r="346" spans="1:45" ht="12.75" customHeight="1">
      <c r="C346" s="278" t="s">
        <v>394</v>
      </c>
      <c r="D346" s="278"/>
      <c r="E346" s="278"/>
      <c r="F346" s="278"/>
      <c r="G346" s="278"/>
      <c r="H346" s="278"/>
      <c r="I346" s="278"/>
      <c r="J346" s="278"/>
      <c r="K346" s="278"/>
      <c r="L346" s="278"/>
      <c r="M346" s="278"/>
      <c r="N346" s="278"/>
      <c r="O346" s="278"/>
      <c r="P346" s="278"/>
      <c r="Q346" s="278"/>
      <c r="R346" s="278"/>
      <c r="S346" s="278"/>
      <c r="T346" s="278"/>
      <c r="U346" s="278"/>
      <c r="V346" s="278"/>
      <c r="W346" s="278"/>
      <c r="X346" s="278"/>
      <c r="Y346" s="278"/>
      <c r="Z346" s="278"/>
      <c r="AA346" s="278"/>
      <c r="AB346" s="278"/>
      <c r="AC346" s="278"/>
      <c r="AD346" s="278"/>
      <c r="AE346" s="278"/>
      <c r="AF346" s="278"/>
      <c r="AG346" s="278"/>
      <c r="AH346" s="278"/>
      <c r="AI346" s="278"/>
      <c r="AJ346" s="278"/>
      <c r="AK346" s="278"/>
      <c r="AL346" s="278"/>
      <c r="AM346" s="278"/>
      <c r="AN346" s="278"/>
      <c r="AO346" s="278"/>
      <c r="AP346" s="278"/>
      <c r="AQ346" s="278"/>
      <c r="AR346" s="278"/>
      <c r="AS346" s="278"/>
    </row>
    <row r="347" spans="1:45" ht="12.75" customHeight="1">
      <c r="C347" s="278"/>
      <c r="D347" s="278"/>
      <c r="E347" s="278"/>
      <c r="F347" s="278"/>
      <c r="G347" s="278"/>
      <c r="H347" s="278"/>
      <c r="I347" s="278"/>
      <c r="J347" s="278"/>
      <c r="K347" s="278"/>
      <c r="L347" s="278"/>
      <c r="M347" s="278"/>
      <c r="N347" s="278"/>
      <c r="O347" s="278"/>
      <c r="P347" s="278"/>
      <c r="Q347" s="278"/>
      <c r="R347" s="278"/>
      <c r="S347" s="278"/>
      <c r="T347" s="278"/>
      <c r="U347" s="278"/>
      <c r="V347" s="278"/>
      <c r="W347" s="278"/>
      <c r="X347" s="278"/>
      <c r="Y347" s="278"/>
      <c r="Z347" s="278"/>
      <c r="AA347" s="278"/>
      <c r="AB347" s="278"/>
      <c r="AC347" s="278"/>
      <c r="AD347" s="278"/>
      <c r="AE347" s="278"/>
      <c r="AF347" s="278"/>
      <c r="AG347" s="278"/>
      <c r="AH347" s="278"/>
      <c r="AI347" s="278"/>
      <c r="AJ347" s="278"/>
      <c r="AK347" s="278"/>
      <c r="AL347" s="278"/>
      <c r="AM347" s="278"/>
      <c r="AN347" s="278"/>
      <c r="AO347" s="278"/>
      <c r="AP347" s="278"/>
      <c r="AQ347" s="278"/>
      <c r="AR347" s="278"/>
      <c r="AS347" s="278"/>
    </row>
    <row r="348" spans="1:45" ht="4.5" customHeight="1">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row>
    <row r="349" spans="1:45" ht="12.75" customHeight="1">
      <c r="C349" s="278" t="s">
        <v>395</v>
      </c>
      <c r="D349" s="278"/>
      <c r="E349" s="278"/>
      <c r="F349" s="278"/>
      <c r="G349" s="278"/>
      <c r="H349" s="278"/>
      <c r="I349" s="278"/>
      <c r="J349" s="278"/>
      <c r="K349" s="278"/>
      <c r="L349" s="278"/>
      <c r="M349" s="278"/>
      <c r="N349" s="278"/>
      <c r="O349" s="278"/>
      <c r="P349" s="278"/>
      <c r="Q349" s="278"/>
      <c r="R349" s="278"/>
      <c r="S349" s="278"/>
      <c r="T349" s="278"/>
      <c r="U349" s="278"/>
      <c r="V349" s="278"/>
      <c r="W349" s="278"/>
      <c r="X349" s="278"/>
      <c r="Y349" s="278"/>
      <c r="Z349" s="278"/>
      <c r="AA349" s="278"/>
      <c r="AB349" s="278"/>
      <c r="AC349" s="278"/>
      <c r="AD349" s="278"/>
      <c r="AE349" s="278"/>
      <c r="AF349" s="278"/>
      <c r="AG349" s="278"/>
      <c r="AH349" s="278"/>
      <c r="AI349" s="278"/>
      <c r="AJ349" s="278"/>
      <c r="AK349" s="278"/>
      <c r="AL349" s="278"/>
      <c r="AM349" s="278"/>
      <c r="AN349" s="278"/>
      <c r="AO349" s="278"/>
      <c r="AP349" s="278"/>
      <c r="AQ349" s="278"/>
      <c r="AR349" s="278"/>
      <c r="AS349" s="278"/>
    </row>
    <row r="350" spans="1:45" ht="10.5" customHeight="1">
      <c r="C350" s="278"/>
      <c r="D350" s="278"/>
      <c r="E350" s="278"/>
      <c r="F350" s="278"/>
      <c r="G350" s="278"/>
      <c r="H350" s="278"/>
      <c r="I350" s="278"/>
      <c r="J350" s="278"/>
      <c r="K350" s="278"/>
      <c r="L350" s="278"/>
      <c r="M350" s="278"/>
      <c r="N350" s="278"/>
      <c r="O350" s="278"/>
      <c r="P350" s="278"/>
      <c r="Q350" s="278"/>
      <c r="R350" s="278"/>
      <c r="S350" s="278"/>
      <c r="T350" s="278"/>
      <c r="U350" s="278"/>
      <c r="V350" s="278"/>
      <c r="W350" s="278"/>
      <c r="X350" s="278"/>
      <c r="Y350" s="278"/>
      <c r="Z350" s="278"/>
      <c r="AA350" s="278"/>
      <c r="AB350" s="278"/>
      <c r="AC350" s="278"/>
      <c r="AD350" s="278"/>
      <c r="AE350" s="278"/>
      <c r="AF350" s="278"/>
      <c r="AG350" s="278"/>
      <c r="AH350" s="278"/>
      <c r="AI350" s="278"/>
      <c r="AJ350" s="278"/>
      <c r="AK350" s="278"/>
      <c r="AL350" s="278"/>
      <c r="AM350" s="278"/>
      <c r="AN350" s="278"/>
      <c r="AO350" s="278"/>
      <c r="AP350" s="278"/>
      <c r="AQ350" s="278"/>
      <c r="AR350" s="278"/>
      <c r="AS350" s="278"/>
    </row>
    <row r="351" spans="1:45" ht="9.75" customHeight="1"/>
    <row r="352" spans="1:45" ht="12.75" customHeight="1">
      <c r="A352" s="84" t="s">
        <v>1166</v>
      </c>
      <c r="B352"/>
      <c r="C352" s="615" t="s">
        <v>396</v>
      </c>
      <c r="D352" s="615"/>
      <c r="E352" s="615"/>
      <c r="F352" s="615"/>
      <c r="G352" s="615"/>
      <c r="H352" s="615"/>
      <c r="I352" s="615"/>
      <c r="J352" s="615"/>
      <c r="K352" s="615"/>
      <c r="L352" s="615"/>
      <c r="M352" s="615"/>
      <c r="N352" s="615"/>
      <c r="O352" s="615"/>
      <c r="P352" s="615"/>
      <c r="Q352" s="615"/>
      <c r="R352" s="615"/>
      <c r="S352" s="615"/>
      <c r="T352" s="615"/>
      <c r="U352" s="615"/>
      <c r="V352" s="615"/>
      <c r="W352" s="615"/>
      <c r="X352" s="615"/>
      <c r="Y352" s="615"/>
      <c r="Z352" s="615"/>
      <c r="AA352" s="615"/>
      <c r="AB352" s="615"/>
      <c r="AC352" s="615"/>
      <c r="AD352" s="615"/>
      <c r="AE352" s="615"/>
      <c r="AF352" s="615"/>
      <c r="AG352" s="615"/>
      <c r="AH352" s="615"/>
      <c r="AI352" s="615"/>
      <c r="AJ352" s="615"/>
      <c r="AK352" s="615"/>
      <c r="AL352" s="615"/>
      <c r="AM352" s="615"/>
      <c r="AN352" s="615"/>
      <c r="AO352" s="615"/>
      <c r="AP352" s="615"/>
      <c r="AQ352" s="615"/>
      <c r="AR352" s="615"/>
      <c r="AS352" s="615"/>
    </row>
    <row r="353" spans="1:45" ht="12.75" customHeight="1">
      <c r="C353" s="278" t="s">
        <v>397</v>
      </c>
      <c r="D353" s="278"/>
      <c r="E353" s="278"/>
      <c r="F353" s="278"/>
      <c r="G353" s="278"/>
      <c r="H353" s="278"/>
      <c r="I353" s="278"/>
      <c r="J353" s="278"/>
      <c r="K353" s="278"/>
      <c r="L353" s="278"/>
      <c r="M353" s="278"/>
      <c r="N353" s="278"/>
      <c r="O353" s="278"/>
      <c r="P353" s="278"/>
      <c r="Q353" s="278"/>
      <c r="R353" s="278"/>
      <c r="S353" s="278"/>
      <c r="T353" s="278"/>
      <c r="U353" s="278"/>
      <c r="V353" s="278"/>
      <c r="W353" s="278"/>
      <c r="X353" s="278"/>
      <c r="Y353" s="278"/>
      <c r="Z353" s="278"/>
      <c r="AA353" s="278"/>
      <c r="AB353" s="278"/>
      <c r="AC353" s="278"/>
      <c r="AD353" s="278"/>
      <c r="AE353" s="278"/>
      <c r="AF353" s="278"/>
      <c r="AG353" s="278"/>
      <c r="AH353" s="278"/>
      <c r="AI353" s="278"/>
      <c r="AJ353" s="278"/>
      <c r="AK353" s="278"/>
      <c r="AL353" s="278"/>
      <c r="AM353" s="278"/>
      <c r="AN353" s="278"/>
      <c r="AO353" s="278"/>
      <c r="AP353" s="278"/>
      <c r="AQ353" s="278"/>
      <c r="AR353" s="278"/>
      <c r="AS353" s="278"/>
    </row>
    <row r="354" spans="1:45" ht="12.75" customHeight="1">
      <c r="C354" s="278"/>
      <c r="D354" s="278"/>
      <c r="E354" s="278"/>
      <c r="F354" s="278"/>
      <c r="G354" s="278"/>
      <c r="H354" s="278"/>
      <c r="I354" s="278"/>
      <c r="J354" s="278"/>
      <c r="K354" s="278"/>
      <c r="L354" s="278"/>
      <c r="M354" s="278"/>
      <c r="N354" s="278"/>
      <c r="O354" s="278"/>
      <c r="P354" s="278"/>
      <c r="Q354" s="278"/>
      <c r="R354" s="278"/>
      <c r="S354" s="278"/>
      <c r="T354" s="278"/>
      <c r="U354" s="278"/>
      <c r="V354" s="278"/>
      <c r="W354" s="278"/>
      <c r="X354" s="278"/>
      <c r="Y354" s="278"/>
      <c r="Z354" s="278"/>
      <c r="AA354" s="278"/>
      <c r="AB354" s="278"/>
      <c r="AC354" s="278"/>
      <c r="AD354" s="278"/>
      <c r="AE354" s="278"/>
      <c r="AF354" s="278"/>
      <c r="AG354" s="278"/>
      <c r="AH354" s="278"/>
      <c r="AI354" s="278"/>
      <c r="AJ354" s="278"/>
      <c r="AK354" s="278"/>
      <c r="AL354" s="278"/>
      <c r="AM354" s="278"/>
      <c r="AN354" s="278"/>
      <c r="AO354" s="278"/>
      <c r="AP354" s="278"/>
      <c r="AQ354" s="278"/>
      <c r="AR354" s="278"/>
      <c r="AS354" s="278"/>
    </row>
    <row r="356" spans="1:45" ht="12.75" hidden="1" customHeight="1"/>
    <row r="357" spans="1:45" ht="12.75" customHeight="1">
      <c r="A357" s="84" t="s">
        <v>1167</v>
      </c>
      <c r="B357" s="89"/>
      <c r="C357" s="297" t="s">
        <v>398</v>
      </c>
      <c r="D357" s="297"/>
      <c r="E357" s="297"/>
      <c r="F357" s="297"/>
      <c r="G357" s="297"/>
      <c r="H357" s="297"/>
      <c r="I357" s="297"/>
      <c r="J357" s="297"/>
      <c r="K357" s="297"/>
      <c r="L357" s="297"/>
      <c r="M357" s="297"/>
      <c r="N357" s="297"/>
      <c r="O357" s="297"/>
      <c r="P357" s="297"/>
      <c r="Q357" s="297"/>
      <c r="R357" s="297"/>
      <c r="S357" s="297"/>
      <c r="T357" s="297"/>
      <c r="U357" s="297"/>
      <c r="V357" s="297"/>
      <c r="W357" s="297"/>
      <c r="X357" s="297"/>
      <c r="Y357" s="297"/>
      <c r="Z357" s="297"/>
      <c r="AA357" s="297"/>
      <c r="AB357" s="297"/>
      <c r="AC357" s="297"/>
      <c r="AD357" s="297"/>
      <c r="AE357" s="297"/>
      <c r="AF357" s="297"/>
      <c r="AG357" s="297"/>
      <c r="AH357" s="297"/>
      <c r="AI357" s="297"/>
      <c r="AJ357" s="297"/>
      <c r="AK357" s="297"/>
      <c r="AL357" s="297"/>
      <c r="AM357" s="297"/>
      <c r="AN357" s="297"/>
      <c r="AO357" s="297"/>
      <c r="AP357" s="297"/>
      <c r="AQ357" s="297"/>
      <c r="AR357" s="297"/>
      <c r="AS357" s="297"/>
    </row>
    <row r="358" spans="1:45" ht="12.75" customHeight="1">
      <c r="C358" s="278" t="s">
        <v>399</v>
      </c>
      <c r="D358" s="278"/>
      <c r="E358" s="278"/>
      <c r="F358" s="278"/>
      <c r="G358" s="278"/>
      <c r="H358" s="278"/>
      <c r="I358" s="278"/>
      <c r="J358" s="278"/>
      <c r="K358" s="278"/>
      <c r="L358" s="278"/>
      <c r="M358" s="278"/>
      <c r="N358" s="278"/>
      <c r="O358" s="278"/>
      <c r="P358" s="278"/>
      <c r="Q358" s="278"/>
      <c r="R358" s="278"/>
      <c r="S358" s="278"/>
      <c r="T358" s="278"/>
      <c r="U358" s="278"/>
      <c r="V358" s="278"/>
      <c r="W358" s="278"/>
      <c r="X358" s="278"/>
      <c r="Y358" s="278"/>
      <c r="Z358" s="278"/>
      <c r="AA358" s="278"/>
      <c r="AB358" s="278"/>
      <c r="AC358" s="278"/>
      <c r="AD358" s="278"/>
      <c r="AE358" s="278"/>
      <c r="AF358" s="278"/>
      <c r="AG358" s="278"/>
      <c r="AH358" s="278"/>
      <c r="AI358" s="278"/>
      <c r="AJ358" s="278"/>
      <c r="AK358" s="278"/>
      <c r="AL358" s="278"/>
      <c r="AM358" s="278"/>
      <c r="AN358" s="278"/>
      <c r="AO358" s="278"/>
      <c r="AP358" s="278"/>
      <c r="AQ358" s="278"/>
      <c r="AR358" s="278"/>
      <c r="AS358" s="278"/>
    </row>
    <row r="359" spans="1:45" ht="25.5" customHeight="1">
      <c r="C359" s="278"/>
      <c r="D359" s="278"/>
      <c r="E359" s="278"/>
      <c r="F359" s="278"/>
      <c r="G359" s="278"/>
      <c r="H359" s="278"/>
      <c r="I359" s="278"/>
      <c r="J359" s="278"/>
      <c r="K359" s="278"/>
      <c r="L359" s="278"/>
      <c r="M359" s="278"/>
      <c r="N359" s="278"/>
      <c r="O359" s="278"/>
      <c r="P359" s="278"/>
      <c r="Q359" s="278"/>
      <c r="R359" s="278"/>
      <c r="S359" s="278"/>
      <c r="T359" s="278"/>
      <c r="U359" s="278"/>
      <c r="V359" s="278"/>
      <c r="W359" s="278"/>
      <c r="X359" s="278"/>
      <c r="Y359" s="278"/>
      <c r="Z359" s="278"/>
      <c r="AA359" s="278"/>
      <c r="AB359" s="278"/>
      <c r="AC359" s="278"/>
      <c r="AD359" s="278"/>
      <c r="AE359" s="278"/>
      <c r="AF359" s="278"/>
      <c r="AG359" s="278"/>
      <c r="AH359" s="278"/>
      <c r="AI359" s="278"/>
      <c r="AJ359" s="278"/>
      <c r="AK359" s="278"/>
      <c r="AL359" s="278"/>
      <c r="AM359" s="278"/>
      <c r="AN359" s="278"/>
      <c r="AO359" s="278"/>
      <c r="AP359" s="278"/>
      <c r="AQ359" s="278"/>
      <c r="AR359" s="278"/>
      <c r="AS359" s="278"/>
    </row>
    <row r="360" spans="1:45" ht="7.5" customHeight="1"/>
    <row r="361" spans="1:45" ht="12.75" customHeight="1">
      <c r="C361" s="1" t="s">
        <v>1201</v>
      </c>
    </row>
    <row r="362" spans="1:45" ht="7.5" customHeight="1"/>
    <row r="363" spans="1:45" ht="12.75" customHeight="1">
      <c r="C363" s="278" t="s">
        <v>1202</v>
      </c>
      <c r="D363" s="278"/>
      <c r="E363" s="278"/>
      <c r="F363" s="278"/>
      <c r="G363" s="278"/>
      <c r="H363" s="278"/>
      <c r="I363" s="278"/>
      <c r="J363" s="278"/>
      <c r="K363" s="278"/>
      <c r="L363" s="278"/>
      <c r="M363" s="278"/>
      <c r="N363" s="278"/>
      <c r="O363" s="278"/>
      <c r="P363" s="278"/>
      <c r="Q363" s="278"/>
      <c r="R363" s="278"/>
      <c r="S363" s="278"/>
      <c r="T363" s="278"/>
      <c r="U363" s="278"/>
      <c r="V363" s="278"/>
      <c r="W363" s="278"/>
      <c r="X363" s="278"/>
      <c r="Y363" s="278"/>
      <c r="Z363" s="278"/>
      <c r="AA363" s="278"/>
      <c r="AB363" s="278"/>
      <c r="AC363" s="278"/>
      <c r="AD363" s="278"/>
      <c r="AE363" s="278"/>
      <c r="AF363" s="278"/>
      <c r="AG363" s="278"/>
      <c r="AH363" s="278"/>
      <c r="AI363" s="278"/>
      <c r="AJ363" s="278"/>
      <c r="AK363" s="278"/>
      <c r="AL363" s="278"/>
      <c r="AM363" s="278"/>
      <c r="AN363" s="278"/>
      <c r="AO363" s="278"/>
      <c r="AP363" s="278"/>
      <c r="AQ363" s="278"/>
      <c r="AR363" s="278"/>
      <c r="AS363" s="278"/>
    </row>
    <row r="364" spans="1:45" ht="10.5" customHeight="1">
      <c r="C364" s="278"/>
      <c r="D364" s="278"/>
      <c r="E364" s="278"/>
      <c r="F364" s="278"/>
      <c r="G364" s="278"/>
      <c r="H364" s="278"/>
      <c r="I364" s="278"/>
      <c r="J364" s="278"/>
      <c r="K364" s="278"/>
      <c r="L364" s="278"/>
      <c r="M364" s="278"/>
      <c r="N364" s="278"/>
      <c r="O364" s="278"/>
      <c r="P364" s="278"/>
      <c r="Q364" s="278"/>
      <c r="R364" s="278"/>
      <c r="S364" s="278"/>
      <c r="T364" s="278"/>
      <c r="U364" s="278"/>
      <c r="V364" s="278"/>
      <c r="W364" s="278"/>
      <c r="X364" s="278"/>
      <c r="Y364" s="278"/>
      <c r="Z364" s="278"/>
      <c r="AA364" s="278"/>
      <c r="AB364" s="278"/>
      <c r="AC364" s="278"/>
      <c r="AD364" s="278"/>
      <c r="AE364" s="278"/>
      <c r="AF364" s="278"/>
      <c r="AG364" s="278"/>
      <c r="AH364" s="278"/>
      <c r="AI364" s="278"/>
      <c r="AJ364" s="278"/>
      <c r="AK364" s="278"/>
      <c r="AL364" s="278"/>
      <c r="AM364" s="278"/>
      <c r="AN364" s="278"/>
      <c r="AO364" s="278"/>
      <c r="AP364" s="278"/>
      <c r="AQ364" s="278"/>
      <c r="AR364" s="278"/>
      <c r="AS364" s="278"/>
    </row>
    <row r="365" spans="1:45" ht="7.5" customHeight="1">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row>
    <row r="366" spans="1:45" ht="12.75" customHeight="1">
      <c r="C366" s="278" t="s">
        <v>400</v>
      </c>
      <c r="D366" s="278"/>
      <c r="E366" s="278"/>
      <c r="F366" s="278"/>
      <c r="G366" s="278"/>
      <c r="H366" s="278"/>
      <c r="I366" s="278"/>
      <c r="J366" s="278"/>
      <c r="K366" s="278"/>
      <c r="L366" s="278"/>
      <c r="M366" s="278"/>
      <c r="N366" s="278"/>
      <c r="O366" s="278"/>
      <c r="P366" s="278"/>
      <c r="Q366" s="278"/>
      <c r="R366" s="278"/>
      <c r="S366" s="278"/>
      <c r="T366" s="278"/>
      <c r="U366" s="278"/>
      <c r="V366" s="278"/>
      <c r="W366" s="278"/>
      <c r="X366" s="278"/>
      <c r="Y366" s="278"/>
      <c r="Z366" s="278"/>
      <c r="AA366" s="278"/>
      <c r="AB366" s="278"/>
      <c r="AC366" s="278"/>
      <c r="AD366" s="278"/>
      <c r="AE366" s="278"/>
      <c r="AF366" s="278"/>
      <c r="AG366" s="278"/>
      <c r="AH366" s="278"/>
      <c r="AI366" s="278"/>
      <c r="AJ366" s="278"/>
      <c r="AK366" s="278"/>
      <c r="AL366" s="278"/>
      <c r="AM366" s="278"/>
      <c r="AN366" s="278"/>
      <c r="AO366" s="278"/>
      <c r="AP366" s="278"/>
      <c r="AQ366" s="278"/>
      <c r="AR366" s="278"/>
      <c r="AS366" s="278"/>
    </row>
    <row r="367" spans="1:45" ht="12.75" customHeight="1">
      <c r="C367" s="278"/>
      <c r="D367" s="278"/>
      <c r="E367" s="278"/>
      <c r="F367" s="278"/>
      <c r="G367" s="278"/>
      <c r="H367" s="278"/>
      <c r="I367" s="278"/>
      <c r="J367" s="278"/>
      <c r="K367" s="278"/>
      <c r="L367" s="278"/>
      <c r="M367" s="278"/>
      <c r="N367" s="278"/>
      <c r="O367" s="278"/>
      <c r="P367" s="278"/>
      <c r="Q367" s="278"/>
      <c r="R367" s="278"/>
      <c r="S367" s="278"/>
      <c r="T367" s="278"/>
      <c r="U367" s="278"/>
      <c r="V367" s="278"/>
      <c r="W367" s="278"/>
      <c r="X367" s="278"/>
      <c r="Y367" s="278"/>
      <c r="Z367" s="278"/>
      <c r="AA367" s="278"/>
      <c r="AB367" s="278"/>
      <c r="AC367" s="278"/>
      <c r="AD367" s="278"/>
      <c r="AE367" s="278"/>
      <c r="AF367" s="278"/>
      <c r="AG367" s="278"/>
      <c r="AH367" s="278"/>
      <c r="AI367" s="278"/>
      <c r="AJ367" s="278"/>
      <c r="AK367" s="278"/>
      <c r="AL367" s="278"/>
      <c r="AM367" s="278"/>
      <c r="AN367" s="278"/>
      <c r="AO367" s="278"/>
      <c r="AP367" s="278"/>
      <c r="AQ367" s="278"/>
      <c r="AR367" s="278"/>
      <c r="AS367" s="278"/>
    </row>
    <row r="368" spans="1:45" ht="9" customHeight="1">
      <c r="C368" s="278"/>
      <c r="D368" s="278"/>
      <c r="E368" s="278"/>
      <c r="F368" s="278"/>
      <c r="G368" s="278"/>
      <c r="H368" s="278"/>
      <c r="I368" s="278"/>
      <c r="J368" s="278"/>
      <c r="K368" s="278"/>
      <c r="L368" s="278"/>
      <c r="M368" s="278"/>
      <c r="N368" s="278"/>
      <c r="O368" s="278"/>
      <c r="P368" s="278"/>
      <c r="Q368" s="278"/>
      <c r="R368" s="278"/>
      <c r="S368" s="278"/>
      <c r="T368" s="278"/>
      <c r="U368" s="278"/>
      <c r="V368" s="278"/>
      <c r="W368" s="278"/>
      <c r="X368" s="278"/>
      <c r="Y368" s="278"/>
      <c r="Z368" s="278"/>
      <c r="AA368" s="278"/>
      <c r="AB368" s="278"/>
      <c r="AC368" s="278"/>
      <c r="AD368" s="278"/>
      <c r="AE368" s="278"/>
      <c r="AF368" s="278"/>
      <c r="AG368" s="278"/>
      <c r="AH368" s="278"/>
      <c r="AI368" s="278"/>
      <c r="AJ368" s="278"/>
      <c r="AK368" s="278"/>
      <c r="AL368" s="278"/>
      <c r="AM368" s="278"/>
      <c r="AN368" s="278"/>
      <c r="AO368" s="278"/>
      <c r="AP368" s="278"/>
      <c r="AQ368" s="278"/>
      <c r="AR368" s="278"/>
      <c r="AS368" s="278"/>
    </row>
    <row r="369" spans="1:45" ht="8.25" customHeight="1"/>
    <row r="370" spans="1:45" ht="12.75" customHeight="1">
      <c r="C370" s="278" t="s">
        <v>1203</v>
      </c>
      <c r="D370" s="278"/>
      <c r="E370" s="278"/>
      <c r="F370" s="278"/>
      <c r="G370" s="278"/>
      <c r="H370" s="278"/>
      <c r="I370" s="278"/>
      <c r="J370" s="278"/>
      <c r="K370" s="278"/>
      <c r="L370" s="278"/>
      <c r="M370" s="278"/>
      <c r="N370" s="278"/>
      <c r="O370" s="278"/>
      <c r="P370" s="278"/>
      <c r="Q370" s="278"/>
      <c r="R370" s="278"/>
      <c r="S370" s="278"/>
      <c r="T370" s="278"/>
      <c r="U370" s="278"/>
      <c r="V370" s="278"/>
      <c r="W370" s="278"/>
      <c r="X370" s="278"/>
      <c r="Y370" s="278"/>
      <c r="Z370" s="278"/>
      <c r="AA370" s="278"/>
      <c r="AB370" s="278"/>
      <c r="AC370" s="278"/>
      <c r="AD370" s="278"/>
      <c r="AE370" s="278"/>
      <c r="AF370" s="278"/>
      <c r="AG370" s="278"/>
      <c r="AH370" s="278"/>
      <c r="AI370" s="278"/>
      <c r="AJ370" s="278"/>
      <c r="AK370" s="278"/>
      <c r="AL370" s="278"/>
      <c r="AM370" s="278"/>
      <c r="AN370" s="278"/>
      <c r="AO370" s="278"/>
      <c r="AP370" s="278"/>
      <c r="AQ370" s="278"/>
      <c r="AR370" s="278"/>
      <c r="AS370" s="278"/>
    </row>
    <row r="371" spans="1:45" ht="12.75" customHeight="1">
      <c r="C371" s="278"/>
      <c r="D371" s="278"/>
      <c r="E371" s="278"/>
      <c r="F371" s="278"/>
      <c r="G371" s="278"/>
      <c r="H371" s="278"/>
      <c r="I371" s="278"/>
      <c r="J371" s="278"/>
      <c r="K371" s="278"/>
      <c r="L371" s="278"/>
      <c r="M371" s="278"/>
      <c r="N371" s="278"/>
      <c r="O371" s="278"/>
      <c r="P371" s="278"/>
      <c r="Q371" s="278"/>
      <c r="R371" s="278"/>
      <c r="S371" s="278"/>
      <c r="T371" s="278"/>
      <c r="U371" s="278"/>
      <c r="V371" s="278"/>
      <c r="W371" s="278"/>
      <c r="X371" s="278"/>
      <c r="Y371" s="278"/>
      <c r="Z371" s="278"/>
      <c r="AA371" s="278"/>
      <c r="AB371" s="278"/>
      <c r="AC371" s="278"/>
      <c r="AD371" s="278"/>
      <c r="AE371" s="278"/>
      <c r="AF371" s="278"/>
      <c r="AG371" s="278"/>
      <c r="AH371" s="278"/>
      <c r="AI371" s="278"/>
      <c r="AJ371" s="278"/>
      <c r="AK371" s="278"/>
      <c r="AL371" s="278"/>
      <c r="AM371" s="278"/>
      <c r="AN371" s="278"/>
      <c r="AO371" s="278"/>
      <c r="AP371" s="278"/>
      <c r="AQ371" s="278"/>
      <c r="AR371" s="278"/>
      <c r="AS371" s="278"/>
    </row>
    <row r="372" spans="1:45" ht="9" customHeight="1">
      <c r="C372" s="278"/>
      <c r="D372" s="278"/>
      <c r="E372" s="278"/>
      <c r="F372" s="278"/>
      <c r="G372" s="278"/>
      <c r="H372" s="278"/>
      <c r="I372" s="278"/>
      <c r="J372" s="278"/>
      <c r="K372" s="278"/>
      <c r="L372" s="278"/>
      <c r="M372" s="278"/>
      <c r="N372" s="278"/>
      <c r="O372" s="278"/>
      <c r="P372" s="278"/>
      <c r="Q372" s="278"/>
      <c r="R372" s="278"/>
      <c r="S372" s="278"/>
      <c r="T372" s="278"/>
      <c r="U372" s="278"/>
      <c r="V372" s="278"/>
      <c r="W372" s="278"/>
      <c r="X372" s="278"/>
      <c r="Y372" s="278"/>
      <c r="Z372" s="278"/>
      <c r="AA372" s="278"/>
      <c r="AB372" s="278"/>
      <c r="AC372" s="278"/>
      <c r="AD372" s="278"/>
      <c r="AE372" s="278"/>
      <c r="AF372" s="278"/>
      <c r="AG372" s="278"/>
      <c r="AH372" s="278"/>
      <c r="AI372" s="278"/>
      <c r="AJ372" s="278"/>
      <c r="AK372" s="278"/>
      <c r="AL372" s="278"/>
      <c r="AM372" s="278"/>
      <c r="AN372" s="278"/>
      <c r="AO372" s="278"/>
      <c r="AP372" s="278"/>
      <c r="AQ372" s="278"/>
      <c r="AR372" s="278"/>
      <c r="AS372" s="278"/>
    </row>
    <row r="373" spans="1:45" ht="8.25" customHeight="1"/>
    <row r="374" spans="1:45" ht="12.75" customHeight="1">
      <c r="C374" s="278" t="s">
        <v>401</v>
      </c>
      <c r="D374" s="278"/>
      <c r="E374" s="278"/>
      <c r="F374" s="278"/>
      <c r="G374" s="278"/>
      <c r="H374" s="278"/>
      <c r="I374" s="278"/>
      <c r="J374" s="278"/>
      <c r="K374" s="278"/>
      <c r="L374" s="278"/>
      <c r="M374" s="278"/>
      <c r="N374" s="278"/>
      <c r="O374" s="278"/>
      <c r="P374" s="278"/>
      <c r="Q374" s="278"/>
      <c r="R374" s="278"/>
      <c r="S374" s="278"/>
      <c r="T374" s="278"/>
      <c r="U374" s="278"/>
      <c r="V374" s="278"/>
      <c r="W374" s="278"/>
      <c r="X374" s="278"/>
      <c r="Y374" s="278"/>
      <c r="Z374" s="278"/>
      <c r="AA374" s="278"/>
      <c r="AB374" s="278"/>
      <c r="AC374" s="278"/>
      <c r="AD374" s="278"/>
      <c r="AE374" s="278"/>
      <c r="AF374" s="278"/>
      <c r="AG374" s="278"/>
      <c r="AH374" s="278"/>
      <c r="AI374" s="278"/>
      <c r="AJ374" s="278"/>
      <c r="AK374" s="278"/>
      <c r="AL374" s="278"/>
      <c r="AM374" s="278"/>
      <c r="AN374" s="278"/>
      <c r="AO374" s="278"/>
      <c r="AP374" s="278"/>
      <c r="AQ374" s="278"/>
      <c r="AR374" s="278"/>
      <c r="AS374" s="278"/>
    </row>
    <row r="375" spans="1:45" ht="11.25" customHeight="1">
      <c r="C375" s="278"/>
      <c r="D375" s="278"/>
      <c r="E375" s="278"/>
      <c r="F375" s="278"/>
      <c r="G375" s="278"/>
      <c r="H375" s="278"/>
      <c r="I375" s="278"/>
      <c r="J375" s="278"/>
      <c r="K375" s="278"/>
      <c r="L375" s="278"/>
      <c r="M375" s="278"/>
      <c r="N375" s="278"/>
      <c r="O375" s="278"/>
      <c r="P375" s="278"/>
      <c r="Q375" s="278"/>
      <c r="R375" s="278"/>
      <c r="S375" s="278"/>
      <c r="T375" s="278"/>
      <c r="U375" s="278"/>
      <c r="V375" s="278"/>
      <c r="W375" s="278"/>
      <c r="X375" s="278"/>
      <c r="Y375" s="278"/>
      <c r="Z375" s="278"/>
      <c r="AA375" s="278"/>
      <c r="AB375" s="278"/>
      <c r="AC375" s="278"/>
      <c r="AD375" s="278"/>
      <c r="AE375" s="278"/>
      <c r="AF375" s="278"/>
      <c r="AG375" s="278"/>
      <c r="AH375" s="278"/>
      <c r="AI375" s="278"/>
      <c r="AJ375" s="278"/>
      <c r="AK375" s="278"/>
      <c r="AL375" s="278"/>
      <c r="AM375" s="278"/>
      <c r="AN375" s="278"/>
      <c r="AO375" s="278"/>
      <c r="AP375" s="278"/>
      <c r="AQ375" s="278"/>
      <c r="AR375" s="278"/>
      <c r="AS375" s="278"/>
    </row>
    <row r="376" spans="1:45" ht="8.25" customHeight="1"/>
    <row r="377" spans="1:45" ht="12.75" customHeight="1">
      <c r="A377" s="84" t="s">
        <v>1168</v>
      </c>
      <c r="B377" s="89"/>
      <c r="C377" s="297" t="s">
        <v>402</v>
      </c>
      <c r="D377" s="297"/>
      <c r="E377" s="297"/>
      <c r="F377" s="297"/>
      <c r="G377" s="297"/>
      <c r="H377" s="297"/>
      <c r="I377" s="297"/>
      <c r="J377" s="297"/>
      <c r="K377" s="297"/>
      <c r="L377" s="297"/>
      <c r="M377" s="297"/>
      <c r="N377" s="297"/>
      <c r="O377" s="297"/>
      <c r="P377" s="297"/>
      <c r="Q377" s="297"/>
      <c r="R377" s="297"/>
      <c r="S377" s="297"/>
      <c r="T377" s="297"/>
      <c r="U377" s="297"/>
      <c r="V377" s="297"/>
      <c r="W377" s="297"/>
      <c r="X377" s="297"/>
      <c r="Y377" s="297"/>
      <c r="Z377" s="297"/>
      <c r="AA377" s="297"/>
      <c r="AB377" s="297"/>
      <c r="AC377" s="297"/>
      <c r="AD377" s="297"/>
      <c r="AE377" s="297"/>
      <c r="AF377" s="297"/>
      <c r="AG377" s="297"/>
      <c r="AH377" s="297"/>
      <c r="AI377" s="297"/>
      <c r="AJ377" s="297"/>
      <c r="AK377" s="297"/>
      <c r="AL377" s="297"/>
      <c r="AM377" s="297"/>
      <c r="AN377" s="297"/>
      <c r="AO377" s="297"/>
      <c r="AP377" s="297"/>
      <c r="AQ377" s="297"/>
      <c r="AR377" s="297"/>
      <c r="AS377" s="297"/>
    </row>
    <row r="378" spans="1:45" ht="12.75" customHeight="1">
      <c r="C378" s="278" t="s">
        <v>403</v>
      </c>
      <c r="D378" s="278"/>
      <c r="E378" s="278"/>
      <c r="F378" s="278"/>
      <c r="G378" s="278"/>
      <c r="H378" s="278"/>
      <c r="I378" s="278"/>
      <c r="J378" s="278"/>
      <c r="K378" s="278"/>
      <c r="L378" s="278"/>
      <c r="M378" s="278"/>
      <c r="N378" s="278"/>
      <c r="O378" s="278"/>
      <c r="P378" s="278"/>
      <c r="Q378" s="278"/>
      <c r="R378" s="278"/>
      <c r="S378" s="278"/>
      <c r="T378" s="278"/>
      <c r="U378" s="278"/>
      <c r="V378" s="278"/>
      <c r="W378" s="278"/>
      <c r="X378" s="278"/>
      <c r="Y378" s="278"/>
      <c r="Z378" s="278"/>
      <c r="AA378" s="278"/>
      <c r="AB378" s="278"/>
      <c r="AC378" s="278"/>
      <c r="AD378" s="278"/>
      <c r="AE378" s="278"/>
      <c r="AF378" s="278"/>
      <c r="AG378" s="278"/>
      <c r="AH378" s="278"/>
      <c r="AI378" s="278"/>
      <c r="AJ378" s="278"/>
      <c r="AK378" s="278"/>
      <c r="AL378" s="278"/>
      <c r="AM378" s="278"/>
      <c r="AN378" s="278"/>
      <c r="AO378" s="278"/>
      <c r="AP378" s="278"/>
      <c r="AQ378" s="278"/>
      <c r="AR378" s="278"/>
      <c r="AS378" s="278"/>
    </row>
    <row r="379" spans="1:45" ht="12.75" customHeight="1">
      <c r="C379" s="278"/>
      <c r="D379" s="278"/>
      <c r="E379" s="278"/>
      <c r="F379" s="278"/>
      <c r="G379" s="278"/>
      <c r="H379" s="278"/>
      <c r="I379" s="278"/>
      <c r="J379" s="278"/>
      <c r="K379" s="278"/>
      <c r="L379" s="278"/>
      <c r="M379" s="278"/>
      <c r="N379" s="278"/>
      <c r="O379" s="278"/>
      <c r="P379" s="278"/>
      <c r="Q379" s="278"/>
      <c r="R379" s="278"/>
      <c r="S379" s="278"/>
      <c r="T379" s="278"/>
      <c r="U379" s="278"/>
      <c r="V379" s="278"/>
      <c r="W379" s="278"/>
      <c r="X379" s="278"/>
      <c r="Y379" s="278"/>
      <c r="Z379" s="278"/>
      <c r="AA379" s="278"/>
      <c r="AB379" s="278"/>
      <c r="AC379" s="278"/>
      <c r="AD379" s="278"/>
      <c r="AE379" s="278"/>
      <c r="AF379" s="278"/>
      <c r="AG379" s="278"/>
      <c r="AH379" s="278"/>
      <c r="AI379" s="278"/>
      <c r="AJ379" s="278"/>
      <c r="AK379" s="278"/>
      <c r="AL379" s="278"/>
      <c r="AM379" s="278"/>
      <c r="AN379" s="278"/>
      <c r="AO379" s="278"/>
      <c r="AP379" s="278"/>
      <c r="AQ379" s="278"/>
      <c r="AR379" s="278"/>
      <c r="AS379" s="278"/>
    </row>
    <row r="380" spans="1:45" ht="5.25" customHeight="1"/>
    <row r="381" spans="1:45" ht="11.25"/>
    <row r="382" spans="1:45" ht="15">
      <c r="A382" s="90" t="s">
        <v>418</v>
      </c>
      <c r="B382" s="91"/>
      <c r="C382" s="92" t="s">
        <v>419</v>
      </c>
    </row>
    <row r="383" spans="1:45" ht="9" customHeight="1"/>
    <row r="384" spans="1:45" ht="12.75" customHeight="1">
      <c r="A384" s="93" t="s">
        <v>12</v>
      </c>
      <c r="B384" s="94"/>
      <c r="C384" s="84" t="s">
        <v>336</v>
      </c>
    </row>
    <row r="385" spans="1:45" ht="12.75" customHeight="1">
      <c r="A385" s="93"/>
      <c r="B385" s="94"/>
      <c r="C385" s="84"/>
    </row>
    <row r="386" spans="1:45" ht="12.75" customHeight="1">
      <c r="A386" s="93"/>
      <c r="B386" s="94"/>
      <c r="C386" s="208" t="s">
        <v>1539</v>
      </c>
      <c r="D386" s="208"/>
      <c r="E386" s="208"/>
      <c r="F386" s="208"/>
      <c r="G386" s="208"/>
      <c r="H386" s="208"/>
      <c r="I386" s="208"/>
      <c r="J386" s="208"/>
      <c r="K386" s="208"/>
      <c r="L386" s="208"/>
      <c r="M386" s="208"/>
      <c r="N386" s="208"/>
      <c r="O386" s="208"/>
      <c r="P386" s="208"/>
      <c r="Q386" s="208"/>
      <c r="R386" s="208"/>
      <c r="S386" s="208"/>
      <c r="T386" s="208"/>
      <c r="U386" s="208"/>
      <c r="V386" s="208"/>
      <c r="W386" s="208"/>
      <c r="X386" s="208"/>
      <c r="Y386" s="208"/>
      <c r="Z386" s="208"/>
      <c r="AA386" s="208"/>
      <c r="AB386" s="208"/>
      <c r="AC386" s="208"/>
      <c r="AD386" s="208"/>
      <c r="AE386" s="208"/>
      <c r="AF386" s="208"/>
      <c r="AG386" s="208"/>
      <c r="AH386" s="208"/>
      <c r="AI386" s="208"/>
      <c r="AJ386" s="208"/>
      <c r="AK386" s="208"/>
      <c r="AL386" s="208"/>
      <c r="AM386" s="208"/>
      <c r="AN386" s="208"/>
      <c r="AO386" s="208"/>
      <c r="AP386" s="208"/>
      <c r="AQ386" s="208"/>
      <c r="AR386" s="208"/>
      <c r="AS386" s="208"/>
    </row>
    <row r="387" spans="1:45" ht="12.75" hidden="1" customHeight="1">
      <c r="C387" s="278" t="s">
        <v>1506</v>
      </c>
      <c r="D387" s="278"/>
      <c r="E387" s="278"/>
      <c r="F387" s="278"/>
      <c r="G387" s="278"/>
      <c r="H387" s="278"/>
      <c r="I387" s="278"/>
      <c r="J387" s="278"/>
      <c r="K387" s="278"/>
      <c r="L387" s="278"/>
      <c r="M387" s="278"/>
      <c r="N387" s="278"/>
      <c r="O387" s="278"/>
      <c r="P387" s="278"/>
      <c r="Q387" s="278"/>
      <c r="R387" s="278"/>
      <c r="S387" s="278"/>
      <c r="T387" s="278"/>
      <c r="U387" s="278"/>
      <c r="V387" s="278"/>
      <c r="W387" s="278"/>
      <c r="X387" s="278"/>
      <c r="Y387" s="278"/>
      <c r="Z387" s="278"/>
      <c r="AA387" s="278"/>
      <c r="AB387" s="278"/>
      <c r="AC387" s="278"/>
      <c r="AD387" s="278"/>
      <c r="AE387" s="278"/>
      <c r="AF387" s="278"/>
      <c r="AG387" s="278"/>
      <c r="AH387" s="278"/>
      <c r="AI387" s="278"/>
      <c r="AJ387" s="278"/>
      <c r="AK387" s="278"/>
      <c r="AL387" s="278"/>
      <c r="AM387" s="278"/>
      <c r="AN387" s="278"/>
      <c r="AO387" s="278"/>
      <c r="AP387" s="278"/>
      <c r="AQ387" s="278"/>
      <c r="AR387" s="278"/>
      <c r="AS387" s="278"/>
    </row>
    <row r="388" spans="1:45" ht="12.75" hidden="1" customHeight="1">
      <c r="C388" s="278"/>
      <c r="D388" s="278"/>
      <c r="E388" s="278"/>
      <c r="F388" s="278"/>
      <c r="G388" s="278"/>
      <c r="H388" s="278"/>
      <c r="I388" s="278"/>
      <c r="J388" s="278"/>
      <c r="K388" s="278"/>
      <c r="L388" s="278"/>
      <c r="M388" s="278"/>
      <c r="N388" s="278"/>
      <c r="O388" s="278"/>
      <c r="P388" s="278"/>
      <c r="Q388" s="278"/>
      <c r="R388" s="278"/>
      <c r="S388" s="278"/>
      <c r="T388" s="278"/>
      <c r="U388" s="278"/>
      <c r="V388" s="278"/>
      <c r="W388" s="278"/>
      <c r="X388" s="278"/>
      <c r="Y388" s="278"/>
      <c r="Z388" s="278"/>
      <c r="AA388" s="278"/>
      <c r="AB388" s="278"/>
      <c r="AC388" s="278"/>
      <c r="AD388" s="278"/>
      <c r="AE388" s="278"/>
      <c r="AF388" s="278"/>
      <c r="AG388" s="278"/>
      <c r="AH388" s="278"/>
      <c r="AI388" s="278"/>
      <c r="AJ388" s="278"/>
      <c r="AK388" s="278"/>
      <c r="AL388" s="278"/>
      <c r="AM388" s="278"/>
      <c r="AN388" s="278"/>
      <c r="AO388" s="278"/>
      <c r="AP388" s="278"/>
      <c r="AQ388" s="278"/>
      <c r="AR388" s="278"/>
      <c r="AS388" s="278"/>
    </row>
    <row r="389" spans="1:45" ht="12.75" hidden="1" customHeight="1">
      <c r="C389" s="130"/>
      <c r="D389" s="127"/>
      <c r="E389" s="127"/>
      <c r="F389" s="127"/>
      <c r="G389" s="127"/>
      <c r="H389" s="127"/>
      <c r="I389" s="127"/>
      <c r="J389" s="127"/>
      <c r="K389" s="127"/>
      <c r="L389" s="127"/>
      <c r="M389" s="127"/>
      <c r="N389" s="127"/>
      <c r="O389" s="127"/>
      <c r="P389" s="127"/>
      <c r="Q389" s="127"/>
      <c r="R389" s="127"/>
      <c r="S389" s="127"/>
      <c r="T389" s="127"/>
      <c r="U389" s="127"/>
      <c r="V389" s="127"/>
      <c r="W389" s="127"/>
      <c r="X389" s="127"/>
      <c r="Y389" s="127"/>
      <c r="Z389" s="127"/>
      <c r="AA389" s="127"/>
      <c r="AB389" s="127"/>
      <c r="AC389" s="127"/>
      <c r="AD389" s="127"/>
      <c r="AE389" s="127"/>
      <c r="AF389" s="127"/>
      <c r="AG389" s="127"/>
      <c r="AH389" s="127"/>
      <c r="AI389" s="127"/>
      <c r="AJ389" s="127"/>
      <c r="AK389" s="127"/>
      <c r="AL389" s="127"/>
      <c r="AM389" s="127"/>
      <c r="AN389" s="127"/>
      <c r="AO389" s="127"/>
      <c r="AP389" s="127"/>
      <c r="AQ389" s="127"/>
      <c r="AR389" s="127"/>
      <c r="AS389" s="127"/>
    </row>
    <row r="390" spans="1:45" ht="12.75" hidden="1" customHeight="1">
      <c r="C390" s="234" t="s">
        <v>39</v>
      </c>
      <c r="D390" s="234"/>
      <c r="E390" s="234"/>
      <c r="F390" s="234"/>
      <c r="G390" s="234"/>
      <c r="H390" s="234" t="s">
        <v>14</v>
      </c>
      <c r="I390" s="234"/>
      <c r="J390" s="234"/>
      <c r="K390" s="234"/>
      <c r="L390" s="234"/>
      <c r="M390" s="234"/>
      <c r="N390" s="234"/>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row>
    <row r="391" spans="1:45" ht="12.75" hidden="1" customHeight="1">
      <c r="C391" s="234"/>
      <c r="D391" s="234"/>
      <c r="E391" s="234"/>
      <c r="F391" s="234"/>
      <c r="G391" s="234"/>
      <c r="H391" s="234" t="s">
        <v>1468</v>
      </c>
      <c r="I391" s="234"/>
      <c r="J391" s="234"/>
      <c r="K391" s="234"/>
      <c r="L391" s="234" t="s">
        <v>40</v>
      </c>
      <c r="M391" s="234"/>
      <c r="N391" s="234"/>
      <c r="O391" s="234"/>
      <c r="P391" s="234" t="s">
        <v>542</v>
      </c>
      <c r="Q391" s="234"/>
      <c r="R391" s="234"/>
      <c r="S391" s="234"/>
      <c r="T391" s="234" t="s">
        <v>41</v>
      </c>
      <c r="U391" s="234"/>
      <c r="V391" s="234"/>
      <c r="W391" s="234"/>
      <c r="X391" s="234" t="s">
        <v>42</v>
      </c>
      <c r="Y391" s="234"/>
      <c r="Z391" s="234"/>
      <c r="AA391" s="234"/>
      <c r="AB391" s="234" t="s">
        <v>43</v>
      </c>
      <c r="AC391" s="234"/>
      <c r="AD391" s="234"/>
      <c r="AE391" s="234"/>
      <c r="AF391" s="234" t="s">
        <v>1469</v>
      </c>
      <c r="AG391" s="234"/>
      <c r="AH391" s="234"/>
      <c r="AI391" s="234"/>
      <c r="AJ391" s="234" t="s">
        <v>36</v>
      </c>
      <c r="AK391" s="234"/>
      <c r="AL391" s="234"/>
      <c r="AM391" s="234"/>
      <c r="AN391" s="4"/>
      <c r="AO391" s="4"/>
      <c r="AP391" s="4"/>
      <c r="AQ391" s="4"/>
    </row>
    <row r="392" spans="1:45" ht="12.75" hidden="1" customHeight="1">
      <c r="C392" s="234"/>
      <c r="D392" s="234"/>
      <c r="E392" s="234"/>
      <c r="F392" s="234"/>
      <c r="G392" s="234"/>
      <c r="H392" s="234"/>
      <c r="I392" s="234"/>
      <c r="J392" s="234"/>
      <c r="K392" s="234"/>
      <c r="L392" s="234"/>
      <c r="M392" s="234"/>
      <c r="N392" s="234"/>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4"/>
      <c r="AO392" s="4"/>
      <c r="AP392" s="4"/>
      <c r="AQ392" s="4"/>
    </row>
    <row r="393" spans="1:45" ht="12.75" hidden="1" customHeight="1">
      <c r="C393" s="234"/>
      <c r="D393" s="234"/>
      <c r="E393" s="234"/>
      <c r="F393" s="234"/>
      <c r="G393" s="234"/>
      <c r="H393" s="234"/>
      <c r="I393" s="234"/>
      <c r="J393" s="234"/>
      <c r="K393" s="234"/>
      <c r="L393" s="234"/>
      <c r="M393" s="234"/>
      <c r="N393" s="234"/>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4"/>
      <c r="AO393" s="4"/>
      <c r="AP393" s="4"/>
      <c r="AQ393" s="4"/>
    </row>
    <row r="394" spans="1:45" ht="12.75" hidden="1" customHeight="1">
      <c r="C394" s="235"/>
      <c r="D394" s="235"/>
      <c r="E394" s="235"/>
      <c r="F394" s="235"/>
      <c r="G394" s="235"/>
      <c r="H394" s="235"/>
      <c r="I394" s="235"/>
      <c r="J394" s="235"/>
      <c r="K394" s="235"/>
      <c r="L394" s="235"/>
      <c r="M394" s="235"/>
      <c r="N394" s="235"/>
      <c r="O394" s="235"/>
      <c r="P394" s="235"/>
      <c r="Q394" s="235"/>
      <c r="R394" s="235"/>
      <c r="S394" s="235"/>
      <c r="T394" s="235"/>
      <c r="U394" s="235"/>
      <c r="V394" s="235"/>
      <c r="W394" s="235"/>
      <c r="X394" s="235"/>
      <c r="Y394" s="235"/>
      <c r="Z394" s="235"/>
      <c r="AA394" s="235"/>
      <c r="AB394" s="235"/>
      <c r="AC394" s="235"/>
      <c r="AD394" s="235"/>
      <c r="AE394" s="235"/>
      <c r="AF394" s="235"/>
      <c r="AG394" s="235"/>
      <c r="AH394" s="235"/>
      <c r="AI394" s="235"/>
      <c r="AJ394" s="235"/>
      <c r="AK394" s="235"/>
      <c r="AL394" s="235"/>
      <c r="AM394" s="235"/>
      <c r="AN394" s="4"/>
      <c r="AO394" s="4"/>
      <c r="AP394" s="4"/>
      <c r="AQ394" s="4"/>
    </row>
    <row r="395" spans="1:45" ht="12.75" hidden="1" customHeight="1">
      <c r="C395" s="489" t="s">
        <v>26</v>
      </c>
      <c r="D395" s="489"/>
      <c r="E395" s="489"/>
      <c r="F395" s="489"/>
      <c r="G395" s="489"/>
      <c r="H395" s="489" t="s">
        <v>30</v>
      </c>
      <c r="I395" s="489"/>
      <c r="J395" s="489"/>
      <c r="K395" s="489"/>
      <c r="L395" s="489" t="s">
        <v>31</v>
      </c>
      <c r="M395" s="489"/>
      <c r="N395" s="489"/>
      <c r="O395" s="489"/>
      <c r="P395" s="489" t="s">
        <v>33</v>
      </c>
      <c r="Q395" s="489"/>
      <c r="R395" s="489"/>
      <c r="S395" s="489"/>
      <c r="T395" s="489" t="s">
        <v>35</v>
      </c>
      <c r="U395" s="489"/>
      <c r="V395" s="489"/>
      <c r="W395" s="489"/>
      <c r="X395" s="489" t="s">
        <v>38</v>
      </c>
      <c r="Y395" s="489"/>
      <c r="Z395" s="489"/>
      <c r="AA395" s="489"/>
      <c r="AB395" s="489" t="s">
        <v>44</v>
      </c>
      <c r="AC395" s="489"/>
      <c r="AD395" s="489"/>
      <c r="AE395" s="489"/>
      <c r="AF395" s="489" t="s">
        <v>45</v>
      </c>
      <c r="AG395" s="489"/>
      <c r="AH395" s="489"/>
      <c r="AI395" s="489"/>
      <c r="AJ395" s="489" t="s">
        <v>46</v>
      </c>
      <c r="AK395" s="489"/>
      <c r="AL395" s="489"/>
      <c r="AM395" s="489"/>
      <c r="AN395" s="4"/>
      <c r="AO395" s="4"/>
      <c r="AP395" s="4"/>
      <c r="AQ395" s="4"/>
    </row>
    <row r="396" spans="1:45" ht="12.75" hidden="1" customHeight="1">
      <c r="C396" s="571" t="s">
        <v>47</v>
      </c>
      <c r="D396" s="571"/>
      <c r="E396" s="571"/>
      <c r="F396" s="571"/>
      <c r="G396" s="571"/>
      <c r="H396" s="571"/>
      <c r="I396" s="571"/>
      <c r="J396" s="571"/>
      <c r="K396" s="571"/>
      <c r="L396" s="571"/>
      <c r="M396" s="571"/>
      <c r="N396" s="571"/>
      <c r="O396" s="571"/>
      <c r="P396" s="571"/>
      <c r="Q396" s="571"/>
      <c r="R396" s="571"/>
      <c r="S396" s="571"/>
      <c r="T396" s="571"/>
      <c r="U396" s="571"/>
      <c r="V396" s="571"/>
      <c r="W396" s="571"/>
      <c r="X396" s="571"/>
      <c r="Y396" s="571"/>
      <c r="Z396" s="571"/>
      <c r="AA396" s="571"/>
      <c r="AB396" s="571"/>
      <c r="AC396" s="571"/>
      <c r="AD396" s="571"/>
      <c r="AE396" s="571"/>
      <c r="AF396" s="571"/>
      <c r="AG396" s="571"/>
      <c r="AH396" s="571"/>
      <c r="AI396" s="571"/>
      <c r="AJ396" s="571"/>
      <c r="AK396" s="571"/>
      <c r="AL396" s="571"/>
      <c r="AM396" s="571"/>
    </row>
    <row r="397" spans="1:45" ht="12.75" hidden="1" customHeight="1">
      <c r="C397" s="280" t="s">
        <v>48</v>
      </c>
      <c r="D397" s="280"/>
      <c r="E397" s="280"/>
      <c r="F397" s="280"/>
      <c r="G397" s="280"/>
      <c r="H397" s="344"/>
      <c r="I397" s="344"/>
      <c r="J397" s="344"/>
      <c r="K397" s="344"/>
      <c r="L397" s="344"/>
      <c r="M397" s="344"/>
      <c r="N397" s="344"/>
      <c r="O397" s="344"/>
      <c r="P397" s="344"/>
      <c r="Q397" s="344"/>
      <c r="R397" s="344"/>
      <c r="S397" s="344"/>
      <c r="T397" s="344"/>
      <c r="U397" s="344"/>
      <c r="V397" s="344"/>
      <c r="W397" s="344"/>
      <c r="X397" s="344"/>
      <c r="Y397" s="344"/>
      <c r="Z397" s="344"/>
      <c r="AA397" s="344"/>
      <c r="AB397" s="344"/>
      <c r="AC397" s="344"/>
      <c r="AD397" s="344"/>
      <c r="AE397" s="344"/>
      <c r="AF397" s="344"/>
      <c r="AG397" s="344"/>
      <c r="AH397" s="344"/>
      <c r="AI397" s="344"/>
      <c r="AJ397" s="344">
        <f>SUM(H397:AI400)</f>
        <v>0</v>
      </c>
      <c r="AK397" s="344"/>
      <c r="AL397" s="344"/>
      <c r="AM397" s="344"/>
    </row>
    <row r="398" spans="1:45" ht="12.75" hidden="1" customHeight="1">
      <c r="C398" s="511"/>
      <c r="D398" s="511"/>
      <c r="E398" s="511"/>
      <c r="F398" s="511"/>
      <c r="G398" s="511"/>
      <c r="H398" s="506"/>
      <c r="I398" s="506"/>
      <c r="J398" s="506"/>
      <c r="K398" s="506"/>
      <c r="L398" s="506"/>
      <c r="M398" s="506"/>
      <c r="N398" s="506"/>
      <c r="O398" s="506"/>
      <c r="P398" s="506"/>
      <c r="Q398" s="506"/>
      <c r="R398" s="506"/>
      <c r="S398" s="506"/>
      <c r="T398" s="506"/>
      <c r="U398" s="506"/>
      <c r="V398" s="506"/>
      <c r="W398" s="506"/>
      <c r="X398" s="506"/>
      <c r="Y398" s="506"/>
      <c r="Z398" s="506"/>
      <c r="AA398" s="506"/>
      <c r="AB398" s="506"/>
      <c r="AC398" s="506"/>
      <c r="AD398" s="506"/>
      <c r="AE398" s="506"/>
      <c r="AF398" s="506"/>
      <c r="AG398" s="506"/>
      <c r="AH398" s="506"/>
      <c r="AI398" s="506"/>
      <c r="AJ398" s="506"/>
      <c r="AK398" s="506"/>
      <c r="AL398" s="506"/>
      <c r="AM398" s="506"/>
    </row>
    <row r="399" spans="1:45" ht="12.75" hidden="1" customHeight="1">
      <c r="C399" s="511"/>
      <c r="D399" s="511"/>
      <c r="E399" s="511"/>
      <c r="F399" s="511"/>
      <c r="G399" s="511"/>
      <c r="H399" s="506"/>
      <c r="I399" s="506"/>
      <c r="J399" s="506"/>
      <c r="K399" s="506"/>
      <c r="L399" s="506"/>
      <c r="M399" s="506"/>
      <c r="N399" s="506"/>
      <c r="O399" s="506"/>
      <c r="P399" s="506"/>
      <c r="Q399" s="506"/>
      <c r="R399" s="506"/>
      <c r="S399" s="506"/>
      <c r="T399" s="506"/>
      <c r="U399" s="506"/>
      <c r="V399" s="506"/>
      <c r="W399" s="506"/>
      <c r="X399" s="506"/>
      <c r="Y399" s="506"/>
      <c r="Z399" s="506"/>
      <c r="AA399" s="506"/>
      <c r="AB399" s="506"/>
      <c r="AC399" s="506"/>
      <c r="AD399" s="506"/>
      <c r="AE399" s="506"/>
      <c r="AF399" s="506"/>
      <c r="AG399" s="506"/>
      <c r="AH399" s="506"/>
      <c r="AI399" s="506"/>
      <c r="AJ399" s="506"/>
      <c r="AK399" s="506"/>
      <c r="AL399" s="506"/>
      <c r="AM399" s="506"/>
    </row>
    <row r="400" spans="1:45" ht="12.75" hidden="1" customHeight="1">
      <c r="C400" s="511"/>
      <c r="D400" s="511"/>
      <c r="E400" s="511"/>
      <c r="F400" s="511"/>
      <c r="G400" s="511"/>
      <c r="H400" s="506"/>
      <c r="I400" s="506"/>
      <c r="J400" s="506"/>
      <c r="K400" s="506"/>
      <c r="L400" s="506"/>
      <c r="M400" s="506"/>
      <c r="N400" s="506"/>
      <c r="O400" s="506"/>
      <c r="P400" s="506"/>
      <c r="Q400" s="506"/>
      <c r="R400" s="506"/>
      <c r="S400" s="506"/>
      <c r="T400" s="506"/>
      <c r="U400" s="506"/>
      <c r="V400" s="506"/>
      <c r="W400" s="506"/>
      <c r="X400" s="506"/>
      <c r="Y400" s="506"/>
      <c r="Z400" s="506"/>
      <c r="AA400" s="506"/>
      <c r="AB400" s="506"/>
      <c r="AC400" s="506"/>
      <c r="AD400" s="506"/>
      <c r="AE400" s="506"/>
      <c r="AF400" s="506"/>
      <c r="AG400" s="506"/>
      <c r="AH400" s="506"/>
      <c r="AI400" s="506"/>
      <c r="AJ400" s="506"/>
      <c r="AK400" s="506"/>
      <c r="AL400" s="506"/>
      <c r="AM400" s="506"/>
    </row>
    <row r="401" spans="3:39" ht="12.75" hidden="1" customHeight="1">
      <c r="C401" s="228" t="s">
        <v>49</v>
      </c>
      <c r="D401" s="228"/>
      <c r="E401" s="228"/>
      <c r="F401" s="228"/>
      <c r="G401" s="228"/>
      <c r="H401" s="199"/>
      <c r="I401" s="199"/>
      <c r="J401" s="199"/>
      <c r="K401" s="199"/>
      <c r="L401" s="199"/>
      <c r="M401" s="199"/>
      <c r="N401" s="199"/>
      <c r="O401" s="199"/>
      <c r="P401" s="199"/>
      <c r="Q401" s="199"/>
      <c r="R401" s="199"/>
      <c r="S401" s="199"/>
      <c r="T401" s="199"/>
      <c r="U401" s="199"/>
      <c r="V401" s="199"/>
      <c r="W401" s="199"/>
      <c r="X401" s="199"/>
      <c r="Y401" s="199"/>
      <c r="Z401" s="199"/>
      <c r="AA401" s="199"/>
      <c r="AB401" s="199"/>
      <c r="AC401" s="199"/>
      <c r="AD401" s="199"/>
      <c r="AE401" s="199"/>
      <c r="AF401" s="199"/>
      <c r="AG401" s="199"/>
      <c r="AH401" s="199"/>
      <c r="AI401" s="199"/>
      <c r="AJ401" s="199">
        <f>SUM(H401:AI401)</f>
        <v>0</v>
      </c>
      <c r="AK401" s="199"/>
      <c r="AL401" s="199"/>
      <c r="AM401" s="199"/>
    </row>
    <row r="402" spans="3:39" ht="12.75" hidden="1" customHeight="1">
      <c r="C402" s="228" t="s">
        <v>50</v>
      </c>
      <c r="D402" s="228"/>
      <c r="E402" s="228"/>
      <c r="F402" s="228"/>
      <c r="G402" s="228"/>
      <c r="H402" s="199"/>
      <c r="I402" s="199"/>
      <c r="J402" s="199"/>
      <c r="K402" s="199"/>
      <c r="L402" s="199"/>
      <c r="M402" s="199"/>
      <c r="N402" s="199"/>
      <c r="O402" s="199"/>
      <c r="P402" s="199"/>
      <c r="Q402" s="199"/>
      <c r="R402" s="199"/>
      <c r="S402" s="199"/>
      <c r="T402" s="199"/>
      <c r="U402" s="199"/>
      <c r="V402" s="199"/>
      <c r="W402" s="199"/>
      <c r="X402" s="199"/>
      <c r="Y402" s="199"/>
      <c r="Z402" s="199"/>
      <c r="AA402" s="199"/>
      <c r="AB402" s="199"/>
      <c r="AC402" s="199"/>
      <c r="AD402" s="199"/>
      <c r="AE402" s="199"/>
      <c r="AF402" s="199"/>
      <c r="AG402" s="199"/>
      <c r="AH402" s="199"/>
      <c r="AI402" s="199"/>
      <c r="AJ402" s="199">
        <f>SUM(H402:AI402)</f>
        <v>0</v>
      </c>
      <c r="AK402" s="199"/>
      <c r="AL402" s="199"/>
      <c r="AM402" s="199"/>
    </row>
    <row r="403" spans="3:39" ht="12.75" hidden="1" customHeight="1">
      <c r="C403" s="228" t="s">
        <v>51</v>
      </c>
      <c r="D403" s="228"/>
      <c r="E403" s="228"/>
      <c r="F403" s="228"/>
      <c r="G403" s="228"/>
      <c r="H403" s="199"/>
      <c r="I403" s="199"/>
      <c r="J403" s="199"/>
      <c r="K403" s="199"/>
      <c r="L403" s="199"/>
      <c r="M403" s="199"/>
      <c r="N403" s="199"/>
      <c r="O403" s="199"/>
      <c r="P403" s="199"/>
      <c r="Q403" s="199"/>
      <c r="R403" s="199"/>
      <c r="S403" s="199"/>
      <c r="T403" s="199"/>
      <c r="U403" s="199"/>
      <c r="V403" s="199"/>
      <c r="W403" s="199"/>
      <c r="X403" s="199"/>
      <c r="Y403" s="199"/>
      <c r="Z403" s="199"/>
      <c r="AA403" s="199"/>
      <c r="AB403" s="199"/>
      <c r="AC403" s="199"/>
      <c r="AD403" s="199"/>
      <c r="AE403" s="199"/>
      <c r="AF403" s="199"/>
      <c r="AG403" s="199"/>
      <c r="AH403" s="199"/>
      <c r="AI403" s="199"/>
      <c r="AJ403" s="199">
        <f>SUM(H403:AI403)</f>
        <v>0</v>
      </c>
      <c r="AK403" s="199"/>
      <c r="AL403" s="199"/>
      <c r="AM403" s="199"/>
    </row>
    <row r="404" spans="3:39" ht="12.75" hidden="1" customHeight="1">
      <c r="C404" s="511" t="s">
        <v>52</v>
      </c>
      <c r="D404" s="511"/>
      <c r="E404" s="511"/>
      <c r="F404" s="511"/>
      <c r="G404" s="511"/>
      <c r="H404" s="506">
        <f>H397+H401-H402+H403</f>
        <v>0</v>
      </c>
      <c r="I404" s="506"/>
      <c r="J404" s="506"/>
      <c r="K404" s="506"/>
      <c r="L404" s="506">
        <f t="shared" ref="L404" si="0">L397+L401-L402+L403</f>
        <v>0</v>
      </c>
      <c r="M404" s="506"/>
      <c r="N404" s="506"/>
      <c r="O404" s="506"/>
      <c r="P404" s="506">
        <f t="shared" ref="P404" si="1">P397+P401-P402+P403</f>
        <v>0</v>
      </c>
      <c r="Q404" s="506"/>
      <c r="R404" s="506"/>
      <c r="S404" s="506"/>
      <c r="T404" s="506">
        <f t="shared" ref="T404" si="2">T397+T401-T402+T403</f>
        <v>0</v>
      </c>
      <c r="U404" s="506"/>
      <c r="V404" s="506"/>
      <c r="W404" s="506"/>
      <c r="X404" s="506">
        <f t="shared" ref="X404" si="3">X397+X401-X402+X403</f>
        <v>0</v>
      </c>
      <c r="Y404" s="506"/>
      <c r="Z404" s="506"/>
      <c r="AA404" s="506"/>
      <c r="AB404" s="506">
        <f t="shared" ref="AB404" si="4">AB397+AB401-AB402+AB403</f>
        <v>0</v>
      </c>
      <c r="AC404" s="506"/>
      <c r="AD404" s="506"/>
      <c r="AE404" s="506"/>
      <c r="AF404" s="506">
        <f t="shared" ref="AF404" si="5">AF397+AF401-AF402+AF403</f>
        <v>0</v>
      </c>
      <c r="AG404" s="506"/>
      <c r="AH404" s="506"/>
      <c r="AI404" s="506"/>
      <c r="AJ404" s="506">
        <f>AJ397+AJ401-AJ402+AJ403</f>
        <v>0</v>
      </c>
      <c r="AK404" s="506"/>
      <c r="AL404" s="506"/>
      <c r="AM404" s="506"/>
    </row>
    <row r="405" spans="3:39" ht="12.75" hidden="1" customHeight="1">
      <c r="C405" s="511"/>
      <c r="D405" s="511"/>
      <c r="E405" s="511"/>
      <c r="F405" s="511"/>
      <c r="G405" s="511"/>
      <c r="H405" s="506"/>
      <c r="I405" s="506"/>
      <c r="J405" s="506"/>
      <c r="K405" s="506"/>
      <c r="L405" s="506"/>
      <c r="M405" s="506"/>
      <c r="N405" s="506"/>
      <c r="O405" s="506"/>
      <c r="P405" s="506"/>
      <c r="Q405" s="506"/>
      <c r="R405" s="506"/>
      <c r="S405" s="506"/>
      <c r="T405" s="506"/>
      <c r="U405" s="506"/>
      <c r="V405" s="506"/>
      <c r="W405" s="506"/>
      <c r="X405" s="506"/>
      <c r="Y405" s="506"/>
      <c r="Z405" s="506"/>
      <c r="AA405" s="506"/>
      <c r="AB405" s="506"/>
      <c r="AC405" s="506"/>
      <c r="AD405" s="506"/>
      <c r="AE405" s="506"/>
      <c r="AF405" s="506"/>
      <c r="AG405" s="506"/>
      <c r="AH405" s="506"/>
      <c r="AI405" s="506"/>
      <c r="AJ405" s="506"/>
      <c r="AK405" s="506"/>
      <c r="AL405" s="506"/>
      <c r="AM405" s="506"/>
    </row>
    <row r="406" spans="3:39" ht="12.75" hidden="1" customHeight="1">
      <c r="C406" s="511"/>
      <c r="D406" s="511"/>
      <c r="E406" s="511"/>
      <c r="F406" s="511"/>
      <c r="G406" s="511"/>
      <c r="H406" s="506"/>
      <c r="I406" s="506"/>
      <c r="J406" s="506"/>
      <c r="K406" s="506"/>
      <c r="L406" s="506"/>
      <c r="M406" s="506"/>
      <c r="N406" s="506"/>
      <c r="O406" s="506"/>
      <c r="P406" s="506"/>
      <c r="Q406" s="506"/>
      <c r="R406" s="506"/>
      <c r="S406" s="506"/>
      <c r="T406" s="506"/>
      <c r="U406" s="506"/>
      <c r="V406" s="506"/>
      <c r="W406" s="506"/>
      <c r="X406" s="506"/>
      <c r="Y406" s="506"/>
      <c r="Z406" s="506"/>
      <c r="AA406" s="506"/>
      <c r="AB406" s="506"/>
      <c r="AC406" s="506"/>
      <c r="AD406" s="506"/>
      <c r="AE406" s="506"/>
      <c r="AF406" s="506"/>
      <c r="AG406" s="506"/>
      <c r="AH406" s="506"/>
      <c r="AI406" s="506"/>
      <c r="AJ406" s="506"/>
      <c r="AK406" s="506"/>
      <c r="AL406" s="506"/>
      <c r="AM406" s="506"/>
    </row>
    <row r="407" spans="3:39" ht="12.75" hidden="1" customHeight="1">
      <c r="C407" s="389"/>
      <c r="D407" s="389"/>
      <c r="E407" s="389"/>
      <c r="F407" s="389"/>
      <c r="G407" s="389"/>
      <c r="H407" s="408"/>
      <c r="I407" s="408"/>
      <c r="J407" s="408"/>
      <c r="K407" s="408"/>
      <c r="L407" s="408"/>
      <c r="M407" s="408"/>
      <c r="N407" s="408"/>
      <c r="O407" s="408"/>
      <c r="P407" s="408"/>
      <c r="Q407" s="408"/>
      <c r="R407" s="408"/>
      <c r="S407" s="408"/>
      <c r="T407" s="408"/>
      <c r="U407" s="408"/>
      <c r="V407" s="408"/>
      <c r="W407" s="408"/>
      <c r="X407" s="408"/>
      <c r="Y407" s="408"/>
      <c r="Z407" s="408"/>
      <c r="AA407" s="408"/>
      <c r="AB407" s="408"/>
      <c r="AC407" s="408"/>
      <c r="AD407" s="408"/>
      <c r="AE407" s="408"/>
      <c r="AF407" s="408"/>
      <c r="AG407" s="408"/>
      <c r="AH407" s="408"/>
      <c r="AI407" s="408"/>
      <c r="AJ407" s="408"/>
      <c r="AK407" s="408"/>
      <c r="AL407" s="408"/>
      <c r="AM407" s="408"/>
    </row>
    <row r="408" spans="3:39" ht="12.75" hidden="1" customHeight="1">
      <c r="C408" s="571" t="s">
        <v>53</v>
      </c>
      <c r="D408" s="571"/>
      <c r="E408" s="571"/>
      <c r="F408" s="571"/>
      <c r="G408" s="571"/>
      <c r="H408" s="571"/>
      <c r="I408" s="571"/>
      <c r="J408" s="571"/>
      <c r="K408" s="571"/>
      <c r="L408" s="571"/>
      <c r="M408" s="571"/>
      <c r="N408" s="571"/>
      <c r="O408" s="571"/>
      <c r="P408" s="571"/>
      <c r="Q408" s="571"/>
      <c r="R408" s="571"/>
      <c r="S408" s="571"/>
      <c r="T408" s="571"/>
      <c r="U408" s="571"/>
      <c r="V408" s="571"/>
      <c r="W408" s="571"/>
      <c r="X408" s="571"/>
      <c r="Y408" s="571"/>
      <c r="Z408" s="571"/>
      <c r="AA408" s="571"/>
      <c r="AB408" s="571"/>
      <c r="AC408" s="571"/>
      <c r="AD408" s="571"/>
      <c r="AE408" s="571"/>
      <c r="AF408" s="571"/>
      <c r="AG408" s="571"/>
      <c r="AH408" s="571"/>
      <c r="AI408" s="571"/>
      <c r="AJ408" s="571"/>
      <c r="AK408" s="571"/>
      <c r="AL408" s="571"/>
      <c r="AM408" s="571"/>
    </row>
    <row r="409" spans="3:39" ht="12.75" hidden="1" customHeight="1">
      <c r="C409" s="280" t="s">
        <v>48</v>
      </c>
      <c r="D409" s="280"/>
      <c r="E409" s="280"/>
      <c r="F409" s="280"/>
      <c r="G409" s="280"/>
      <c r="H409" s="344"/>
      <c r="I409" s="344"/>
      <c r="J409" s="344"/>
      <c r="K409" s="344"/>
      <c r="L409" s="344"/>
      <c r="M409" s="344"/>
      <c r="N409" s="344"/>
      <c r="O409" s="344"/>
      <c r="P409" s="344"/>
      <c r="Q409" s="344"/>
      <c r="R409" s="344"/>
      <c r="S409" s="344"/>
      <c r="T409" s="344"/>
      <c r="U409" s="344"/>
      <c r="V409" s="344"/>
      <c r="W409" s="344"/>
      <c r="X409" s="344"/>
      <c r="Y409" s="344"/>
      <c r="Z409" s="344"/>
      <c r="AA409" s="344"/>
      <c r="AB409" s="344"/>
      <c r="AC409" s="344"/>
      <c r="AD409" s="344"/>
      <c r="AE409" s="344"/>
      <c r="AF409" s="344"/>
      <c r="AG409" s="344"/>
      <c r="AH409" s="344"/>
      <c r="AI409" s="344"/>
      <c r="AJ409" s="344">
        <f>SUM(H409:AI412)</f>
        <v>0</v>
      </c>
      <c r="AK409" s="344"/>
      <c r="AL409" s="344"/>
      <c r="AM409" s="344"/>
    </row>
    <row r="410" spans="3:39" ht="12.75" hidden="1" customHeight="1">
      <c r="C410" s="511"/>
      <c r="D410" s="511"/>
      <c r="E410" s="511"/>
      <c r="F410" s="511"/>
      <c r="G410" s="511"/>
      <c r="H410" s="506"/>
      <c r="I410" s="506"/>
      <c r="J410" s="506"/>
      <c r="K410" s="506"/>
      <c r="L410" s="506"/>
      <c r="M410" s="506"/>
      <c r="N410" s="506"/>
      <c r="O410" s="506"/>
      <c r="P410" s="506"/>
      <c r="Q410" s="506"/>
      <c r="R410" s="506"/>
      <c r="S410" s="506"/>
      <c r="T410" s="506"/>
      <c r="U410" s="506"/>
      <c r="V410" s="506"/>
      <c r="W410" s="506"/>
      <c r="X410" s="506"/>
      <c r="Y410" s="506"/>
      <c r="Z410" s="506"/>
      <c r="AA410" s="506"/>
      <c r="AB410" s="506"/>
      <c r="AC410" s="506"/>
      <c r="AD410" s="506"/>
      <c r="AE410" s="506"/>
      <c r="AF410" s="506"/>
      <c r="AG410" s="506"/>
      <c r="AH410" s="506"/>
      <c r="AI410" s="506"/>
      <c r="AJ410" s="506"/>
      <c r="AK410" s="506"/>
      <c r="AL410" s="506"/>
      <c r="AM410" s="506"/>
    </row>
    <row r="411" spans="3:39" ht="12.75" hidden="1" customHeight="1">
      <c r="C411" s="511"/>
      <c r="D411" s="511"/>
      <c r="E411" s="511"/>
      <c r="F411" s="511"/>
      <c r="G411" s="511"/>
      <c r="H411" s="506"/>
      <c r="I411" s="506"/>
      <c r="J411" s="506"/>
      <c r="K411" s="506"/>
      <c r="L411" s="506"/>
      <c r="M411" s="506"/>
      <c r="N411" s="506"/>
      <c r="O411" s="506"/>
      <c r="P411" s="506"/>
      <c r="Q411" s="506"/>
      <c r="R411" s="506"/>
      <c r="S411" s="506"/>
      <c r="T411" s="506"/>
      <c r="U411" s="506"/>
      <c r="V411" s="506"/>
      <c r="W411" s="506"/>
      <c r="X411" s="506"/>
      <c r="Y411" s="506"/>
      <c r="Z411" s="506"/>
      <c r="AA411" s="506"/>
      <c r="AB411" s="506"/>
      <c r="AC411" s="506"/>
      <c r="AD411" s="506"/>
      <c r="AE411" s="506"/>
      <c r="AF411" s="506"/>
      <c r="AG411" s="506"/>
      <c r="AH411" s="506"/>
      <c r="AI411" s="506"/>
      <c r="AJ411" s="506"/>
      <c r="AK411" s="506"/>
      <c r="AL411" s="506"/>
      <c r="AM411" s="506"/>
    </row>
    <row r="412" spans="3:39" ht="12.75" hidden="1" customHeight="1">
      <c r="C412" s="511"/>
      <c r="D412" s="511"/>
      <c r="E412" s="511"/>
      <c r="F412" s="511"/>
      <c r="G412" s="511"/>
      <c r="H412" s="506"/>
      <c r="I412" s="506"/>
      <c r="J412" s="506"/>
      <c r="K412" s="506"/>
      <c r="L412" s="506"/>
      <c r="M412" s="506"/>
      <c r="N412" s="506"/>
      <c r="O412" s="506"/>
      <c r="P412" s="506"/>
      <c r="Q412" s="506"/>
      <c r="R412" s="506"/>
      <c r="S412" s="506"/>
      <c r="T412" s="506"/>
      <c r="U412" s="506"/>
      <c r="V412" s="506"/>
      <c r="W412" s="506"/>
      <c r="X412" s="506"/>
      <c r="Y412" s="506"/>
      <c r="Z412" s="506"/>
      <c r="AA412" s="506"/>
      <c r="AB412" s="506"/>
      <c r="AC412" s="506"/>
      <c r="AD412" s="506"/>
      <c r="AE412" s="506"/>
      <c r="AF412" s="506"/>
      <c r="AG412" s="506"/>
      <c r="AH412" s="506"/>
      <c r="AI412" s="506"/>
      <c r="AJ412" s="506"/>
      <c r="AK412" s="506"/>
      <c r="AL412" s="506"/>
      <c r="AM412" s="506"/>
    </row>
    <row r="413" spans="3:39" ht="12.75" hidden="1" customHeight="1">
      <c r="C413" s="228" t="s">
        <v>49</v>
      </c>
      <c r="D413" s="228"/>
      <c r="E413" s="228"/>
      <c r="F413" s="228"/>
      <c r="G413" s="228"/>
      <c r="H413" s="199"/>
      <c r="I413" s="199"/>
      <c r="J413" s="199"/>
      <c r="K413" s="199"/>
      <c r="L413" s="199"/>
      <c r="M413" s="199"/>
      <c r="N413" s="199"/>
      <c r="O413" s="199"/>
      <c r="P413" s="199"/>
      <c r="Q413" s="199"/>
      <c r="R413" s="199"/>
      <c r="S413" s="199"/>
      <c r="T413" s="199"/>
      <c r="U413" s="199"/>
      <c r="V413" s="199"/>
      <c r="W413" s="199"/>
      <c r="X413" s="199"/>
      <c r="Y413" s="199"/>
      <c r="Z413" s="199"/>
      <c r="AA413" s="199"/>
      <c r="AB413" s="199"/>
      <c r="AC413" s="199"/>
      <c r="AD413" s="199"/>
      <c r="AE413" s="199"/>
      <c r="AF413" s="199"/>
      <c r="AG413" s="199"/>
      <c r="AH413" s="199"/>
      <c r="AI413" s="199"/>
      <c r="AJ413" s="199">
        <f>SUM(H413:AI413)</f>
        <v>0</v>
      </c>
      <c r="AK413" s="199"/>
      <c r="AL413" s="199"/>
      <c r="AM413" s="199"/>
    </row>
    <row r="414" spans="3:39" ht="12.75" hidden="1" customHeight="1">
      <c r="C414" s="228" t="s">
        <v>50</v>
      </c>
      <c r="D414" s="228"/>
      <c r="E414" s="228"/>
      <c r="F414" s="228"/>
      <c r="G414" s="228"/>
      <c r="H414" s="199"/>
      <c r="I414" s="199"/>
      <c r="J414" s="199"/>
      <c r="K414" s="199"/>
      <c r="L414" s="199"/>
      <c r="M414" s="199"/>
      <c r="N414" s="199"/>
      <c r="O414" s="199"/>
      <c r="P414" s="199"/>
      <c r="Q414" s="199"/>
      <c r="R414" s="199"/>
      <c r="S414" s="199"/>
      <c r="T414" s="199"/>
      <c r="U414" s="199"/>
      <c r="V414" s="199"/>
      <c r="W414" s="199"/>
      <c r="X414" s="199"/>
      <c r="Y414" s="199"/>
      <c r="Z414" s="199"/>
      <c r="AA414" s="199"/>
      <c r="AB414" s="199"/>
      <c r="AC414" s="199"/>
      <c r="AD414" s="199"/>
      <c r="AE414" s="199"/>
      <c r="AF414" s="199"/>
      <c r="AG414" s="199"/>
      <c r="AH414" s="199"/>
      <c r="AI414" s="199"/>
      <c r="AJ414" s="199">
        <f>SUM(H414:AI414)</f>
        <v>0</v>
      </c>
      <c r="AK414" s="199"/>
      <c r="AL414" s="199"/>
      <c r="AM414" s="199"/>
    </row>
    <row r="415" spans="3:39" ht="12.75" hidden="1" customHeight="1">
      <c r="C415" s="228" t="s">
        <v>51</v>
      </c>
      <c r="D415" s="228"/>
      <c r="E415" s="228"/>
      <c r="F415" s="228"/>
      <c r="G415" s="228"/>
      <c r="H415" s="199"/>
      <c r="I415" s="199"/>
      <c r="J415" s="199"/>
      <c r="K415" s="199"/>
      <c r="L415" s="199"/>
      <c r="M415" s="199"/>
      <c r="N415" s="199"/>
      <c r="O415" s="199"/>
      <c r="P415" s="199"/>
      <c r="Q415" s="199"/>
      <c r="R415" s="199"/>
      <c r="S415" s="199"/>
      <c r="T415" s="199"/>
      <c r="U415" s="199"/>
      <c r="V415" s="199"/>
      <c r="W415" s="199"/>
      <c r="X415" s="199"/>
      <c r="Y415" s="199"/>
      <c r="Z415" s="199"/>
      <c r="AA415" s="199"/>
      <c r="AB415" s="199"/>
      <c r="AC415" s="199"/>
      <c r="AD415" s="199"/>
      <c r="AE415" s="199"/>
      <c r="AF415" s="199"/>
      <c r="AG415" s="199"/>
      <c r="AH415" s="199"/>
      <c r="AI415" s="199"/>
      <c r="AJ415" s="199">
        <f>SUM(H415:AI415)</f>
        <v>0</v>
      </c>
      <c r="AK415" s="199"/>
      <c r="AL415" s="199"/>
      <c r="AM415" s="199"/>
    </row>
    <row r="416" spans="3:39" ht="12.75" hidden="1" customHeight="1">
      <c r="C416" s="511" t="s">
        <v>52</v>
      </c>
      <c r="D416" s="511"/>
      <c r="E416" s="511"/>
      <c r="F416" s="511"/>
      <c r="G416" s="511"/>
      <c r="H416" s="506">
        <f>H409+H413-H414+H415</f>
        <v>0</v>
      </c>
      <c r="I416" s="506"/>
      <c r="J416" s="506"/>
      <c r="K416" s="506"/>
      <c r="L416" s="506">
        <f t="shared" ref="L416" si="6">L409+L413-L414+L415</f>
        <v>0</v>
      </c>
      <c r="M416" s="506"/>
      <c r="N416" s="506"/>
      <c r="O416" s="506"/>
      <c r="P416" s="506">
        <f t="shared" ref="P416" si="7">P409+P413-P414+P415</f>
        <v>0</v>
      </c>
      <c r="Q416" s="506"/>
      <c r="R416" s="506"/>
      <c r="S416" s="506"/>
      <c r="T416" s="506">
        <f t="shared" ref="T416" si="8">T409+T413-T414+T415</f>
        <v>0</v>
      </c>
      <c r="U416" s="506"/>
      <c r="V416" s="506"/>
      <c r="W416" s="506"/>
      <c r="X416" s="506">
        <f t="shared" ref="X416" si="9">X409+X413-X414+X415</f>
        <v>0</v>
      </c>
      <c r="Y416" s="506"/>
      <c r="Z416" s="506"/>
      <c r="AA416" s="506"/>
      <c r="AB416" s="506">
        <f t="shared" ref="AB416" si="10">AB409+AB413-AB414+AB415</f>
        <v>0</v>
      </c>
      <c r="AC416" s="506"/>
      <c r="AD416" s="506"/>
      <c r="AE416" s="506"/>
      <c r="AF416" s="506">
        <f t="shared" ref="AF416" si="11">AF409+AF413-AF414+AF415</f>
        <v>0</v>
      </c>
      <c r="AG416" s="506"/>
      <c r="AH416" s="506"/>
      <c r="AI416" s="506"/>
      <c r="AJ416" s="506">
        <f>AJ409+AJ413-AJ414+AJ415</f>
        <v>0</v>
      </c>
      <c r="AK416" s="506"/>
      <c r="AL416" s="506"/>
      <c r="AM416" s="506"/>
    </row>
    <row r="417" spans="3:39" ht="12.75" hidden="1" customHeight="1">
      <c r="C417" s="511"/>
      <c r="D417" s="511"/>
      <c r="E417" s="511"/>
      <c r="F417" s="511"/>
      <c r="G417" s="511"/>
      <c r="H417" s="506"/>
      <c r="I417" s="506"/>
      <c r="J417" s="506"/>
      <c r="K417" s="506"/>
      <c r="L417" s="506"/>
      <c r="M417" s="506"/>
      <c r="N417" s="506"/>
      <c r="O417" s="506"/>
      <c r="P417" s="506"/>
      <c r="Q417" s="506"/>
      <c r="R417" s="506"/>
      <c r="S417" s="506"/>
      <c r="T417" s="506"/>
      <c r="U417" s="506"/>
      <c r="V417" s="506"/>
      <c r="W417" s="506"/>
      <c r="X417" s="506"/>
      <c r="Y417" s="506"/>
      <c r="Z417" s="506"/>
      <c r="AA417" s="506"/>
      <c r="AB417" s="506"/>
      <c r="AC417" s="506"/>
      <c r="AD417" s="506"/>
      <c r="AE417" s="506"/>
      <c r="AF417" s="506"/>
      <c r="AG417" s="506"/>
      <c r="AH417" s="506"/>
      <c r="AI417" s="506"/>
      <c r="AJ417" s="506"/>
      <c r="AK417" s="506"/>
      <c r="AL417" s="506"/>
      <c r="AM417" s="506"/>
    </row>
    <row r="418" spans="3:39" ht="12.75" hidden="1" customHeight="1">
      <c r="C418" s="511"/>
      <c r="D418" s="511"/>
      <c r="E418" s="511"/>
      <c r="F418" s="511"/>
      <c r="G418" s="511"/>
      <c r="H418" s="506"/>
      <c r="I418" s="506"/>
      <c r="J418" s="506"/>
      <c r="K418" s="506"/>
      <c r="L418" s="506"/>
      <c r="M418" s="506"/>
      <c r="N418" s="506"/>
      <c r="O418" s="506"/>
      <c r="P418" s="506"/>
      <c r="Q418" s="506"/>
      <c r="R418" s="506"/>
      <c r="S418" s="506"/>
      <c r="T418" s="506"/>
      <c r="U418" s="506"/>
      <c r="V418" s="506"/>
      <c r="W418" s="506"/>
      <c r="X418" s="506"/>
      <c r="Y418" s="506"/>
      <c r="Z418" s="506"/>
      <c r="AA418" s="506"/>
      <c r="AB418" s="506"/>
      <c r="AC418" s="506"/>
      <c r="AD418" s="506"/>
      <c r="AE418" s="506"/>
      <c r="AF418" s="506"/>
      <c r="AG418" s="506"/>
      <c r="AH418" s="506"/>
      <c r="AI418" s="506"/>
      <c r="AJ418" s="506"/>
      <c r="AK418" s="506"/>
      <c r="AL418" s="506"/>
      <c r="AM418" s="506"/>
    </row>
    <row r="419" spans="3:39" ht="12.75" hidden="1" customHeight="1">
      <c r="C419" s="389"/>
      <c r="D419" s="389"/>
      <c r="E419" s="389"/>
      <c r="F419" s="389"/>
      <c r="G419" s="389"/>
      <c r="H419" s="408"/>
      <c r="I419" s="408"/>
      <c r="J419" s="408"/>
      <c r="K419" s="408"/>
      <c r="L419" s="408"/>
      <c r="M419" s="408"/>
      <c r="N419" s="408"/>
      <c r="O419" s="408"/>
      <c r="P419" s="408"/>
      <c r="Q419" s="408"/>
      <c r="R419" s="408"/>
      <c r="S419" s="408"/>
      <c r="T419" s="408"/>
      <c r="U419" s="408"/>
      <c r="V419" s="408"/>
      <c r="W419" s="408"/>
      <c r="X419" s="408"/>
      <c r="Y419" s="408"/>
      <c r="Z419" s="408"/>
      <c r="AA419" s="408"/>
      <c r="AB419" s="408"/>
      <c r="AC419" s="408"/>
      <c r="AD419" s="408"/>
      <c r="AE419" s="408"/>
      <c r="AF419" s="408"/>
      <c r="AG419" s="408"/>
      <c r="AH419" s="408"/>
      <c r="AI419" s="408"/>
      <c r="AJ419" s="408"/>
      <c r="AK419" s="408"/>
      <c r="AL419" s="408"/>
      <c r="AM419" s="408"/>
    </row>
    <row r="420" spans="3:39" ht="12.75" hidden="1" customHeight="1">
      <c r="C420" s="571" t="s">
        <v>54</v>
      </c>
      <c r="D420" s="571"/>
      <c r="E420" s="571"/>
      <c r="F420" s="571"/>
      <c r="G420" s="571"/>
      <c r="H420" s="571"/>
      <c r="I420" s="571"/>
      <c r="J420" s="571"/>
      <c r="K420" s="571"/>
      <c r="L420" s="571"/>
      <c r="M420" s="571"/>
      <c r="N420" s="571"/>
      <c r="O420" s="571"/>
      <c r="P420" s="571"/>
      <c r="Q420" s="571"/>
      <c r="R420" s="571"/>
      <c r="S420" s="571"/>
      <c r="T420" s="571"/>
      <c r="U420" s="571"/>
      <c r="V420" s="571"/>
      <c r="W420" s="571"/>
      <c r="X420" s="571"/>
      <c r="Y420" s="571"/>
      <c r="Z420" s="571"/>
      <c r="AA420" s="571"/>
      <c r="AB420" s="571"/>
      <c r="AC420" s="571"/>
      <c r="AD420" s="571"/>
      <c r="AE420" s="571"/>
      <c r="AF420" s="571"/>
      <c r="AG420" s="571"/>
      <c r="AH420" s="571"/>
      <c r="AI420" s="571"/>
      <c r="AJ420" s="571"/>
      <c r="AK420" s="571"/>
      <c r="AL420" s="571"/>
      <c r="AM420" s="571"/>
    </row>
    <row r="421" spans="3:39" ht="12.75" hidden="1" customHeight="1">
      <c r="C421" s="280" t="s">
        <v>48</v>
      </c>
      <c r="D421" s="280"/>
      <c r="E421" s="280"/>
      <c r="F421" s="280"/>
      <c r="G421" s="280"/>
      <c r="H421" s="344"/>
      <c r="I421" s="344"/>
      <c r="J421" s="344"/>
      <c r="K421" s="344"/>
      <c r="L421" s="344"/>
      <c r="M421" s="344"/>
      <c r="N421" s="344"/>
      <c r="O421" s="344"/>
      <c r="P421" s="344"/>
      <c r="Q421" s="344"/>
      <c r="R421" s="344"/>
      <c r="S421" s="344"/>
      <c r="T421" s="344"/>
      <c r="U421" s="344"/>
      <c r="V421" s="344"/>
      <c r="W421" s="344"/>
      <c r="X421" s="344"/>
      <c r="Y421" s="344"/>
      <c r="Z421" s="344"/>
      <c r="AA421" s="344"/>
      <c r="AB421" s="344"/>
      <c r="AC421" s="344"/>
      <c r="AD421" s="344"/>
      <c r="AE421" s="344"/>
      <c r="AF421" s="344"/>
      <c r="AG421" s="344"/>
      <c r="AH421" s="344"/>
      <c r="AI421" s="344"/>
      <c r="AJ421" s="344">
        <f>SUM(H421:AI424)</f>
        <v>0</v>
      </c>
      <c r="AK421" s="344"/>
      <c r="AL421" s="344"/>
      <c r="AM421" s="344"/>
    </row>
    <row r="422" spans="3:39" ht="12.75" hidden="1" customHeight="1">
      <c r="C422" s="511"/>
      <c r="D422" s="511"/>
      <c r="E422" s="511"/>
      <c r="F422" s="511"/>
      <c r="G422" s="511"/>
      <c r="H422" s="506"/>
      <c r="I422" s="506"/>
      <c r="J422" s="506"/>
      <c r="K422" s="506"/>
      <c r="L422" s="506"/>
      <c r="M422" s="506"/>
      <c r="N422" s="506"/>
      <c r="O422" s="506"/>
      <c r="P422" s="506"/>
      <c r="Q422" s="506"/>
      <c r="R422" s="506"/>
      <c r="S422" s="506"/>
      <c r="T422" s="506"/>
      <c r="U422" s="506"/>
      <c r="V422" s="506"/>
      <c r="W422" s="506"/>
      <c r="X422" s="506"/>
      <c r="Y422" s="506"/>
      <c r="Z422" s="506"/>
      <c r="AA422" s="506"/>
      <c r="AB422" s="506"/>
      <c r="AC422" s="506"/>
      <c r="AD422" s="506"/>
      <c r="AE422" s="506"/>
      <c r="AF422" s="506"/>
      <c r="AG422" s="506"/>
      <c r="AH422" s="506"/>
      <c r="AI422" s="506"/>
      <c r="AJ422" s="506"/>
      <c r="AK422" s="506"/>
      <c r="AL422" s="506"/>
      <c r="AM422" s="506"/>
    </row>
    <row r="423" spans="3:39" ht="12.75" hidden="1" customHeight="1">
      <c r="C423" s="511"/>
      <c r="D423" s="511"/>
      <c r="E423" s="511"/>
      <c r="F423" s="511"/>
      <c r="G423" s="511"/>
      <c r="H423" s="506"/>
      <c r="I423" s="506"/>
      <c r="J423" s="506"/>
      <c r="K423" s="506"/>
      <c r="L423" s="506"/>
      <c r="M423" s="506"/>
      <c r="N423" s="506"/>
      <c r="O423" s="506"/>
      <c r="P423" s="506"/>
      <c r="Q423" s="506"/>
      <c r="R423" s="506"/>
      <c r="S423" s="506"/>
      <c r="T423" s="506"/>
      <c r="U423" s="506"/>
      <c r="V423" s="506"/>
      <c r="W423" s="506"/>
      <c r="X423" s="506"/>
      <c r="Y423" s="506"/>
      <c r="Z423" s="506"/>
      <c r="AA423" s="506"/>
      <c r="AB423" s="506"/>
      <c r="AC423" s="506"/>
      <c r="AD423" s="506"/>
      <c r="AE423" s="506"/>
      <c r="AF423" s="506"/>
      <c r="AG423" s="506"/>
      <c r="AH423" s="506"/>
      <c r="AI423" s="506"/>
      <c r="AJ423" s="506"/>
      <c r="AK423" s="506"/>
      <c r="AL423" s="506"/>
      <c r="AM423" s="506"/>
    </row>
    <row r="424" spans="3:39" ht="12.75" hidden="1" customHeight="1">
      <c r="C424" s="511"/>
      <c r="D424" s="511"/>
      <c r="E424" s="511"/>
      <c r="F424" s="511"/>
      <c r="G424" s="511"/>
      <c r="H424" s="506"/>
      <c r="I424" s="506"/>
      <c r="J424" s="506"/>
      <c r="K424" s="506"/>
      <c r="L424" s="506"/>
      <c r="M424" s="506"/>
      <c r="N424" s="506"/>
      <c r="O424" s="506"/>
      <c r="P424" s="506"/>
      <c r="Q424" s="506"/>
      <c r="R424" s="506"/>
      <c r="S424" s="506"/>
      <c r="T424" s="506"/>
      <c r="U424" s="506"/>
      <c r="V424" s="506"/>
      <c r="W424" s="506"/>
      <c r="X424" s="506"/>
      <c r="Y424" s="506"/>
      <c r="Z424" s="506"/>
      <c r="AA424" s="506"/>
      <c r="AB424" s="506"/>
      <c r="AC424" s="506"/>
      <c r="AD424" s="506"/>
      <c r="AE424" s="506"/>
      <c r="AF424" s="506"/>
      <c r="AG424" s="506"/>
      <c r="AH424" s="506"/>
      <c r="AI424" s="506"/>
      <c r="AJ424" s="506"/>
      <c r="AK424" s="506"/>
      <c r="AL424" s="506"/>
      <c r="AM424" s="506"/>
    </row>
    <row r="425" spans="3:39" ht="12.75" hidden="1" customHeight="1">
      <c r="C425" s="228" t="s">
        <v>49</v>
      </c>
      <c r="D425" s="228"/>
      <c r="E425" s="228"/>
      <c r="F425" s="228"/>
      <c r="G425" s="228"/>
      <c r="H425" s="199"/>
      <c r="I425" s="199"/>
      <c r="J425" s="199"/>
      <c r="K425" s="199"/>
      <c r="L425" s="199"/>
      <c r="M425" s="199"/>
      <c r="N425" s="199"/>
      <c r="O425" s="199"/>
      <c r="P425" s="199"/>
      <c r="Q425" s="199"/>
      <c r="R425" s="199"/>
      <c r="S425" s="199"/>
      <c r="T425" s="199"/>
      <c r="U425" s="199"/>
      <c r="V425" s="199"/>
      <c r="W425" s="199"/>
      <c r="X425" s="199"/>
      <c r="Y425" s="199"/>
      <c r="Z425" s="199"/>
      <c r="AA425" s="199"/>
      <c r="AB425" s="199"/>
      <c r="AC425" s="199"/>
      <c r="AD425" s="199"/>
      <c r="AE425" s="199"/>
      <c r="AF425" s="199"/>
      <c r="AG425" s="199"/>
      <c r="AH425" s="199"/>
      <c r="AI425" s="199"/>
      <c r="AJ425" s="199">
        <f>SUM(H425:AI425)</f>
        <v>0</v>
      </c>
      <c r="AK425" s="199"/>
      <c r="AL425" s="199"/>
      <c r="AM425" s="199"/>
    </row>
    <row r="426" spans="3:39" ht="12.75" hidden="1" customHeight="1">
      <c r="C426" s="228" t="s">
        <v>50</v>
      </c>
      <c r="D426" s="228"/>
      <c r="E426" s="228"/>
      <c r="F426" s="228"/>
      <c r="G426" s="228"/>
      <c r="H426" s="199"/>
      <c r="I426" s="199"/>
      <c r="J426" s="199"/>
      <c r="K426" s="199"/>
      <c r="L426" s="199"/>
      <c r="M426" s="199"/>
      <c r="N426" s="199"/>
      <c r="O426" s="199"/>
      <c r="P426" s="199"/>
      <c r="Q426" s="199"/>
      <c r="R426" s="199"/>
      <c r="S426" s="199"/>
      <c r="T426" s="199"/>
      <c r="U426" s="199"/>
      <c r="V426" s="199"/>
      <c r="W426" s="199"/>
      <c r="X426" s="199"/>
      <c r="Y426" s="199"/>
      <c r="Z426" s="199"/>
      <c r="AA426" s="199"/>
      <c r="AB426" s="199"/>
      <c r="AC426" s="199"/>
      <c r="AD426" s="199"/>
      <c r="AE426" s="199"/>
      <c r="AF426" s="199"/>
      <c r="AG426" s="199"/>
      <c r="AH426" s="199"/>
      <c r="AI426" s="199"/>
      <c r="AJ426" s="199">
        <f>SUM(H426:AI426)</f>
        <v>0</v>
      </c>
      <c r="AK426" s="199"/>
      <c r="AL426" s="199"/>
      <c r="AM426" s="199"/>
    </row>
    <row r="427" spans="3:39" ht="12.75" hidden="1" customHeight="1">
      <c r="C427" s="228" t="s">
        <v>51</v>
      </c>
      <c r="D427" s="228"/>
      <c r="E427" s="228"/>
      <c r="F427" s="228"/>
      <c r="G427" s="228"/>
      <c r="H427" s="199"/>
      <c r="I427" s="199"/>
      <c r="J427" s="199"/>
      <c r="K427" s="199"/>
      <c r="L427" s="199"/>
      <c r="M427" s="199"/>
      <c r="N427" s="199"/>
      <c r="O427" s="199"/>
      <c r="P427" s="199"/>
      <c r="Q427" s="199"/>
      <c r="R427" s="199"/>
      <c r="S427" s="199"/>
      <c r="T427" s="199"/>
      <c r="U427" s="199"/>
      <c r="V427" s="199"/>
      <c r="W427" s="199"/>
      <c r="X427" s="199"/>
      <c r="Y427" s="199"/>
      <c r="Z427" s="199"/>
      <c r="AA427" s="199"/>
      <c r="AB427" s="199"/>
      <c r="AC427" s="199"/>
      <c r="AD427" s="199"/>
      <c r="AE427" s="199"/>
      <c r="AF427" s="199"/>
      <c r="AG427" s="199"/>
      <c r="AH427" s="199"/>
      <c r="AI427" s="199"/>
      <c r="AJ427" s="199">
        <f>SUM(H427:AI427)</f>
        <v>0</v>
      </c>
      <c r="AK427" s="199"/>
      <c r="AL427" s="199"/>
      <c r="AM427" s="199"/>
    </row>
    <row r="428" spans="3:39" ht="12.75" hidden="1" customHeight="1">
      <c r="C428" s="511" t="s">
        <v>52</v>
      </c>
      <c r="D428" s="511"/>
      <c r="E428" s="511"/>
      <c r="F428" s="511"/>
      <c r="G428" s="511"/>
      <c r="H428" s="506">
        <f>H421+H425-H426+H427</f>
        <v>0</v>
      </c>
      <c r="I428" s="506"/>
      <c r="J428" s="506"/>
      <c r="K428" s="506"/>
      <c r="L428" s="506">
        <f t="shared" ref="L428" si="12">L421+L425-L426+L427</f>
        <v>0</v>
      </c>
      <c r="M428" s="506"/>
      <c r="N428" s="506"/>
      <c r="O428" s="506"/>
      <c r="P428" s="506">
        <f t="shared" ref="P428" si="13">P421+P425-P426+P427</f>
        <v>0</v>
      </c>
      <c r="Q428" s="506"/>
      <c r="R428" s="506"/>
      <c r="S428" s="506"/>
      <c r="T428" s="506">
        <f t="shared" ref="T428" si="14">T421+T425-T426+T427</f>
        <v>0</v>
      </c>
      <c r="U428" s="506"/>
      <c r="V428" s="506"/>
      <c r="W428" s="506"/>
      <c r="X428" s="506">
        <f t="shared" ref="X428" si="15">X421+X425-X426+X427</f>
        <v>0</v>
      </c>
      <c r="Y428" s="506"/>
      <c r="Z428" s="506"/>
      <c r="AA428" s="506"/>
      <c r="AB428" s="506">
        <f t="shared" ref="AB428" si="16">AB421+AB425-AB426+AB427</f>
        <v>0</v>
      </c>
      <c r="AC428" s="506"/>
      <c r="AD428" s="506"/>
      <c r="AE428" s="506"/>
      <c r="AF428" s="506">
        <f t="shared" ref="AF428" si="17">AF421+AF425-AF426+AF427</f>
        <v>0</v>
      </c>
      <c r="AG428" s="506"/>
      <c r="AH428" s="506"/>
      <c r="AI428" s="506"/>
      <c r="AJ428" s="506">
        <f>AJ421+AJ425-AJ426+AJ427</f>
        <v>0</v>
      </c>
      <c r="AK428" s="506"/>
      <c r="AL428" s="506"/>
      <c r="AM428" s="506"/>
    </row>
    <row r="429" spans="3:39" ht="12.75" hidden="1" customHeight="1">
      <c r="C429" s="511"/>
      <c r="D429" s="511"/>
      <c r="E429" s="511"/>
      <c r="F429" s="511"/>
      <c r="G429" s="511"/>
      <c r="H429" s="506"/>
      <c r="I429" s="506"/>
      <c r="J429" s="506"/>
      <c r="K429" s="506"/>
      <c r="L429" s="506"/>
      <c r="M429" s="506"/>
      <c r="N429" s="506"/>
      <c r="O429" s="506"/>
      <c r="P429" s="506"/>
      <c r="Q429" s="506"/>
      <c r="R429" s="506"/>
      <c r="S429" s="506"/>
      <c r="T429" s="506"/>
      <c r="U429" s="506"/>
      <c r="V429" s="506"/>
      <c r="W429" s="506"/>
      <c r="X429" s="506"/>
      <c r="Y429" s="506"/>
      <c r="Z429" s="506"/>
      <c r="AA429" s="506"/>
      <c r="AB429" s="506"/>
      <c r="AC429" s="506"/>
      <c r="AD429" s="506"/>
      <c r="AE429" s="506"/>
      <c r="AF429" s="506"/>
      <c r="AG429" s="506"/>
      <c r="AH429" s="506"/>
      <c r="AI429" s="506"/>
      <c r="AJ429" s="506"/>
      <c r="AK429" s="506"/>
      <c r="AL429" s="506"/>
      <c r="AM429" s="506"/>
    </row>
    <row r="430" spans="3:39" ht="12.75" hidden="1" customHeight="1">
      <c r="C430" s="511"/>
      <c r="D430" s="511"/>
      <c r="E430" s="511"/>
      <c r="F430" s="511"/>
      <c r="G430" s="511"/>
      <c r="H430" s="506"/>
      <c r="I430" s="506"/>
      <c r="J430" s="506"/>
      <c r="K430" s="506"/>
      <c r="L430" s="506"/>
      <c r="M430" s="506"/>
      <c r="N430" s="506"/>
      <c r="O430" s="506"/>
      <c r="P430" s="506"/>
      <c r="Q430" s="506"/>
      <c r="R430" s="506"/>
      <c r="S430" s="506"/>
      <c r="T430" s="506"/>
      <c r="U430" s="506"/>
      <c r="V430" s="506"/>
      <c r="W430" s="506"/>
      <c r="X430" s="506"/>
      <c r="Y430" s="506"/>
      <c r="Z430" s="506"/>
      <c r="AA430" s="506"/>
      <c r="AB430" s="506"/>
      <c r="AC430" s="506"/>
      <c r="AD430" s="506"/>
      <c r="AE430" s="506"/>
      <c r="AF430" s="506"/>
      <c r="AG430" s="506"/>
      <c r="AH430" s="506"/>
      <c r="AI430" s="506"/>
      <c r="AJ430" s="506"/>
      <c r="AK430" s="506"/>
      <c r="AL430" s="506"/>
      <c r="AM430" s="506"/>
    </row>
    <row r="431" spans="3:39" ht="12.75" hidden="1" customHeight="1">
      <c r="C431" s="389"/>
      <c r="D431" s="389"/>
      <c r="E431" s="389"/>
      <c r="F431" s="389"/>
      <c r="G431" s="389"/>
      <c r="H431" s="408"/>
      <c r="I431" s="408"/>
      <c r="J431" s="408"/>
      <c r="K431" s="408"/>
      <c r="L431" s="408"/>
      <c r="M431" s="408"/>
      <c r="N431" s="408"/>
      <c r="O431" s="408"/>
      <c r="P431" s="408"/>
      <c r="Q431" s="408"/>
      <c r="R431" s="408"/>
      <c r="S431" s="408"/>
      <c r="T431" s="408"/>
      <c r="U431" s="408"/>
      <c r="V431" s="408"/>
      <c r="W431" s="408"/>
      <c r="X431" s="408"/>
      <c r="Y431" s="408"/>
      <c r="Z431" s="408"/>
      <c r="AA431" s="408"/>
      <c r="AB431" s="408"/>
      <c r="AC431" s="408"/>
      <c r="AD431" s="408"/>
      <c r="AE431" s="408"/>
      <c r="AF431" s="408"/>
      <c r="AG431" s="408"/>
      <c r="AH431" s="408"/>
      <c r="AI431" s="408"/>
      <c r="AJ431" s="408"/>
      <c r="AK431" s="408"/>
      <c r="AL431" s="408"/>
      <c r="AM431" s="408"/>
    </row>
    <row r="432" spans="3:39" ht="12.75" hidden="1" customHeight="1">
      <c r="C432" s="614" t="s">
        <v>55</v>
      </c>
      <c r="D432" s="614"/>
      <c r="E432" s="614"/>
      <c r="F432" s="614"/>
      <c r="G432" s="614"/>
      <c r="H432" s="614"/>
      <c r="I432" s="614"/>
      <c r="J432" s="614"/>
      <c r="K432" s="614"/>
      <c r="L432" s="614"/>
      <c r="M432" s="614"/>
      <c r="N432" s="614"/>
      <c r="O432" s="614"/>
      <c r="P432" s="614"/>
      <c r="Q432" s="614"/>
      <c r="R432" s="614"/>
      <c r="S432" s="614"/>
      <c r="T432" s="614"/>
      <c r="U432" s="614"/>
      <c r="V432" s="614"/>
      <c r="W432" s="614"/>
      <c r="X432" s="614"/>
      <c r="Y432" s="614"/>
      <c r="Z432" s="614"/>
      <c r="AA432" s="614"/>
      <c r="AB432" s="614"/>
      <c r="AC432" s="614"/>
      <c r="AD432" s="614"/>
      <c r="AE432" s="614"/>
      <c r="AF432" s="614"/>
      <c r="AG432" s="614"/>
      <c r="AH432" s="614"/>
      <c r="AI432" s="614"/>
      <c r="AJ432" s="614"/>
      <c r="AK432" s="614"/>
      <c r="AL432" s="614"/>
      <c r="AM432" s="614"/>
    </row>
    <row r="433" spans="3:39" ht="12.75" hidden="1" customHeight="1">
      <c r="C433" s="280" t="s">
        <v>48</v>
      </c>
      <c r="D433" s="280"/>
      <c r="E433" s="280"/>
      <c r="F433" s="280"/>
      <c r="G433" s="280"/>
      <c r="H433" s="578">
        <f>H397-H409-H421</f>
        <v>0</v>
      </c>
      <c r="I433" s="578"/>
      <c r="J433" s="578"/>
      <c r="K433" s="578"/>
      <c r="L433" s="578">
        <f>L397-L409-L421</f>
        <v>0</v>
      </c>
      <c r="M433" s="578"/>
      <c r="N433" s="578"/>
      <c r="O433" s="578"/>
      <c r="P433" s="578">
        <f>P397-P409-P421</f>
        <v>0</v>
      </c>
      <c r="Q433" s="578"/>
      <c r="R433" s="578"/>
      <c r="S433" s="578"/>
      <c r="T433" s="578">
        <f>T397-T409-T421</f>
        <v>0</v>
      </c>
      <c r="U433" s="578"/>
      <c r="V433" s="578"/>
      <c r="W433" s="578"/>
      <c r="X433" s="578">
        <f>X397-X409-X421</f>
        <v>0</v>
      </c>
      <c r="Y433" s="578"/>
      <c r="Z433" s="578"/>
      <c r="AA433" s="578"/>
      <c r="AB433" s="578">
        <f>AB397-AB409-AB421</f>
        <v>0</v>
      </c>
      <c r="AC433" s="578"/>
      <c r="AD433" s="578"/>
      <c r="AE433" s="578"/>
      <c r="AF433" s="578">
        <f>AF397-AF409-AF421</f>
        <v>0</v>
      </c>
      <c r="AG433" s="578"/>
      <c r="AH433" s="578"/>
      <c r="AI433" s="578"/>
      <c r="AJ433" s="578">
        <f>SUM(H433:AI436)</f>
        <v>0</v>
      </c>
      <c r="AK433" s="578"/>
      <c r="AL433" s="578"/>
      <c r="AM433" s="578"/>
    </row>
    <row r="434" spans="3:39" ht="12.75" hidden="1" customHeight="1">
      <c r="C434" s="511"/>
      <c r="D434" s="511"/>
      <c r="E434" s="511"/>
      <c r="F434" s="511"/>
      <c r="G434" s="511"/>
      <c r="H434" s="579"/>
      <c r="I434" s="579"/>
      <c r="J434" s="579"/>
      <c r="K434" s="579"/>
      <c r="L434" s="579"/>
      <c r="M434" s="579"/>
      <c r="N434" s="579"/>
      <c r="O434" s="579"/>
      <c r="P434" s="579"/>
      <c r="Q434" s="579"/>
      <c r="R434" s="579"/>
      <c r="S434" s="579"/>
      <c r="T434" s="579"/>
      <c r="U434" s="579"/>
      <c r="V434" s="579"/>
      <c r="W434" s="579"/>
      <c r="X434" s="579"/>
      <c r="Y434" s="579"/>
      <c r="Z434" s="579"/>
      <c r="AA434" s="579"/>
      <c r="AB434" s="579"/>
      <c r="AC434" s="579"/>
      <c r="AD434" s="579"/>
      <c r="AE434" s="579"/>
      <c r="AF434" s="579"/>
      <c r="AG434" s="579"/>
      <c r="AH434" s="579"/>
      <c r="AI434" s="579"/>
      <c r="AJ434" s="579"/>
      <c r="AK434" s="579"/>
      <c r="AL434" s="579"/>
      <c r="AM434" s="579"/>
    </row>
    <row r="435" spans="3:39" ht="12.75" hidden="1" customHeight="1">
      <c r="C435" s="511"/>
      <c r="D435" s="511"/>
      <c r="E435" s="511"/>
      <c r="F435" s="511"/>
      <c r="G435" s="511"/>
      <c r="H435" s="579"/>
      <c r="I435" s="579"/>
      <c r="J435" s="579"/>
      <c r="K435" s="579"/>
      <c r="L435" s="579"/>
      <c r="M435" s="579"/>
      <c r="N435" s="579"/>
      <c r="O435" s="579"/>
      <c r="P435" s="579"/>
      <c r="Q435" s="579"/>
      <c r="R435" s="579"/>
      <c r="S435" s="579"/>
      <c r="T435" s="579"/>
      <c r="U435" s="579"/>
      <c r="V435" s="579"/>
      <c r="W435" s="579"/>
      <c r="X435" s="579"/>
      <c r="Y435" s="579"/>
      <c r="Z435" s="579"/>
      <c r="AA435" s="579"/>
      <c r="AB435" s="579"/>
      <c r="AC435" s="579"/>
      <c r="AD435" s="579"/>
      <c r="AE435" s="579"/>
      <c r="AF435" s="579"/>
      <c r="AG435" s="579"/>
      <c r="AH435" s="579"/>
      <c r="AI435" s="579"/>
      <c r="AJ435" s="579"/>
      <c r="AK435" s="579"/>
      <c r="AL435" s="579"/>
      <c r="AM435" s="579"/>
    </row>
    <row r="436" spans="3:39" ht="12.75" hidden="1" customHeight="1">
      <c r="C436" s="389"/>
      <c r="D436" s="389"/>
      <c r="E436" s="389"/>
      <c r="F436" s="389"/>
      <c r="G436" s="389"/>
      <c r="H436" s="580"/>
      <c r="I436" s="580"/>
      <c r="J436" s="580"/>
      <c r="K436" s="580"/>
      <c r="L436" s="580"/>
      <c r="M436" s="580"/>
      <c r="N436" s="580"/>
      <c r="O436" s="580"/>
      <c r="P436" s="580"/>
      <c r="Q436" s="580"/>
      <c r="R436" s="580"/>
      <c r="S436" s="580"/>
      <c r="T436" s="580"/>
      <c r="U436" s="580"/>
      <c r="V436" s="580"/>
      <c r="W436" s="580"/>
      <c r="X436" s="580"/>
      <c r="Y436" s="580"/>
      <c r="Z436" s="580"/>
      <c r="AA436" s="580"/>
      <c r="AB436" s="580"/>
      <c r="AC436" s="580"/>
      <c r="AD436" s="580"/>
      <c r="AE436" s="580"/>
      <c r="AF436" s="580"/>
      <c r="AG436" s="580"/>
      <c r="AH436" s="580"/>
      <c r="AI436" s="580"/>
      <c r="AJ436" s="580"/>
      <c r="AK436" s="580"/>
      <c r="AL436" s="580"/>
      <c r="AM436" s="580"/>
    </row>
    <row r="437" spans="3:39" ht="12.75" hidden="1" customHeight="1">
      <c r="C437" s="280" t="s">
        <v>52</v>
      </c>
      <c r="D437" s="280"/>
      <c r="E437" s="280"/>
      <c r="F437" s="280"/>
      <c r="G437" s="280"/>
      <c r="H437" s="578">
        <f>H404-H416-H428</f>
        <v>0</v>
      </c>
      <c r="I437" s="578"/>
      <c r="J437" s="578"/>
      <c r="K437" s="578"/>
      <c r="L437" s="578">
        <f>L404-L416-L428</f>
        <v>0</v>
      </c>
      <c r="M437" s="578"/>
      <c r="N437" s="578"/>
      <c r="O437" s="578"/>
      <c r="P437" s="578">
        <f>P404-P416-P428</f>
        <v>0</v>
      </c>
      <c r="Q437" s="578"/>
      <c r="R437" s="578"/>
      <c r="S437" s="578"/>
      <c r="T437" s="578">
        <f>T404-T416-T428</f>
        <v>0</v>
      </c>
      <c r="U437" s="578"/>
      <c r="V437" s="578"/>
      <c r="W437" s="578"/>
      <c r="X437" s="578">
        <f>X404-X416-X428</f>
        <v>0</v>
      </c>
      <c r="Y437" s="578"/>
      <c r="Z437" s="578"/>
      <c r="AA437" s="578"/>
      <c r="AB437" s="578">
        <f>AB404-AB416-AB428</f>
        <v>0</v>
      </c>
      <c r="AC437" s="578"/>
      <c r="AD437" s="578"/>
      <c r="AE437" s="578"/>
      <c r="AF437" s="578">
        <f>AF404-AF416-AF428</f>
        <v>0</v>
      </c>
      <c r="AG437" s="578"/>
      <c r="AH437" s="578"/>
      <c r="AI437" s="578"/>
      <c r="AJ437" s="578">
        <f>SUM(H437:AI440)</f>
        <v>0</v>
      </c>
      <c r="AK437" s="578"/>
      <c r="AL437" s="578"/>
      <c r="AM437" s="578"/>
    </row>
    <row r="438" spans="3:39" ht="12.75" hidden="1" customHeight="1">
      <c r="C438" s="511"/>
      <c r="D438" s="511"/>
      <c r="E438" s="511"/>
      <c r="F438" s="511"/>
      <c r="G438" s="511"/>
      <c r="H438" s="579"/>
      <c r="I438" s="579"/>
      <c r="J438" s="579"/>
      <c r="K438" s="579"/>
      <c r="L438" s="579"/>
      <c r="M438" s="579"/>
      <c r="N438" s="579"/>
      <c r="O438" s="579"/>
      <c r="P438" s="579"/>
      <c r="Q438" s="579"/>
      <c r="R438" s="579"/>
      <c r="S438" s="579"/>
      <c r="T438" s="579"/>
      <c r="U438" s="579"/>
      <c r="V438" s="579"/>
      <c r="W438" s="579"/>
      <c r="X438" s="579"/>
      <c r="Y438" s="579"/>
      <c r="Z438" s="579"/>
      <c r="AA438" s="579"/>
      <c r="AB438" s="579"/>
      <c r="AC438" s="579"/>
      <c r="AD438" s="579"/>
      <c r="AE438" s="579"/>
      <c r="AF438" s="579"/>
      <c r="AG438" s="579"/>
      <c r="AH438" s="579"/>
      <c r="AI438" s="579"/>
      <c r="AJ438" s="579"/>
      <c r="AK438" s="579"/>
      <c r="AL438" s="579"/>
      <c r="AM438" s="579"/>
    </row>
    <row r="439" spans="3:39" ht="12.75" hidden="1" customHeight="1">
      <c r="C439" s="511"/>
      <c r="D439" s="511"/>
      <c r="E439" s="511"/>
      <c r="F439" s="511"/>
      <c r="G439" s="511"/>
      <c r="H439" s="579"/>
      <c r="I439" s="579"/>
      <c r="J439" s="579"/>
      <c r="K439" s="579"/>
      <c r="L439" s="579"/>
      <c r="M439" s="579"/>
      <c r="N439" s="579"/>
      <c r="O439" s="579"/>
      <c r="P439" s="579"/>
      <c r="Q439" s="579"/>
      <c r="R439" s="579"/>
      <c r="S439" s="579"/>
      <c r="T439" s="579"/>
      <c r="U439" s="579"/>
      <c r="V439" s="579"/>
      <c r="W439" s="579"/>
      <c r="X439" s="579"/>
      <c r="Y439" s="579"/>
      <c r="Z439" s="579"/>
      <c r="AA439" s="579"/>
      <c r="AB439" s="579"/>
      <c r="AC439" s="579"/>
      <c r="AD439" s="579"/>
      <c r="AE439" s="579"/>
      <c r="AF439" s="579"/>
      <c r="AG439" s="579"/>
      <c r="AH439" s="579"/>
      <c r="AI439" s="579"/>
      <c r="AJ439" s="579"/>
      <c r="AK439" s="579"/>
      <c r="AL439" s="579"/>
      <c r="AM439" s="579"/>
    </row>
    <row r="440" spans="3:39" ht="12.75" hidden="1" customHeight="1">
      <c r="C440" s="389"/>
      <c r="D440" s="389"/>
      <c r="E440" s="389"/>
      <c r="F440" s="389"/>
      <c r="G440" s="389"/>
      <c r="H440" s="580"/>
      <c r="I440" s="580"/>
      <c r="J440" s="580"/>
      <c r="K440" s="580"/>
      <c r="L440" s="580"/>
      <c r="M440" s="580"/>
      <c r="N440" s="580"/>
      <c r="O440" s="580"/>
      <c r="P440" s="580"/>
      <c r="Q440" s="580"/>
      <c r="R440" s="580"/>
      <c r="S440" s="580"/>
      <c r="T440" s="580"/>
      <c r="U440" s="580"/>
      <c r="V440" s="580"/>
      <c r="W440" s="580"/>
      <c r="X440" s="580"/>
      <c r="Y440" s="580"/>
      <c r="Z440" s="580"/>
      <c r="AA440" s="580"/>
      <c r="AB440" s="580"/>
      <c r="AC440" s="580"/>
      <c r="AD440" s="580"/>
      <c r="AE440" s="580"/>
      <c r="AF440" s="580"/>
      <c r="AG440" s="580"/>
      <c r="AH440" s="580"/>
      <c r="AI440" s="580"/>
      <c r="AJ440" s="580"/>
      <c r="AK440" s="580"/>
      <c r="AL440" s="580"/>
      <c r="AM440" s="580"/>
    </row>
    <row r="441" spans="3:39" ht="12.75" hidden="1" customHeight="1"/>
    <row r="442" spans="3:39" ht="12.75" hidden="1" customHeight="1">
      <c r="C442" s="69"/>
    </row>
    <row r="443" spans="3:39" ht="12.75" hidden="1" customHeight="1">
      <c r="C443" s="234" t="s">
        <v>39</v>
      </c>
      <c r="D443" s="234"/>
      <c r="E443" s="234"/>
      <c r="F443" s="234"/>
      <c r="G443" s="234"/>
      <c r="H443" s="234" t="s">
        <v>15</v>
      </c>
      <c r="I443" s="234"/>
      <c r="J443" s="234"/>
      <c r="K443" s="234"/>
      <c r="L443" s="234"/>
      <c r="M443" s="234"/>
      <c r="N443" s="234"/>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row>
    <row r="444" spans="3:39" ht="12.75" hidden="1" customHeight="1">
      <c r="C444" s="234"/>
      <c r="D444" s="234"/>
      <c r="E444" s="234"/>
      <c r="F444" s="234"/>
      <c r="G444" s="234"/>
      <c r="H444" s="234" t="s">
        <v>1468</v>
      </c>
      <c r="I444" s="234"/>
      <c r="J444" s="234"/>
      <c r="K444" s="234"/>
      <c r="L444" s="234" t="s">
        <v>40</v>
      </c>
      <c r="M444" s="234"/>
      <c r="N444" s="234"/>
      <c r="O444" s="234"/>
      <c r="P444" s="234" t="s">
        <v>542</v>
      </c>
      <c r="Q444" s="234"/>
      <c r="R444" s="234"/>
      <c r="S444" s="234"/>
      <c r="T444" s="234" t="s">
        <v>41</v>
      </c>
      <c r="U444" s="234"/>
      <c r="V444" s="234"/>
      <c r="W444" s="234"/>
      <c r="X444" s="234" t="s">
        <v>42</v>
      </c>
      <c r="Y444" s="234"/>
      <c r="Z444" s="234"/>
      <c r="AA444" s="234"/>
      <c r="AB444" s="234" t="s">
        <v>43</v>
      </c>
      <c r="AC444" s="234"/>
      <c r="AD444" s="234"/>
      <c r="AE444" s="234"/>
      <c r="AF444" s="234" t="s">
        <v>1469</v>
      </c>
      <c r="AG444" s="234"/>
      <c r="AH444" s="234"/>
      <c r="AI444" s="234"/>
      <c r="AJ444" s="234" t="s">
        <v>36</v>
      </c>
      <c r="AK444" s="234"/>
      <c r="AL444" s="234"/>
      <c r="AM444" s="234"/>
    </row>
    <row r="445" spans="3:39" ht="12.75" hidden="1" customHeight="1">
      <c r="C445" s="234"/>
      <c r="D445" s="234"/>
      <c r="E445" s="234"/>
      <c r="F445" s="234"/>
      <c r="G445" s="234"/>
      <c r="H445" s="234"/>
      <c r="I445" s="234"/>
      <c r="J445" s="234"/>
      <c r="K445" s="234"/>
      <c r="L445" s="234"/>
      <c r="M445" s="234"/>
      <c r="N445" s="234"/>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row>
    <row r="446" spans="3:39" ht="12.75" hidden="1" customHeight="1">
      <c r="C446" s="234"/>
      <c r="D446" s="234"/>
      <c r="E446" s="234"/>
      <c r="F446" s="234"/>
      <c r="G446" s="234"/>
      <c r="H446" s="234"/>
      <c r="I446" s="234"/>
      <c r="J446" s="234"/>
      <c r="K446" s="234"/>
      <c r="L446" s="234"/>
      <c r="M446" s="234"/>
      <c r="N446" s="234"/>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row>
    <row r="447" spans="3:39" ht="12.75" hidden="1" customHeight="1">
      <c r="C447" s="235"/>
      <c r="D447" s="235"/>
      <c r="E447" s="235"/>
      <c r="F447" s="235"/>
      <c r="G447" s="235"/>
      <c r="H447" s="235"/>
      <c r="I447" s="235"/>
      <c r="J447" s="235"/>
      <c r="K447" s="235"/>
      <c r="L447" s="235"/>
      <c r="M447" s="235"/>
      <c r="N447" s="235"/>
      <c r="O447" s="235"/>
      <c r="P447" s="235"/>
      <c r="Q447" s="235"/>
      <c r="R447" s="235"/>
      <c r="S447" s="235"/>
      <c r="T447" s="235"/>
      <c r="U447" s="235"/>
      <c r="V447" s="235"/>
      <c r="W447" s="235"/>
      <c r="X447" s="235"/>
      <c r="Y447" s="235"/>
      <c r="Z447" s="235"/>
      <c r="AA447" s="235"/>
      <c r="AB447" s="235"/>
      <c r="AC447" s="235"/>
      <c r="AD447" s="235"/>
      <c r="AE447" s="235"/>
      <c r="AF447" s="235"/>
      <c r="AG447" s="235"/>
      <c r="AH447" s="235"/>
      <c r="AI447" s="235"/>
      <c r="AJ447" s="235"/>
      <c r="AK447" s="235"/>
      <c r="AL447" s="235"/>
      <c r="AM447" s="235"/>
    </row>
    <row r="448" spans="3:39" ht="12.75" hidden="1" customHeight="1">
      <c r="C448" s="489" t="s">
        <v>26</v>
      </c>
      <c r="D448" s="489"/>
      <c r="E448" s="489"/>
      <c r="F448" s="489"/>
      <c r="G448" s="489"/>
      <c r="H448" s="489" t="s">
        <v>30</v>
      </c>
      <c r="I448" s="489"/>
      <c r="J448" s="489"/>
      <c r="K448" s="489"/>
      <c r="L448" s="489" t="s">
        <v>31</v>
      </c>
      <c r="M448" s="489"/>
      <c r="N448" s="489"/>
      <c r="O448" s="489"/>
      <c r="P448" s="489" t="s">
        <v>33</v>
      </c>
      <c r="Q448" s="489"/>
      <c r="R448" s="489"/>
      <c r="S448" s="489"/>
      <c r="T448" s="489" t="s">
        <v>35</v>
      </c>
      <c r="U448" s="489"/>
      <c r="V448" s="489"/>
      <c r="W448" s="489"/>
      <c r="X448" s="489" t="s">
        <v>38</v>
      </c>
      <c r="Y448" s="489"/>
      <c r="Z448" s="489"/>
      <c r="AA448" s="489"/>
      <c r="AB448" s="489" t="s">
        <v>44</v>
      </c>
      <c r="AC448" s="489"/>
      <c r="AD448" s="489"/>
      <c r="AE448" s="489"/>
      <c r="AF448" s="489" t="s">
        <v>45</v>
      </c>
      <c r="AG448" s="489"/>
      <c r="AH448" s="489"/>
      <c r="AI448" s="489"/>
      <c r="AJ448" s="489" t="s">
        <v>46</v>
      </c>
      <c r="AK448" s="489"/>
      <c r="AL448" s="489"/>
      <c r="AM448" s="489"/>
    </row>
    <row r="449" spans="3:39" ht="12.75" hidden="1" customHeight="1">
      <c r="C449" s="571" t="s">
        <v>47</v>
      </c>
      <c r="D449" s="571"/>
      <c r="E449" s="571"/>
      <c r="F449" s="571"/>
      <c r="G449" s="571"/>
      <c r="H449" s="571"/>
      <c r="I449" s="571"/>
      <c r="J449" s="571"/>
      <c r="K449" s="571"/>
      <c r="L449" s="571"/>
      <c r="M449" s="571"/>
      <c r="N449" s="571"/>
      <c r="O449" s="571"/>
      <c r="P449" s="571"/>
      <c r="Q449" s="571"/>
      <c r="R449" s="571"/>
      <c r="S449" s="571"/>
      <c r="T449" s="571"/>
      <c r="U449" s="571"/>
      <c r="V449" s="571"/>
      <c r="W449" s="571"/>
      <c r="X449" s="571"/>
      <c r="Y449" s="571"/>
      <c r="Z449" s="571"/>
      <c r="AA449" s="571"/>
      <c r="AB449" s="571"/>
      <c r="AC449" s="571"/>
      <c r="AD449" s="571"/>
      <c r="AE449" s="571"/>
      <c r="AF449" s="571"/>
      <c r="AG449" s="571"/>
      <c r="AH449" s="571"/>
      <c r="AI449" s="571"/>
      <c r="AJ449" s="571"/>
      <c r="AK449" s="571"/>
      <c r="AL449" s="571"/>
      <c r="AM449" s="571"/>
    </row>
    <row r="450" spans="3:39" ht="12.75" hidden="1" customHeight="1">
      <c r="C450" s="280" t="s">
        <v>48</v>
      </c>
      <c r="D450" s="280"/>
      <c r="E450" s="280"/>
      <c r="F450" s="280"/>
      <c r="G450" s="280"/>
      <c r="H450" s="344"/>
      <c r="I450" s="344"/>
      <c r="J450" s="344"/>
      <c r="K450" s="344"/>
      <c r="L450" s="344"/>
      <c r="M450" s="344"/>
      <c r="N450" s="344"/>
      <c r="O450" s="344"/>
      <c r="P450" s="344"/>
      <c r="Q450" s="344"/>
      <c r="R450" s="344"/>
      <c r="S450" s="344"/>
      <c r="T450" s="344"/>
      <c r="U450" s="344"/>
      <c r="V450" s="344"/>
      <c r="W450" s="344"/>
      <c r="X450" s="344"/>
      <c r="Y450" s="344"/>
      <c r="Z450" s="344"/>
      <c r="AA450" s="344"/>
      <c r="AB450" s="344"/>
      <c r="AC450" s="344"/>
      <c r="AD450" s="344"/>
      <c r="AE450" s="344"/>
      <c r="AF450" s="344"/>
      <c r="AG450" s="344"/>
      <c r="AH450" s="344"/>
      <c r="AI450" s="344"/>
      <c r="AJ450" s="344">
        <f>SUM(H450:AI453)</f>
        <v>0</v>
      </c>
      <c r="AK450" s="344"/>
      <c r="AL450" s="344"/>
      <c r="AM450" s="344"/>
    </row>
    <row r="451" spans="3:39" ht="12.75" hidden="1" customHeight="1">
      <c r="C451" s="511"/>
      <c r="D451" s="511"/>
      <c r="E451" s="511"/>
      <c r="F451" s="511"/>
      <c r="G451" s="511"/>
      <c r="H451" s="506"/>
      <c r="I451" s="506"/>
      <c r="J451" s="506"/>
      <c r="K451" s="506"/>
      <c r="L451" s="506"/>
      <c r="M451" s="506"/>
      <c r="N451" s="506"/>
      <c r="O451" s="506"/>
      <c r="P451" s="506"/>
      <c r="Q451" s="506"/>
      <c r="R451" s="506"/>
      <c r="S451" s="506"/>
      <c r="T451" s="506"/>
      <c r="U451" s="506"/>
      <c r="V451" s="506"/>
      <c r="W451" s="506"/>
      <c r="X451" s="506"/>
      <c r="Y451" s="506"/>
      <c r="Z451" s="506"/>
      <c r="AA451" s="506"/>
      <c r="AB451" s="506"/>
      <c r="AC451" s="506"/>
      <c r="AD451" s="506"/>
      <c r="AE451" s="506"/>
      <c r="AF451" s="506"/>
      <c r="AG451" s="506"/>
      <c r="AH451" s="506"/>
      <c r="AI451" s="506"/>
      <c r="AJ451" s="506"/>
      <c r="AK451" s="506"/>
      <c r="AL451" s="506"/>
      <c r="AM451" s="506"/>
    </row>
    <row r="452" spans="3:39" ht="12.75" hidden="1" customHeight="1">
      <c r="C452" s="511"/>
      <c r="D452" s="511"/>
      <c r="E452" s="511"/>
      <c r="F452" s="511"/>
      <c r="G452" s="511"/>
      <c r="H452" s="506"/>
      <c r="I452" s="506"/>
      <c r="J452" s="506"/>
      <c r="K452" s="506"/>
      <c r="L452" s="506"/>
      <c r="M452" s="506"/>
      <c r="N452" s="506"/>
      <c r="O452" s="506"/>
      <c r="P452" s="506"/>
      <c r="Q452" s="506"/>
      <c r="R452" s="506"/>
      <c r="S452" s="506"/>
      <c r="T452" s="506"/>
      <c r="U452" s="506"/>
      <c r="V452" s="506"/>
      <c r="W452" s="506"/>
      <c r="X452" s="506"/>
      <c r="Y452" s="506"/>
      <c r="Z452" s="506"/>
      <c r="AA452" s="506"/>
      <c r="AB452" s="506"/>
      <c r="AC452" s="506"/>
      <c r="AD452" s="506"/>
      <c r="AE452" s="506"/>
      <c r="AF452" s="506"/>
      <c r="AG452" s="506"/>
      <c r="AH452" s="506"/>
      <c r="AI452" s="506"/>
      <c r="AJ452" s="506"/>
      <c r="AK452" s="506"/>
      <c r="AL452" s="506"/>
      <c r="AM452" s="506"/>
    </row>
    <row r="453" spans="3:39" ht="12.75" hidden="1" customHeight="1">
      <c r="C453" s="511"/>
      <c r="D453" s="511"/>
      <c r="E453" s="511"/>
      <c r="F453" s="511"/>
      <c r="G453" s="511"/>
      <c r="H453" s="506"/>
      <c r="I453" s="506"/>
      <c r="J453" s="506"/>
      <c r="K453" s="506"/>
      <c r="L453" s="506"/>
      <c r="M453" s="506"/>
      <c r="N453" s="506"/>
      <c r="O453" s="506"/>
      <c r="P453" s="506"/>
      <c r="Q453" s="506"/>
      <c r="R453" s="506"/>
      <c r="S453" s="506"/>
      <c r="T453" s="506"/>
      <c r="U453" s="506"/>
      <c r="V453" s="506"/>
      <c r="W453" s="506"/>
      <c r="X453" s="506"/>
      <c r="Y453" s="506"/>
      <c r="Z453" s="506"/>
      <c r="AA453" s="506"/>
      <c r="AB453" s="506"/>
      <c r="AC453" s="506"/>
      <c r="AD453" s="506"/>
      <c r="AE453" s="506"/>
      <c r="AF453" s="506"/>
      <c r="AG453" s="506"/>
      <c r="AH453" s="506"/>
      <c r="AI453" s="506"/>
      <c r="AJ453" s="506"/>
      <c r="AK453" s="506"/>
      <c r="AL453" s="506"/>
      <c r="AM453" s="506"/>
    </row>
    <row r="454" spans="3:39" ht="12.75" hidden="1" customHeight="1">
      <c r="C454" s="228" t="s">
        <v>49</v>
      </c>
      <c r="D454" s="228"/>
      <c r="E454" s="228"/>
      <c r="F454" s="228"/>
      <c r="G454" s="228"/>
      <c r="H454" s="199"/>
      <c r="I454" s="199"/>
      <c r="J454" s="199"/>
      <c r="K454" s="199"/>
      <c r="L454" s="199"/>
      <c r="M454" s="199"/>
      <c r="N454" s="199"/>
      <c r="O454" s="199"/>
      <c r="P454" s="199"/>
      <c r="Q454" s="199"/>
      <c r="R454" s="199"/>
      <c r="S454" s="199"/>
      <c r="T454" s="199"/>
      <c r="U454" s="199"/>
      <c r="V454" s="199"/>
      <c r="W454" s="199"/>
      <c r="X454" s="199"/>
      <c r="Y454" s="199"/>
      <c r="Z454" s="199"/>
      <c r="AA454" s="199"/>
      <c r="AB454" s="199"/>
      <c r="AC454" s="199"/>
      <c r="AD454" s="199"/>
      <c r="AE454" s="199"/>
      <c r="AF454" s="199"/>
      <c r="AG454" s="199"/>
      <c r="AH454" s="199"/>
      <c r="AI454" s="199"/>
      <c r="AJ454" s="199">
        <f>SUM(H454:AI454)</f>
        <v>0</v>
      </c>
      <c r="AK454" s="199"/>
      <c r="AL454" s="199"/>
      <c r="AM454" s="199"/>
    </row>
    <row r="455" spans="3:39" ht="12.75" hidden="1" customHeight="1">
      <c r="C455" s="228" t="s">
        <v>50</v>
      </c>
      <c r="D455" s="228"/>
      <c r="E455" s="228"/>
      <c r="F455" s="228"/>
      <c r="G455" s="228"/>
      <c r="H455" s="199"/>
      <c r="I455" s="199"/>
      <c r="J455" s="199"/>
      <c r="K455" s="199"/>
      <c r="L455" s="199"/>
      <c r="M455" s="199"/>
      <c r="N455" s="199"/>
      <c r="O455" s="199"/>
      <c r="P455" s="199"/>
      <c r="Q455" s="199"/>
      <c r="R455" s="199"/>
      <c r="S455" s="199"/>
      <c r="T455" s="199"/>
      <c r="U455" s="199"/>
      <c r="V455" s="199"/>
      <c r="W455" s="199"/>
      <c r="X455" s="199"/>
      <c r="Y455" s="199"/>
      <c r="Z455" s="199"/>
      <c r="AA455" s="199"/>
      <c r="AB455" s="199"/>
      <c r="AC455" s="199"/>
      <c r="AD455" s="199"/>
      <c r="AE455" s="199"/>
      <c r="AF455" s="199"/>
      <c r="AG455" s="199"/>
      <c r="AH455" s="199"/>
      <c r="AI455" s="199"/>
      <c r="AJ455" s="199">
        <f>SUM(H455:AI455)</f>
        <v>0</v>
      </c>
      <c r="AK455" s="199"/>
      <c r="AL455" s="199"/>
      <c r="AM455" s="199"/>
    </row>
    <row r="456" spans="3:39" ht="12.75" hidden="1" customHeight="1">
      <c r="C456" s="228" t="s">
        <v>51</v>
      </c>
      <c r="D456" s="228"/>
      <c r="E456" s="228"/>
      <c r="F456" s="228"/>
      <c r="G456" s="228"/>
      <c r="H456" s="199"/>
      <c r="I456" s="199"/>
      <c r="J456" s="199"/>
      <c r="K456" s="199"/>
      <c r="L456" s="199"/>
      <c r="M456" s="199"/>
      <c r="N456" s="199"/>
      <c r="O456" s="199"/>
      <c r="P456" s="199"/>
      <c r="Q456" s="199"/>
      <c r="R456" s="199"/>
      <c r="S456" s="199"/>
      <c r="T456" s="199"/>
      <c r="U456" s="199"/>
      <c r="V456" s="199"/>
      <c r="W456" s="199"/>
      <c r="X456" s="199"/>
      <c r="Y456" s="199"/>
      <c r="Z456" s="199"/>
      <c r="AA456" s="199"/>
      <c r="AB456" s="199"/>
      <c r="AC456" s="199"/>
      <c r="AD456" s="199"/>
      <c r="AE456" s="199"/>
      <c r="AF456" s="199"/>
      <c r="AG456" s="199"/>
      <c r="AH456" s="199"/>
      <c r="AI456" s="199"/>
      <c r="AJ456" s="199">
        <f>SUM(H456:AI456)</f>
        <v>0</v>
      </c>
      <c r="AK456" s="199"/>
      <c r="AL456" s="199"/>
      <c r="AM456" s="199"/>
    </row>
    <row r="457" spans="3:39" ht="12.75" hidden="1" customHeight="1">
      <c r="C457" s="511" t="s">
        <v>52</v>
      </c>
      <c r="D457" s="511"/>
      <c r="E457" s="511"/>
      <c r="F457" s="511"/>
      <c r="G457" s="511"/>
      <c r="H457" s="506">
        <f>H450+H454-H455+H456</f>
        <v>0</v>
      </c>
      <c r="I457" s="506"/>
      <c r="J457" s="506"/>
      <c r="K457" s="506"/>
      <c r="L457" s="506">
        <f t="shared" ref="L457" si="18">L450+L454-L455+L456</f>
        <v>0</v>
      </c>
      <c r="M457" s="506"/>
      <c r="N457" s="506"/>
      <c r="O457" s="506"/>
      <c r="P457" s="506">
        <f t="shared" ref="P457" si="19">P450+P454-P455+P456</f>
        <v>0</v>
      </c>
      <c r="Q457" s="506"/>
      <c r="R457" s="506"/>
      <c r="S457" s="506"/>
      <c r="T457" s="506">
        <f t="shared" ref="T457" si="20">T450+T454-T455+T456</f>
        <v>0</v>
      </c>
      <c r="U457" s="506"/>
      <c r="V457" s="506"/>
      <c r="W457" s="506"/>
      <c r="X457" s="506">
        <f t="shared" ref="X457" si="21">X450+X454-X455+X456</f>
        <v>0</v>
      </c>
      <c r="Y457" s="506"/>
      <c r="Z457" s="506"/>
      <c r="AA457" s="506"/>
      <c r="AB457" s="506">
        <f t="shared" ref="AB457" si="22">AB450+AB454-AB455+AB456</f>
        <v>0</v>
      </c>
      <c r="AC457" s="506"/>
      <c r="AD457" s="506"/>
      <c r="AE457" s="506"/>
      <c r="AF457" s="506">
        <f t="shared" ref="AF457" si="23">AF450+AF454-AF455+AF456</f>
        <v>0</v>
      </c>
      <c r="AG457" s="506"/>
      <c r="AH457" s="506"/>
      <c r="AI457" s="506"/>
      <c r="AJ457" s="506">
        <f>AJ450+AJ454-AJ455+AJ456</f>
        <v>0</v>
      </c>
      <c r="AK457" s="506"/>
      <c r="AL457" s="506"/>
      <c r="AM457" s="506"/>
    </row>
    <row r="458" spans="3:39" ht="12.75" hidden="1" customHeight="1">
      <c r="C458" s="511"/>
      <c r="D458" s="511"/>
      <c r="E458" s="511"/>
      <c r="F458" s="511"/>
      <c r="G458" s="511"/>
      <c r="H458" s="506"/>
      <c r="I458" s="506"/>
      <c r="J458" s="506"/>
      <c r="K458" s="506"/>
      <c r="L458" s="506"/>
      <c r="M458" s="506"/>
      <c r="N458" s="506"/>
      <c r="O458" s="506"/>
      <c r="P458" s="506"/>
      <c r="Q458" s="506"/>
      <c r="R458" s="506"/>
      <c r="S458" s="506"/>
      <c r="T458" s="506"/>
      <c r="U458" s="506"/>
      <c r="V458" s="506"/>
      <c r="W458" s="506"/>
      <c r="X458" s="506"/>
      <c r="Y458" s="506"/>
      <c r="Z458" s="506"/>
      <c r="AA458" s="506"/>
      <c r="AB458" s="506"/>
      <c r="AC458" s="506"/>
      <c r="AD458" s="506"/>
      <c r="AE458" s="506"/>
      <c r="AF458" s="506"/>
      <c r="AG458" s="506"/>
      <c r="AH458" s="506"/>
      <c r="AI458" s="506"/>
      <c r="AJ458" s="506"/>
      <c r="AK458" s="506"/>
      <c r="AL458" s="506"/>
      <c r="AM458" s="506"/>
    </row>
    <row r="459" spans="3:39" ht="12.75" hidden="1" customHeight="1">
      <c r="C459" s="511"/>
      <c r="D459" s="511"/>
      <c r="E459" s="511"/>
      <c r="F459" s="511"/>
      <c r="G459" s="511"/>
      <c r="H459" s="506"/>
      <c r="I459" s="506"/>
      <c r="J459" s="506"/>
      <c r="K459" s="506"/>
      <c r="L459" s="506"/>
      <c r="M459" s="506"/>
      <c r="N459" s="506"/>
      <c r="O459" s="506"/>
      <c r="P459" s="506"/>
      <c r="Q459" s="506"/>
      <c r="R459" s="506"/>
      <c r="S459" s="506"/>
      <c r="T459" s="506"/>
      <c r="U459" s="506"/>
      <c r="V459" s="506"/>
      <c r="W459" s="506"/>
      <c r="X459" s="506"/>
      <c r="Y459" s="506"/>
      <c r="Z459" s="506"/>
      <c r="AA459" s="506"/>
      <c r="AB459" s="506"/>
      <c r="AC459" s="506"/>
      <c r="AD459" s="506"/>
      <c r="AE459" s="506"/>
      <c r="AF459" s="506"/>
      <c r="AG459" s="506"/>
      <c r="AH459" s="506"/>
      <c r="AI459" s="506"/>
      <c r="AJ459" s="506"/>
      <c r="AK459" s="506"/>
      <c r="AL459" s="506"/>
      <c r="AM459" s="506"/>
    </row>
    <row r="460" spans="3:39" ht="12.75" hidden="1" customHeight="1">
      <c r="C460" s="389"/>
      <c r="D460" s="389"/>
      <c r="E460" s="389"/>
      <c r="F460" s="389"/>
      <c r="G460" s="389"/>
      <c r="H460" s="408"/>
      <c r="I460" s="408"/>
      <c r="J460" s="408"/>
      <c r="K460" s="408"/>
      <c r="L460" s="408"/>
      <c r="M460" s="408"/>
      <c r="N460" s="408"/>
      <c r="O460" s="408"/>
      <c r="P460" s="408"/>
      <c r="Q460" s="408"/>
      <c r="R460" s="408"/>
      <c r="S460" s="408"/>
      <c r="T460" s="408"/>
      <c r="U460" s="408"/>
      <c r="V460" s="408"/>
      <c r="W460" s="408"/>
      <c r="X460" s="408"/>
      <c r="Y460" s="408"/>
      <c r="Z460" s="408"/>
      <c r="AA460" s="408"/>
      <c r="AB460" s="408"/>
      <c r="AC460" s="408"/>
      <c r="AD460" s="408"/>
      <c r="AE460" s="408"/>
      <c r="AF460" s="408"/>
      <c r="AG460" s="408"/>
      <c r="AH460" s="408"/>
      <c r="AI460" s="408"/>
      <c r="AJ460" s="408"/>
      <c r="AK460" s="408"/>
      <c r="AL460" s="408"/>
      <c r="AM460" s="408"/>
    </row>
    <row r="461" spans="3:39" ht="12.75" hidden="1" customHeight="1">
      <c r="C461" s="571" t="s">
        <v>53</v>
      </c>
      <c r="D461" s="571"/>
      <c r="E461" s="571"/>
      <c r="F461" s="571"/>
      <c r="G461" s="571"/>
      <c r="H461" s="571"/>
      <c r="I461" s="571"/>
      <c r="J461" s="571"/>
      <c r="K461" s="571"/>
      <c r="L461" s="571"/>
      <c r="M461" s="571"/>
      <c r="N461" s="571"/>
      <c r="O461" s="571"/>
      <c r="P461" s="571"/>
      <c r="Q461" s="571"/>
      <c r="R461" s="571"/>
      <c r="S461" s="571"/>
      <c r="T461" s="571"/>
      <c r="U461" s="571"/>
      <c r="V461" s="571"/>
      <c r="W461" s="571"/>
      <c r="X461" s="571"/>
      <c r="Y461" s="571"/>
      <c r="Z461" s="571"/>
      <c r="AA461" s="571"/>
      <c r="AB461" s="571"/>
      <c r="AC461" s="571"/>
      <c r="AD461" s="571"/>
      <c r="AE461" s="571"/>
      <c r="AF461" s="571"/>
      <c r="AG461" s="571"/>
      <c r="AH461" s="571"/>
      <c r="AI461" s="571"/>
      <c r="AJ461" s="571"/>
      <c r="AK461" s="571"/>
      <c r="AL461" s="571"/>
      <c r="AM461" s="571"/>
    </row>
    <row r="462" spans="3:39" ht="12.75" hidden="1" customHeight="1">
      <c r="C462" s="280" t="s">
        <v>48</v>
      </c>
      <c r="D462" s="280"/>
      <c r="E462" s="280"/>
      <c r="F462" s="280"/>
      <c r="G462" s="280"/>
      <c r="H462" s="344"/>
      <c r="I462" s="344"/>
      <c r="J462" s="344"/>
      <c r="K462" s="344"/>
      <c r="L462" s="344"/>
      <c r="M462" s="344"/>
      <c r="N462" s="344"/>
      <c r="O462" s="344"/>
      <c r="P462" s="344"/>
      <c r="Q462" s="344"/>
      <c r="R462" s="344"/>
      <c r="S462" s="344"/>
      <c r="T462" s="344"/>
      <c r="U462" s="344"/>
      <c r="V462" s="344"/>
      <c r="W462" s="344"/>
      <c r="X462" s="344"/>
      <c r="Y462" s="344"/>
      <c r="Z462" s="344"/>
      <c r="AA462" s="344"/>
      <c r="AB462" s="344"/>
      <c r="AC462" s="344"/>
      <c r="AD462" s="344"/>
      <c r="AE462" s="344"/>
      <c r="AF462" s="344"/>
      <c r="AG462" s="344"/>
      <c r="AH462" s="344"/>
      <c r="AI462" s="344"/>
      <c r="AJ462" s="344">
        <f>SUM(H462:AI465)</f>
        <v>0</v>
      </c>
      <c r="AK462" s="344"/>
      <c r="AL462" s="344"/>
      <c r="AM462" s="344"/>
    </row>
    <row r="463" spans="3:39" ht="12.75" hidden="1" customHeight="1">
      <c r="C463" s="511"/>
      <c r="D463" s="511"/>
      <c r="E463" s="511"/>
      <c r="F463" s="511"/>
      <c r="G463" s="511"/>
      <c r="H463" s="506"/>
      <c r="I463" s="506"/>
      <c r="J463" s="506"/>
      <c r="K463" s="506"/>
      <c r="L463" s="506"/>
      <c r="M463" s="506"/>
      <c r="N463" s="506"/>
      <c r="O463" s="506"/>
      <c r="P463" s="506"/>
      <c r="Q463" s="506"/>
      <c r="R463" s="506"/>
      <c r="S463" s="506"/>
      <c r="T463" s="506"/>
      <c r="U463" s="506"/>
      <c r="V463" s="506"/>
      <c r="W463" s="506"/>
      <c r="X463" s="506"/>
      <c r="Y463" s="506"/>
      <c r="Z463" s="506"/>
      <c r="AA463" s="506"/>
      <c r="AB463" s="506"/>
      <c r="AC463" s="506"/>
      <c r="AD463" s="506"/>
      <c r="AE463" s="506"/>
      <c r="AF463" s="506"/>
      <c r="AG463" s="506"/>
      <c r="AH463" s="506"/>
      <c r="AI463" s="506"/>
      <c r="AJ463" s="506"/>
      <c r="AK463" s="506"/>
      <c r="AL463" s="506"/>
      <c r="AM463" s="506"/>
    </row>
    <row r="464" spans="3:39" ht="12.75" hidden="1" customHeight="1">
      <c r="C464" s="511"/>
      <c r="D464" s="511"/>
      <c r="E464" s="511"/>
      <c r="F464" s="511"/>
      <c r="G464" s="511"/>
      <c r="H464" s="506"/>
      <c r="I464" s="506"/>
      <c r="J464" s="506"/>
      <c r="K464" s="506"/>
      <c r="L464" s="506"/>
      <c r="M464" s="506"/>
      <c r="N464" s="506"/>
      <c r="O464" s="506"/>
      <c r="P464" s="506"/>
      <c r="Q464" s="506"/>
      <c r="R464" s="506"/>
      <c r="S464" s="506"/>
      <c r="T464" s="506"/>
      <c r="U464" s="506"/>
      <c r="V464" s="506"/>
      <c r="W464" s="506"/>
      <c r="X464" s="506"/>
      <c r="Y464" s="506"/>
      <c r="Z464" s="506"/>
      <c r="AA464" s="506"/>
      <c r="AB464" s="506"/>
      <c r="AC464" s="506"/>
      <c r="AD464" s="506"/>
      <c r="AE464" s="506"/>
      <c r="AF464" s="506"/>
      <c r="AG464" s="506"/>
      <c r="AH464" s="506"/>
      <c r="AI464" s="506"/>
      <c r="AJ464" s="506"/>
      <c r="AK464" s="506"/>
      <c r="AL464" s="506"/>
      <c r="AM464" s="506"/>
    </row>
    <row r="465" spans="3:39" ht="12.75" hidden="1" customHeight="1">
      <c r="C465" s="511"/>
      <c r="D465" s="511"/>
      <c r="E465" s="511"/>
      <c r="F465" s="511"/>
      <c r="G465" s="511"/>
      <c r="H465" s="506"/>
      <c r="I465" s="506"/>
      <c r="J465" s="506"/>
      <c r="K465" s="506"/>
      <c r="L465" s="506"/>
      <c r="M465" s="506"/>
      <c r="N465" s="506"/>
      <c r="O465" s="506"/>
      <c r="P465" s="506"/>
      <c r="Q465" s="506"/>
      <c r="R465" s="506"/>
      <c r="S465" s="506"/>
      <c r="T465" s="506"/>
      <c r="U465" s="506"/>
      <c r="V465" s="506"/>
      <c r="W465" s="506"/>
      <c r="X465" s="506"/>
      <c r="Y465" s="506"/>
      <c r="Z465" s="506"/>
      <c r="AA465" s="506"/>
      <c r="AB465" s="506"/>
      <c r="AC465" s="506"/>
      <c r="AD465" s="506"/>
      <c r="AE465" s="506"/>
      <c r="AF465" s="506"/>
      <c r="AG465" s="506"/>
      <c r="AH465" s="506"/>
      <c r="AI465" s="506"/>
      <c r="AJ465" s="506"/>
      <c r="AK465" s="506"/>
      <c r="AL465" s="506"/>
      <c r="AM465" s="506"/>
    </row>
    <row r="466" spans="3:39" ht="12.75" hidden="1" customHeight="1">
      <c r="C466" s="228" t="s">
        <v>49</v>
      </c>
      <c r="D466" s="228"/>
      <c r="E466" s="228"/>
      <c r="F466" s="228"/>
      <c r="G466" s="228"/>
      <c r="H466" s="199"/>
      <c r="I466" s="199"/>
      <c r="J466" s="199"/>
      <c r="K466" s="199"/>
      <c r="L466" s="199"/>
      <c r="M466" s="199"/>
      <c r="N466" s="199"/>
      <c r="O466" s="199"/>
      <c r="P466" s="199"/>
      <c r="Q466" s="199"/>
      <c r="R466" s="199"/>
      <c r="S466" s="199"/>
      <c r="T466" s="199"/>
      <c r="U466" s="199"/>
      <c r="V466" s="199"/>
      <c r="W466" s="199"/>
      <c r="X466" s="199"/>
      <c r="Y466" s="199"/>
      <c r="Z466" s="199"/>
      <c r="AA466" s="199"/>
      <c r="AB466" s="199"/>
      <c r="AC466" s="199"/>
      <c r="AD466" s="199"/>
      <c r="AE466" s="199"/>
      <c r="AF466" s="199"/>
      <c r="AG466" s="199"/>
      <c r="AH466" s="199"/>
      <c r="AI466" s="199"/>
      <c r="AJ466" s="199">
        <f>SUM(H466:AI466)</f>
        <v>0</v>
      </c>
      <c r="AK466" s="199"/>
      <c r="AL466" s="199"/>
      <c r="AM466" s="199"/>
    </row>
    <row r="467" spans="3:39" ht="12.75" hidden="1" customHeight="1">
      <c r="C467" s="228" t="s">
        <v>50</v>
      </c>
      <c r="D467" s="228"/>
      <c r="E467" s="228"/>
      <c r="F467" s="228"/>
      <c r="G467" s="228"/>
      <c r="H467" s="199"/>
      <c r="I467" s="199"/>
      <c r="J467" s="199"/>
      <c r="K467" s="199"/>
      <c r="L467" s="199"/>
      <c r="M467" s="199"/>
      <c r="N467" s="199"/>
      <c r="O467" s="199"/>
      <c r="P467" s="199"/>
      <c r="Q467" s="199"/>
      <c r="R467" s="199"/>
      <c r="S467" s="199"/>
      <c r="T467" s="199"/>
      <c r="U467" s="199"/>
      <c r="V467" s="199"/>
      <c r="W467" s="199"/>
      <c r="X467" s="199"/>
      <c r="Y467" s="199"/>
      <c r="Z467" s="199"/>
      <c r="AA467" s="199"/>
      <c r="AB467" s="199"/>
      <c r="AC467" s="199"/>
      <c r="AD467" s="199"/>
      <c r="AE467" s="199"/>
      <c r="AF467" s="199"/>
      <c r="AG467" s="199"/>
      <c r="AH467" s="199"/>
      <c r="AI467" s="199"/>
      <c r="AJ467" s="199">
        <f>SUM(H467:AI467)</f>
        <v>0</v>
      </c>
      <c r="AK467" s="199"/>
      <c r="AL467" s="199"/>
      <c r="AM467" s="199"/>
    </row>
    <row r="468" spans="3:39" ht="12.75" hidden="1" customHeight="1">
      <c r="C468" s="228" t="s">
        <v>51</v>
      </c>
      <c r="D468" s="228"/>
      <c r="E468" s="228"/>
      <c r="F468" s="228"/>
      <c r="G468" s="228"/>
      <c r="H468" s="199"/>
      <c r="I468" s="199"/>
      <c r="J468" s="199"/>
      <c r="K468" s="199"/>
      <c r="L468" s="199"/>
      <c r="M468" s="199"/>
      <c r="N468" s="199"/>
      <c r="O468" s="199"/>
      <c r="P468" s="199"/>
      <c r="Q468" s="199"/>
      <c r="R468" s="199"/>
      <c r="S468" s="199"/>
      <c r="T468" s="199"/>
      <c r="U468" s="199"/>
      <c r="V468" s="199"/>
      <c r="W468" s="199"/>
      <c r="X468" s="199"/>
      <c r="Y468" s="199"/>
      <c r="Z468" s="199"/>
      <c r="AA468" s="199"/>
      <c r="AB468" s="199"/>
      <c r="AC468" s="199"/>
      <c r="AD468" s="199"/>
      <c r="AE468" s="199"/>
      <c r="AF468" s="199"/>
      <c r="AG468" s="199"/>
      <c r="AH468" s="199"/>
      <c r="AI468" s="199"/>
      <c r="AJ468" s="199">
        <f>SUM(H468:AI468)</f>
        <v>0</v>
      </c>
      <c r="AK468" s="199"/>
      <c r="AL468" s="199"/>
      <c r="AM468" s="199"/>
    </row>
    <row r="469" spans="3:39" ht="12.75" hidden="1" customHeight="1">
      <c r="C469" s="511" t="s">
        <v>52</v>
      </c>
      <c r="D469" s="511"/>
      <c r="E469" s="511"/>
      <c r="F469" s="511"/>
      <c r="G469" s="511"/>
      <c r="H469" s="506">
        <f>H462+H466-H467+H468</f>
        <v>0</v>
      </c>
      <c r="I469" s="506"/>
      <c r="J469" s="506"/>
      <c r="K469" s="506"/>
      <c r="L469" s="506">
        <f t="shared" ref="L469" si="24">L462+L466-L467+L468</f>
        <v>0</v>
      </c>
      <c r="M469" s="506"/>
      <c r="N469" s="506"/>
      <c r="O469" s="506"/>
      <c r="P469" s="506">
        <f t="shared" ref="P469" si="25">P462+P466-P467+P468</f>
        <v>0</v>
      </c>
      <c r="Q469" s="506"/>
      <c r="R469" s="506"/>
      <c r="S469" s="506"/>
      <c r="T469" s="506">
        <f t="shared" ref="T469" si="26">T462+T466-T467+T468</f>
        <v>0</v>
      </c>
      <c r="U469" s="506"/>
      <c r="V469" s="506"/>
      <c r="W469" s="506"/>
      <c r="X469" s="506">
        <f t="shared" ref="X469" si="27">X462+X466-X467+X468</f>
        <v>0</v>
      </c>
      <c r="Y469" s="506"/>
      <c r="Z469" s="506"/>
      <c r="AA469" s="506"/>
      <c r="AB469" s="506">
        <f t="shared" ref="AB469" si="28">AB462+AB466-AB467+AB468</f>
        <v>0</v>
      </c>
      <c r="AC469" s="506"/>
      <c r="AD469" s="506"/>
      <c r="AE469" s="506"/>
      <c r="AF469" s="506">
        <f t="shared" ref="AF469" si="29">AF462+AF466-AF467+AF468</f>
        <v>0</v>
      </c>
      <c r="AG469" s="506"/>
      <c r="AH469" s="506"/>
      <c r="AI469" s="506"/>
      <c r="AJ469" s="506">
        <f>AJ462+AJ466-AJ467+AJ468</f>
        <v>0</v>
      </c>
      <c r="AK469" s="506"/>
      <c r="AL469" s="506"/>
      <c r="AM469" s="506"/>
    </row>
    <row r="470" spans="3:39" ht="12.75" hidden="1" customHeight="1">
      <c r="C470" s="511"/>
      <c r="D470" s="511"/>
      <c r="E470" s="511"/>
      <c r="F470" s="511"/>
      <c r="G470" s="511"/>
      <c r="H470" s="506"/>
      <c r="I470" s="506"/>
      <c r="J470" s="506"/>
      <c r="K470" s="506"/>
      <c r="L470" s="506"/>
      <c r="M470" s="506"/>
      <c r="N470" s="506"/>
      <c r="O470" s="506"/>
      <c r="P470" s="506"/>
      <c r="Q470" s="506"/>
      <c r="R470" s="506"/>
      <c r="S470" s="506"/>
      <c r="T470" s="506"/>
      <c r="U470" s="506"/>
      <c r="V470" s="506"/>
      <c r="W470" s="506"/>
      <c r="X470" s="506"/>
      <c r="Y470" s="506"/>
      <c r="Z470" s="506"/>
      <c r="AA470" s="506"/>
      <c r="AB470" s="506"/>
      <c r="AC470" s="506"/>
      <c r="AD470" s="506"/>
      <c r="AE470" s="506"/>
      <c r="AF470" s="506"/>
      <c r="AG470" s="506"/>
      <c r="AH470" s="506"/>
      <c r="AI470" s="506"/>
      <c r="AJ470" s="506"/>
      <c r="AK470" s="506"/>
      <c r="AL470" s="506"/>
      <c r="AM470" s="506"/>
    </row>
    <row r="471" spans="3:39" ht="12.75" hidden="1" customHeight="1">
      <c r="C471" s="511"/>
      <c r="D471" s="511"/>
      <c r="E471" s="511"/>
      <c r="F471" s="511"/>
      <c r="G471" s="511"/>
      <c r="H471" s="506"/>
      <c r="I471" s="506"/>
      <c r="J471" s="506"/>
      <c r="K471" s="506"/>
      <c r="L471" s="506"/>
      <c r="M471" s="506"/>
      <c r="N471" s="506"/>
      <c r="O471" s="506"/>
      <c r="P471" s="506"/>
      <c r="Q471" s="506"/>
      <c r="R471" s="506"/>
      <c r="S471" s="506"/>
      <c r="T471" s="506"/>
      <c r="U471" s="506"/>
      <c r="V471" s="506"/>
      <c r="W471" s="506"/>
      <c r="X471" s="506"/>
      <c r="Y471" s="506"/>
      <c r="Z471" s="506"/>
      <c r="AA471" s="506"/>
      <c r="AB471" s="506"/>
      <c r="AC471" s="506"/>
      <c r="AD471" s="506"/>
      <c r="AE471" s="506"/>
      <c r="AF471" s="506"/>
      <c r="AG471" s="506"/>
      <c r="AH471" s="506"/>
      <c r="AI471" s="506"/>
      <c r="AJ471" s="506"/>
      <c r="AK471" s="506"/>
      <c r="AL471" s="506"/>
      <c r="AM471" s="506"/>
    </row>
    <row r="472" spans="3:39" ht="12.75" hidden="1" customHeight="1">
      <c r="C472" s="389"/>
      <c r="D472" s="389"/>
      <c r="E472" s="389"/>
      <c r="F472" s="389"/>
      <c r="G472" s="389"/>
      <c r="H472" s="408"/>
      <c r="I472" s="408"/>
      <c r="J472" s="408"/>
      <c r="K472" s="408"/>
      <c r="L472" s="408"/>
      <c r="M472" s="408"/>
      <c r="N472" s="408"/>
      <c r="O472" s="408"/>
      <c r="P472" s="408"/>
      <c r="Q472" s="408"/>
      <c r="R472" s="408"/>
      <c r="S472" s="408"/>
      <c r="T472" s="408"/>
      <c r="U472" s="408"/>
      <c r="V472" s="408"/>
      <c r="W472" s="408"/>
      <c r="X472" s="408"/>
      <c r="Y472" s="408"/>
      <c r="Z472" s="408"/>
      <c r="AA472" s="408"/>
      <c r="AB472" s="408"/>
      <c r="AC472" s="408"/>
      <c r="AD472" s="408"/>
      <c r="AE472" s="408"/>
      <c r="AF472" s="408"/>
      <c r="AG472" s="408"/>
      <c r="AH472" s="408"/>
      <c r="AI472" s="408"/>
      <c r="AJ472" s="408"/>
      <c r="AK472" s="408"/>
      <c r="AL472" s="408"/>
      <c r="AM472" s="408"/>
    </row>
    <row r="473" spans="3:39" ht="12.75" hidden="1" customHeight="1">
      <c r="C473" s="571" t="s">
        <v>54</v>
      </c>
      <c r="D473" s="571"/>
      <c r="E473" s="571"/>
      <c r="F473" s="571"/>
      <c r="G473" s="571"/>
      <c r="H473" s="571"/>
      <c r="I473" s="571"/>
      <c r="J473" s="571"/>
      <c r="K473" s="571"/>
      <c r="L473" s="571"/>
      <c r="M473" s="571"/>
      <c r="N473" s="571"/>
      <c r="O473" s="571"/>
      <c r="P473" s="571"/>
      <c r="Q473" s="571"/>
      <c r="R473" s="571"/>
      <c r="S473" s="571"/>
      <c r="T473" s="571"/>
      <c r="U473" s="571"/>
      <c r="V473" s="571"/>
      <c r="W473" s="571"/>
      <c r="X473" s="571"/>
      <c r="Y473" s="571"/>
      <c r="Z473" s="571"/>
      <c r="AA473" s="571"/>
      <c r="AB473" s="571"/>
      <c r="AC473" s="571"/>
      <c r="AD473" s="571"/>
      <c r="AE473" s="571"/>
      <c r="AF473" s="571"/>
      <c r="AG473" s="571"/>
      <c r="AH473" s="571"/>
      <c r="AI473" s="571"/>
      <c r="AJ473" s="571"/>
      <c r="AK473" s="571"/>
      <c r="AL473" s="571"/>
      <c r="AM473" s="571"/>
    </row>
    <row r="474" spans="3:39" ht="12.75" hidden="1" customHeight="1">
      <c r="C474" s="280" t="s">
        <v>48</v>
      </c>
      <c r="D474" s="280"/>
      <c r="E474" s="280"/>
      <c r="F474" s="280"/>
      <c r="G474" s="280"/>
      <c r="H474" s="344"/>
      <c r="I474" s="344"/>
      <c r="J474" s="344"/>
      <c r="K474" s="344"/>
      <c r="L474" s="344"/>
      <c r="M474" s="344"/>
      <c r="N474" s="344"/>
      <c r="O474" s="344"/>
      <c r="P474" s="344"/>
      <c r="Q474" s="344"/>
      <c r="R474" s="344"/>
      <c r="S474" s="344"/>
      <c r="T474" s="344"/>
      <c r="U474" s="344"/>
      <c r="V474" s="344"/>
      <c r="W474" s="344"/>
      <c r="X474" s="344"/>
      <c r="Y474" s="344"/>
      <c r="Z474" s="344"/>
      <c r="AA474" s="344"/>
      <c r="AB474" s="344"/>
      <c r="AC474" s="344"/>
      <c r="AD474" s="344"/>
      <c r="AE474" s="344"/>
      <c r="AF474" s="344"/>
      <c r="AG474" s="344"/>
      <c r="AH474" s="344"/>
      <c r="AI474" s="344"/>
      <c r="AJ474" s="344">
        <f>SUM(H474:AI477)</f>
        <v>0</v>
      </c>
      <c r="AK474" s="344"/>
      <c r="AL474" s="344"/>
      <c r="AM474" s="344"/>
    </row>
    <row r="475" spans="3:39" ht="12.75" hidden="1" customHeight="1">
      <c r="C475" s="511"/>
      <c r="D475" s="511"/>
      <c r="E475" s="511"/>
      <c r="F475" s="511"/>
      <c r="G475" s="511"/>
      <c r="H475" s="506"/>
      <c r="I475" s="506"/>
      <c r="J475" s="506"/>
      <c r="K475" s="506"/>
      <c r="L475" s="506"/>
      <c r="M475" s="506"/>
      <c r="N475" s="506"/>
      <c r="O475" s="506"/>
      <c r="P475" s="506"/>
      <c r="Q475" s="506"/>
      <c r="R475" s="506"/>
      <c r="S475" s="506"/>
      <c r="T475" s="506"/>
      <c r="U475" s="506"/>
      <c r="V475" s="506"/>
      <c r="W475" s="506"/>
      <c r="X475" s="506"/>
      <c r="Y475" s="506"/>
      <c r="Z475" s="506"/>
      <c r="AA475" s="506"/>
      <c r="AB475" s="506"/>
      <c r="AC475" s="506"/>
      <c r="AD475" s="506"/>
      <c r="AE475" s="506"/>
      <c r="AF475" s="506"/>
      <c r="AG475" s="506"/>
      <c r="AH475" s="506"/>
      <c r="AI475" s="506"/>
      <c r="AJ475" s="506"/>
      <c r="AK475" s="506"/>
      <c r="AL475" s="506"/>
      <c r="AM475" s="506"/>
    </row>
    <row r="476" spans="3:39" ht="12.75" hidden="1" customHeight="1">
      <c r="C476" s="511"/>
      <c r="D476" s="511"/>
      <c r="E476" s="511"/>
      <c r="F476" s="511"/>
      <c r="G476" s="511"/>
      <c r="H476" s="506"/>
      <c r="I476" s="506"/>
      <c r="J476" s="506"/>
      <c r="K476" s="506"/>
      <c r="L476" s="506"/>
      <c r="M476" s="506"/>
      <c r="N476" s="506"/>
      <c r="O476" s="506"/>
      <c r="P476" s="506"/>
      <c r="Q476" s="506"/>
      <c r="R476" s="506"/>
      <c r="S476" s="506"/>
      <c r="T476" s="506"/>
      <c r="U476" s="506"/>
      <c r="V476" s="506"/>
      <c r="W476" s="506"/>
      <c r="X476" s="506"/>
      <c r="Y476" s="506"/>
      <c r="Z476" s="506"/>
      <c r="AA476" s="506"/>
      <c r="AB476" s="506"/>
      <c r="AC476" s="506"/>
      <c r="AD476" s="506"/>
      <c r="AE476" s="506"/>
      <c r="AF476" s="506"/>
      <c r="AG476" s="506"/>
      <c r="AH476" s="506"/>
      <c r="AI476" s="506"/>
      <c r="AJ476" s="506"/>
      <c r="AK476" s="506"/>
      <c r="AL476" s="506"/>
      <c r="AM476" s="506"/>
    </row>
    <row r="477" spans="3:39" ht="12.75" hidden="1" customHeight="1">
      <c r="C477" s="511"/>
      <c r="D477" s="511"/>
      <c r="E477" s="511"/>
      <c r="F477" s="511"/>
      <c r="G477" s="511"/>
      <c r="H477" s="506"/>
      <c r="I477" s="506"/>
      <c r="J477" s="506"/>
      <c r="K477" s="506"/>
      <c r="L477" s="506"/>
      <c r="M477" s="506"/>
      <c r="N477" s="506"/>
      <c r="O477" s="506"/>
      <c r="P477" s="506"/>
      <c r="Q477" s="506"/>
      <c r="R477" s="506"/>
      <c r="S477" s="506"/>
      <c r="T477" s="506"/>
      <c r="U477" s="506"/>
      <c r="V477" s="506"/>
      <c r="W477" s="506"/>
      <c r="X477" s="506"/>
      <c r="Y477" s="506"/>
      <c r="Z477" s="506"/>
      <c r="AA477" s="506"/>
      <c r="AB477" s="506"/>
      <c r="AC477" s="506"/>
      <c r="AD477" s="506"/>
      <c r="AE477" s="506"/>
      <c r="AF477" s="506"/>
      <c r="AG477" s="506"/>
      <c r="AH477" s="506"/>
      <c r="AI477" s="506"/>
      <c r="AJ477" s="506"/>
      <c r="AK477" s="506"/>
      <c r="AL477" s="506"/>
      <c r="AM477" s="506"/>
    </row>
    <row r="478" spans="3:39" ht="12.75" hidden="1" customHeight="1">
      <c r="C478" s="228" t="s">
        <v>49</v>
      </c>
      <c r="D478" s="228"/>
      <c r="E478" s="228"/>
      <c r="F478" s="228"/>
      <c r="G478" s="228"/>
      <c r="H478" s="199"/>
      <c r="I478" s="199"/>
      <c r="J478" s="199"/>
      <c r="K478" s="199"/>
      <c r="L478" s="199"/>
      <c r="M478" s="199"/>
      <c r="N478" s="199"/>
      <c r="O478" s="199"/>
      <c r="P478" s="199"/>
      <c r="Q478" s="199"/>
      <c r="R478" s="199"/>
      <c r="S478" s="199"/>
      <c r="T478" s="199"/>
      <c r="U478" s="199"/>
      <c r="V478" s="199"/>
      <c r="W478" s="199"/>
      <c r="X478" s="199"/>
      <c r="Y478" s="199"/>
      <c r="Z478" s="199"/>
      <c r="AA478" s="199"/>
      <c r="AB478" s="199"/>
      <c r="AC478" s="199"/>
      <c r="AD478" s="199"/>
      <c r="AE478" s="199"/>
      <c r="AF478" s="199"/>
      <c r="AG478" s="199"/>
      <c r="AH478" s="199"/>
      <c r="AI478" s="199"/>
      <c r="AJ478" s="199">
        <f>SUM(H478:AI478)</f>
        <v>0</v>
      </c>
      <c r="AK478" s="199"/>
      <c r="AL478" s="199"/>
      <c r="AM478" s="199"/>
    </row>
    <row r="479" spans="3:39" ht="12.75" hidden="1" customHeight="1">
      <c r="C479" s="228" t="s">
        <v>50</v>
      </c>
      <c r="D479" s="228"/>
      <c r="E479" s="228"/>
      <c r="F479" s="228"/>
      <c r="G479" s="228"/>
      <c r="H479" s="199"/>
      <c r="I479" s="199"/>
      <c r="J479" s="199"/>
      <c r="K479" s="199"/>
      <c r="L479" s="199"/>
      <c r="M479" s="199"/>
      <c r="N479" s="199"/>
      <c r="O479" s="199"/>
      <c r="P479" s="199"/>
      <c r="Q479" s="199"/>
      <c r="R479" s="199"/>
      <c r="S479" s="199"/>
      <c r="T479" s="199"/>
      <c r="U479" s="199"/>
      <c r="V479" s="199"/>
      <c r="W479" s="199"/>
      <c r="X479" s="199"/>
      <c r="Y479" s="199"/>
      <c r="Z479" s="199"/>
      <c r="AA479" s="199"/>
      <c r="AB479" s="199"/>
      <c r="AC479" s="199"/>
      <c r="AD479" s="199"/>
      <c r="AE479" s="199"/>
      <c r="AF479" s="199"/>
      <c r="AG479" s="199"/>
      <c r="AH479" s="199"/>
      <c r="AI479" s="199"/>
      <c r="AJ479" s="199">
        <f>SUM(H479:AI479)</f>
        <v>0</v>
      </c>
      <c r="AK479" s="199"/>
      <c r="AL479" s="199"/>
      <c r="AM479" s="199"/>
    </row>
    <row r="480" spans="3:39" ht="12.75" hidden="1" customHeight="1">
      <c r="C480" s="228" t="s">
        <v>51</v>
      </c>
      <c r="D480" s="228"/>
      <c r="E480" s="228"/>
      <c r="F480" s="228"/>
      <c r="G480" s="228"/>
      <c r="H480" s="199"/>
      <c r="I480" s="199"/>
      <c r="J480" s="199"/>
      <c r="K480" s="199"/>
      <c r="L480" s="199"/>
      <c r="M480" s="199"/>
      <c r="N480" s="199"/>
      <c r="O480" s="199"/>
      <c r="P480" s="199"/>
      <c r="Q480" s="199"/>
      <c r="R480" s="199"/>
      <c r="S480" s="199"/>
      <c r="T480" s="199"/>
      <c r="U480" s="199"/>
      <c r="V480" s="199"/>
      <c r="W480" s="199"/>
      <c r="X480" s="199"/>
      <c r="Y480" s="199"/>
      <c r="Z480" s="199"/>
      <c r="AA480" s="199"/>
      <c r="AB480" s="199"/>
      <c r="AC480" s="199"/>
      <c r="AD480" s="199"/>
      <c r="AE480" s="199"/>
      <c r="AF480" s="199"/>
      <c r="AG480" s="199"/>
      <c r="AH480" s="199"/>
      <c r="AI480" s="199"/>
      <c r="AJ480" s="199">
        <f>SUM(H480:AI480)</f>
        <v>0</v>
      </c>
      <c r="AK480" s="199"/>
      <c r="AL480" s="199"/>
      <c r="AM480" s="199"/>
    </row>
    <row r="481" spans="3:45" ht="12.75" hidden="1" customHeight="1">
      <c r="C481" s="511" t="s">
        <v>52</v>
      </c>
      <c r="D481" s="511"/>
      <c r="E481" s="511"/>
      <c r="F481" s="511"/>
      <c r="G481" s="511"/>
      <c r="H481" s="506">
        <f>H474+H478-H479+H480</f>
        <v>0</v>
      </c>
      <c r="I481" s="506"/>
      <c r="J481" s="506"/>
      <c r="K481" s="506"/>
      <c r="L481" s="506">
        <f t="shared" ref="L481" si="30">L474+L478-L479+L480</f>
        <v>0</v>
      </c>
      <c r="M481" s="506"/>
      <c r="N481" s="506"/>
      <c r="O481" s="506"/>
      <c r="P481" s="506">
        <f t="shared" ref="P481" si="31">P474+P478-P479+P480</f>
        <v>0</v>
      </c>
      <c r="Q481" s="506"/>
      <c r="R481" s="506"/>
      <c r="S481" s="506"/>
      <c r="T481" s="506">
        <f t="shared" ref="T481" si="32">T474+T478-T479+T480</f>
        <v>0</v>
      </c>
      <c r="U481" s="506"/>
      <c r="V481" s="506"/>
      <c r="W481" s="506"/>
      <c r="X481" s="506">
        <f t="shared" ref="X481" si="33">X474+X478-X479+X480</f>
        <v>0</v>
      </c>
      <c r="Y481" s="506"/>
      <c r="Z481" s="506"/>
      <c r="AA481" s="506"/>
      <c r="AB481" s="506">
        <f t="shared" ref="AB481" si="34">AB474+AB478-AB479+AB480</f>
        <v>0</v>
      </c>
      <c r="AC481" s="506"/>
      <c r="AD481" s="506"/>
      <c r="AE481" s="506"/>
      <c r="AF481" s="506">
        <f t="shared" ref="AF481" si="35">AF474+AF478-AF479+AF480</f>
        <v>0</v>
      </c>
      <c r="AG481" s="506"/>
      <c r="AH481" s="506"/>
      <c r="AI481" s="506"/>
      <c r="AJ481" s="506">
        <f>AJ474+AJ478-AJ479+AJ480</f>
        <v>0</v>
      </c>
      <c r="AK481" s="506"/>
      <c r="AL481" s="506"/>
      <c r="AM481" s="506"/>
    </row>
    <row r="482" spans="3:45" ht="12.75" hidden="1" customHeight="1">
      <c r="C482" s="511"/>
      <c r="D482" s="511"/>
      <c r="E482" s="511"/>
      <c r="F482" s="511"/>
      <c r="G482" s="511"/>
      <c r="H482" s="506"/>
      <c r="I482" s="506"/>
      <c r="J482" s="506"/>
      <c r="K482" s="506"/>
      <c r="L482" s="506"/>
      <c r="M482" s="506"/>
      <c r="N482" s="506"/>
      <c r="O482" s="506"/>
      <c r="P482" s="506"/>
      <c r="Q482" s="506"/>
      <c r="R482" s="506"/>
      <c r="S482" s="506"/>
      <c r="T482" s="506"/>
      <c r="U482" s="506"/>
      <c r="V482" s="506"/>
      <c r="W482" s="506"/>
      <c r="X482" s="506"/>
      <c r="Y482" s="506"/>
      <c r="Z482" s="506"/>
      <c r="AA482" s="506"/>
      <c r="AB482" s="506"/>
      <c r="AC482" s="506"/>
      <c r="AD482" s="506"/>
      <c r="AE482" s="506"/>
      <c r="AF482" s="506"/>
      <c r="AG482" s="506"/>
      <c r="AH482" s="506"/>
      <c r="AI482" s="506"/>
      <c r="AJ482" s="506"/>
      <c r="AK482" s="506"/>
      <c r="AL482" s="506"/>
      <c r="AM482" s="506"/>
    </row>
    <row r="483" spans="3:45" ht="12.75" hidden="1" customHeight="1">
      <c r="C483" s="511"/>
      <c r="D483" s="511"/>
      <c r="E483" s="511"/>
      <c r="F483" s="511"/>
      <c r="G483" s="511"/>
      <c r="H483" s="506"/>
      <c r="I483" s="506"/>
      <c r="J483" s="506"/>
      <c r="K483" s="506"/>
      <c r="L483" s="506"/>
      <c r="M483" s="506"/>
      <c r="N483" s="506"/>
      <c r="O483" s="506"/>
      <c r="P483" s="506"/>
      <c r="Q483" s="506"/>
      <c r="R483" s="506"/>
      <c r="S483" s="506"/>
      <c r="T483" s="506"/>
      <c r="U483" s="506"/>
      <c r="V483" s="506"/>
      <c r="W483" s="506"/>
      <c r="X483" s="506"/>
      <c r="Y483" s="506"/>
      <c r="Z483" s="506"/>
      <c r="AA483" s="506"/>
      <c r="AB483" s="506"/>
      <c r="AC483" s="506"/>
      <c r="AD483" s="506"/>
      <c r="AE483" s="506"/>
      <c r="AF483" s="506"/>
      <c r="AG483" s="506"/>
      <c r="AH483" s="506"/>
      <c r="AI483" s="506"/>
      <c r="AJ483" s="506"/>
      <c r="AK483" s="506"/>
      <c r="AL483" s="506"/>
      <c r="AM483" s="506"/>
    </row>
    <row r="484" spans="3:45" ht="12.75" hidden="1" customHeight="1">
      <c r="C484" s="389"/>
      <c r="D484" s="389"/>
      <c r="E484" s="389"/>
      <c r="F484" s="389"/>
      <c r="G484" s="389"/>
      <c r="H484" s="408"/>
      <c r="I484" s="408"/>
      <c r="J484" s="408"/>
      <c r="K484" s="408"/>
      <c r="L484" s="408"/>
      <c r="M484" s="408"/>
      <c r="N484" s="408"/>
      <c r="O484" s="408"/>
      <c r="P484" s="408"/>
      <c r="Q484" s="408"/>
      <c r="R484" s="408"/>
      <c r="S484" s="408"/>
      <c r="T484" s="408"/>
      <c r="U484" s="408"/>
      <c r="V484" s="408"/>
      <c r="W484" s="408"/>
      <c r="X484" s="408"/>
      <c r="Y484" s="408"/>
      <c r="Z484" s="408"/>
      <c r="AA484" s="408"/>
      <c r="AB484" s="408"/>
      <c r="AC484" s="408"/>
      <c r="AD484" s="408"/>
      <c r="AE484" s="408"/>
      <c r="AF484" s="408"/>
      <c r="AG484" s="408"/>
      <c r="AH484" s="408"/>
      <c r="AI484" s="408"/>
      <c r="AJ484" s="408"/>
      <c r="AK484" s="408"/>
      <c r="AL484" s="408"/>
      <c r="AM484" s="408"/>
    </row>
    <row r="485" spans="3:45" ht="12.75" hidden="1" customHeight="1">
      <c r="C485" s="614" t="s">
        <v>55</v>
      </c>
      <c r="D485" s="614"/>
      <c r="E485" s="614"/>
      <c r="F485" s="614"/>
      <c r="G485" s="614"/>
      <c r="H485" s="614"/>
      <c r="I485" s="614"/>
      <c r="J485" s="614"/>
      <c r="K485" s="614"/>
      <c r="L485" s="614"/>
      <c r="M485" s="614"/>
      <c r="N485" s="614"/>
      <c r="O485" s="614"/>
      <c r="P485" s="614"/>
      <c r="Q485" s="614"/>
      <c r="R485" s="614"/>
      <c r="S485" s="614"/>
      <c r="T485" s="614"/>
      <c r="U485" s="614"/>
      <c r="V485" s="614"/>
      <c r="W485" s="614"/>
      <c r="X485" s="614"/>
      <c r="Y485" s="614"/>
      <c r="Z485" s="614"/>
      <c r="AA485" s="614"/>
      <c r="AB485" s="614"/>
      <c r="AC485" s="614"/>
      <c r="AD485" s="614"/>
      <c r="AE485" s="614"/>
      <c r="AF485" s="614"/>
      <c r="AG485" s="614"/>
      <c r="AH485" s="614"/>
      <c r="AI485" s="614"/>
      <c r="AJ485" s="614"/>
      <c r="AK485" s="614"/>
      <c r="AL485" s="614"/>
      <c r="AM485" s="614"/>
    </row>
    <row r="486" spans="3:45" ht="12.75" hidden="1" customHeight="1">
      <c r="C486" s="280" t="s">
        <v>48</v>
      </c>
      <c r="D486" s="280"/>
      <c r="E486" s="280"/>
      <c r="F486" s="280"/>
      <c r="G486" s="280"/>
      <c r="H486" s="578">
        <f>H450-H462-H474</f>
        <v>0</v>
      </c>
      <c r="I486" s="578"/>
      <c r="J486" s="578"/>
      <c r="K486" s="578"/>
      <c r="L486" s="578">
        <f>L450-L462-L474</f>
        <v>0</v>
      </c>
      <c r="M486" s="578"/>
      <c r="N486" s="578"/>
      <c r="O486" s="578"/>
      <c r="P486" s="578">
        <f>P450-P462-P474</f>
        <v>0</v>
      </c>
      <c r="Q486" s="578"/>
      <c r="R486" s="578"/>
      <c r="S486" s="578"/>
      <c r="T486" s="578">
        <f>T450-T462-T474</f>
        <v>0</v>
      </c>
      <c r="U486" s="578"/>
      <c r="V486" s="578"/>
      <c r="W486" s="578"/>
      <c r="X486" s="578">
        <f>X450-X462-X474</f>
        <v>0</v>
      </c>
      <c r="Y486" s="578"/>
      <c r="Z486" s="578"/>
      <c r="AA486" s="578"/>
      <c r="AB486" s="578">
        <f>AB450-AB462-AB474</f>
        <v>0</v>
      </c>
      <c r="AC486" s="578"/>
      <c r="AD486" s="578"/>
      <c r="AE486" s="578"/>
      <c r="AF486" s="578">
        <f>AF450-AF462-AF474</f>
        <v>0</v>
      </c>
      <c r="AG486" s="578"/>
      <c r="AH486" s="578"/>
      <c r="AI486" s="578"/>
      <c r="AJ486" s="578">
        <f>SUM(H486:AI489)</f>
        <v>0</v>
      </c>
      <c r="AK486" s="578"/>
      <c r="AL486" s="578"/>
      <c r="AM486" s="578"/>
    </row>
    <row r="487" spans="3:45" ht="12.75" hidden="1" customHeight="1">
      <c r="C487" s="511"/>
      <c r="D487" s="511"/>
      <c r="E487" s="511"/>
      <c r="F487" s="511"/>
      <c r="G487" s="511"/>
      <c r="H487" s="579"/>
      <c r="I487" s="579"/>
      <c r="J487" s="579"/>
      <c r="K487" s="579"/>
      <c r="L487" s="579"/>
      <c r="M487" s="579"/>
      <c r="N487" s="579"/>
      <c r="O487" s="579"/>
      <c r="P487" s="579"/>
      <c r="Q487" s="579"/>
      <c r="R487" s="579"/>
      <c r="S487" s="579"/>
      <c r="T487" s="579"/>
      <c r="U487" s="579"/>
      <c r="V487" s="579"/>
      <c r="W487" s="579"/>
      <c r="X487" s="579"/>
      <c r="Y487" s="579"/>
      <c r="Z487" s="579"/>
      <c r="AA487" s="579"/>
      <c r="AB487" s="579"/>
      <c r="AC487" s="579"/>
      <c r="AD487" s="579"/>
      <c r="AE487" s="579"/>
      <c r="AF487" s="579"/>
      <c r="AG487" s="579"/>
      <c r="AH487" s="579"/>
      <c r="AI487" s="579"/>
      <c r="AJ487" s="579"/>
      <c r="AK487" s="579"/>
      <c r="AL487" s="579"/>
      <c r="AM487" s="579"/>
    </row>
    <row r="488" spans="3:45" ht="12.75" hidden="1" customHeight="1">
      <c r="C488" s="511"/>
      <c r="D488" s="511"/>
      <c r="E488" s="511"/>
      <c r="F488" s="511"/>
      <c r="G488" s="511"/>
      <c r="H488" s="579"/>
      <c r="I488" s="579"/>
      <c r="J488" s="579"/>
      <c r="K488" s="579"/>
      <c r="L488" s="579"/>
      <c r="M488" s="579"/>
      <c r="N488" s="579"/>
      <c r="O488" s="579"/>
      <c r="P488" s="579"/>
      <c r="Q488" s="579"/>
      <c r="R488" s="579"/>
      <c r="S488" s="579"/>
      <c r="T488" s="579"/>
      <c r="U488" s="579"/>
      <c r="V488" s="579"/>
      <c r="W488" s="579"/>
      <c r="X488" s="579"/>
      <c r="Y488" s="579"/>
      <c r="Z488" s="579"/>
      <c r="AA488" s="579"/>
      <c r="AB488" s="579"/>
      <c r="AC488" s="579"/>
      <c r="AD488" s="579"/>
      <c r="AE488" s="579"/>
      <c r="AF488" s="579"/>
      <c r="AG488" s="579"/>
      <c r="AH488" s="579"/>
      <c r="AI488" s="579"/>
      <c r="AJ488" s="579"/>
      <c r="AK488" s="579"/>
      <c r="AL488" s="579"/>
      <c r="AM488" s="579"/>
    </row>
    <row r="489" spans="3:45" ht="12.75" hidden="1" customHeight="1">
      <c r="C489" s="389"/>
      <c r="D489" s="389"/>
      <c r="E489" s="389"/>
      <c r="F489" s="389"/>
      <c r="G489" s="389"/>
      <c r="H489" s="580"/>
      <c r="I489" s="580"/>
      <c r="J489" s="580"/>
      <c r="K489" s="580"/>
      <c r="L489" s="580"/>
      <c r="M489" s="580"/>
      <c r="N489" s="580"/>
      <c r="O489" s="580"/>
      <c r="P489" s="580"/>
      <c r="Q489" s="580"/>
      <c r="R489" s="580"/>
      <c r="S489" s="580"/>
      <c r="T489" s="580"/>
      <c r="U489" s="580"/>
      <c r="V489" s="580"/>
      <c r="W489" s="580"/>
      <c r="X489" s="580"/>
      <c r="Y489" s="580"/>
      <c r="Z489" s="580"/>
      <c r="AA489" s="580"/>
      <c r="AB489" s="580"/>
      <c r="AC489" s="580"/>
      <c r="AD489" s="580"/>
      <c r="AE489" s="580"/>
      <c r="AF489" s="580"/>
      <c r="AG489" s="580"/>
      <c r="AH489" s="580"/>
      <c r="AI489" s="580"/>
      <c r="AJ489" s="580"/>
      <c r="AK489" s="580"/>
      <c r="AL489" s="580"/>
      <c r="AM489" s="580"/>
    </row>
    <row r="490" spans="3:45" ht="12.75" hidden="1" customHeight="1">
      <c r="C490" s="280" t="s">
        <v>52</v>
      </c>
      <c r="D490" s="280"/>
      <c r="E490" s="280"/>
      <c r="F490" s="280"/>
      <c r="G490" s="280"/>
      <c r="H490" s="578">
        <f>H457-H469-H481</f>
        <v>0</v>
      </c>
      <c r="I490" s="578"/>
      <c r="J490" s="578"/>
      <c r="K490" s="578"/>
      <c r="L490" s="578">
        <f>L457-L469-L481</f>
        <v>0</v>
      </c>
      <c r="M490" s="578"/>
      <c r="N490" s="578"/>
      <c r="O490" s="578"/>
      <c r="P490" s="578">
        <f>P457-P469-P481</f>
        <v>0</v>
      </c>
      <c r="Q490" s="578"/>
      <c r="R490" s="578"/>
      <c r="S490" s="578"/>
      <c r="T490" s="578">
        <f>T457-T469-T481</f>
        <v>0</v>
      </c>
      <c r="U490" s="578"/>
      <c r="V490" s="578"/>
      <c r="W490" s="578"/>
      <c r="X490" s="578">
        <f>X457-X469-X481</f>
        <v>0</v>
      </c>
      <c r="Y490" s="578"/>
      <c r="Z490" s="578"/>
      <c r="AA490" s="578"/>
      <c r="AB490" s="578">
        <f>AB457-AB469-AB481</f>
        <v>0</v>
      </c>
      <c r="AC490" s="578"/>
      <c r="AD490" s="578"/>
      <c r="AE490" s="578"/>
      <c r="AF490" s="578">
        <f>AF457-AF469-AF481</f>
        <v>0</v>
      </c>
      <c r="AG490" s="578"/>
      <c r="AH490" s="578"/>
      <c r="AI490" s="578"/>
      <c r="AJ490" s="578">
        <f>SUM(H490:AI493)</f>
        <v>0</v>
      </c>
      <c r="AK490" s="578"/>
      <c r="AL490" s="578"/>
      <c r="AM490" s="578"/>
    </row>
    <row r="491" spans="3:45" ht="12.75" hidden="1" customHeight="1">
      <c r="C491" s="511"/>
      <c r="D491" s="511"/>
      <c r="E491" s="511"/>
      <c r="F491" s="511"/>
      <c r="G491" s="511"/>
      <c r="H491" s="579"/>
      <c r="I491" s="579"/>
      <c r="J491" s="579"/>
      <c r="K491" s="579"/>
      <c r="L491" s="579"/>
      <c r="M491" s="579"/>
      <c r="N491" s="579"/>
      <c r="O491" s="579"/>
      <c r="P491" s="579"/>
      <c r="Q491" s="579"/>
      <c r="R491" s="579"/>
      <c r="S491" s="579"/>
      <c r="T491" s="579"/>
      <c r="U491" s="579"/>
      <c r="V491" s="579"/>
      <c r="W491" s="579"/>
      <c r="X491" s="579"/>
      <c r="Y491" s="579"/>
      <c r="Z491" s="579"/>
      <c r="AA491" s="579"/>
      <c r="AB491" s="579"/>
      <c r="AC491" s="579"/>
      <c r="AD491" s="579"/>
      <c r="AE491" s="579"/>
      <c r="AF491" s="579"/>
      <c r="AG491" s="579"/>
      <c r="AH491" s="579"/>
      <c r="AI491" s="579"/>
      <c r="AJ491" s="579"/>
      <c r="AK491" s="579"/>
      <c r="AL491" s="579"/>
      <c r="AM491" s="579"/>
    </row>
    <row r="492" spans="3:45" ht="12.75" hidden="1" customHeight="1">
      <c r="C492" s="511"/>
      <c r="D492" s="511"/>
      <c r="E492" s="511"/>
      <c r="F492" s="511"/>
      <c r="G492" s="511"/>
      <c r="H492" s="579"/>
      <c r="I492" s="579"/>
      <c r="J492" s="579"/>
      <c r="K492" s="579"/>
      <c r="L492" s="579"/>
      <c r="M492" s="579"/>
      <c r="N492" s="579"/>
      <c r="O492" s="579"/>
      <c r="P492" s="579"/>
      <c r="Q492" s="579"/>
      <c r="R492" s="579"/>
      <c r="S492" s="579"/>
      <c r="T492" s="579"/>
      <c r="U492" s="579"/>
      <c r="V492" s="579"/>
      <c r="W492" s="579"/>
      <c r="X492" s="579"/>
      <c r="Y492" s="579"/>
      <c r="Z492" s="579"/>
      <c r="AA492" s="579"/>
      <c r="AB492" s="579"/>
      <c r="AC492" s="579"/>
      <c r="AD492" s="579"/>
      <c r="AE492" s="579"/>
      <c r="AF492" s="579"/>
      <c r="AG492" s="579"/>
      <c r="AH492" s="579"/>
      <c r="AI492" s="579"/>
      <c r="AJ492" s="579"/>
      <c r="AK492" s="579"/>
      <c r="AL492" s="579"/>
      <c r="AM492" s="579"/>
    </row>
    <row r="493" spans="3:45" ht="12.75" hidden="1" customHeight="1">
      <c r="C493" s="389"/>
      <c r="D493" s="389"/>
      <c r="E493" s="389"/>
      <c r="F493" s="389"/>
      <c r="G493" s="389"/>
      <c r="H493" s="580"/>
      <c r="I493" s="580"/>
      <c r="J493" s="580"/>
      <c r="K493" s="580"/>
      <c r="L493" s="580"/>
      <c r="M493" s="580"/>
      <c r="N493" s="580"/>
      <c r="O493" s="580"/>
      <c r="P493" s="580"/>
      <c r="Q493" s="580"/>
      <c r="R493" s="580"/>
      <c r="S493" s="580"/>
      <c r="T493" s="580"/>
      <c r="U493" s="580"/>
      <c r="V493" s="580"/>
      <c r="W493" s="580"/>
      <c r="X493" s="580"/>
      <c r="Y493" s="580"/>
      <c r="Z493" s="580"/>
      <c r="AA493" s="580"/>
      <c r="AB493" s="580"/>
      <c r="AC493" s="580"/>
      <c r="AD493" s="580"/>
      <c r="AE493" s="580"/>
      <c r="AF493" s="580"/>
      <c r="AG493" s="580"/>
      <c r="AH493" s="580"/>
      <c r="AI493" s="580"/>
      <c r="AJ493" s="580"/>
      <c r="AK493" s="580"/>
      <c r="AL493" s="580"/>
      <c r="AM493" s="580"/>
    </row>
    <row r="494" spans="3:45" ht="12.75" hidden="1" customHeight="1"/>
    <row r="495" spans="3:45" ht="12.75" customHeight="1">
      <c r="C495" s="311" t="s">
        <v>1631</v>
      </c>
      <c r="D495" s="311"/>
      <c r="E495" s="311"/>
      <c r="F495" s="311"/>
      <c r="G495" s="311"/>
      <c r="H495" s="311"/>
      <c r="I495" s="311"/>
      <c r="J495" s="311"/>
      <c r="K495" s="311"/>
      <c r="L495" s="311"/>
      <c r="M495" s="311"/>
      <c r="N495" s="311"/>
      <c r="O495" s="311"/>
      <c r="P495" s="311"/>
      <c r="Q495" s="311"/>
      <c r="R495" s="311"/>
      <c r="S495" s="311"/>
      <c r="T495" s="311"/>
      <c r="U495" s="311"/>
      <c r="V495" s="311"/>
      <c r="W495" s="311"/>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c r="AS495" s="311"/>
    </row>
    <row r="496" spans="3:45" ht="12.75" customHeight="1">
      <c r="C496" s="311"/>
      <c r="D496" s="311"/>
      <c r="E496" s="311"/>
      <c r="F496" s="311"/>
      <c r="G496" s="311"/>
      <c r="H496" s="311"/>
      <c r="I496" s="311"/>
      <c r="J496" s="311"/>
      <c r="K496" s="311"/>
      <c r="L496" s="311"/>
      <c r="M496" s="311"/>
      <c r="N496" s="311"/>
      <c r="O496" s="311"/>
      <c r="P496" s="311"/>
      <c r="Q496" s="311"/>
      <c r="R496" s="311"/>
      <c r="S496" s="311"/>
      <c r="T496" s="311"/>
      <c r="U496" s="311"/>
      <c r="V496" s="311"/>
      <c r="W496" s="311"/>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c r="AS496" s="311"/>
    </row>
    <row r="497" spans="3:43" ht="6.75" customHeight="1">
      <c r="C497" s="69"/>
    </row>
    <row r="498" spans="3:43" ht="12.75" customHeight="1">
      <c r="C498" s="190" t="s">
        <v>57</v>
      </c>
      <c r="D498" s="190"/>
      <c r="E498" s="190"/>
      <c r="F498" s="190"/>
      <c r="G498" s="190"/>
      <c r="H498" s="190" t="s">
        <v>14</v>
      </c>
      <c r="I498" s="190"/>
      <c r="J498" s="190"/>
      <c r="K498" s="190"/>
      <c r="L498" s="190"/>
      <c r="M498" s="190"/>
      <c r="N498" s="190"/>
      <c r="O498" s="190"/>
      <c r="P498" s="190"/>
      <c r="Q498" s="190"/>
      <c r="R498" s="190"/>
      <c r="S498" s="190"/>
      <c r="T498" s="190"/>
      <c r="U498" s="190"/>
      <c r="V498" s="190"/>
      <c r="W498" s="190"/>
      <c r="X498" s="190"/>
      <c r="Y498" s="190"/>
      <c r="Z498" s="190"/>
      <c r="AA498" s="190"/>
      <c r="AB498" s="190"/>
      <c r="AC498" s="190"/>
      <c r="AD498" s="190"/>
      <c r="AE498" s="190"/>
      <c r="AF498" s="190"/>
      <c r="AG498" s="190"/>
      <c r="AH498" s="190"/>
      <c r="AI498" s="190"/>
      <c r="AJ498" s="190"/>
      <c r="AK498" s="190"/>
      <c r="AL498" s="190"/>
      <c r="AM498" s="190"/>
      <c r="AN498" s="190"/>
      <c r="AO498" s="190"/>
      <c r="AP498" s="190"/>
      <c r="AQ498" s="190"/>
    </row>
    <row r="499" spans="3:43" ht="12.75" customHeight="1">
      <c r="C499" s="190"/>
      <c r="D499" s="190"/>
      <c r="E499" s="190"/>
      <c r="F499" s="190"/>
      <c r="G499" s="190"/>
      <c r="H499" s="190" t="s">
        <v>58</v>
      </c>
      <c r="I499" s="190"/>
      <c r="J499" s="190"/>
      <c r="K499" s="190"/>
      <c r="L499" s="190" t="s">
        <v>59</v>
      </c>
      <c r="M499" s="190"/>
      <c r="N499" s="190"/>
      <c r="O499" s="190"/>
      <c r="P499" s="190" t="s">
        <v>1491</v>
      </c>
      <c r="Q499" s="190"/>
      <c r="R499" s="190"/>
      <c r="S499" s="190"/>
      <c r="T499" s="190" t="s">
        <v>63</v>
      </c>
      <c r="U499" s="190"/>
      <c r="V499" s="190"/>
      <c r="W499" s="190"/>
      <c r="X499" s="190" t="s">
        <v>60</v>
      </c>
      <c r="Y499" s="190"/>
      <c r="Z499" s="190"/>
      <c r="AA499" s="190"/>
      <c r="AB499" s="190" t="s">
        <v>61</v>
      </c>
      <c r="AC499" s="190"/>
      <c r="AD499" s="190"/>
      <c r="AE499" s="190"/>
      <c r="AF499" s="190" t="s">
        <v>62</v>
      </c>
      <c r="AG499" s="190"/>
      <c r="AH499" s="190"/>
      <c r="AI499" s="190"/>
      <c r="AJ499" s="190" t="s">
        <v>1470</v>
      </c>
      <c r="AK499" s="190"/>
      <c r="AL499" s="190"/>
      <c r="AM499" s="190"/>
      <c r="AN499" s="190" t="s">
        <v>36</v>
      </c>
      <c r="AO499" s="190"/>
      <c r="AP499" s="190"/>
      <c r="AQ499" s="190"/>
    </row>
    <row r="500" spans="3:43" ht="12.75" customHeight="1">
      <c r="C500" s="190"/>
      <c r="D500" s="190"/>
      <c r="E500" s="190"/>
      <c r="F500" s="190"/>
      <c r="G500" s="190"/>
      <c r="H500" s="190"/>
      <c r="I500" s="190"/>
      <c r="J500" s="190"/>
      <c r="K500" s="190"/>
      <c r="L500" s="190"/>
      <c r="M500" s="190"/>
      <c r="N500" s="190"/>
      <c r="O500" s="190"/>
      <c r="P500" s="190"/>
      <c r="Q500" s="190"/>
      <c r="R500" s="190"/>
      <c r="S500" s="190"/>
      <c r="T500" s="190"/>
      <c r="U500" s="190"/>
      <c r="V500" s="190"/>
      <c r="W500" s="190"/>
      <c r="X500" s="190"/>
      <c r="Y500" s="190"/>
      <c r="Z500" s="190"/>
      <c r="AA500" s="190"/>
      <c r="AB500" s="190"/>
      <c r="AC500" s="190"/>
      <c r="AD500" s="190"/>
      <c r="AE500" s="190"/>
      <c r="AF500" s="190"/>
      <c r="AG500" s="190"/>
      <c r="AH500" s="190"/>
      <c r="AI500" s="190"/>
      <c r="AJ500" s="190"/>
      <c r="AK500" s="190"/>
      <c r="AL500" s="190"/>
      <c r="AM500" s="190"/>
      <c r="AN500" s="190"/>
      <c r="AO500" s="190"/>
      <c r="AP500" s="190"/>
      <c r="AQ500" s="190"/>
    </row>
    <row r="501" spans="3:43" ht="12.75" customHeight="1">
      <c r="C501" s="190"/>
      <c r="D501" s="190"/>
      <c r="E501" s="190"/>
      <c r="F501" s="190"/>
      <c r="G501" s="190"/>
      <c r="H501" s="190"/>
      <c r="I501" s="190"/>
      <c r="J501" s="190"/>
      <c r="K501" s="190"/>
      <c r="L501" s="190"/>
      <c r="M501" s="190"/>
      <c r="N501" s="190"/>
      <c r="O501" s="190"/>
      <c r="P501" s="190"/>
      <c r="Q501" s="190"/>
      <c r="R501" s="190"/>
      <c r="S501" s="190"/>
      <c r="T501" s="190"/>
      <c r="U501" s="190"/>
      <c r="V501" s="190"/>
      <c r="W501" s="190"/>
      <c r="X501" s="190"/>
      <c r="Y501" s="190"/>
      <c r="Z501" s="190"/>
      <c r="AA501" s="190"/>
      <c r="AB501" s="190"/>
      <c r="AC501" s="190"/>
      <c r="AD501" s="190"/>
      <c r="AE501" s="190"/>
      <c r="AF501" s="190"/>
      <c r="AG501" s="190"/>
      <c r="AH501" s="190"/>
      <c r="AI501" s="190"/>
      <c r="AJ501" s="190"/>
      <c r="AK501" s="190"/>
      <c r="AL501" s="190"/>
      <c r="AM501" s="190"/>
      <c r="AN501" s="190"/>
      <c r="AO501" s="190"/>
      <c r="AP501" s="190"/>
      <c r="AQ501" s="190"/>
    </row>
    <row r="502" spans="3:43" ht="12.75" customHeight="1">
      <c r="C502" s="190"/>
      <c r="D502" s="190"/>
      <c r="E502" s="190"/>
      <c r="F502" s="190"/>
      <c r="G502" s="190"/>
      <c r="H502" s="190"/>
      <c r="I502" s="190"/>
      <c r="J502" s="190"/>
      <c r="K502" s="190"/>
      <c r="L502" s="190"/>
      <c r="M502" s="190"/>
      <c r="N502" s="190"/>
      <c r="O502" s="190"/>
      <c r="P502" s="190"/>
      <c r="Q502" s="190"/>
      <c r="R502" s="190"/>
      <c r="S502" s="190"/>
      <c r="T502" s="190"/>
      <c r="U502" s="190"/>
      <c r="V502" s="190"/>
      <c r="W502" s="190"/>
      <c r="X502" s="190"/>
      <c r="Y502" s="190"/>
      <c r="Z502" s="190"/>
      <c r="AA502" s="190"/>
      <c r="AB502" s="190"/>
      <c r="AC502" s="190"/>
      <c r="AD502" s="190"/>
      <c r="AE502" s="190"/>
      <c r="AF502" s="190"/>
      <c r="AG502" s="190"/>
      <c r="AH502" s="190"/>
      <c r="AI502" s="190"/>
      <c r="AJ502" s="190"/>
      <c r="AK502" s="190"/>
      <c r="AL502" s="190"/>
      <c r="AM502" s="190"/>
      <c r="AN502" s="190"/>
      <c r="AO502" s="190"/>
      <c r="AP502" s="190"/>
      <c r="AQ502" s="190"/>
    </row>
    <row r="503" spans="3:43" ht="12.75" customHeight="1">
      <c r="C503" s="190"/>
      <c r="D503" s="190"/>
      <c r="E503" s="190"/>
      <c r="F503" s="190"/>
      <c r="G503" s="190"/>
      <c r="H503" s="190"/>
      <c r="I503" s="190"/>
      <c r="J503" s="190"/>
      <c r="K503" s="190"/>
      <c r="L503" s="190"/>
      <c r="M503" s="190"/>
      <c r="N503" s="190"/>
      <c r="O503" s="190"/>
      <c r="P503" s="190"/>
      <c r="Q503" s="190"/>
      <c r="R503" s="190"/>
      <c r="S503" s="190"/>
      <c r="T503" s="190"/>
      <c r="U503" s="190"/>
      <c r="V503" s="190"/>
      <c r="W503" s="190"/>
      <c r="X503" s="190"/>
      <c r="Y503" s="190"/>
      <c r="Z503" s="190"/>
      <c r="AA503" s="190"/>
      <c r="AB503" s="190"/>
      <c r="AC503" s="190"/>
      <c r="AD503" s="190"/>
      <c r="AE503" s="190"/>
      <c r="AF503" s="190"/>
      <c r="AG503" s="190"/>
      <c r="AH503" s="190"/>
      <c r="AI503" s="190"/>
      <c r="AJ503" s="190"/>
      <c r="AK503" s="190"/>
      <c r="AL503" s="190"/>
      <c r="AM503" s="190"/>
      <c r="AN503" s="190"/>
      <c r="AO503" s="190"/>
      <c r="AP503" s="190"/>
      <c r="AQ503" s="190"/>
    </row>
    <row r="504" spans="3:43" ht="4.5" customHeight="1">
      <c r="C504" s="190"/>
      <c r="D504" s="190"/>
      <c r="E504" s="190"/>
      <c r="F504" s="190"/>
      <c r="G504" s="190"/>
      <c r="H504" s="190"/>
      <c r="I504" s="190"/>
      <c r="J504" s="190"/>
      <c r="K504" s="190"/>
      <c r="L504" s="190"/>
      <c r="M504" s="190"/>
      <c r="N504" s="190"/>
      <c r="O504" s="190"/>
      <c r="P504" s="190"/>
      <c r="Q504" s="190"/>
      <c r="R504" s="190"/>
      <c r="S504" s="190"/>
      <c r="T504" s="190"/>
      <c r="U504" s="190"/>
      <c r="V504" s="190"/>
      <c r="W504" s="190"/>
      <c r="X504" s="190"/>
      <c r="Y504" s="190"/>
      <c r="Z504" s="190"/>
      <c r="AA504" s="190"/>
      <c r="AB504" s="190"/>
      <c r="AC504" s="190"/>
      <c r="AD504" s="190"/>
      <c r="AE504" s="190"/>
      <c r="AF504" s="190"/>
      <c r="AG504" s="190"/>
      <c r="AH504" s="190"/>
      <c r="AI504" s="190"/>
      <c r="AJ504" s="190"/>
      <c r="AK504" s="190"/>
      <c r="AL504" s="190"/>
      <c r="AM504" s="190"/>
      <c r="AN504" s="190"/>
      <c r="AO504" s="190"/>
      <c r="AP504" s="190"/>
      <c r="AQ504" s="190"/>
    </row>
    <row r="505" spans="3:43" ht="2.25" customHeight="1">
      <c r="C505" s="191"/>
      <c r="D505" s="191"/>
      <c r="E505" s="191"/>
      <c r="F505" s="191"/>
      <c r="G505" s="191"/>
      <c r="H505" s="191"/>
      <c r="I505" s="191"/>
      <c r="J505" s="191"/>
      <c r="K505" s="191"/>
      <c r="L505" s="191"/>
      <c r="M505" s="191"/>
      <c r="N505" s="191"/>
      <c r="O505" s="191"/>
      <c r="P505" s="191"/>
      <c r="Q505" s="191"/>
      <c r="R505" s="191"/>
      <c r="S505" s="191"/>
      <c r="T505" s="191"/>
      <c r="U505" s="191"/>
      <c r="V505" s="191"/>
      <c r="W505" s="191"/>
      <c r="X505" s="191"/>
      <c r="Y505" s="191"/>
      <c r="Z505" s="191"/>
      <c r="AA505" s="191"/>
      <c r="AB505" s="191"/>
      <c r="AC505" s="191"/>
      <c r="AD505" s="191"/>
      <c r="AE505" s="191"/>
      <c r="AF505" s="191"/>
      <c r="AG505" s="191"/>
      <c r="AH505" s="191"/>
      <c r="AI505" s="191"/>
      <c r="AJ505" s="191"/>
      <c r="AK505" s="191"/>
      <c r="AL505" s="191"/>
      <c r="AM505" s="191"/>
      <c r="AN505" s="191"/>
      <c r="AO505" s="191"/>
      <c r="AP505" s="191"/>
      <c r="AQ505" s="191"/>
    </row>
    <row r="506" spans="3:43" ht="12.75" customHeight="1">
      <c r="C506" s="613" t="s">
        <v>26</v>
      </c>
      <c r="D506" s="613"/>
      <c r="E506" s="613"/>
      <c r="F506" s="613"/>
      <c r="G506" s="613"/>
      <c r="H506" s="613" t="s">
        <v>30</v>
      </c>
      <c r="I506" s="613"/>
      <c r="J506" s="613"/>
      <c r="K506" s="613"/>
      <c r="L506" s="613" t="s">
        <v>31</v>
      </c>
      <c r="M506" s="613"/>
      <c r="N506" s="613"/>
      <c r="O506" s="613"/>
      <c r="P506" s="613" t="s">
        <v>33</v>
      </c>
      <c r="Q506" s="613"/>
      <c r="R506" s="613"/>
      <c r="S506" s="613"/>
      <c r="T506" s="613" t="s">
        <v>35</v>
      </c>
      <c r="U506" s="613"/>
      <c r="V506" s="613"/>
      <c r="W506" s="613"/>
      <c r="X506" s="613" t="s">
        <v>38</v>
      </c>
      <c r="Y506" s="613"/>
      <c r="Z506" s="613"/>
      <c r="AA506" s="613"/>
      <c r="AB506" s="613" t="s">
        <v>44</v>
      </c>
      <c r="AC506" s="613"/>
      <c r="AD506" s="613"/>
      <c r="AE506" s="613"/>
      <c r="AF506" s="613" t="s">
        <v>45</v>
      </c>
      <c r="AG506" s="613"/>
      <c r="AH506" s="613"/>
      <c r="AI506" s="613"/>
      <c r="AJ506" s="613" t="s">
        <v>46</v>
      </c>
      <c r="AK506" s="613"/>
      <c r="AL506" s="613"/>
      <c r="AM506" s="613"/>
      <c r="AN506" s="613" t="s">
        <v>64</v>
      </c>
      <c r="AO506" s="613"/>
      <c r="AP506" s="613"/>
      <c r="AQ506" s="613"/>
    </row>
    <row r="507" spans="3:43" ht="12.75" customHeight="1">
      <c r="C507" s="611" t="s">
        <v>47</v>
      </c>
      <c r="D507" s="611"/>
      <c r="E507" s="611"/>
      <c r="F507" s="611"/>
      <c r="G507" s="611"/>
      <c r="H507" s="611"/>
      <c r="I507" s="611"/>
      <c r="J507" s="611"/>
      <c r="K507" s="611"/>
      <c r="L507" s="611"/>
      <c r="M507" s="611"/>
      <c r="N507" s="611"/>
      <c r="O507" s="611"/>
      <c r="P507" s="611"/>
      <c r="Q507" s="611"/>
      <c r="R507" s="611"/>
      <c r="S507" s="611"/>
      <c r="T507" s="611"/>
      <c r="U507" s="611"/>
      <c r="V507" s="611"/>
      <c r="W507" s="611"/>
      <c r="X507" s="611"/>
      <c r="Y507" s="611"/>
      <c r="Z507" s="611"/>
      <c r="AA507" s="611"/>
      <c r="AB507" s="611"/>
      <c r="AC507" s="611"/>
      <c r="AD507" s="611"/>
      <c r="AE507" s="611"/>
      <c r="AF507" s="611"/>
      <c r="AG507" s="611"/>
      <c r="AH507" s="611"/>
      <c r="AI507" s="611"/>
      <c r="AJ507" s="611"/>
      <c r="AK507" s="611"/>
      <c r="AL507" s="611"/>
      <c r="AM507" s="611"/>
      <c r="AN507" s="611"/>
      <c r="AO507" s="611"/>
      <c r="AP507" s="611"/>
      <c r="AQ507" s="611"/>
    </row>
    <row r="508" spans="3:43" ht="12.75" customHeight="1">
      <c r="C508" s="612" t="s">
        <v>48</v>
      </c>
      <c r="D508" s="612"/>
      <c r="E508" s="612"/>
      <c r="F508" s="612"/>
      <c r="G508" s="612"/>
      <c r="H508" s="445"/>
      <c r="I508" s="445"/>
      <c r="J508" s="445"/>
      <c r="K508" s="445"/>
      <c r="L508" s="445"/>
      <c r="M508" s="445"/>
      <c r="N508" s="445"/>
      <c r="O508" s="445"/>
      <c r="P508" s="445">
        <v>3333622</v>
      </c>
      <c r="Q508" s="445"/>
      <c r="R508" s="445"/>
      <c r="S508" s="445"/>
      <c r="T508" s="445"/>
      <c r="U508" s="445"/>
      <c r="V508" s="445"/>
      <c r="W508" s="445"/>
      <c r="X508" s="445"/>
      <c r="Y508" s="445"/>
      <c r="Z508" s="445"/>
      <c r="AA508" s="445"/>
      <c r="AB508" s="445"/>
      <c r="AC508" s="445"/>
      <c r="AD508" s="445"/>
      <c r="AE508" s="445"/>
      <c r="AF508" s="445"/>
      <c r="AG508" s="445"/>
      <c r="AH508" s="445"/>
      <c r="AI508" s="445"/>
      <c r="AJ508" s="445">
        <v>0</v>
      </c>
      <c r="AK508" s="445"/>
      <c r="AL508" s="445"/>
      <c r="AM508" s="445"/>
      <c r="AN508" s="445">
        <f>SUM(H508:AM511)</f>
        <v>3333622</v>
      </c>
      <c r="AO508" s="445"/>
      <c r="AP508" s="445"/>
      <c r="AQ508" s="445"/>
    </row>
    <row r="509" spans="3:43" ht="12.75" customHeight="1">
      <c r="C509" s="609"/>
      <c r="D509" s="609"/>
      <c r="E509" s="609"/>
      <c r="F509" s="609"/>
      <c r="G509" s="609"/>
      <c r="H509" s="507"/>
      <c r="I509" s="507"/>
      <c r="J509" s="507"/>
      <c r="K509" s="507"/>
      <c r="L509" s="507"/>
      <c r="M509" s="507"/>
      <c r="N509" s="507"/>
      <c r="O509" s="507"/>
      <c r="P509" s="507"/>
      <c r="Q509" s="507"/>
      <c r="R509" s="507"/>
      <c r="S509" s="507"/>
      <c r="T509" s="507"/>
      <c r="U509" s="507"/>
      <c r="V509" s="507"/>
      <c r="W509" s="507"/>
      <c r="X509" s="507"/>
      <c r="Y509" s="507"/>
      <c r="Z509" s="507"/>
      <c r="AA509" s="507"/>
      <c r="AB509" s="507"/>
      <c r="AC509" s="507"/>
      <c r="AD509" s="507"/>
      <c r="AE509" s="507"/>
      <c r="AF509" s="507"/>
      <c r="AG509" s="507"/>
      <c r="AH509" s="507"/>
      <c r="AI509" s="507"/>
      <c r="AJ509" s="507"/>
      <c r="AK509" s="507"/>
      <c r="AL509" s="507"/>
      <c r="AM509" s="507"/>
      <c r="AN509" s="507"/>
      <c r="AO509" s="507"/>
      <c r="AP509" s="507"/>
      <c r="AQ509" s="507"/>
    </row>
    <row r="510" spans="3:43" ht="12.75" customHeight="1">
      <c r="C510" s="609"/>
      <c r="D510" s="609"/>
      <c r="E510" s="609"/>
      <c r="F510" s="609"/>
      <c r="G510" s="609"/>
      <c r="H510" s="507"/>
      <c r="I510" s="507"/>
      <c r="J510" s="507"/>
      <c r="K510" s="507"/>
      <c r="L510" s="507"/>
      <c r="M510" s="507"/>
      <c r="N510" s="507"/>
      <c r="O510" s="507"/>
      <c r="P510" s="507"/>
      <c r="Q510" s="507"/>
      <c r="R510" s="507"/>
      <c r="S510" s="507"/>
      <c r="T510" s="507"/>
      <c r="U510" s="507"/>
      <c r="V510" s="507"/>
      <c r="W510" s="507"/>
      <c r="X510" s="507"/>
      <c r="Y510" s="507"/>
      <c r="Z510" s="507"/>
      <c r="AA510" s="507"/>
      <c r="AB510" s="507"/>
      <c r="AC510" s="507"/>
      <c r="AD510" s="507"/>
      <c r="AE510" s="507"/>
      <c r="AF510" s="507"/>
      <c r="AG510" s="507"/>
      <c r="AH510" s="507"/>
      <c r="AI510" s="507"/>
      <c r="AJ510" s="507"/>
      <c r="AK510" s="507"/>
      <c r="AL510" s="507"/>
      <c r="AM510" s="507"/>
      <c r="AN510" s="507"/>
      <c r="AO510" s="507"/>
      <c r="AP510" s="507"/>
      <c r="AQ510" s="507"/>
    </row>
    <row r="511" spans="3:43" ht="12.75" customHeight="1">
      <c r="C511" s="609"/>
      <c r="D511" s="609"/>
      <c r="E511" s="609"/>
      <c r="F511" s="609"/>
      <c r="G511" s="609"/>
      <c r="H511" s="507"/>
      <c r="I511" s="507"/>
      <c r="J511" s="507"/>
      <c r="K511" s="507"/>
      <c r="L511" s="507"/>
      <c r="M511" s="507"/>
      <c r="N511" s="507"/>
      <c r="O511" s="507"/>
      <c r="P511" s="507"/>
      <c r="Q511" s="507"/>
      <c r="R511" s="507"/>
      <c r="S511" s="507"/>
      <c r="T511" s="507"/>
      <c r="U511" s="507"/>
      <c r="V511" s="507"/>
      <c r="W511" s="507"/>
      <c r="X511" s="507"/>
      <c r="Y511" s="507"/>
      <c r="Z511" s="507"/>
      <c r="AA511" s="507"/>
      <c r="AB511" s="507"/>
      <c r="AC511" s="507"/>
      <c r="AD511" s="507"/>
      <c r="AE511" s="507"/>
      <c r="AF511" s="507"/>
      <c r="AG511" s="507"/>
      <c r="AH511" s="507"/>
      <c r="AI511" s="507"/>
      <c r="AJ511" s="507"/>
      <c r="AK511" s="507"/>
      <c r="AL511" s="507"/>
      <c r="AM511" s="507"/>
      <c r="AN511" s="507"/>
      <c r="AO511" s="507"/>
      <c r="AP511" s="507"/>
      <c r="AQ511" s="507"/>
    </row>
    <row r="512" spans="3:43" ht="12.75" customHeight="1">
      <c r="C512" s="353" t="s">
        <v>49</v>
      </c>
      <c r="D512" s="353"/>
      <c r="E512" s="353"/>
      <c r="F512" s="353"/>
      <c r="G512" s="353"/>
      <c r="H512" s="229"/>
      <c r="I512" s="229"/>
      <c r="J512" s="229"/>
      <c r="K512" s="229"/>
      <c r="L512" s="229"/>
      <c r="M512" s="229"/>
      <c r="N512" s="229"/>
      <c r="O512" s="229"/>
      <c r="P512" s="229">
        <v>86426</v>
      </c>
      <c r="Q512" s="229"/>
      <c r="R512" s="229"/>
      <c r="S512" s="229"/>
      <c r="T512" s="229"/>
      <c r="U512" s="229"/>
      <c r="V512" s="229"/>
      <c r="W512" s="229"/>
      <c r="X512" s="229"/>
      <c r="Y512" s="229"/>
      <c r="Z512" s="229"/>
      <c r="AA512" s="229"/>
      <c r="AB512" s="229"/>
      <c r="AC512" s="229"/>
      <c r="AD512" s="229"/>
      <c r="AE512" s="229"/>
      <c r="AF512" s="229"/>
      <c r="AG512" s="229"/>
      <c r="AH512" s="229"/>
      <c r="AI512" s="229"/>
      <c r="AJ512" s="229"/>
      <c r="AK512" s="229"/>
      <c r="AL512" s="229"/>
      <c r="AM512" s="229"/>
      <c r="AN512" s="229">
        <f>SUM(H512:AM512)</f>
        <v>86426</v>
      </c>
      <c r="AO512" s="229"/>
      <c r="AP512" s="229"/>
      <c r="AQ512" s="229"/>
    </row>
    <row r="513" spans="3:43" ht="12.75" customHeight="1">
      <c r="C513" s="353" t="s">
        <v>50</v>
      </c>
      <c r="D513" s="353"/>
      <c r="E513" s="353"/>
      <c r="F513" s="353"/>
      <c r="G513" s="353"/>
      <c r="H513" s="229"/>
      <c r="I513" s="229"/>
      <c r="J513" s="229"/>
      <c r="K513" s="229"/>
      <c r="L513" s="229"/>
      <c r="M513" s="229"/>
      <c r="N513" s="229"/>
      <c r="O513" s="229"/>
      <c r="P513" s="229">
        <v>81446</v>
      </c>
      <c r="Q513" s="229"/>
      <c r="R513" s="229"/>
      <c r="S513" s="229"/>
      <c r="T513" s="229"/>
      <c r="U513" s="229"/>
      <c r="V513" s="229"/>
      <c r="W513" s="229"/>
      <c r="X513" s="229"/>
      <c r="Y513" s="229"/>
      <c r="Z513" s="229"/>
      <c r="AA513" s="229"/>
      <c r="AB513" s="229"/>
      <c r="AC513" s="229"/>
      <c r="AD513" s="229"/>
      <c r="AE513" s="229"/>
      <c r="AF513" s="229"/>
      <c r="AG513" s="229"/>
      <c r="AH513" s="229"/>
      <c r="AI513" s="229"/>
      <c r="AJ513" s="229"/>
      <c r="AK513" s="229"/>
      <c r="AL513" s="229"/>
      <c r="AM513" s="229"/>
      <c r="AN513" s="229">
        <f>SUM(H513:AM513)</f>
        <v>81446</v>
      </c>
      <c r="AO513" s="229"/>
      <c r="AP513" s="229"/>
      <c r="AQ513" s="229"/>
    </row>
    <row r="514" spans="3:43" ht="12.75" customHeight="1">
      <c r="C514" s="353" t="s">
        <v>51</v>
      </c>
      <c r="D514" s="353"/>
      <c r="E514" s="353"/>
      <c r="F514" s="353"/>
      <c r="G514" s="353"/>
      <c r="H514" s="229"/>
      <c r="I514" s="229"/>
      <c r="J514" s="229"/>
      <c r="K514" s="229"/>
      <c r="L514" s="229"/>
      <c r="M514" s="229"/>
      <c r="N514" s="229"/>
      <c r="O514" s="229"/>
      <c r="P514" s="229"/>
      <c r="Q514" s="229"/>
      <c r="R514" s="229"/>
      <c r="S514" s="229"/>
      <c r="T514" s="229"/>
      <c r="U514" s="229"/>
      <c r="V514" s="229"/>
      <c r="W514" s="229"/>
      <c r="X514" s="229"/>
      <c r="Y514" s="229"/>
      <c r="Z514" s="229"/>
      <c r="AA514" s="229"/>
      <c r="AB514" s="229"/>
      <c r="AC514" s="229"/>
      <c r="AD514" s="229"/>
      <c r="AE514" s="229"/>
      <c r="AF514" s="229"/>
      <c r="AG514" s="229"/>
      <c r="AH514" s="229"/>
      <c r="AI514" s="229"/>
      <c r="AJ514" s="229"/>
      <c r="AK514" s="229"/>
      <c r="AL514" s="229"/>
      <c r="AM514" s="229"/>
      <c r="AN514" s="229">
        <f>SUM(H514:AM514)</f>
        <v>0</v>
      </c>
      <c r="AO514" s="229"/>
      <c r="AP514" s="229"/>
      <c r="AQ514" s="229"/>
    </row>
    <row r="515" spans="3:43" ht="12.75" customHeight="1">
      <c r="C515" s="609" t="s">
        <v>52</v>
      </c>
      <c r="D515" s="609"/>
      <c r="E515" s="609"/>
      <c r="F515" s="609"/>
      <c r="G515" s="609"/>
      <c r="H515" s="507">
        <f>H508+H512-H513+H514</f>
        <v>0</v>
      </c>
      <c r="I515" s="507"/>
      <c r="J515" s="507"/>
      <c r="K515" s="507"/>
      <c r="L515" s="507">
        <f t="shared" ref="L515" si="36">L508+L512-L513+L514</f>
        <v>0</v>
      </c>
      <c r="M515" s="507"/>
      <c r="N515" s="507"/>
      <c r="O515" s="507"/>
      <c r="P515" s="507">
        <f>P508+P512-P513+P514</f>
        <v>3338602</v>
      </c>
      <c r="Q515" s="507"/>
      <c r="R515" s="507"/>
      <c r="S515" s="507"/>
      <c r="T515" s="507">
        <f t="shared" ref="T515" si="37">T508+T512-T513+T514</f>
        <v>0</v>
      </c>
      <c r="U515" s="507"/>
      <c r="V515" s="507"/>
      <c r="W515" s="507"/>
      <c r="X515" s="507">
        <f t="shared" ref="X515" si="38">X508+X512-X513+X514</f>
        <v>0</v>
      </c>
      <c r="Y515" s="507"/>
      <c r="Z515" s="507"/>
      <c r="AA515" s="507"/>
      <c r="AB515" s="507">
        <f t="shared" ref="AB515" si="39">AB508+AB512-AB513+AB514</f>
        <v>0</v>
      </c>
      <c r="AC515" s="507"/>
      <c r="AD515" s="507"/>
      <c r="AE515" s="507"/>
      <c r="AF515" s="507">
        <f>AF508+AF512-AF513+AF514</f>
        <v>0</v>
      </c>
      <c r="AG515" s="507"/>
      <c r="AH515" s="507"/>
      <c r="AI515" s="507"/>
      <c r="AJ515" s="507">
        <f>AJ508+AJ512-AJ513+AJ514</f>
        <v>0</v>
      </c>
      <c r="AK515" s="507"/>
      <c r="AL515" s="507"/>
      <c r="AM515" s="507"/>
      <c r="AN515" s="507">
        <f t="shared" ref="AN515" si="40">AN508+AN512-AN513+AN514</f>
        <v>3338602</v>
      </c>
      <c r="AO515" s="507"/>
      <c r="AP515" s="507"/>
      <c r="AQ515" s="507"/>
    </row>
    <row r="516" spans="3:43" ht="12.75" customHeight="1">
      <c r="C516" s="609"/>
      <c r="D516" s="609"/>
      <c r="E516" s="609"/>
      <c r="F516" s="609"/>
      <c r="G516" s="609"/>
      <c r="H516" s="507"/>
      <c r="I516" s="507"/>
      <c r="J516" s="507"/>
      <c r="K516" s="507"/>
      <c r="L516" s="507"/>
      <c r="M516" s="507"/>
      <c r="N516" s="507"/>
      <c r="O516" s="507"/>
      <c r="P516" s="507"/>
      <c r="Q516" s="507"/>
      <c r="R516" s="507"/>
      <c r="S516" s="507"/>
      <c r="T516" s="507"/>
      <c r="U516" s="507"/>
      <c r="V516" s="507"/>
      <c r="W516" s="507"/>
      <c r="X516" s="507"/>
      <c r="Y516" s="507"/>
      <c r="Z516" s="507"/>
      <c r="AA516" s="507"/>
      <c r="AB516" s="507"/>
      <c r="AC516" s="507"/>
      <c r="AD516" s="507"/>
      <c r="AE516" s="507"/>
      <c r="AF516" s="507"/>
      <c r="AG516" s="507"/>
      <c r="AH516" s="507"/>
      <c r="AI516" s="507"/>
      <c r="AJ516" s="507"/>
      <c r="AK516" s="507"/>
      <c r="AL516" s="507"/>
      <c r="AM516" s="507"/>
      <c r="AN516" s="507"/>
      <c r="AO516" s="507"/>
      <c r="AP516" s="507"/>
      <c r="AQ516" s="507"/>
    </row>
    <row r="517" spans="3:43" ht="12.75" customHeight="1">
      <c r="C517" s="609"/>
      <c r="D517" s="609"/>
      <c r="E517" s="609"/>
      <c r="F517" s="609"/>
      <c r="G517" s="609"/>
      <c r="H517" s="507"/>
      <c r="I517" s="507"/>
      <c r="J517" s="507"/>
      <c r="K517" s="507"/>
      <c r="L517" s="507"/>
      <c r="M517" s="507"/>
      <c r="N517" s="507"/>
      <c r="O517" s="507"/>
      <c r="P517" s="507"/>
      <c r="Q517" s="507"/>
      <c r="R517" s="507"/>
      <c r="S517" s="507"/>
      <c r="T517" s="507"/>
      <c r="U517" s="507"/>
      <c r="V517" s="507"/>
      <c r="W517" s="507"/>
      <c r="X517" s="507"/>
      <c r="Y517" s="507"/>
      <c r="Z517" s="507"/>
      <c r="AA517" s="507"/>
      <c r="AB517" s="507"/>
      <c r="AC517" s="507"/>
      <c r="AD517" s="507"/>
      <c r="AE517" s="507"/>
      <c r="AF517" s="507"/>
      <c r="AG517" s="507"/>
      <c r="AH517" s="507"/>
      <c r="AI517" s="507"/>
      <c r="AJ517" s="507"/>
      <c r="AK517" s="507"/>
      <c r="AL517" s="507"/>
      <c r="AM517" s="507"/>
      <c r="AN517" s="507"/>
      <c r="AO517" s="507"/>
      <c r="AP517" s="507"/>
      <c r="AQ517" s="507"/>
    </row>
    <row r="518" spans="3:43" ht="12.75" customHeight="1">
      <c r="C518" s="610"/>
      <c r="D518" s="610"/>
      <c r="E518" s="610"/>
      <c r="F518" s="610"/>
      <c r="G518" s="610"/>
      <c r="H518" s="446"/>
      <c r="I518" s="446"/>
      <c r="J518" s="446"/>
      <c r="K518" s="446"/>
      <c r="L518" s="446"/>
      <c r="M518" s="446"/>
      <c r="N518" s="446"/>
      <c r="O518" s="446"/>
      <c r="P518" s="446"/>
      <c r="Q518" s="446"/>
      <c r="R518" s="446"/>
      <c r="S518" s="446"/>
      <c r="T518" s="446"/>
      <c r="U518" s="446"/>
      <c r="V518" s="446"/>
      <c r="W518" s="446"/>
      <c r="X518" s="446"/>
      <c r="Y518" s="446"/>
      <c r="Z518" s="446"/>
      <c r="AA518" s="446"/>
      <c r="AB518" s="446"/>
      <c r="AC518" s="446"/>
      <c r="AD518" s="446"/>
      <c r="AE518" s="446"/>
      <c r="AF518" s="446"/>
      <c r="AG518" s="446"/>
      <c r="AH518" s="446"/>
      <c r="AI518" s="446"/>
      <c r="AJ518" s="446"/>
      <c r="AK518" s="446"/>
      <c r="AL518" s="446"/>
      <c r="AM518" s="446"/>
      <c r="AN518" s="446"/>
      <c r="AO518" s="446"/>
      <c r="AP518" s="446"/>
      <c r="AQ518" s="446"/>
    </row>
    <row r="519" spans="3:43" ht="12.75" customHeight="1">
      <c r="C519" s="158"/>
      <c r="D519" s="158"/>
      <c r="E519" s="158"/>
      <c r="F519" s="158"/>
      <c r="G519" s="158"/>
      <c r="H519" s="159"/>
      <c r="I519" s="159"/>
      <c r="J519" s="159"/>
      <c r="K519" s="159"/>
      <c r="L519" s="159"/>
      <c r="M519" s="159"/>
      <c r="N519" s="159"/>
      <c r="O519" s="159"/>
      <c r="P519" s="159"/>
      <c r="Q519" s="159"/>
      <c r="R519" s="159"/>
      <c r="S519" s="159"/>
      <c r="T519" s="159"/>
      <c r="U519" s="159"/>
      <c r="V519" s="159"/>
      <c r="W519" s="159"/>
      <c r="X519" s="159"/>
      <c r="Y519" s="159"/>
      <c r="Z519" s="159"/>
      <c r="AA519" s="159"/>
      <c r="AB519" s="159"/>
      <c r="AC519" s="159"/>
      <c r="AD519" s="159"/>
      <c r="AE519" s="159"/>
      <c r="AF519" s="159"/>
      <c r="AG519" s="159"/>
      <c r="AH519" s="159"/>
      <c r="AI519" s="159"/>
      <c r="AJ519" s="159"/>
      <c r="AK519" s="159"/>
      <c r="AL519" s="159"/>
      <c r="AM519" s="159"/>
      <c r="AN519" s="159"/>
      <c r="AO519" s="159"/>
      <c r="AP519" s="159"/>
      <c r="AQ519" s="159"/>
    </row>
    <row r="520" spans="3:43" ht="12.75" customHeight="1">
      <c r="C520" s="608" t="s">
        <v>53</v>
      </c>
      <c r="D520" s="608"/>
      <c r="E520" s="608"/>
      <c r="F520" s="608"/>
      <c r="G520" s="608"/>
      <c r="H520" s="608"/>
      <c r="I520" s="608"/>
      <c r="J520" s="608"/>
      <c r="K520" s="608"/>
      <c r="L520" s="608"/>
      <c r="M520" s="608"/>
      <c r="N520" s="608"/>
      <c r="O520" s="608"/>
      <c r="P520" s="608"/>
      <c r="Q520" s="608"/>
      <c r="R520" s="608"/>
      <c r="S520" s="608"/>
      <c r="T520" s="608"/>
      <c r="U520" s="608"/>
      <c r="V520" s="608"/>
      <c r="W520" s="608"/>
      <c r="X520" s="608"/>
      <c r="Y520" s="608"/>
      <c r="Z520" s="608"/>
      <c r="AA520" s="608"/>
      <c r="AB520" s="608"/>
      <c r="AC520" s="608"/>
      <c r="AD520" s="608"/>
      <c r="AE520" s="608"/>
      <c r="AF520" s="608"/>
      <c r="AG520" s="608"/>
      <c r="AH520" s="608"/>
      <c r="AI520" s="608"/>
      <c r="AJ520" s="608"/>
      <c r="AK520" s="608"/>
      <c r="AL520" s="608"/>
      <c r="AM520" s="608"/>
      <c r="AN520" s="608"/>
      <c r="AO520" s="608"/>
      <c r="AP520" s="608"/>
      <c r="AQ520" s="608"/>
    </row>
    <row r="521" spans="3:43" ht="12.75" customHeight="1">
      <c r="C521" s="280" t="s">
        <v>48</v>
      </c>
      <c r="D521" s="280"/>
      <c r="E521" s="280"/>
      <c r="F521" s="280"/>
      <c r="G521" s="280"/>
      <c r="H521" s="344"/>
      <c r="I521" s="344"/>
      <c r="J521" s="344"/>
      <c r="K521" s="344"/>
      <c r="L521" s="344"/>
      <c r="M521" s="344"/>
      <c r="N521" s="344"/>
      <c r="O521" s="344"/>
      <c r="P521" s="344">
        <v>2242555</v>
      </c>
      <c r="Q521" s="344"/>
      <c r="R521" s="344"/>
      <c r="S521" s="344"/>
      <c r="T521" s="344"/>
      <c r="U521" s="344"/>
      <c r="V521" s="344"/>
      <c r="W521" s="344"/>
      <c r="X521" s="344"/>
      <c r="Y521" s="344"/>
      <c r="Z521" s="344"/>
      <c r="AA521" s="344"/>
      <c r="AB521" s="344"/>
      <c r="AC521" s="344"/>
      <c r="AD521" s="344"/>
      <c r="AE521" s="344"/>
      <c r="AF521" s="344"/>
      <c r="AG521" s="344"/>
      <c r="AH521" s="344"/>
      <c r="AI521" s="344"/>
      <c r="AJ521" s="344"/>
      <c r="AK521" s="344"/>
      <c r="AL521" s="344"/>
      <c r="AM521" s="344"/>
      <c r="AN521" s="344">
        <f>SUM(H521:AM524)</f>
        <v>2242555</v>
      </c>
      <c r="AO521" s="344"/>
      <c r="AP521" s="344"/>
      <c r="AQ521" s="344"/>
    </row>
    <row r="522" spans="3:43" ht="12.75" customHeight="1">
      <c r="C522" s="511"/>
      <c r="D522" s="511"/>
      <c r="E522" s="511"/>
      <c r="F522" s="511"/>
      <c r="G522" s="511"/>
      <c r="H522" s="506"/>
      <c r="I522" s="506"/>
      <c r="J522" s="506"/>
      <c r="K522" s="506"/>
      <c r="L522" s="506"/>
      <c r="M522" s="506"/>
      <c r="N522" s="506"/>
      <c r="O522" s="506"/>
      <c r="P522" s="506"/>
      <c r="Q522" s="506"/>
      <c r="R522" s="506"/>
      <c r="S522" s="506"/>
      <c r="T522" s="506"/>
      <c r="U522" s="506"/>
      <c r="V522" s="506"/>
      <c r="W522" s="506"/>
      <c r="X522" s="506"/>
      <c r="Y522" s="506"/>
      <c r="Z522" s="506"/>
      <c r="AA522" s="506"/>
      <c r="AB522" s="506"/>
      <c r="AC522" s="506"/>
      <c r="AD522" s="506"/>
      <c r="AE522" s="506"/>
      <c r="AF522" s="506"/>
      <c r="AG522" s="506"/>
      <c r="AH522" s="506"/>
      <c r="AI522" s="506"/>
      <c r="AJ522" s="506"/>
      <c r="AK522" s="506"/>
      <c r="AL522" s="506"/>
      <c r="AM522" s="506"/>
      <c r="AN522" s="506"/>
      <c r="AO522" s="506"/>
      <c r="AP522" s="506"/>
      <c r="AQ522" s="506"/>
    </row>
    <row r="523" spans="3:43" ht="12.75" customHeight="1">
      <c r="C523" s="511"/>
      <c r="D523" s="511"/>
      <c r="E523" s="511"/>
      <c r="F523" s="511"/>
      <c r="G523" s="511"/>
      <c r="H523" s="506"/>
      <c r="I523" s="506"/>
      <c r="J523" s="506"/>
      <c r="K523" s="506"/>
      <c r="L523" s="506"/>
      <c r="M523" s="506"/>
      <c r="N523" s="506"/>
      <c r="O523" s="506"/>
      <c r="P523" s="506"/>
      <c r="Q523" s="506"/>
      <c r="R523" s="506"/>
      <c r="S523" s="506"/>
      <c r="T523" s="506"/>
      <c r="U523" s="506"/>
      <c r="V523" s="506"/>
      <c r="W523" s="506"/>
      <c r="X523" s="506"/>
      <c r="Y523" s="506"/>
      <c r="Z523" s="506"/>
      <c r="AA523" s="506"/>
      <c r="AB523" s="506"/>
      <c r="AC523" s="506"/>
      <c r="AD523" s="506"/>
      <c r="AE523" s="506"/>
      <c r="AF523" s="506"/>
      <c r="AG523" s="506"/>
      <c r="AH523" s="506"/>
      <c r="AI523" s="506"/>
      <c r="AJ523" s="506"/>
      <c r="AK523" s="506"/>
      <c r="AL523" s="506"/>
      <c r="AM523" s="506"/>
      <c r="AN523" s="506"/>
      <c r="AO523" s="506"/>
      <c r="AP523" s="506"/>
      <c r="AQ523" s="506"/>
    </row>
    <row r="524" spans="3:43" ht="12.75" customHeight="1">
      <c r="C524" s="511"/>
      <c r="D524" s="511"/>
      <c r="E524" s="511"/>
      <c r="F524" s="511"/>
      <c r="G524" s="511"/>
      <c r="H524" s="506"/>
      <c r="I524" s="506"/>
      <c r="J524" s="506"/>
      <c r="K524" s="506"/>
      <c r="L524" s="506"/>
      <c r="M524" s="506"/>
      <c r="N524" s="506"/>
      <c r="O524" s="506"/>
      <c r="P524" s="506"/>
      <c r="Q524" s="506"/>
      <c r="R524" s="506"/>
      <c r="S524" s="506"/>
      <c r="T524" s="506"/>
      <c r="U524" s="506"/>
      <c r="V524" s="506"/>
      <c r="W524" s="506"/>
      <c r="X524" s="506"/>
      <c r="Y524" s="506"/>
      <c r="Z524" s="506"/>
      <c r="AA524" s="506"/>
      <c r="AB524" s="506"/>
      <c r="AC524" s="506"/>
      <c r="AD524" s="506"/>
      <c r="AE524" s="506"/>
      <c r="AF524" s="506"/>
      <c r="AG524" s="506"/>
      <c r="AH524" s="506"/>
      <c r="AI524" s="506"/>
      <c r="AJ524" s="506"/>
      <c r="AK524" s="506"/>
      <c r="AL524" s="506"/>
      <c r="AM524" s="506"/>
      <c r="AN524" s="506"/>
      <c r="AO524" s="506"/>
      <c r="AP524" s="506"/>
      <c r="AQ524" s="506"/>
    </row>
    <row r="525" spans="3:43" ht="12.75" customHeight="1">
      <c r="C525" s="228" t="s">
        <v>49</v>
      </c>
      <c r="D525" s="228"/>
      <c r="E525" s="228"/>
      <c r="F525" s="228"/>
      <c r="G525" s="228"/>
      <c r="H525" s="199"/>
      <c r="I525" s="199"/>
      <c r="J525" s="199"/>
      <c r="K525" s="199"/>
      <c r="L525" s="199"/>
      <c r="M525" s="199"/>
      <c r="N525" s="199"/>
      <c r="O525" s="199"/>
      <c r="P525" s="199">
        <v>566606</v>
      </c>
      <c r="Q525" s="199"/>
      <c r="R525" s="199"/>
      <c r="S525" s="199"/>
      <c r="T525" s="199"/>
      <c r="U525" s="199"/>
      <c r="V525" s="199"/>
      <c r="W525" s="199"/>
      <c r="X525" s="199"/>
      <c r="Y525" s="199"/>
      <c r="Z525" s="199"/>
      <c r="AA525" s="199"/>
      <c r="AB525" s="199"/>
      <c r="AC525" s="199"/>
      <c r="AD525" s="199"/>
      <c r="AE525" s="199"/>
      <c r="AF525" s="199"/>
      <c r="AG525" s="199"/>
      <c r="AH525" s="199"/>
      <c r="AI525" s="199"/>
      <c r="AJ525" s="199"/>
      <c r="AK525" s="199"/>
      <c r="AL525" s="199"/>
      <c r="AM525" s="199"/>
      <c r="AN525" s="199">
        <f>SUM(H525:AM525)</f>
        <v>566606</v>
      </c>
      <c r="AO525" s="199"/>
      <c r="AP525" s="199"/>
      <c r="AQ525" s="199"/>
    </row>
    <row r="526" spans="3:43" ht="12.75" customHeight="1">
      <c r="C526" s="228" t="s">
        <v>50</v>
      </c>
      <c r="D526" s="228"/>
      <c r="E526" s="228"/>
      <c r="F526" s="228"/>
      <c r="G526" s="228"/>
      <c r="H526" s="199"/>
      <c r="I526" s="199"/>
      <c r="J526" s="199"/>
      <c r="K526" s="199"/>
      <c r="L526" s="199"/>
      <c r="M526" s="199"/>
      <c r="N526" s="199"/>
      <c r="O526" s="199"/>
      <c r="P526" s="199">
        <v>81446</v>
      </c>
      <c r="Q526" s="199"/>
      <c r="R526" s="199"/>
      <c r="S526" s="199"/>
      <c r="T526" s="199"/>
      <c r="U526" s="199"/>
      <c r="V526" s="199"/>
      <c r="W526" s="199"/>
      <c r="X526" s="199"/>
      <c r="Y526" s="199"/>
      <c r="Z526" s="199"/>
      <c r="AA526" s="199"/>
      <c r="AB526" s="199"/>
      <c r="AC526" s="199"/>
      <c r="AD526" s="199"/>
      <c r="AE526" s="199"/>
      <c r="AF526" s="199"/>
      <c r="AG526" s="199"/>
      <c r="AH526" s="199"/>
      <c r="AI526" s="199"/>
      <c r="AJ526" s="199"/>
      <c r="AK526" s="199"/>
      <c r="AL526" s="199"/>
      <c r="AM526" s="199"/>
      <c r="AN526" s="199">
        <f>SUM(H526:AM526)</f>
        <v>81446</v>
      </c>
      <c r="AO526" s="199"/>
      <c r="AP526" s="199"/>
      <c r="AQ526" s="199"/>
    </row>
    <row r="527" spans="3:43" ht="12.75" customHeight="1">
      <c r="C527" s="228" t="s">
        <v>51</v>
      </c>
      <c r="D527" s="228"/>
      <c r="E527" s="228"/>
      <c r="F527" s="228"/>
      <c r="G527" s="228"/>
      <c r="H527" s="199"/>
      <c r="I527" s="199"/>
      <c r="J527" s="199"/>
      <c r="K527" s="199"/>
      <c r="L527" s="199"/>
      <c r="M527" s="199"/>
      <c r="N527" s="199"/>
      <c r="O527" s="199"/>
      <c r="P527" s="199"/>
      <c r="Q527" s="199"/>
      <c r="R527" s="199"/>
      <c r="S527" s="199"/>
      <c r="T527" s="199"/>
      <c r="U527" s="199"/>
      <c r="V527" s="199"/>
      <c r="W527" s="199"/>
      <c r="X527" s="199"/>
      <c r="Y527" s="199"/>
      <c r="Z527" s="199"/>
      <c r="AA527" s="199"/>
      <c r="AB527" s="199"/>
      <c r="AC527" s="199"/>
      <c r="AD527" s="199"/>
      <c r="AE527" s="199"/>
      <c r="AF527" s="199"/>
      <c r="AG527" s="199"/>
      <c r="AH527" s="199"/>
      <c r="AI527" s="199"/>
      <c r="AJ527" s="199"/>
      <c r="AK527" s="199"/>
      <c r="AL527" s="199"/>
      <c r="AM527" s="199"/>
      <c r="AN527" s="199">
        <f>SUM(H527:AM527)</f>
        <v>0</v>
      </c>
      <c r="AO527" s="199"/>
      <c r="AP527" s="199"/>
      <c r="AQ527" s="199"/>
    </row>
    <row r="528" spans="3:43" ht="12.75" customHeight="1">
      <c r="C528" s="511" t="s">
        <v>52</v>
      </c>
      <c r="D528" s="511"/>
      <c r="E528" s="511"/>
      <c r="F528" s="511"/>
      <c r="G528" s="511"/>
      <c r="H528" s="506">
        <f>H521+H525-H526+H527</f>
        <v>0</v>
      </c>
      <c r="I528" s="506"/>
      <c r="J528" s="506"/>
      <c r="K528" s="506"/>
      <c r="L528" s="506">
        <f t="shared" ref="L528" si="41">L521+L525-L526+L527</f>
        <v>0</v>
      </c>
      <c r="M528" s="506"/>
      <c r="N528" s="506"/>
      <c r="O528" s="506"/>
      <c r="P528" s="506">
        <f>P521+P525-P526+P527</f>
        <v>2727715</v>
      </c>
      <c r="Q528" s="506"/>
      <c r="R528" s="506"/>
      <c r="S528" s="506"/>
      <c r="T528" s="506">
        <f t="shared" ref="T528" si="42">T521+T525-T526+T527</f>
        <v>0</v>
      </c>
      <c r="U528" s="506"/>
      <c r="V528" s="506"/>
      <c r="W528" s="506"/>
      <c r="X528" s="506">
        <f t="shared" ref="X528" si="43">X521+X525-X526+X527</f>
        <v>0</v>
      </c>
      <c r="Y528" s="506"/>
      <c r="Z528" s="506"/>
      <c r="AA528" s="506"/>
      <c r="AB528" s="506">
        <f t="shared" ref="AB528" si="44">AB521+AB525-AB526+AB527</f>
        <v>0</v>
      </c>
      <c r="AC528" s="506"/>
      <c r="AD528" s="506"/>
      <c r="AE528" s="506"/>
      <c r="AF528" s="506">
        <f t="shared" ref="AF528" si="45">AF521+AF525-AF526+AF527</f>
        <v>0</v>
      </c>
      <c r="AG528" s="506"/>
      <c r="AH528" s="506"/>
      <c r="AI528" s="506"/>
      <c r="AJ528" s="506">
        <f t="shared" ref="AJ528" si="46">AJ521+AJ525-AJ526+AJ527</f>
        <v>0</v>
      </c>
      <c r="AK528" s="506"/>
      <c r="AL528" s="506"/>
      <c r="AM528" s="506"/>
      <c r="AN528" s="506">
        <f t="shared" ref="AN528" si="47">AN521+AN525-AN526+AN527</f>
        <v>2727715</v>
      </c>
      <c r="AO528" s="506"/>
      <c r="AP528" s="506"/>
      <c r="AQ528" s="506"/>
    </row>
    <row r="529" spans="3:43" ht="12.75" customHeight="1">
      <c r="C529" s="511"/>
      <c r="D529" s="511"/>
      <c r="E529" s="511"/>
      <c r="F529" s="511"/>
      <c r="G529" s="511"/>
      <c r="H529" s="506"/>
      <c r="I529" s="506"/>
      <c r="J529" s="506"/>
      <c r="K529" s="506"/>
      <c r="L529" s="506"/>
      <c r="M529" s="506"/>
      <c r="N529" s="506"/>
      <c r="O529" s="506"/>
      <c r="P529" s="506"/>
      <c r="Q529" s="506"/>
      <c r="R529" s="506"/>
      <c r="S529" s="506"/>
      <c r="T529" s="506"/>
      <c r="U529" s="506"/>
      <c r="V529" s="506"/>
      <c r="W529" s="506"/>
      <c r="X529" s="506"/>
      <c r="Y529" s="506"/>
      <c r="Z529" s="506"/>
      <c r="AA529" s="506"/>
      <c r="AB529" s="506"/>
      <c r="AC529" s="506"/>
      <c r="AD529" s="506"/>
      <c r="AE529" s="506"/>
      <c r="AF529" s="506"/>
      <c r="AG529" s="506"/>
      <c r="AH529" s="506"/>
      <c r="AI529" s="506"/>
      <c r="AJ529" s="506"/>
      <c r="AK529" s="506"/>
      <c r="AL529" s="506"/>
      <c r="AM529" s="506"/>
      <c r="AN529" s="506"/>
      <c r="AO529" s="506"/>
      <c r="AP529" s="506"/>
      <c r="AQ529" s="506"/>
    </row>
    <row r="530" spans="3:43" ht="12.75" customHeight="1">
      <c r="C530" s="511"/>
      <c r="D530" s="511"/>
      <c r="E530" s="511"/>
      <c r="F530" s="511"/>
      <c r="G530" s="511"/>
      <c r="H530" s="506"/>
      <c r="I530" s="506"/>
      <c r="J530" s="506"/>
      <c r="K530" s="506"/>
      <c r="L530" s="506"/>
      <c r="M530" s="506"/>
      <c r="N530" s="506"/>
      <c r="O530" s="506"/>
      <c r="P530" s="506"/>
      <c r="Q530" s="506"/>
      <c r="R530" s="506"/>
      <c r="S530" s="506"/>
      <c r="T530" s="506"/>
      <c r="U530" s="506"/>
      <c r="V530" s="506"/>
      <c r="W530" s="506"/>
      <c r="X530" s="506"/>
      <c r="Y530" s="506"/>
      <c r="Z530" s="506"/>
      <c r="AA530" s="506"/>
      <c r="AB530" s="506"/>
      <c r="AC530" s="506"/>
      <c r="AD530" s="506"/>
      <c r="AE530" s="506"/>
      <c r="AF530" s="506"/>
      <c r="AG530" s="506"/>
      <c r="AH530" s="506"/>
      <c r="AI530" s="506"/>
      <c r="AJ530" s="506"/>
      <c r="AK530" s="506"/>
      <c r="AL530" s="506"/>
      <c r="AM530" s="506"/>
      <c r="AN530" s="506"/>
      <c r="AO530" s="506"/>
      <c r="AP530" s="506"/>
      <c r="AQ530" s="506"/>
    </row>
    <row r="531" spans="3:43" ht="12.75" customHeight="1">
      <c r="C531" s="389"/>
      <c r="D531" s="389"/>
      <c r="E531" s="389"/>
      <c r="F531" s="389"/>
      <c r="G531" s="389"/>
      <c r="H531" s="408"/>
      <c r="I531" s="408"/>
      <c r="J531" s="408"/>
      <c r="K531" s="408"/>
      <c r="L531" s="408"/>
      <c r="M531" s="408"/>
      <c r="N531" s="408"/>
      <c r="O531" s="408"/>
      <c r="P531" s="408"/>
      <c r="Q531" s="408"/>
      <c r="R531" s="408"/>
      <c r="S531" s="408"/>
      <c r="T531" s="408"/>
      <c r="U531" s="408"/>
      <c r="V531" s="408"/>
      <c r="W531" s="408"/>
      <c r="X531" s="408"/>
      <c r="Y531" s="408"/>
      <c r="Z531" s="408"/>
      <c r="AA531" s="408"/>
      <c r="AB531" s="408"/>
      <c r="AC531" s="408"/>
      <c r="AD531" s="408"/>
      <c r="AE531" s="408"/>
      <c r="AF531" s="408"/>
      <c r="AG531" s="408"/>
      <c r="AH531" s="408"/>
      <c r="AI531" s="408"/>
      <c r="AJ531" s="408"/>
      <c r="AK531" s="408"/>
      <c r="AL531" s="408"/>
      <c r="AM531" s="408"/>
      <c r="AN531" s="408"/>
      <c r="AO531" s="408"/>
      <c r="AP531" s="408"/>
      <c r="AQ531" s="408"/>
    </row>
    <row r="532" spans="3:43" ht="12.75" customHeight="1">
      <c r="C532" s="581" t="s">
        <v>54</v>
      </c>
      <c r="D532" s="581"/>
      <c r="E532" s="581"/>
      <c r="F532" s="581"/>
      <c r="G532" s="581"/>
      <c r="H532" s="581"/>
      <c r="I532" s="581"/>
      <c r="J532" s="581"/>
      <c r="K532" s="581"/>
      <c r="L532" s="581"/>
      <c r="M532" s="581"/>
      <c r="N532" s="581"/>
      <c r="O532" s="581"/>
      <c r="P532" s="581"/>
      <c r="Q532" s="581"/>
      <c r="R532" s="581"/>
      <c r="S532" s="581"/>
      <c r="T532" s="581"/>
      <c r="U532" s="581"/>
      <c r="V532" s="581"/>
      <c r="W532" s="581"/>
      <c r="X532" s="581"/>
      <c r="Y532" s="581"/>
      <c r="Z532" s="581"/>
      <c r="AA532" s="581"/>
      <c r="AB532" s="581"/>
      <c r="AC532" s="581"/>
      <c r="AD532" s="581"/>
      <c r="AE532" s="581"/>
      <c r="AF532" s="581"/>
      <c r="AG532" s="581"/>
      <c r="AH532" s="581"/>
      <c r="AI532" s="581"/>
      <c r="AJ532" s="581"/>
      <c r="AK532" s="581"/>
      <c r="AL532" s="581"/>
      <c r="AM532" s="581"/>
      <c r="AN532" s="581"/>
      <c r="AO532" s="581"/>
      <c r="AP532" s="581"/>
      <c r="AQ532" s="581"/>
    </row>
    <row r="533" spans="3:43" ht="12.75" customHeight="1">
      <c r="C533" s="280" t="s">
        <v>48</v>
      </c>
      <c r="D533" s="280"/>
      <c r="E533" s="280"/>
      <c r="F533" s="280"/>
      <c r="G533" s="280"/>
      <c r="H533" s="344"/>
      <c r="I533" s="344"/>
      <c r="J533" s="344"/>
      <c r="K533" s="344"/>
      <c r="L533" s="344"/>
      <c r="M533" s="344"/>
      <c r="N533" s="344"/>
      <c r="O533" s="344"/>
      <c r="P533" s="344"/>
      <c r="Q533" s="344"/>
      <c r="R533" s="344"/>
      <c r="S533" s="344"/>
      <c r="T533" s="344"/>
      <c r="U533" s="344"/>
      <c r="V533" s="344"/>
      <c r="W533" s="344"/>
      <c r="X533" s="344"/>
      <c r="Y533" s="344"/>
      <c r="Z533" s="344"/>
      <c r="AA533" s="344"/>
      <c r="AB533" s="344"/>
      <c r="AC533" s="344"/>
      <c r="AD533" s="344"/>
      <c r="AE533" s="344"/>
      <c r="AF533" s="344"/>
      <c r="AG533" s="344"/>
      <c r="AH533" s="344"/>
      <c r="AI533" s="344"/>
      <c r="AJ533" s="344"/>
      <c r="AK533" s="344"/>
      <c r="AL533" s="344"/>
      <c r="AM533" s="344"/>
      <c r="AN533" s="344">
        <f>SUM(H533:AM536)</f>
        <v>0</v>
      </c>
      <c r="AO533" s="344"/>
      <c r="AP533" s="344"/>
      <c r="AQ533" s="344"/>
    </row>
    <row r="534" spans="3:43" ht="12.75" customHeight="1">
      <c r="C534" s="511"/>
      <c r="D534" s="511"/>
      <c r="E534" s="511"/>
      <c r="F534" s="511"/>
      <c r="G534" s="511"/>
      <c r="H534" s="506"/>
      <c r="I534" s="506"/>
      <c r="J534" s="506"/>
      <c r="K534" s="506"/>
      <c r="L534" s="506"/>
      <c r="M534" s="506"/>
      <c r="N534" s="506"/>
      <c r="O534" s="506"/>
      <c r="P534" s="506"/>
      <c r="Q534" s="506"/>
      <c r="R534" s="506"/>
      <c r="S534" s="506"/>
      <c r="T534" s="506"/>
      <c r="U534" s="506"/>
      <c r="V534" s="506"/>
      <c r="W534" s="506"/>
      <c r="X534" s="506"/>
      <c r="Y534" s="506"/>
      <c r="Z534" s="506"/>
      <c r="AA534" s="506"/>
      <c r="AB534" s="506"/>
      <c r="AC534" s="506"/>
      <c r="AD534" s="506"/>
      <c r="AE534" s="506"/>
      <c r="AF534" s="506"/>
      <c r="AG534" s="506"/>
      <c r="AH534" s="506"/>
      <c r="AI534" s="506"/>
      <c r="AJ534" s="506"/>
      <c r="AK534" s="506"/>
      <c r="AL534" s="506"/>
      <c r="AM534" s="506"/>
      <c r="AN534" s="506"/>
      <c r="AO534" s="506"/>
      <c r="AP534" s="506"/>
      <c r="AQ534" s="506"/>
    </row>
    <row r="535" spans="3:43" ht="12.75" customHeight="1">
      <c r="C535" s="511"/>
      <c r="D535" s="511"/>
      <c r="E535" s="511"/>
      <c r="F535" s="511"/>
      <c r="G535" s="511"/>
      <c r="H535" s="506"/>
      <c r="I535" s="506"/>
      <c r="J535" s="506"/>
      <c r="K535" s="506"/>
      <c r="L535" s="506"/>
      <c r="M535" s="506"/>
      <c r="N535" s="506"/>
      <c r="O535" s="506"/>
      <c r="P535" s="506"/>
      <c r="Q535" s="506"/>
      <c r="R535" s="506"/>
      <c r="S535" s="506"/>
      <c r="T535" s="506"/>
      <c r="U535" s="506"/>
      <c r="V535" s="506"/>
      <c r="W535" s="506"/>
      <c r="X535" s="506"/>
      <c r="Y535" s="506"/>
      <c r="Z535" s="506"/>
      <c r="AA535" s="506"/>
      <c r="AB535" s="506"/>
      <c r="AC535" s="506"/>
      <c r="AD535" s="506"/>
      <c r="AE535" s="506"/>
      <c r="AF535" s="506"/>
      <c r="AG535" s="506"/>
      <c r="AH535" s="506"/>
      <c r="AI535" s="506"/>
      <c r="AJ535" s="506"/>
      <c r="AK535" s="506"/>
      <c r="AL535" s="506"/>
      <c r="AM535" s="506"/>
      <c r="AN535" s="506"/>
      <c r="AO535" s="506"/>
      <c r="AP535" s="506"/>
      <c r="AQ535" s="506"/>
    </row>
    <row r="536" spans="3:43" ht="12.75" customHeight="1">
      <c r="C536" s="511"/>
      <c r="D536" s="511"/>
      <c r="E536" s="511"/>
      <c r="F536" s="511"/>
      <c r="G536" s="511"/>
      <c r="H536" s="506"/>
      <c r="I536" s="506"/>
      <c r="J536" s="506"/>
      <c r="K536" s="506"/>
      <c r="L536" s="506"/>
      <c r="M536" s="506"/>
      <c r="N536" s="506"/>
      <c r="O536" s="506"/>
      <c r="P536" s="506"/>
      <c r="Q536" s="506"/>
      <c r="R536" s="506"/>
      <c r="S536" s="506"/>
      <c r="T536" s="506"/>
      <c r="U536" s="506"/>
      <c r="V536" s="506"/>
      <c r="W536" s="506"/>
      <c r="X536" s="506"/>
      <c r="Y536" s="506"/>
      <c r="Z536" s="506"/>
      <c r="AA536" s="506"/>
      <c r="AB536" s="506"/>
      <c r="AC536" s="506"/>
      <c r="AD536" s="506"/>
      <c r="AE536" s="506"/>
      <c r="AF536" s="506"/>
      <c r="AG536" s="506"/>
      <c r="AH536" s="506"/>
      <c r="AI536" s="506"/>
      <c r="AJ536" s="506"/>
      <c r="AK536" s="506"/>
      <c r="AL536" s="506"/>
      <c r="AM536" s="506"/>
      <c r="AN536" s="506"/>
      <c r="AO536" s="506"/>
      <c r="AP536" s="506"/>
      <c r="AQ536" s="506"/>
    </row>
    <row r="537" spans="3:43" ht="12.75" customHeight="1">
      <c r="C537" s="228" t="s">
        <v>49</v>
      </c>
      <c r="D537" s="228"/>
      <c r="E537" s="228"/>
      <c r="F537" s="228"/>
      <c r="G537" s="228"/>
      <c r="H537" s="199"/>
      <c r="I537" s="199"/>
      <c r="J537" s="199"/>
      <c r="K537" s="199"/>
      <c r="L537" s="199"/>
      <c r="M537" s="199"/>
      <c r="N537" s="199"/>
      <c r="O537" s="199"/>
      <c r="P537" s="199"/>
      <c r="Q537" s="199"/>
      <c r="R537" s="199"/>
      <c r="S537" s="199"/>
      <c r="T537" s="199"/>
      <c r="U537" s="199"/>
      <c r="V537" s="199"/>
      <c r="W537" s="199"/>
      <c r="X537" s="199"/>
      <c r="Y537" s="199"/>
      <c r="Z537" s="199"/>
      <c r="AA537" s="199"/>
      <c r="AB537" s="199"/>
      <c r="AC537" s="199"/>
      <c r="AD537" s="199"/>
      <c r="AE537" s="199"/>
      <c r="AF537" s="199"/>
      <c r="AG537" s="199"/>
      <c r="AH537" s="199"/>
      <c r="AI537" s="199"/>
      <c r="AJ537" s="199"/>
      <c r="AK537" s="199"/>
      <c r="AL537" s="199"/>
      <c r="AM537" s="199"/>
      <c r="AN537" s="199">
        <f>SUM(H537:AM537)</f>
        <v>0</v>
      </c>
      <c r="AO537" s="199"/>
      <c r="AP537" s="199"/>
      <c r="AQ537" s="199"/>
    </row>
    <row r="538" spans="3:43" ht="12.75" customHeight="1">
      <c r="C538" s="228" t="s">
        <v>50</v>
      </c>
      <c r="D538" s="228"/>
      <c r="E538" s="228"/>
      <c r="F538" s="228"/>
      <c r="G538" s="228"/>
      <c r="H538" s="199"/>
      <c r="I538" s="199"/>
      <c r="J538" s="199"/>
      <c r="K538" s="199"/>
      <c r="L538" s="199"/>
      <c r="M538" s="199"/>
      <c r="N538" s="199"/>
      <c r="O538" s="199"/>
      <c r="P538" s="199"/>
      <c r="Q538" s="199"/>
      <c r="R538" s="199"/>
      <c r="S538" s="199"/>
      <c r="T538" s="199"/>
      <c r="U538" s="199"/>
      <c r="V538" s="199"/>
      <c r="W538" s="199"/>
      <c r="X538" s="199"/>
      <c r="Y538" s="199"/>
      <c r="Z538" s="199"/>
      <c r="AA538" s="199"/>
      <c r="AB538" s="199"/>
      <c r="AC538" s="199"/>
      <c r="AD538" s="199"/>
      <c r="AE538" s="199"/>
      <c r="AF538" s="199"/>
      <c r="AG538" s="199"/>
      <c r="AH538" s="199"/>
      <c r="AI538" s="199"/>
      <c r="AJ538" s="199"/>
      <c r="AK538" s="199"/>
      <c r="AL538" s="199"/>
      <c r="AM538" s="199"/>
      <c r="AN538" s="199">
        <f>SUM(H538:AM538)</f>
        <v>0</v>
      </c>
      <c r="AO538" s="199"/>
      <c r="AP538" s="199"/>
      <c r="AQ538" s="199"/>
    </row>
    <row r="539" spans="3:43" ht="12.75" customHeight="1">
      <c r="C539" s="228" t="s">
        <v>51</v>
      </c>
      <c r="D539" s="228"/>
      <c r="E539" s="228"/>
      <c r="F539" s="228"/>
      <c r="G539" s="228"/>
      <c r="H539" s="199"/>
      <c r="I539" s="199"/>
      <c r="J539" s="199"/>
      <c r="K539" s="199"/>
      <c r="L539" s="199"/>
      <c r="M539" s="199"/>
      <c r="N539" s="199"/>
      <c r="O539" s="199"/>
      <c r="P539" s="199"/>
      <c r="Q539" s="199"/>
      <c r="R539" s="199"/>
      <c r="S539" s="199"/>
      <c r="T539" s="199"/>
      <c r="U539" s="199"/>
      <c r="V539" s="199"/>
      <c r="W539" s="199"/>
      <c r="X539" s="199"/>
      <c r="Y539" s="199"/>
      <c r="Z539" s="199"/>
      <c r="AA539" s="199"/>
      <c r="AB539" s="199"/>
      <c r="AC539" s="199"/>
      <c r="AD539" s="199"/>
      <c r="AE539" s="199"/>
      <c r="AF539" s="199"/>
      <c r="AG539" s="199"/>
      <c r="AH539" s="199"/>
      <c r="AI539" s="199"/>
      <c r="AJ539" s="199"/>
      <c r="AK539" s="199"/>
      <c r="AL539" s="199"/>
      <c r="AM539" s="199"/>
      <c r="AN539" s="199">
        <f>SUM(H539:AM539)</f>
        <v>0</v>
      </c>
      <c r="AO539" s="199"/>
      <c r="AP539" s="199"/>
      <c r="AQ539" s="199"/>
    </row>
    <row r="540" spans="3:43" ht="12.75" customHeight="1">
      <c r="C540" s="511" t="s">
        <v>52</v>
      </c>
      <c r="D540" s="511"/>
      <c r="E540" s="511"/>
      <c r="F540" s="511"/>
      <c r="G540" s="511"/>
      <c r="H540" s="506">
        <f>H533+H537-H538+H539</f>
        <v>0</v>
      </c>
      <c r="I540" s="506"/>
      <c r="J540" s="506"/>
      <c r="K540" s="506"/>
      <c r="L540" s="506">
        <f t="shared" ref="L540" si="48">L533+L537-L538+L539</f>
        <v>0</v>
      </c>
      <c r="M540" s="506"/>
      <c r="N540" s="506"/>
      <c r="O540" s="506"/>
      <c r="P540" s="506">
        <f t="shared" ref="P540" si="49">P533+P537-P538+P539</f>
        <v>0</v>
      </c>
      <c r="Q540" s="506"/>
      <c r="R540" s="506"/>
      <c r="S540" s="506"/>
      <c r="T540" s="506">
        <f t="shared" ref="T540" si="50">T533+T537-T538+T539</f>
        <v>0</v>
      </c>
      <c r="U540" s="506"/>
      <c r="V540" s="506"/>
      <c r="W540" s="506"/>
      <c r="X540" s="506">
        <f t="shared" ref="X540" si="51">X533+X537-X538+X539</f>
        <v>0</v>
      </c>
      <c r="Y540" s="506"/>
      <c r="Z540" s="506"/>
      <c r="AA540" s="506"/>
      <c r="AB540" s="506">
        <f t="shared" ref="AB540" si="52">AB533+AB537-AB538+AB539</f>
        <v>0</v>
      </c>
      <c r="AC540" s="506"/>
      <c r="AD540" s="506"/>
      <c r="AE540" s="506"/>
      <c r="AF540" s="506">
        <f t="shared" ref="AF540" si="53">AF533+AF537-AF538+AF539</f>
        <v>0</v>
      </c>
      <c r="AG540" s="506"/>
      <c r="AH540" s="506"/>
      <c r="AI540" s="506"/>
      <c r="AJ540" s="506">
        <f t="shared" ref="AJ540" si="54">AJ533+AJ537-AJ538+AJ539</f>
        <v>0</v>
      </c>
      <c r="AK540" s="506"/>
      <c r="AL540" s="506"/>
      <c r="AM540" s="506"/>
      <c r="AN540" s="506">
        <f t="shared" ref="AN540" si="55">AN533+AN537-AN538+AN539</f>
        <v>0</v>
      </c>
      <c r="AO540" s="506"/>
      <c r="AP540" s="506"/>
      <c r="AQ540" s="506"/>
    </row>
    <row r="541" spans="3:43" ht="12.75" customHeight="1">
      <c r="C541" s="511"/>
      <c r="D541" s="511"/>
      <c r="E541" s="511"/>
      <c r="F541" s="511"/>
      <c r="G541" s="511"/>
      <c r="H541" s="506"/>
      <c r="I541" s="506"/>
      <c r="J541" s="506"/>
      <c r="K541" s="506"/>
      <c r="L541" s="506"/>
      <c r="M541" s="506"/>
      <c r="N541" s="506"/>
      <c r="O541" s="506"/>
      <c r="P541" s="506"/>
      <c r="Q541" s="506"/>
      <c r="R541" s="506"/>
      <c r="S541" s="506"/>
      <c r="T541" s="506"/>
      <c r="U541" s="506"/>
      <c r="V541" s="506"/>
      <c r="W541" s="506"/>
      <c r="X541" s="506"/>
      <c r="Y541" s="506"/>
      <c r="Z541" s="506"/>
      <c r="AA541" s="506"/>
      <c r="AB541" s="506"/>
      <c r="AC541" s="506"/>
      <c r="AD541" s="506"/>
      <c r="AE541" s="506"/>
      <c r="AF541" s="506"/>
      <c r="AG541" s="506"/>
      <c r="AH541" s="506"/>
      <c r="AI541" s="506"/>
      <c r="AJ541" s="506"/>
      <c r="AK541" s="506"/>
      <c r="AL541" s="506"/>
      <c r="AM541" s="506"/>
      <c r="AN541" s="506"/>
      <c r="AO541" s="506"/>
      <c r="AP541" s="506"/>
      <c r="AQ541" s="506"/>
    </row>
    <row r="542" spans="3:43" ht="12.75" customHeight="1">
      <c r="C542" s="511"/>
      <c r="D542" s="511"/>
      <c r="E542" s="511"/>
      <c r="F542" s="511"/>
      <c r="G542" s="511"/>
      <c r="H542" s="506"/>
      <c r="I542" s="506"/>
      <c r="J542" s="506"/>
      <c r="K542" s="506"/>
      <c r="L542" s="506"/>
      <c r="M542" s="506"/>
      <c r="N542" s="506"/>
      <c r="O542" s="506"/>
      <c r="P542" s="506"/>
      <c r="Q542" s="506"/>
      <c r="R542" s="506"/>
      <c r="S542" s="506"/>
      <c r="T542" s="506"/>
      <c r="U542" s="506"/>
      <c r="V542" s="506"/>
      <c r="W542" s="506"/>
      <c r="X542" s="506"/>
      <c r="Y542" s="506"/>
      <c r="Z542" s="506"/>
      <c r="AA542" s="506"/>
      <c r="AB542" s="506"/>
      <c r="AC542" s="506"/>
      <c r="AD542" s="506"/>
      <c r="AE542" s="506"/>
      <c r="AF542" s="506"/>
      <c r="AG542" s="506"/>
      <c r="AH542" s="506"/>
      <c r="AI542" s="506"/>
      <c r="AJ542" s="506"/>
      <c r="AK542" s="506"/>
      <c r="AL542" s="506"/>
      <c r="AM542" s="506"/>
      <c r="AN542" s="506"/>
      <c r="AO542" s="506"/>
      <c r="AP542" s="506"/>
      <c r="AQ542" s="506"/>
    </row>
    <row r="543" spans="3:43" ht="12.75" customHeight="1">
      <c r="C543" s="389"/>
      <c r="D543" s="389"/>
      <c r="E543" s="389"/>
      <c r="F543" s="389"/>
      <c r="G543" s="389"/>
      <c r="H543" s="408"/>
      <c r="I543" s="408"/>
      <c r="J543" s="408"/>
      <c r="K543" s="408"/>
      <c r="L543" s="408"/>
      <c r="M543" s="408"/>
      <c r="N543" s="408"/>
      <c r="O543" s="408"/>
      <c r="P543" s="408"/>
      <c r="Q543" s="408"/>
      <c r="R543" s="408"/>
      <c r="S543" s="408"/>
      <c r="T543" s="408"/>
      <c r="U543" s="408"/>
      <c r="V543" s="408"/>
      <c r="W543" s="408"/>
      <c r="X543" s="408"/>
      <c r="Y543" s="408"/>
      <c r="Z543" s="408"/>
      <c r="AA543" s="408"/>
      <c r="AB543" s="408"/>
      <c r="AC543" s="408"/>
      <c r="AD543" s="408"/>
      <c r="AE543" s="408"/>
      <c r="AF543" s="408"/>
      <c r="AG543" s="408"/>
      <c r="AH543" s="408"/>
      <c r="AI543" s="408"/>
      <c r="AJ543" s="408"/>
      <c r="AK543" s="408"/>
      <c r="AL543" s="408"/>
      <c r="AM543" s="408"/>
      <c r="AN543" s="408"/>
      <c r="AO543" s="408"/>
      <c r="AP543" s="408"/>
      <c r="AQ543" s="408"/>
    </row>
    <row r="544" spans="3:43" ht="12.75" customHeight="1">
      <c r="C544" s="581" t="s">
        <v>55</v>
      </c>
      <c r="D544" s="581"/>
      <c r="E544" s="581"/>
      <c r="F544" s="581"/>
      <c r="G544" s="581"/>
      <c r="H544" s="581"/>
      <c r="I544" s="581"/>
      <c r="J544" s="581"/>
      <c r="K544" s="581"/>
      <c r="L544" s="581"/>
      <c r="M544" s="581"/>
      <c r="N544" s="581"/>
      <c r="O544" s="581"/>
      <c r="P544" s="581"/>
      <c r="Q544" s="581"/>
      <c r="R544" s="581"/>
      <c r="S544" s="581"/>
      <c r="T544" s="581"/>
      <c r="U544" s="581"/>
      <c r="V544" s="581"/>
      <c r="W544" s="581"/>
      <c r="X544" s="581"/>
      <c r="Y544" s="581"/>
      <c r="Z544" s="581"/>
      <c r="AA544" s="581"/>
      <c r="AB544" s="581"/>
      <c r="AC544" s="581"/>
      <c r="AD544" s="581"/>
      <c r="AE544" s="581"/>
      <c r="AF544" s="581"/>
      <c r="AG544" s="581"/>
      <c r="AH544" s="581"/>
      <c r="AI544" s="581"/>
      <c r="AJ544" s="581"/>
      <c r="AK544" s="581"/>
      <c r="AL544" s="581"/>
      <c r="AM544" s="581"/>
      <c r="AN544" s="581"/>
      <c r="AO544" s="581"/>
      <c r="AP544" s="581"/>
      <c r="AQ544" s="581"/>
    </row>
    <row r="545" spans="3:43" ht="12.75" customHeight="1">
      <c r="C545" s="280" t="s">
        <v>48</v>
      </c>
      <c r="D545" s="280"/>
      <c r="E545" s="280"/>
      <c r="F545" s="280"/>
      <c r="G545" s="280"/>
      <c r="H545" s="578">
        <f>H508-H521-H533</f>
        <v>0</v>
      </c>
      <c r="I545" s="578"/>
      <c r="J545" s="578"/>
      <c r="K545" s="578"/>
      <c r="L545" s="578">
        <f>L508-L521-L533</f>
        <v>0</v>
      </c>
      <c r="M545" s="578"/>
      <c r="N545" s="578"/>
      <c r="O545" s="578"/>
      <c r="P545" s="578">
        <f>P508-P521-P533</f>
        <v>1091067</v>
      </c>
      <c r="Q545" s="578"/>
      <c r="R545" s="578"/>
      <c r="S545" s="578"/>
      <c r="T545" s="578">
        <f>T508-T521-T533</f>
        <v>0</v>
      </c>
      <c r="U545" s="578"/>
      <c r="V545" s="578"/>
      <c r="W545" s="578"/>
      <c r="X545" s="578">
        <f>X508-X521-X533</f>
        <v>0</v>
      </c>
      <c r="Y545" s="578"/>
      <c r="Z545" s="578"/>
      <c r="AA545" s="578"/>
      <c r="AB545" s="578">
        <f>AB508-AB521-AB533</f>
        <v>0</v>
      </c>
      <c r="AC545" s="578"/>
      <c r="AD545" s="578"/>
      <c r="AE545" s="578"/>
      <c r="AF545" s="578">
        <f>AF508-AF521-AF533</f>
        <v>0</v>
      </c>
      <c r="AG545" s="578"/>
      <c r="AH545" s="578"/>
      <c r="AI545" s="578"/>
      <c r="AJ545" s="578">
        <f>AJ508-AJ521-AJ533</f>
        <v>0</v>
      </c>
      <c r="AK545" s="578"/>
      <c r="AL545" s="578"/>
      <c r="AM545" s="578"/>
      <c r="AN545" s="578">
        <f>SUM(H545:AM548)</f>
        <v>1091067</v>
      </c>
      <c r="AO545" s="578"/>
      <c r="AP545" s="578"/>
      <c r="AQ545" s="578"/>
    </row>
    <row r="546" spans="3:43" ht="12.75" customHeight="1">
      <c r="C546" s="511"/>
      <c r="D546" s="511"/>
      <c r="E546" s="511"/>
      <c r="F546" s="511"/>
      <c r="G546" s="511"/>
      <c r="H546" s="579"/>
      <c r="I546" s="579"/>
      <c r="J546" s="579"/>
      <c r="K546" s="579"/>
      <c r="L546" s="579"/>
      <c r="M546" s="579"/>
      <c r="N546" s="579"/>
      <c r="O546" s="579"/>
      <c r="P546" s="579"/>
      <c r="Q546" s="579"/>
      <c r="R546" s="579"/>
      <c r="S546" s="579"/>
      <c r="T546" s="579"/>
      <c r="U546" s="579"/>
      <c r="V546" s="579"/>
      <c r="W546" s="579"/>
      <c r="X546" s="579"/>
      <c r="Y546" s="579"/>
      <c r="Z546" s="579"/>
      <c r="AA546" s="579"/>
      <c r="AB546" s="579"/>
      <c r="AC546" s="579"/>
      <c r="AD546" s="579"/>
      <c r="AE546" s="579"/>
      <c r="AF546" s="579"/>
      <c r="AG546" s="579"/>
      <c r="AH546" s="579"/>
      <c r="AI546" s="579"/>
      <c r="AJ546" s="579"/>
      <c r="AK546" s="579"/>
      <c r="AL546" s="579"/>
      <c r="AM546" s="579"/>
      <c r="AN546" s="579"/>
      <c r="AO546" s="579"/>
      <c r="AP546" s="579"/>
      <c r="AQ546" s="579"/>
    </row>
    <row r="547" spans="3:43" ht="12.75" customHeight="1">
      <c r="C547" s="511"/>
      <c r="D547" s="511"/>
      <c r="E547" s="511"/>
      <c r="F547" s="511"/>
      <c r="G547" s="511"/>
      <c r="H547" s="579"/>
      <c r="I547" s="579"/>
      <c r="J547" s="579"/>
      <c r="K547" s="579"/>
      <c r="L547" s="579"/>
      <c r="M547" s="579"/>
      <c r="N547" s="579"/>
      <c r="O547" s="579"/>
      <c r="P547" s="579"/>
      <c r="Q547" s="579"/>
      <c r="R547" s="579"/>
      <c r="S547" s="579"/>
      <c r="T547" s="579"/>
      <c r="U547" s="579"/>
      <c r="V547" s="579"/>
      <c r="W547" s="579"/>
      <c r="X547" s="579"/>
      <c r="Y547" s="579"/>
      <c r="Z547" s="579"/>
      <c r="AA547" s="579"/>
      <c r="AB547" s="579"/>
      <c r="AC547" s="579"/>
      <c r="AD547" s="579"/>
      <c r="AE547" s="579"/>
      <c r="AF547" s="579"/>
      <c r="AG547" s="579"/>
      <c r="AH547" s="579"/>
      <c r="AI547" s="579"/>
      <c r="AJ547" s="579"/>
      <c r="AK547" s="579"/>
      <c r="AL547" s="579"/>
      <c r="AM547" s="579"/>
      <c r="AN547" s="579"/>
      <c r="AO547" s="579"/>
      <c r="AP547" s="579"/>
      <c r="AQ547" s="579"/>
    </row>
    <row r="548" spans="3:43" ht="12.75" customHeight="1">
      <c r="C548" s="389"/>
      <c r="D548" s="389"/>
      <c r="E548" s="389"/>
      <c r="F548" s="389"/>
      <c r="G548" s="389"/>
      <c r="H548" s="580"/>
      <c r="I548" s="580"/>
      <c r="J548" s="580"/>
      <c r="K548" s="580"/>
      <c r="L548" s="580"/>
      <c r="M548" s="580"/>
      <c r="N548" s="580"/>
      <c r="O548" s="580"/>
      <c r="P548" s="580"/>
      <c r="Q548" s="580"/>
      <c r="R548" s="580"/>
      <c r="S548" s="580"/>
      <c r="T548" s="580"/>
      <c r="U548" s="580"/>
      <c r="V548" s="580"/>
      <c r="W548" s="580"/>
      <c r="X548" s="580"/>
      <c r="Y548" s="580"/>
      <c r="Z548" s="580"/>
      <c r="AA548" s="580"/>
      <c r="AB548" s="580"/>
      <c r="AC548" s="580"/>
      <c r="AD548" s="580"/>
      <c r="AE548" s="580"/>
      <c r="AF548" s="580"/>
      <c r="AG548" s="580"/>
      <c r="AH548" s="580"/>
      <c r="AI548" s="580"/>
      <c r="AJ548" s="580"/>
      <c r="AK548" s="580"/>
      <c r="AL548" s="580"/>
      <c r="AM548" s="580"/>
      <c r="AN548" s="580"/>
      <c r="AO548" s="580"/>
      <c r="AP548" s="580"/>
      <c r="AQ548" s="580"/>
    </row>
    <row r="549" spans="3:43" ht="12.75" customHeight="1">
      <c r="C549" s="280" t="s">
        <v>52</v>
      </c>
      <c r="D549" s="280"/>
      <c r="E549" s="280"/>
      <c r="F549" s="280"/>
      <c r="G549" s="280"/>
      <c r="H549" s="578">
        <f>H515-H528-H540</f>
        <v>0</v>
      </c>
      <c r="I549" s="578"/>
      <c r="J549" s="578"/>
      <c r="K549" s="578"/>
      <c r="L549" s="578">
        <f>L515-L528-L540</f>
        <v>0</v>
      </c>
      <c r="M549" s="578"/>
      <c r="N549" s="578"/>
      <c r="O549" s="578"/>
      <c r="P549" s="578">
        <f>P515-P528-P540</f>
        <v>610887</v>
      </c>
      <c r="Q549" s="578"/>
      <c r="R549" s="578"/>
      <c r="S549" s="578"/>
      <c r="T549" s="578">
        <f>T515-T528-T540</f>
        <v>0</v>
      </c>
      <c r="U549" s="578"/>
      <c r="V549" s="578"/>
      <c r="W549" s="578"/>
      <c r="X549" s="578">
        <f>X515-X528-X540</f>
        <v>0</v>
      </c>
      <c r="Y549" s="578"/>
      <c r="Z549" s="578"/>
      <c r="AA549" s="578"/>
      <c r="AB549" s="578">
        <f>AB515-AB528-AB540</f>
        <v>0</v>
      </c>
      <c r="AC549" s="578"/>
      <c r="AD549" s="578"/>
      <c r="AE549" s="578"/>
      <c r="AF549" s="578">
        <f>AF515-AF528-AF540</f>
        <v>0</v>
      </c>
      <c r="AG549" s="578"/>
      <c r="AH549" s="578"/>
      <c r="AI549" s="578"/>
      <c r="AJ549" s="578">
        <f>AJ515-AJ528-AJ540</f>
        <v>0</v>
      </c>
      <c r="AK549" s="578"/>
      <c r="AL549" s="578"/>
      <c r="AM549" s="578"/>
      <c r="AN549" s="578">
        <f>SUM(H549:AM552)</f>
        <v>610887</v>
      </c>
      <c r="AO549" s="578"/>
      <c r="AP549" s="578"/>
      <c r="AQ549" s="578"/>
    </row>
    <row r="550" spans="3:43" ht="12.75" customHeight="1">
      <c r="C550" s="511"/>
      <c r="D550" s="511"/>
      <c r="E550" s="511"/>
      <c r="F550" s="511"/>
      <c r="G550" s="511"/>
      <c r="H550" s="579"/>
      <c r="I550" s="579"/>
      <c r="J550" s="579"/>
      <c r="K550" s="579"/>
      <c r="L550" s="579"/>
      <c r="M550" s="579"/>
      <c r="N550" s="579"/>
      <c r="O550" s="579"/>
      <c r="P550" s="579"/>
      <c r="Q550" s="579"/>
      <c r="R550" s="579"/>
      <c r="S550" s="579"/>
      <c r="T550" s="579"/>
      <c r="U550" s="579"/>
      <c r="V550" s="579"/>
      <c r="W550" s="579"/>
      <c r="X550" s="579"/>
      <c r="Y550" s="579"/>
      <c r="Z550" s="579"/>
      <c r="AA550" s="579"/>
      <c r="AB550" s="579"/>
      <c r="AC550" s="579"/>
      <c r="AD550" s="579"/>
      <c r="AE550" s="579"/>
      <c r="AF550" s="579"/>
      <c r="AG550" s="579"/>
      <c r="AH550" s="579"/>
      <c r="AI550" s="579"/>
      <c r="AJ550" s="579"/>
      <c r="AK550" s="579"/>
      <c r="AL550" s="579"/>
      <c r="AM550" s="579"/>
      <c r="AN550" s="579"/>
      <c r="AO550" s="579"/>
      <c r="AP550" s="579"/>
      <c r="AQ550" s="579"/>
    </row>
    <row r="551" spans="3:43" ht="12.75" customHeight="1">
      <c r="C551" s="511"/>
      <c r="D551" s="511"/>
      <c r="E551" s="511"/>
      <c r="F551" s="511"/>
      <c r="G551" s="511"/>
      <c r="H551" s="579"/>
      <c r="I551" s="579"/>
      <c r="J551" s="579"/>
      <c r="K551" s="579"/>
      <c r="L551" s="579"/>
      <c r="M551" s="579"/>
      <c r="N551" s="579"/>
      <c r="O551" s="579"/>
      <c r="P551" s="579"/>
      <c r="Q551" s="579"/>
      <c r="R551" s="579"/>
      <c r="S551" s="579"/>
      <c r="T551" s="579"/>
      <c r="U551" s="579"/>
      <c r="V551" s="579"/>
      <c r="W551" s="579"/>
      <c r="X551" s="579"/>
      <c r="Y551" s="579"/>
      <c r="Z551" s="579"/>
      <c r="AA551" s="579"/>
      <c r="AB551" s="579"/>
      <c r="AC551" s="579"/>
      <c r="AD551" s="579"/>
      <c r="AE551" s="579"/>
      <c r="AF551" s="579"/>
      <c r="AG551" s="579"/>
      <c r="AH551" s="579"/>
      <c r="AI551" s="579"/>
      <c r="AJ551" s="579"/>
      <c r="AK551" s="579"/>
      <c r="AL551" s="579"/>
      <c r="AM551" s="579"/>
      <c r="AN551" s="579"/>
      <c r="AO551" s="579"/>
      <c r="AP551" s="579"/>
      <c r="AQ551" s="579"/>
    </row>
    <row r="552" spans="3:43" ht="12.75" customHeight="1">
      <c r="C552" s="389"/>
      <c r="D552" s="389"/>
      <c r="E552" s="389"/>
      <c r="F552" s="389"/>
      <c r="G552" s="389"/>
      <c r="H552" s="580"/>
      <c r="I552" s="580"/>
      <c r="J552" s="580"/>
      <c r="K552" s="580"/>
      <c r="L552" s="580"/>
      <c r="M552" s="580"/>
      <c r="N552" s="580"/>
      <c r="O552" s="580"/>
      <c r="P552" s="580"/>
      <c r="Q552" s="580"/>
      <c r="R552" s="580"/>
      <c r="S552" s="580"/>
      <c r="T552" s="580"/>
      <c r="U552" s="580"/>
      <c r="V552" s="580"/>
      <c r="W552" s="580"/>
      <c r="X552" s="580"/>
      <c r="Y552" s="580"/>
      <c r="Z552" s="580"/>
      <c r="AA552" s="580"/>
      <c r="AB552" s="580"/>
      <c r="AC552" s="580"/>
      <c r="AD552" s="580"/>
      <c r="AE552" s="580"/>
      <c r="AF552" s="580"/>
      <c r="AG552" s="580"/>
      <c r="AH552" s="580"/>
      <c r="AI552" s="580"/>
      <c r="AJ552" s="580"/>
      <c r="AK552" s="580"/>
      <c r="AL552" s="580"/>
      <c r="AM552" s="580"/>
      <c r="AN552" s="580"/>
      <c r="AO552" s="580"/>
      <c r="AP552" s="580"/>
      <c r="AQ552" s="580"/>
    </row>
    <row r="553" spans="3:43" ht="16.5" customHeight="1">
      <c r="C553" s="69"/>
    </row>
    <row r="554" spans="3:43" ht="12.75" customHeight="1">
      <c r="C554" s="234" t="s">
        <v>57</v>
      </c>
      <c r="D554" s="234"/>
      <c r="E554" s="234"/>
      <c r="F554" s="234"/>
      <c r="G554" s="234"/>
      <c r="H554" s="190" t="s">
        <v>15</v>
      </c>
      <c r="I554" s="190"/>
      <c r="J554" s="190"/>
      <c r="K554" s="190"/>
      <c r="L554" s="190"/>
      <c r="M554" s="190"/>
      <c r="N554" s="190"/>
      <c r="O554" s="190"/>
      <c r="P554" s="190"/>
      <c r="Q554" s="190"/>
      <c r="R554" s="190"/>
      <c r="S554" s="190"/>
      <c r="T554" s="190"/>
      <c r="U554" s="190"/>
      <c r="V554" s="190"/>
      <c r="W554" s="190"/>
      <c r="X554" s="190"/>
      <c r="Y554" s="190"/>
      <c r="Z554" s="190"/>
      <c r="AA554" s="190"/>
      <c r="AB554" s="190"/>
      <c r="AC554" s="190"/>
      <c r="AD554" s="190"/>
      <c r="AE554" s="190"/>
      <c r="AF554" s="190"/>
      <c r="AG554" s="190"/>
      <c r="AH554" s="190"/>
      <c r="AI554" s="190"/>
      <c r="AJ554" s="190"/>
      <c r="AK554" s="190"/>
      <c r="AL554" s="190"/>
      <c r="AM554" s="190"/>
      <c r="AN554" s="190"/>
      <c r="AO554" s="190"/>
      <c r="AP554" s="190"/>
      <c r="AQ554" s="190"/>
    </row>
    <row r="555" spans="3:43" ht="12.75" customHeight="1">
      <c r="C555" s="234"/>
      <c r="D555" s="234"/>
      <c r="E555" s="234"/>
      <c r="F555" s="234"/>
      <c r="G555" s="234"/>
      <c r="H555" s="234" t="s">
        <v>58</v>
      </c>
      <c r="I555" s="234"/>
      <c r="J555" s="234"/>
      <c r="K555" s="234"/>
      <c r="L555" s="234" t="s">
        <v>59</v>
      </c>
      <c r="M555" s="234"/>
      <c r="N555" s="234"/>
      <c r="O555" s="234"/>
      <c r="P555" s="234" t="s">
        <v>1491</v>
      </c>
      <c r="Q555" s="234"/>
      <c r="R555" s="234"/>
      <c r="S555" s="234"/>
      <c r="T555" s="234" t="s">
        <v>63</v>
      </c>
      <c r="U555" s="234"/>
      <c r="V555" s="234"/>
      <c r="W555" s="234"/>
      <c r="X555" s="234" t="s">
        <v>60</v>
      </c>
      <c r="Y555" s="234"/>
      <c r="Z555" s="234"/>
      <c r="AA555" s="234"/>
      <c r="AB555" s="234" t="s">
        <v>61</v>
      </c>
      <c r="AC555" s="234"/>
      <c r="AD555" s="234"/>
      <c r="AE555" s="234"/>
      <c r="AF555" s="234" t="s">
        <v>62</v>
      </c>
      <c r="AG555" s="234"/>
      <c r="AH555" s="234"/>
      <c r="AI555" s="234"/>
      <c r="AJ555" s="234" t="s">
        <v>1470</v>
      </c>
      <c r="AK555" s="234"/>
      <c r="AL555" s="234"/>
      <c r="AM555" s="234"/>
      <c r="AN555" s="234" t="s">
        <v>36</v>
      </c>
      <c r="AO555" s="234"/>
      <c r="AP555" s="234"/>
      <c r="AQ555" s="234"/>
    </row>
    <row r="556" spans="3:43" ht="12.75" customHeight="1">
      <c r="C556" s="234"/>
      <c r="D556" s="234"/>
      <c r="E556" s="234"/>
      <c r="F556" s="234"/>
      <c r="G556" s="234"/>
      <c r="H556" s="234"/>
      <c r="I556" s="234"/>
      <c r="J556" s="234"/>
      <c r="K556" s="234"/>
      <c r="L556" s="234"/>
      <c r="M556" s="234"/>
      <c r="N556" s="234"/>
      <c r="O556" s="234"/>
      <c r="P556" s="234"/>
      <c r="Q556" s="234"/>
      <c r="R556" s="234"/>
      <c r="S556" s="234"/>
      <c r="T556" s="234"/>
      <c r="U556" s="234"/>
      <c r="V556" s="234"/>
      <c r="W556" s="234"/>
      <c r="X556" s="234"/>
      <c r="Y556" s="234"/>
      <c r="Z556" s="234"/>
      <c r="AA556" s="234"/>
      <c r="AB556" s="234"/>
      <c r="AC556" s="234"/>
      <c r="AD556" s="234"/>
      <c r="AE556" s="234"/>
      <c r="AF556" s="234"/>
      <c r="AG556" s="234"/>
      <c r="AH556" s="234"/>
      <c r="AI556" s="234"/>
      <c r="AJ556" s="234"/>
      <c r="AK556" s="234"/>
      <c r="AL556" s="234"/>
      <c r="AM556" s="234"/>
      <c r="AN556" s="234"/>
      <c r="AO556" s="234"/>
      <c r="AP556" s="234"/>
      <c r="AQ556" s="234"/>
    </row>
    <row r="557" spans="3:43" ht="12.75" customHeight="1">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row>
    <row r="558" spans="3:43" ht="12.75" customHeight="1">
      <c r="C558" s="234"/>
      <c r="D558" s="234"/>
      <c r="E558" s="234"/>
      <c r="F558" s="234"/>
      <c r="G558" s="234"/>
      <c r="H558" s="234"/>
      <c r="I558" s="234"/>
      <c r="J558" s="234"/>
      <c r="K558" s="234"/>
      <c r="L558" s="234"/>
      <c r="M558" s="234"/>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row>
    <row r="559" spans="3:43" ht="12.75" customHeight="1">
      <c r="C559" s="234"/>
      <c r="D559" s="234"/>
      <c r="E559" s="234"/>
      <c r="F559" s="234"/>
      <c r="G559" s="234"/>
      <c r="H559" s="234"/>
      <c r="I559" s="234"/>
      <c r="J559" s="234"/>
      <c r="K559" s="234"/>
      <c r="L559" s="234"/>
      <c r="M559" s="234"/>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row>
    <row r="560" spans="3:43" ht="12.75" customHeight="1">
      <c r="C560" s="234"/>
      <c r="D560" s="234"/>
      <c r="E560" s="234"/>
      <c r="F560" s="234"/>
      <c r="G560" s="234"/>
      <c r="H560" s="234"/>
      <c r="I560" s="234"/>
      <c r="J560" s="234"/>
      <c r="K560" s="234"/>
      <c r="L560" s="234"/>
      <c r="M560" s="234"/>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row>
    <row r="561" spans="3:43" ht="3" customHeight="1">
      <c r="C561" s="235"/>
      <c r="D561" s="235"/>
      <c r="E561" s="235"/>
      <c r="F561" s="235"/>
      <c r="G561" s="235"/>
      <c r="H561" s="235"/>
      <c r="I561" s="235"/>
      <c r="J561" s="235"/>
      <c r="K561" s="235"/>
      <c r="L561" s="235"/>
      <c r="M561" s="235"/>
      <c r="N561" s="235"/>
      <c r="O561" s="235"/>
      <c r="P561" s="235"/>
      <c r="Q561" s="235"/>
      <c r="R561" s="235"/>
      <c r="S561" s="235"/>
      <c r="T561" s="235"/>
      <c r="U561" s="235"/>
      <c r="V561" s="235"/>
      <c r="W561" s="235"/>
      <c r="X561" s="235"/>
      <c r="Y561" s="235"/>
      <c r="Z561" s="235"/>
      <c r="AA561" s="235"/>
      <c r="AB561" s="235"/>
      <c r="AC561" s="235"/>
      <c r="AD561" s="235"/>
      <c r="AE561" s="235"/>
      <c r="AF561" s="235"/>
      <c r="AG561" s="235"/>
      <c r="AH561" s="235"/>
      <c r="AI561" s="235"/>
      <c r="AJ561" s="235"/>
      <c r="AK561" s="235"/>
      <c r="AL561" s="235"/>
      <c r="AM561" s="235"/>
      <c r="AN561" s="235"/>
      <c r="AO561" s="235"/>
      <c r="AP561" s="235"/>
      <c r="AQ561" s="235"/>
    </row>
    <row r="562" spans="3:43" ht="12.75" customHeight="1">
      <c r="C562" s="582" t="s">
        <v>26</v>
      </c>
      <c r="D562" s="582"/>
      <c r="E562" s="582"/>
      <c r="F562" s="582"/>
      <c r="G562" s="582"/>
      <c r="H562" s="582" t="s">
        <v>30</v>
      </c>
      <c r="I562" s="582"/>
      <c r="J562" s="582"/>
      <c r="K562" s="582"/>
      <c r="L562" s="582" t="s">
        <v>31</v>
      </c>
      <c r="M562" s="582"/>
      <c r="N562" s="582"/>
      <c r="O562" s="582"/>
      <c r="P562" s="582" t="s">
        <v>33</v>
      </c>
      <c r="Q562" s="582"/>
      <c r="R562" s="582"/>
      <c r="S562" s="582"/>
      <c r="T562" s="582" t="s">
        <v>35</v>
      </c>
      <c r="U562" s="582"/>
      <c r="V562" s="582"/>
      <c r="W562" s="582"/>
      <c r="X562" s="582" t="s">
        <v>38</v>
      </c>
      <c r="Y562" s="582"/>
      <c r="Z562" s="582"/>
      <c r="AA562" s="582"/>
      <c r="AB562" s="582" t="s">
        <v>44</v>
      </c>
      <c r="AC562" s="582"/>
      <c r="AD562" s="582"/>
      <c r="AE562" s="582"/>
      <c r="AF562" s="582" t="s">
        <v>45</v>
      </c>
      <c r="AG562" s="582"/>
      <c r="AH562" s="582"/>
      <c r="AI562" s="582"/>
      <c r="AJ562" s="582" t="s">
        <v>46</v>
      </c>
      <c r="AK562" s="582"/>
      <c r="AL562" s="582"/>
      <c r="AM562" s="582"/>
      <c r="AN562" s="582" t="s">
        <v>64</v>
      </c>
      <c r="AO562" s="582"/>
      <c r="AP562" s="582"/>
      <c r="AQ562" s="582"/>
    </row>
    <row r="563" spans="3:43" ht="12.75" customHeight="1">
      <c r="C563" s="581" t="s">
        <v>47</v>
      </c>
      <c r="D563" s="581"/>
      <c r="E563" s="581"/>
      <c r="F563" s="581"/>
      <c r="G563" s="581"/>
      <c r="H563" s="581"/>
      <c r="I563" s="581"/>
      <c r="J563" s="581"/>
      <c r="K563" s="581"/>
      <c r="L563" s="581"/>
      <c r="M563" s="581"/>
      <c r="N563" s="581"/>
      <c r="O563" s="581"/>
      <c r="P563" s="581"/>
      <c r="Q563" s="581"/>
      <c r="R563" s="581"/>
      <c r="S563" s="581"/>
      <c r="T563" s="581"/>
      <c r="U563" s="581"/>
      <c r="V563" s="581"/>
      <c r="W563" s="581"/>
      <c r="X563" s="581"/>
      <c r="Y563" s="581"/>
      <c r="Z563" s="581"/>
      <c r="AA563" s="581"/>
      <c r="AB563" s="581"/>
      <c r="AC563" s="581"/>
      <c r="AD563" s="581"/>
      <c r="AE563" s="581"/>
      <c r="AF563" s="581"/>
      <c r="AG563" s="581"/>
      <c r="AH563" s="581"/>
      <c r="AI563" s="581"/>
      <c r="AJ563" s="581"/>
      <c r="AK563" s="581"/>
      <c r="AL563" s="581"/>
      <c r="AM563" s="581"/>
      <c r="AN563" s="581"/>
      <c r="AO563" s="581"/>
      <c r="AP563" s="581"/>
      <c r="AQ563" s="581"/>
    </row>
    <row r="564" spans="3:43" ht="12.75" customHeight="1">
      <c r="C564" s="280" t="s">
        <v>48</v>
      </c>
      <c r="D564" s="280"/>
      <c r="E564" s="280"/>
      <c r="F564" s="280"/>
      <c r="G564" s="280"/>
      <c r="H564" s="344"/>
      <c r="I564" s="344"/>
      <c r="J564" s="344"/>
      <c r="K564" s="344"/>
      <c r="L564" s="344"/>
      <c r="M564" s="344"/>
      <c r="N564" s="344"/>
      <c r="O564" s="344"/>
      <c r="P564" s="344">
        <v>3289640</v>
      </c>
      <c r="Q564" s="344"/>
      <c r="R564" s="344"/>
      <c r="S564" s="344"/>
      <c r="T564" s="344"/>
      <c r="U564" s="344"/>
      <c r="V564" s="344"/>
      <c r="W564" s="344"/>
      <c r="X564" s="344"/>
      <c r="Y564" s="344"/>
      <c r="Z564" s="344"/>
      <c r="AA564" s="344"/>
      <c r="AB564" s="344"/>
      <c r="AC564" s="344"/>
      <c r="AD564" s="344"/>
      <c r="AE564" s="344"/>
      <c r="AF564" s="344"/>
      <c r="AG564" s="344"/>
      <c r="AH564" s="344"/>
      <c r="AI564" s="344"/>
      <c r="AJ564" s="344">
        <v>833</v>
      </c>
      <c r="AK564" s="344"/>
      <c r="AL564" s="344"/>
      <c r="AM564" s="344"/>
      <c r="AN564" s="344">
        <f>SUM(H564:AM567)</f>
        <v>3290473</v>
      </c>
      <c r="AO564" s="344"/>
      <c r="AP564" s="344"/>
      <c r="AQ564" s="344"/>
    </row>
    <row r="565" spans="3:43" ht="12.75" customHeight="1">
      <c r="C565" s="511"/>
      <c r="D565" s="511"/>
      <c r="E565" s="511"/>
      <c r="F565" s="511"/>
      <c r="G565" s="511"/>
      <c r="H565" s="506"/>
      <c r="I565" s="506"/>
      <c r="J565" s="506"/>
      <c r="K565" s="506"/>
      <c r="L565" s="506"/>
      <c r="M565" s="506"/>
      <c r="N565" s="506"/>
      <c r="O565" s="506"/>
      <c r="P565" s="506"/>
      <c r="Q565" s="506"/>
      <c r="R565" s="506"/>
      <c r="S565" s="506"/>
      <c r="T565" s="506"/>
      <c r="U565" s="506"/>
      <c r="V565" s="506"/>
      <c r="W565" s="506"/>
      <c r="X565" s="506"/>
      <c r="Y565" s="506"/>
      <c r="Z565" s="506"/>
      <c r="AA565" s="506"/>
      <c r="AB565" s="506"/>
      <c r="AC565" s="506"/>
      <c r="AD565" s="506"/>
      <c r="AE565" s="506"/>
      <c r="AF565" s="506"/>
      <c r="AG565" s="506"/>
      <c r="AH565" s="506"/>
      <c r="AI565" s="506"/>
      <c r="AJ565" s="506"/>
      <c r="AK565" s="506"/>
      <c r="AL565" s="506"/>
      <c r="AM565" s="506"/>
      <c r="AN565" s="506"/>
      <c r="AO565" s="506"/>
      <c r="AP565" s="506"/>
      <c r="AQ565" s="506"/>
    </row>
    <row r="566" spans="3:43" ht="12.75" customHeight="1">
      <c r="C566" s="511"/>
      <c r="D566" s="511"/>
      <c r="E566" s="511"/>
      <c r="F566" s="511"/>
      <c r="G566" s="511"/>
      <c r="H566" s="506"/>
      <c r="I566" s="506"/>
      <c r="J566" s="506"/>
      <c r="K566" s="506"/>
      <c r="L566" s="506"/>
      <c r="M566" s="506"/>
      <c r="N566" s="506"/>
      <c r="O566" s="506"/>
      <c r="P566" s="506"/>
      <c r="Q566" s="506"/>
      <c r="R566" s="506"/>
      <c r="S566" s="506"/>
      <c r="T566" s="506"/>
      <c r="U566" s="506"/>
      <c r="V566" s="506"/>
      <c r="W566" s="506"/>
      <c r="X566" s="506"/>
      <c r="Y566" s="506"/>
      <c r="Z566" s="506"/>
      <c r="AA566" s="506"/>
      <c r="AB566" s="506"/>
      <c r="AC566" s="506"/>
      <c r="AD566" s="506"/>
      <c r="AE566" s="506"/>
      <c r="AF566" s="506"/>
      <c r="AG566" s="506"/>
      <c r="AH566" s="506"/>
      <c r="AI566" s="506"/>
      <c r="AJ566" s="506"/>
      <c r="AK566" s="506"/>
      <c r="AL566" s="506"/>
      <c r="AM566" s="506"/>
      <c r="AN566" s="506"/>
      <c r="AO566" s="506"/>
      <c r="AP566" s="506"/>
      <c r="AQ566" s="506"/>
    </row>
    <row r="567" spans="3:43" ht="12.75" customHeight="1">
      <c r="C567" s="511"/>
      <c r="D567" s="511"/>
      <c r="E567" s="511"/>
      <c r="F567" s="511"/>
      <c r="G567" s="511"/>
      <c r="H567" s="506"/>
      <c r="I567" s="506"/>
      <c r="J567" s="506"/>
      <c r="K567" s="506"/>
      <c r="L567" s="506"/>
      <c r="M567" s="506"/>
      <c r="N567" s="506"/>
      <c r="O567" s="506"/>
      <c r="P567" s="506"/>
      <c r="Q567" s="506"/>
      <c r="R567" s="506"/>
      <c r="S567" s="506"/>
      <c r="T567" s="506"/>
      <c r="U567" s="506"/>
      <c r="V567" s="506"/>
      <c r="W567" s="506"/>
      <c r="X567" s="506"/>
      <c r="Y567" s="506"/>
      <c r="Z567" s="506"/>
      <c r="AA567" s="506"/>
      <c r="AB567" s="506"/>
      <c r="AC567" s="506"/>
      <c r="AD567" s="506"/>
      <c r="AE567" s="506"/>
      <c r="AF567" s="506"/>
      <c r="AG567" s="506"/>
      <c r="AH567" s="506"/>
      <c r="AI567" s="506"/>
      <c r="AJ567" s="506"/>
      <c r="AK567" s="506"/>
      <c r="AL567" s="506"/>
      <c r="AM567" s="506"/>
      <c r="AN567" s="506"/>
      <c r="AO567" s="506"/>
      <c r="AP567" s="506"/>
      <c r="AQ567" s="506"/>
    </row>
    <row r="568" spans="3:43" ht="12.75" customHeight="1">
      <c r="C568" s="228" t="s">
        <v>49</v>
      </c>
      <c r="D568" s="228"/>
      <c r="E568" s="228"/>
      <c r="F568" s="228"/>
      <c r="G568" s="228"/>
      <c r="H568" s="199"/>
      <c r="I568" s="199"/>
      <c r="J568" s="199"/>
      <c r="K568" s="199"/>
      <c r="L568" s="199"/>
      <c r="M568" s="199"/>
      <c r="N568" s="199"/>
      <c r="O568" s="199"/>
      <c r="P568" s="199">
        <v>124440</v>
      </c>
      <c r="Q568" s="199"/>
      <c r="R568" s="199"/>
      <c r="S568" s="199"/>
      <c r="T568" s="199"/>
      <c r="U568" s="199"/>
      <c r="V568" s="199"/>
      <c r="W568" s="199"/>
      <c r="X568" s="199"/>
      <c r="Y568" s="199"/>
      <c r="Z568" s="199"/>
      <c r="AA568" s="199"/>
      <c r="AB568" s="199"/>
      <c r="AC568" s="199"/>
      <c r="AD568" s="199"/>
      <c r="AE568" s="199"/>
      <c r="AF568" s="199"/>
      <c r="AG568" s="199"/>
      <c r="AH568" s="199"/>
      <c r="AI568" s="199"/>
      <c r="AJ568" s="199"/>
      <c r="AK568" s="199"/>
      <c r="AL568" s="199"/>
      <c r="AM568" s="199"/>
      <c r="AN568" s="199">
        <f>SUM(H568:AM568)</f>
        <v>124440</v>
      </c>
      <c r="AO568" s="199"/>
      <c r="AP568" s="199"/>
      <c r="AQ568" s="199"/>
    </row>
    <row r="569" spans="3:43" ht="12.75" customHeight="1">
      <c r="C569" s="228" t="s">
        <v>50</v>
      </c>
      <c r="D569" s="228"/>
      <c r="E569" s="228"/>
      <c r="F569" s="228"/>
      <c r="G569" s="228"/>
      <c r="H569" s="199"/>
      <c r="I569" s="199"/>
      <c r="J569" s="199"/>
      <c r="K569" s="199"/>
      <c r="L569" s="199"/>
      <c r="M569" s="199"/>
      <c r="N569" s="199"/>
      <c r="O569" s="199"/>
      <c r="P569" s="199">
        <v>80458</v>
      </c>
      <c r="Q569" s="199"/>
      <c r="R569" s="199"/>
      <c r="S569" s="199"/>
      <c r="T569" s="199"/>
      <c r="U569" s="199"/>
      <c r="V569" s="199"/>
      <c r="W569" s="199"/>
      <c r="X569" s="199"/>
      <c r="Y569" s="199"/>
      <c r="Z569" s="199"/>
      <c r="AA569" s="199"/>
      <c r="AB569" s="199"/>
      <c r="AC569" s="199"/>
      <c r="AD569" s="199"/>
      <c r="AE569" s="199"/>
      <c r="AF569" s="199"/>
      <c r="AG569" s="199"/>
      <c r="AH569" s="199"/>
      <c r="AI569" s="199"/>
      <c r="AJ569" s="199">
        <v>833</v>
      </c>
      <c r="AK569" s="199"/>
      <c r="AL569" s="199"/>
      <c r="AM569" s="199"/>
      <c r="AN569" s="199">
        <f>SUM(H569:AM569)</f>
        <v>81291</v>
      </c>
      <c r="AO569" s="199"/>
      <c r="AP569" s="199"/>
      <c r="AQ569" s="199"/>
    </row>
    <row r="570" spans="3:43" ht="12.75" customHeight="1">
      <c r="C570" s="228" t="s">
        <v>51</v>
      </c>
      <c r="D570" s="228"/>
      <c r="E570" s="228"/>
      <c r="F570" s="228"/>
      <c r="G570" s="228"/>
      <c r="H570" s="199"/>
      <c r="I570" s="199"/>
      <c r="J570" s="199"/>
      <c r="K570" s="199"/>
      <c r="L570" s="199"/>
      <c r="M570" s="199"/>
      <c r="N570" s="199"/>
      <c r="O570" s="199"/>
      <c r="P570" s="199"/>
      <c r="Q570" s="199"/>
      <c r="R570" s="199"/>
      <c r="S570" s="199"/>
      <c r="T570" s="199"/>
      <c r="U570" s="199"/>
      <c r="V570" s="199"/>
      <c r="W570" s="199"/>
      <c r="X570" s="199"/>
      <c r="Y570" s="199"/>
      <c r="Z570" s="199"/>
      <c r="AA570" s="199"/>
      <c r="AB570" s="199"/>
      <c r="AC570" s="199"/>
      <c r="AD570" s="199"/>
      <c r="AE570" s="199"/>
      <c r="AF570" s="199"/>
      <c r="AG570" s="199"/>
      <c r="AH570" s="199"/>
      <c r="AI570" s="199"/>
      <c r="AJ570" s="199"/>
      <c r="AK570" s="199"/>
      <c r="AL570" s="199"/>
      <c r="AM570" s="199"/>
      <c r="AN570" s="199">
        <f>SUM(H570:AM570)</f>
        <v>0</v>
      </c>
      <c r="AO570" s="199"/>
      <c r="AP570" s="199"/>
      <c r="AQ570" s="199"/>
    </row>
    <row r="571" spans="3:43" ht="12.75" customHeight="1">
      <c r="C571" s="511" t="s">
        <v>52</v>
      </c>
      <c r="D571" s="511"/>
      <c r="E571" s="511"/>
      <c r="F571" s="511"/>
      <c r="G571" s="511"/>
      <c r="H571" s="506">
        <f>H564+H568-H569+H570</f>
        <v>0</v>
      </c>
      <c r="I571" s="506"/>
      <c r="J571" s="506"/>
      <c r="K571" s="506"/>
      <c r="L571" s="506">
        <f t="shared" ref="L571" si="56">L564+L568-L569+L570</f>
        <v>0</v>
      </c>
      <c r="M571" s="506"/>
      <c r="N571" s="506"/>
      <c r="O571" s="506"/>
      <c r="P571" s="506">
        <f t="shared" ref="P571" si="57">P564+P568-P569+P570</f>
        <v>3333622</v>
      </c>
      <c r="Q571" s="506"/>
      <c r="R571" s="506"/>
      <c r="S571" s="506"/>
      <c r="T571" s="506">
        <f t="shared" ref="T571" si="58">T564+T568-T569+T570</f>
        <v>0</v>
      </c>
      <c r="U571" s="506"/>
      <c r="V571" s="506"/>
      <c r="W571" s="506"/>
      <c r="X571" s="506">
        <f t="shared" ref="X571" si="59">X564+X568-X569+X570</f>
        <v>0</v>
      </c>
      <c r="Y571" s="506"/>
      <c r="Z571" s="506"/>
      <c r="AA571" s="506"/>
      <c r="AB571" s="506">
        <f t="shared" ref="AB571" si="60">AB564+AB568-AB569+AB570</f>
        <v>0</v>
      </c>
      <c r="AC571" s="506"/>
      <c r="AD571" s="506"/>
      <c r="AE571" s="506"/>
      <c r="AF571" s="506">
        <f t="shared" ref="AF571" si="61">AF564+AF568-AF569+AF570</f>
        <v>0</v>
      </c>
      <c r="AG571" s="506"/>
      <c r="AH571" s="506"/>
      <c r="AI571" s="506"/>
      <c r="AJ571" s="506">
        <f t="shared" ref="AJ571" si="62">AJ564+AJ568-AJ569+AJ570</f>
        <v>0</v>
      </c>
      <c r="AK571" s="506"/>
      <c r="AL571" s="506"/>
      <c r="AM571" s="506"/>
      <c r="AN571" s="506">
        <f t="shared" ref="AN571" si="63">AN564+AN568-AN569+AN570</f>
        <v>3333622</v>
      </c>
      <c r="AO571" s="506"/>
      <c r="AP571" s="506"/>
      <c r="AQ571" s="506"/>
    </row>
    <row r="572" spans="3:43" ht="12.75" customHeight="1">
      <c r="C572" s="511"/>
      <c r="D572" s="511"/>
      <c r="E572" s="511"/>
      <c r="F572" s="511"/>
      <c r="G572" s="511"/>
      <c r="H572" s="506"/>
      <c r="I572" s="506"/>
      <c r="J572" s="506"/>
      <c r="K572" s="506"/>
      <c r="L572" s="506"/>
      <c r="M572" s="506"/>
      <c r="N572" s="506"/>
      <c r="O572" s="506"/>
      <c r="P572" s="506"/>
      <c r="Q572" s="506"/>
      <c r="R572" s="506"/>
      <c r="S572" s="506"/>
      <c r="T572" s="506"/>
      <c r="U572" s="506"/>
      <c r="V572" s="506"/>
      <c r="W572" s="506"/>
      <c r="X572" s="506"/>
      <c r="Y572" s="506"/>
      <c r="Z572" s="506"/>
      <c r="AA572" s="506"/>
      <c r="AB572" s="506"/>
      <c r="AC572" s="506"/>
      <c r="AD572" s="506"/>
      <c r="AE572" s="506"/>
      <c r="AF572" s="506"/>
      <c r="AG572" s="506"/>
      <c r="AH572" s="506"/>
      <c r="AI572" s="506"/>
      <c r="AJ572" s="506"/>
      <c r="AK572" s="506"/>
      <c r="AL572" s="506"/>
      <c r="AM572" s="506"/>
      <c r="AN572" s="506"/>
      <c r="AO572" s="506"/>
      <c r="AP572" s="506"/>
      <c r="AQ572" s="506"/>
    </row>
    <row r="573" spans="3:43" ht="12.75" customHeight="1">
      <c r="C573" s="511"/>
      <c r="D573" s="511"/>
      <c r="E573" s="511"/>
      <c r="F573" s="511"/>
      <c r="G573" s="511"/>
      <c r="H573" s="506"/>
      <c r="I573" s="506"/>
      <c r="J573" s="506"/>
      <c r="K573" s="506"/>
      <c r="L573" s="506"/>
      <c r="M573" s="506"/>
      <c r="N573" s="506"/>
      <c r="O573" s="506"/>
      <c r="P573" s="506"/>
      <c r="Q573" s="506"/>
      <c r="R573" s="506"/>
      <c r="S573" s="506"/>
      <c r="T573" s="506"/>
      <c r="U573" s="506"/>
      <c r="V573" s="506"/>
      <c r="W573" s="506"/>
      <c r="X573" s="506"/>
      <c r="Y573" s="506"/>
      <c r="Z573" s="506"/>
      <c r="AA573" s="506"/>
      <c r="AB573" s="506"/>
      <c r="AC573" s="506"/>
      <c r="AD573" s="506"/>
      <c r="AE573" s="506"/>
      <c r="AF573" s="506"/>
      <c r="AG573" s="506"/>
      <c r="AH573" s="506"/>
      <c r="AI573" s="506"/>
      <c r="AJ573" s="506"/>
      <c r="AK573" s="506"/>
      <c r="AL573" s="506"/>
      <c r="AM573" s="506"/>
      <c r="AN573" s="506"/>
      <c r="AO573" s="506"/>
      <c r="AP573" s="506"/>
      <c r="AQ573" s="506"/>
    </row>
    <row r="574" spans="3:43" ht="9" customHeight="1">
      <c r="C574" s="389"/>
      <c r="D574" s="389"/>
      <c r="E574" s="389"/>
      <c r="F574" s="389"/>
      <c r="G574" s="389"/>
      <c r="H574" s="408"/>
      <c r="I574" s="408"/>
      <c r="J574" s="408"/>
      <c r="K574" s="408"/>
      <c r="L574" s="408"/>
      <c r="M574" s="408"/>
      <c r="N574" s="408"/>
      <c r="O574" s="408"/>
      <c r="P574" s="408"/>
      <c r="Q574" s="408"/>
      <c r="R574" s="408"/>
      <c r="S574" s="408"/>
      <c r="T574" s="408"/>
      <c r="U574" s="408"/>
      <c r="V574" s="408"/>
      <c r="W574" s="408"/>
      <c r="X574" s="408"/>
      <c r="Y574" s="408"/>
      <c r="Z574" s="408"/>
      <c r="AA574" s="408"/>
      <c r="AB574" s="408"/>
      <c r="AC574" s="408"/>
      <c r="AD574" s="408"/>
      <c r="AE574" s="408"/>
      <c r="AF574" s="408"/>
      <c r="AG574" s="408"/>
      <c r="AH574" s="408"/>
      <c r="AI574" s="408"/>
      <c r="AJ574" s="408"/>
      <c r="AK574" s="408"/>
      <c r="AL574" s="408"/>
      <c r="AM574" s="408"/>
      <c r="AN574" s="408"/>
      <c r="AO574" s="408"/>
      <c r="AP574" s="408"/>
      <c r="AQ574" s="408"/>
    </row>
    <row r="575" spans="3:43" ht="12.75" customHeight="1">
      <c r="C575" s="581" t="s">
        <v>53</v>
      </c>
      <c r="D575" s="581"/>
      <c r="E575" s="581"/>
      <c r="F575" s="581"/>
      <c r="G575" s="581"/>
      <c r="H575" s="581"/>
      <c r="I575" s="581"/>
      <c r="J575" s="581"/>
      <c r="K575" s="581"/>
      <c r="L575" s="581"/>
      <c r="M575" s="581"/>
      <c r="N575" s="581"/>
      <c r="O575" s="581"/>
      <c r="P575" s="581"/>
      <c r="Q575" s="581"/>
      <c r="R575" s="581"/>
      <c r="S575" s="581"/>
      <c r="T575" s="581"/>
      <c r="U575" s="581"/>
      <c r="V575" s="581"/>
      <c r="W575" s="581"/>
      <c r="X575" s="581"/>
      <c r="Y575" s="581"/>
      <c r="Z575" s="581"/>
      <c r="AA575" s="581"/>
      <c r="AB575" s="581"/>
      <c r="AC575" s="581"/>
      <c r="AD575" s="581"/>
      <c r="AE575" s="581"/>
      <c r="AF575" s="581"/>
      <c r="AG575" s="581"/>
      <c r="AH575" s="581"/>
      <c r="AI575" s="581"/>
      <c r="AJ575" s="581"/>
      <c r="AK575" s="581"/>
      <c r="AL575" s="581"/>
      <c r="AM575" s="581"/>
      <c r="AN575" s="581"/>
      <c r="AO575" s="581"/>
      <c r="AP575" s="581"/>
      <c r="AQ575" s="581"/>
    </row>
    <row r="576" spans="3:43" ht="12.75" customHeight="1">
      <c r="C576" s="280" t="s">
        <v>48</v>
      </c>
      <c r="D576" s="280"/>
      <c r="E576" s="280"/>
      <c r="F576" s="280"/>
      <c r="G576" s="280"/>
      <c r="H576" s="344"/>
      <c r="I576" s="344"/>
      <c r="J576" s="344"/>
      <c r="K576" s="344"/>
      <c r="L576" s="344"/>
      <c r="M576" s="344"/>
      <c r="N576" s="344"/>
      <c r="O576" s="344"/>
      <c r="P576" s="344">
        <v>1785091</v>
      </c>
      <c r="Q576" s="344"/>
      <c r="R576" s="344"/>
      <c r="S576" s="344"/>
      <c r="T576" s="344"/>
      <c r="U576" s="344"/>
      <c r="V576" s="344"/>
      <c r="W576" s="344"/>
      <c r="X576" s="344"/>
      <c r="Y576" s="344"/>
      <c r="Z576" s="344"/>
      <c r="AA576" s="344"/>
      <c r="AB576" s="344"/>
      <c r="AC576" s="344"/>
      <c r="AD576" s="344"/>
      <c r="AE576" s="344"/>
      <c r="AF576" s="344"/>
      <c r="AG576" s="344"/>
      <c r="AH576" s="344"/>
      <c r="AI576" s="344"/>
      <c r="AJ576" s="344"/>
      <c r="AK576" s="344"/>
      <c r="AL576" s="344"/>
      <c r="AM576" s="344"/>
      <c r="AN576" s="344">
        <f>SUM(H576:AM579)</f>
        <v>1785091</v>
      </c>
      <c r="AO576" s="344"/>
      <c r="AP576" s="344"/>
      <c r="AQ576" s="344"/>
    </row>
    <row r="577" spans="3:43" ht="12.75" customHeight="1">
      <c r="C577" s="511"/>
      <c r="D577" s="511"/>
      <c r="E577" s="511"/>
      <c r="F577" s="511"/>
      <c r="G577" s="511"/>
      <c r="H577" s="506"/>
      <c r="I577" s="506"/>
      <c r="J577" s="506"/>
      <c r="K577" s="506"/>
      <c r="L577" s="506"/>
      <c r="M577" s="506"/>
      <c r="N577" s="506"/>
      <c r="O577" s="506"/>
      <c r="P577" s="506"/>
      <c r="Q577" s="506"/>
      <c r="R577" s="506"/>
      <c r="S577" s="506"/>
      <c r="T577" s="506"/>
      <c r="U577" s="506"/>
      <c r="V577" s="506"/>
      <c r="W577" s="506"/>
      <c r="X577" s="506"/>
      <c r="Y577" s="506"/>
      <c r="Z577" s="506"/>
      <c r="AA577" s="506"/>
      <c r="AB577" s="506"/>
      <c r="AC577" s="506"/>
      <c r="AD577" s="506"/>
      <c r="AE577" s="506"/>
      <c r="AF577" s="506"/>
      <c r="AG577" s="506"/>
      <c r="AH577" s="506"/>
      <c r="AI577" s="506"/>
      <c r="AJ577" s="506"/>
      <c r="AK577" s="506"/>
      <c r="AL577" s="506"/>
      <c r="AM577" s="506"/>
      <c r="AN577" s="506"/>
      <c r="AO577" s="506"/>
      <c r="AP577" s="506"/>
      <c r="AQ577" s="506"/>
    </row>
    <row r="578" spans="3:43" ht="12.75" customHeight="1">
      <c r="C578" s="511"/>
      <c r="D578" s="511"/>
      <c r="E578" s="511"/>
      <c r="F578" s="511"/>
      <c r="G578" s="511"/>
      <c r="H578" s="506"/>
      <c r="I578" s="506"/>
      <c r="J578" s="506"/>
      <c r="K578" s="506"/>
      <c r="L578" s="506"/>
      <c r="M578" s="506"/>
      <c r="N578" s="506"/>
      <c r="O578" s="506"/>
      <c r="P578" s="506"/>
      <c r="Q578" s="506"/>
      <c r="R578" s="506"/>
      <c r="S578" s="506"/>
      <c r="T578" s="506"/>
      <c r="U578" s="506"/>
      <c r="V578" s="506"/>
      <c r="W578" s="506"/>
      <c r="X578" s="506"/>
      <c r="Y578" s="506"/>
      <c r="Z578" s="506"/>
      <c r="AA578" s="506"/>
      <c r="AB578" s="506"/>
      <c r="AC578" s="506"/>
      <c r="AD578" s="506"/>
      <c r="AE578" s="506"/>
      <c r="AF578" s="506"/>
      <c r="AG578" s="506"/>
      <c r="AH578" s="506"/>
      <c r="AI578" s="506"/>
      <c r="AJ578" s="506"/>
      <c r="AK578" s="506"/>
      <c r="AL578" s="506"/>
      <c r="AM578" s="506"/>
      <c r="AN578" s="506"/>
      <c r="AO578" s="506"/>
      <c r="AP578" s="506"/>
      <c r="AQ578" s="506"/>
    </row>
    <row r="579" spans="3:43" ht="9" customHeight="1">
      <c r="C579" s="511"/>
      <c r="D579" s="511"/>
      <c r="E579" s="511"/>
      <c r="F579" s="511"/>
      <c r="G579" s="511"/>
      <c r="H579" s="506"/>
      <c r="I579" s="506"/>
      <c r="J579" s="506"/>
      <c r="K579" s="506"/>
      <c r="L579" s="506"/>
      <c r="M579" s="506"/>
      <c r="N579" s="506"/>
      <c r="O579" s="506"/>
      <c r="P579" s="506"/>
      <c r="Q579" s="506"/>
      <c r="R579" s="506"/>
      <c r="S579" s="506"/>
      <c r="T579" s="506"/>
      <c r="U579" s="506"/>
      <c r="V579" s="506"/>
      <c r="W579" s="506"/>
      <c r="X579" s="506"/>
      <c r="Y579" s="506"/>
      <c r="Z579" s="506"/>
      <c r="AA579" s="506"/>
      <c r="AB579" s="506"/>
      <c r="AC579" s="506"/>
      <c r="AD579" s="506"/>
      <c r="AE579" s="506"/>
      <c r="AF579" s="506"/>
      <c r="AG579" s="506"/>
      <c r="AH579" s="506"/>
      <c r="AI579" s="506"/>
      <c r="AJ579" s="506"/>
      <c r="AK579" s="506"/>
      <c r="AL579" s="506"/>
      <c r="AM579" s="506"/>
      <c r="AN579" s="506"/>
      <c r="AO579" s="506"/>
      <c r="AP579" s="506"/>
      <c r="AQ579" s="506"/>
    </row>
    <row r="580" spans="3:43" ht="12.75" customHeight="1">
      <c r="C580" s="228" t="s">
        <v>49</v>
      </c>
      <c r="D580" s="228"/>
      <c r="E580" s="228"/>
      <c r="F580" s="228"/>
      <c r="G580" s="228"/>
      <c r="H580" s="199"/>
      <c r="I580" s="199"/>
      <c r="J580" s="199"/>
      <c r="K580" s="199"/>
      <c r="L580" s="199"/>
      <c r="M580" s="199"/>
      <c r="N580" s="199"/>
      <c r="O580" s="199"/>
      <c r="P580" s="199">
        <v>537922</v>
      </c>
      <c r="Q580" s="199"/>
      <c r="R580" s="199"/>
      <c r="S580" s="199"/>
      <c r="T580" s="199"/>
      <c r="U580" s="199"/>
      <c r="V580" s="199"/>
      <c r="W580" s="199"/>
      <c r="X580" s="199"/>
      <c r="Y580" s="199"/>
      <c r="Z580" s="199"/>
      <c r="AA580" s="199"/>
      <c r="AB580" s="199"/>
      <c r="AC580" s="199"/>
      <c r="AD580" s="199"/>
      <c r="AE580" s="199"/>
      <c r="AF580" s="199"/>
      <c r="AG580" s="199"/>
      <c r="AH580" s="199"/>
      <c r="AI580" s="199"/>
      <c r="AJ580" s="199"/>
      <c r="AK580" s="199"/>
      <c r="AL580" s="199"/>
      <c r="AM580" s="199"/>
      <c r="AN580" s="199">
        <f>SUM(H580:AM580)</f>
        <v>537922</v>
      </c>
      <c r="AO580" s="199"/>
      <c r="AP580" s="199"/>
      <c r="AQ580" s="199"/>
    </row>
    <row r="581" spans="3:43" ht="12.75" customHeight="1">
      <c r="C581" s="228" t="s">
        <v>50</v>
      </c>
      <c r="D581" s="228"/>
      <c r="E581" s="228"/>
      <c r="F581" s="228"/>
      <c r="G581" s="228"/>
      <c r="H581" s="199"/>
      <c r="I581" s="199"/>
      <c r="J581" s="199"/>
      <c r="K581" s="199"/>
      <c r="L581" s="199"/>
      <c r="M581" s="199"/>
      <c r="N581" s="199"/>
      <c r="O581" s="199"/>
      <c r="P581" s="199">
        <v>80458</v>
      </c>
      <c r="Q581" s="199"/>
      <c r="R581" s="199"/>
      <c r="S581" s="199"/>
      <c r="T581" s="199"/>
      <c r="U581" s="199"/>
      <c r="V581" s="199"/>
      <c r="W581" s="199"/>
      <c r="X581" s="199"/>
      <c r="Y581" s="199"/>
      <c r="Z581" s="199"/>
      <c r="AA581" s="199"/>
      <c r="AB581" s="199"/>
      <c r="AC581" s="199"/>
      <c r="AD581" s="199"/>
      <c r="AE581" s="199"/>
      <c r="AF581" s="199"/>
      <c r="AG581" s="199"/>
      <c r="AH581" s="199"/>
      <c r="AI581" s="199"/>
      <c r="AJ581" s="199"/>
      <c r="AK581" s="199"/>
      <c r="AL581" s="199"/>
      <c r="AM581" s="199"/>
      <c r="AN581" s="199">
        <f>SUM(H581:AM581)</f>
        <v>80458</v>
      </c>
      <c r="AO581" s="199"/>
      <c r="AP581" s="199"/>
      <c r="AQ581" s="199"/>
    </row>
    <row r="582" spans="3:43" ht="12.75" customHeight="1">
      <c r="C582" s="228" t="s">
        <v>51</v>
      </c>
      <c r="D582" s="228"/>
      <c r="E582" s="228"/>
      <c r="F582" s="228"/>
      <c r="G582" s="228"/>
      <c r="H582" s="199"/>
      <c r="I582" s="199"/>
      <c r="J582" s="199"/>
      <c r="K582" s="199"/>
      <c r="L582" s="199"/>
      <c r="M582" s="199"/>
      <c r="N582" s="199"/>
      <c r="O582" s="199"/>
      <c r="P582" s="199"/>
      <c r="Q582" s="199"/>
      <c r="R582" s="199"/>
      <c r="S582" s="199"/>
      <c r="T582" s="199"/>
      <c r="U582" s="199"/>
      <c r="V582" s="199"/>
      <c r="W582" s="199"/>
      <c r="X582" s="199"/>
      <c r="Y582" s="199"/>
      <c r="Z582" s="199"/>
      <c r="AA582" s="199"/>
      <c r="AB582" s="199"/>
      <c r="AC582" s="199"/>
      <c r="AD582" s="199"/>
      <c r="AE582" s="199"/>
      <c r="AF582" s="199"/>
      <c r="AG582" s="199"/>
      <c r="AH582" s="199"/>
      <c r="AI582" s="199"/>
      <c r="AJ582" s="199"/>
      <c r="AK582" s="199"/>
      <c r="AL582" s="199"/>
      <c r="AM582" s="199"/>
      <c r="AN582" s="199">
        <f>SUM(H582:AM582)</f>
        <v>0</v>
      </c>
      <c r="AO582" s="199"/>
      <c r="AP582" s="199"/>
      <c r="AQ582" s="199"/>
    </row>
    <row r="583" spans="3:43" ht="12.75" customHeight="1">
      <c r="C583" s="511" t="s">
        <v>52</v>
      </c>
      <c r="D583" s="511"/>
      <c r="E583" s="511"/>
      <c r="F583" s="511"/>
      <c r="G583" s="511"/>
      <c r="H583" s="506">
        <f>H576+H580-H581+H582</f>
        <v>0</v>
      </c>
      <c r="I583" s="506"/>
      <c r="J583" s="506"/>
      <c r="K583" s="506"/>
      <c r="L583" s="506">
        <f t="shared" ref="L583" si="64">L576+L580-L581+L582</f>
        <v>0</v>
      </c>
      <c r="M583" s="506"/>
      <c r="N583" s="506"/>
      <c r="O583" s="506"/>
      <c r="P583" s="506">
        <f t="shared" ref="P583" si="65">P576+P580-P581+P582</f>
        <v>2242555</v>
      </c>
      <c r="Q583" s="506"/>
      <c r="R583" s="506"/>
      <c r="S583" s="506"/>
      <c r="T583" s="506">
        <f t="shared" ref="T583" si="66">T576+T580-T581+T582</f>
        <v>0</v>
      </c>
      <c r="U583" s="506"/>
      <c r="V583" s="506"/>
      <c r="W583" s="506"/>
      <c r="X583" s="506">
        <f t="shared" ref="X583" si="67">X576+X580-X581+X582</f>
        <v>0</v>
      </c>
      <c r="Y583" s="506"/>
      <c r="Z583" s="506"/>
      <c r="AA583" s="506"/>
      <c r="AB583" s="506">
        <f t="shared" ref="AB583" si="68">AB576+AB580-AB581+AB582</f>
        <v>0</v>
      </c>
      <c r="AC583" s="506"/>
      <c r="AD583" s="506"/>
      <c r="AE583" s="506"/>
      <c r="AF583" s="506">
        <f t="shared" ref="AF583" si="69">AF576+AF580-AF581+AF582</f>
        <v>0</v>
      </c>
      <c r="AG583" s="506"/>
      <c r="AH583" s="506"/>
      <c r="AI583" s="506"/>
      <c r="AJ583" s="506">
        <f t="shared" ref="AJ583" si="70">AJ576+AJ580-AJ581+AJ582</f>
        <v>0</v>
      </c>
      <c r="AK583" s="506"/>
      <c r="AL583" s="506"/>
      <c r="AM583" s="506"/>
      <c r="AN583" s="506">
        <f t="shared" ref="AN583" si="71">AN576+AN580-AN581+AN582</f>
        <v>2242555</v>
      </c>
      <c r="AO583" s="506"/>
      <c r="AP583" s="506"/>
      <c r="AQ583" s="506"/>
    </row>
    <row r="584" spans="3:43" ht="12.75" customHeight="1">
      <c r="C584" s="511"/>
      <c r="D584" s="511"/>
      <c r="E584" s="511"/>
      <c r="F584" s="511"/>
      <c r="G584" s="511"/>
      <c r="H584" s="506"/>
      <c r="I584" s="506"/>
      <c r="J584" s="506"/>
      <c r="K584" s="506"/>
      <c r="L584" s="506"/>
      <c r="M584" s="506"/>
      <c r="N584" s="506"/>
      <c r="O584" s="506"/>
      <c r="P584" s="506"/>
      <c r="Q584" s="506"/>
      <c r="R584" s="506"/>
      <c r="S584" s="506"/>
      <c r="T584" s="506"/>
      <c r="U584" s="506"/>
      <c r="V584" s="506"/>
      <c r="W584" s="506"/>
      <c r="X584" s="506"/>
      <c r="Y584" s="506"/>
      <c r="Z584" s="506"/>
      <c r="AA584" s="506"/>
      <c r="AB584" s="506"/>
      <c r="AC584" s="506"/>
      <c r="AD584" s="506"/>
      <c r="AE584" s="506"/>
      <c r="AF584" s="506"/>
      <c r="AG584" s="506"/>
      <c r="AH584" s="506"/>
      <c r="AI584" s="506"/>
      <c r="AJ584" s="506"/>
      <c r="AK584" s="506"/>
      <c r="AL584" s="506"/>
      <c r="AM584" s="506"/>
      <c r="AN584" s="506"/>
      <c r="AO584" s="506"/>
      <c r="AP584" s="506"/>
      <c r="AQ584" s="506"/>
    </row>
    <row r="585" spans="3:43" ht="12.75" customHeight="1">
      <c r="C585" s="511"/>
      <c r="D585" s="511"/>
      <c r="E585" s="511"/>
      <c r="F585" s="511"/>
      <c r="G585" s="511"/>
      <c r="H585" s="506"/>
      <c r="I585" s="506"/>
      <c r="J585" s="506"/>
      <c r="K585" s="506"/>
      <c r="L585" s="506"/>
      <c r="M585" s="506"/>
      <c r="N585" s="506"/>
      <c r="O585" s="506"/>
      <c r="P585" s="506"/>
      <c r="Q585" s="506"/>
      <c r="R585" s="506"/>
      <c r="S585" s="506"/>
      <c r="T585" s="506"/>
      <c r="U585" s="506"/>
      <c r="V585" s="506"/>
      <c r="W585" s="506"/>
      <c r="X585" s="506"/>
      <c r="Y585" s="506"/>
      <c r="Z585" s="506"/>
      <c r="AA585" s="506"/>
      <c r="AB585" s="506"/>
      <c r="AC585" s="506"/>
      <c r="AD585" s="506"/>
      <c r="AE585" s="506"/>
      <c r="AF585" s="506"/>
      <c r="AG585" s="506"/>
      <c r="AH585" s="506"/>
      <c r="AI585" s="506"/>
      <c r="AJ585" s="506"/>
      <c r="AK585" s="506"/>
      <c r="AL585" s="506"/>
      <c r="AM585" s="506"/>
      <c r="AN585" s="506"/>
      <c r="AO585" s="506"/>
      <c r="AP585" s="506"/>
      <c r="AQ585" s="506"/>
    </row>
    <row r="586" spans="3:43" ht="12.75" customHeight="1">
      <c r="C586" s="389"/>
      <c r="D586" s="389"/>
      <c r="E586" s="389"/>
      <c r="F586" s="389"/>
      <c r="G586" s="389"/>
      <c r="H586" s="408"/>
      <c r="I586" s="408"/>
      <c r="J586" s="408"/>
      <c r="K586" s="408"/>
      <c r="L586" s="408"/>
      <c r="M586" s="408"/>
      <c r="N586" s="408"/>
      <c r="O586" s="408"/>
      <c r="P586" s="408"/>
      <c r="Q586" s="408"/>
      <c r="R586" s="408"/>
      <c r="S586" s="408"/>
      <c r="T586" s="408"/>
      <c r="U586" s="408"/>
      <c r="V586" s="408"/>
      <c r="W586" s="408"/>
      <c r="X586" s="408"/>
      <c r="Y586" s="408"/>
      <c r="Z586" s="408"/>
      <c r="AA586" s="408"/>
      <c r="AB586" s="408"/>
      <c r="AC586" s="408"/>
      <c r="AD586" s="408"/>
      <c r="AE586" s="408"/>
      <c r="AF586" s="408"/>
      <c r="AG586" s="408"/>
      <c r="AH586" s="408"/>
      <c r="AI586" s="408"/>
      <c r="AJ586" s="408"/>
      <c r="AK586" s="408"/>
      <c r="AL586" s="408"/>
      <c r="AM586" s="408"/>
      <c r="AN586" s="408"/>
      <c r="AO586" s="408"/>
      <c r="AP586" s="408"/>
      <c r="AQ586" s="408"/>
    </row>
    <row r="587" spans="3:43" ht="12.75" customHeight="1">
      <c r="C587" s="164"/>
      <c r="D587" s="164"/>
      <c r="E587" s="164"/>
      <c r="F587" s="164"/>
      <c r="G587" s="164"/>
      <c r="H587" s="141"/>
      <c r="I587" s="141"/>
      <c r="J587" s="141"/>
      <c r="K587" s="141"/>
      <c r="L587" s="141"/>
      <c r="M587" s="141"/>
      <c r="N587" s="141"/>
      <c r="O587" s="141"/>
      <c r="P587" s="141"/>
      <c r="Q587" s="141"/>
      <c r="R587" s="141"/>
      <c r="S587" s="141"/>
      <c r="T587" s="141"/>
      <c r="U587" s="141"/>
      <c r="V587" s="141"/>
      <c r="W587" s="141"/>
      <c r="X587" s="141"/>
      <c r="Y587" s="141"/>
      <c r="Z587" s="141"/>
      <c r="AA587" s="141"/>
      <c r="AB587" s="141"/>
      <c r="AC587" s="141"/>
      <c r="AD587" s="141"/>
      <c r="AE587" s="141"/>
      <c r="AF587" s="141"/>
      <c r="AG587" s="141"/>
      <c r="AH587" s="141"/>
      <c r="AI587" s="141"/>
      <c r="AJ587" s="141"/>
      <c r="AK587" s="141"/>
      <c r="AL587" s="141"/>
      <c r="AM587" s="141"/>
      <c r="AN587" s="141"/>
      <c r="AO587" s="141"/>
      <c r="AP587" s="141"/>
      <c r="AQ587" s="141"/>
    </row>
    <row r="588" spans="3:43" ht="11.25">
      <c r="C588" s="158"/>
      <c r="D588" s="158"/>
      <c r="E588" s="158"/>
      <c r="F588" s="158"/>
      <c r="G588" s="158"/>
      <c r="H588" s="159"/>
      <c r="I588" s="159"/>
      <c r="J588" s="159"/>
      <c r="K588" s="159"/>
      <c r="L588" s="159"/>
      <c r="M588" s="159"/>
      <c r="N588" s="159"/>
      <c r="O588" s="159"/>
      <c r="P588" s="159"/>
      <c r="Q588" s="159"/>
      <c r="R588" s="159"/>
      <c r="S588" s="159"/>
      <c r="T588" s="159"/>
      <c r="U588" s="159"/>
      <c r="V588" s="159"/>
      <c r="W588" s="159"/>
      <c r="X588" s="159"/>
      <c r="Y588" s="159"/>
      <c r="Z588" s="159"/>
      <c r="AA588" s="159"/>
      <c r="AB588" s="159"/>
      <c r="AC588" s="159"/>
      <c r="AD588" s="159"/>
      <c r="AE588" s="159"/>
      <c r="AF588" s="159"/>
      <c r="AG588" s="159"/>
      <c r="AH588" s="159"/>
      <c r="AI588" s="159"/>
      <c r="AJ588" s="159"/>
      <c r="AK588" s="159"/>
      <c r="AL588" s="159"/>
      <c r="AM588" s="159"/>
      <c r="AN588" s="159"/>
      <c r="AO588" s="159"/>
      <c r="AP588" s="159"/>
      <c r="AQ588" s="159"/>
    </row>
    <row r="589" spans="3:43" ht="12.75" customHeight="1">
      <c r="C589" s="608" t="s">
        <v>54</v>
      </c>
      <c r="D589" s="608"/>
      <c r="E589" s="608"/>
      <c r="F589" s="608"/>
      <c r="G589" s="608"/>
      <c r="H589" s="608"/>
      <c r="I589" s="608"/>
      <c r="J589" s="608"/>
      <c r="K589" s="608"/>
      <c r="L589" s="608"/>
      <c r="M589" s="608"/>
      <c r="N589" s="608"/>
      <c r="O589" s="608"/>
      <c r="P589" s="608"/>
      <c r="Q589" s="608"/>
      <c r="R589" s="608"/>
      <c r="S589" s="608"/>
      <c r="T589" s="608"/>
      <c r="U589" s="608"/>
      <c r="V589" s="608"/>
      <c r="W589" s="608"/>
      <c r="X589" s="608"/>
      <c r="Y589" s="608"/>
      <c r="Z589" s="608"/>
      <c r="AA589" s="608"/>
      <c r="AB589" s="608"/>
      <c r="AC589" s="608"/>
      <c r="AD589" s="608"/>
      <c r="AE589" s="608"/>
      <c r="AF589" s="608"/>
      <c r="AG589" s="608"/>
      <c r="AH589" s="608"/>
      <c r="AI589" s="608"/>
      <c r="AJ589" s="608"/>
      <c r="AK589" s="608"/>
      <c r="AL589" s="608"/>
      <c r="AM589" s="608"/>
      <c r="AN589" s="608"/>
      <c r="AO589" s="608"/>
      <c r="AP589" s="608"/>
      <c r="AQ589" s="608"/>
    </row>
    <row r="590" spans="3:43" ht="12.75" customHeight="1">
      <c r="C590" s="280" t="s">
        <v>48</v>
      </c>
      <c r="D590" s="280"/>
      <c r="E590" s="280"/>
      <c r="F590" s="280"/>
      <c r="G590" s="280"/>
      <c r="H590" s="344"/>
      <c r="I590" s="344"/>
      <c r="J590" s="344"/>
      <c r="K590" s="344"/>
      <c r="L590" s="344"/>
      <c r="M590" s="344"/>
      <c r="N590" s="344"/>
      <c r="O590" s="344"/>
      <c r="P590" s="344"/>
      <c r="Q590" s="344"/>
      <c r="R590" s="344"/>
      <c r="S590" s="344"/>
      <c r="T590" s="344"/>
      <c r="U590" s="344"/>
      <c r="V590" s="344"/>
      <c r="W590" s="344"/>
      <c r="X590" s="344"/>
      <c r="Y590" s="344"/>
      <c r="Z590" s="344"/>
      <c r="AA590" s="344"/>
      <c r="AB590" s="344"/>
      <c r="AC590" s="344"/>
      <c r="AD590" s="344"/>
      <c r="AE590" s="344"/>
      <c r="AF590" s="344"/>
      <c r="AG590" s="344"/>
      <c r="AH590" s="344"/>
      <c r="AI590" s="344"/>
      <c r="AJ590" s="344"/>
      <c r="AK590" s="344"/>
      <c r="AL590" s="344"/>
      <c r="AM590" s="344"/>
      <c r="AN590" s="344">
        <f>SUM(H590:AM593)</f>
        <v>0</v>
      </c>
      <c r="AO590" s="344"/>
      <c r="AP590" s="344"/>
      <c r="AQ590" s="344"/>
    </row>
    <row r="591" spans="3:43" ht="12.75" customHeight="1">
      <c r="C591" s="511"/>
      <c r="D591" s="511"/>
      <c r="E591" s="511"/>
      <c r="F591" s="511"/>
      <c r="G591" s="511"/>
      <c r="H591" s="506"/>
      <c r="I591" s="506"/>
      <c r="J591" s="506"/>
      <c r="K591" s="506"/>
      <c r="L591" s="506"/>
      <c r="M591" s="506"/>
      <c r="N591" s="506"/>
      <c r="O591" s="506"/>
      <c r="P591" s="506"/>
      <c r="Q591" s="506"/>
      <c r="R591" s="506"/>
      <c r="S591" s="506"/>
      <c r="T591" s="506"/>
      <c r="U591" s="506"/>
      <c r="V591" s="506"/>
      <c r="W591" s="506"/>
      <c r="X591" s="506"/>
      <c r="Y591" s="506"/>
      <c r="Z591" s="506"/>
      <c r="AA591" s="506"/>
      <c r="AB591" s="506"/>
      <c r="AC591" s="506"/>
      <c r="AD591" s="506"/>
      <c r="AE591" s="506"/>
      <c r="AF591" s="506"/>
      <c r="AG591" s="506"/>
      <c r="AH591" s="506"/>
      <c r="AI591" s="506"/>
      <c r="AJ591" s="506"/>
      <c r="AK591" s="506"/>
      <c r="AL591" s="506"/>
      <c r="AM591" s="506"/>
      <c r="AN591" s="506"/>
      <c r="AO591" s="506"/>
      <c r="AP591" s="506"/>
      <c r="AQ591" s="506"/>
    </row>
    <row r="592" spans="3:43" ht="12.75" customHeight="1">
      <c r="C592" s="511"/>
      <c r="D592" s="511"/>
      <c r="E592" s="511"/>
      <c r="F592" s="511"/>
      <c r="G592" s="511"/>
      <c r="H592" s="506"/>
      <c r="I592" s="506"/>
      <c r="J592" s="506"/>
      <c r="K592" s="506"/>
      <c r="L592" s="506"/>
      <c r="M592" s="506"/>
      <c r="N592" s="506"/>
      <c r="O592" s="506"/>
      <c r="P592" s="506"/>
      <c r="Q592" s="506"/>
      <c r="R592" s="506"/>
      <c r="S592" s="506"/>
      <c r="T592" s="506"/>
      <c r="U592" s="506"/>
      <c r="V592" s="506"/>
      <c r="W592" s="506"/>
      <c r="X592" s="506"/>
      <c r="Y592" s="506"/>
      <c r="Z592" s="506"/>
      <c r="AA592" s="506"/>
      <c r="AB592" s="506"/>
      <c r="AC592" s="506"/>
      <c r="AD592" s="506"/>
      <c r="AE592" s="506"/>
      <c r="AF592" s="506"/>
      <c r="AG592" s="506"/>
      <c r="AH592" s="506"/>
      <c r="AI592" s="506"/>
      <c r="AJ592" s="506"/>
      <c r="AK592" s="506"/>
      <c r="AL592" s="506"/>
      <c r="AM592" s="506"/>
      <c r="AN592" s="506"/>
      <c r="AO592" s="506"/>
      <c r="AP592" s="506"/>
      <c r="AQ592" s="506"/>
    </row>
    <row r="593" spans="3:43" ht="12.75" customHeight="1">
      <c r="C593" s="511"/>
      <c r="D593" s="511"/>
      <c r="E593" s="511"/>
      <c r="F593" s="511"/>
      <c r="G593" s="511"/>
      <c r="H593" s="506"/>
      <c r="I593" s="506"/>
      <c r="J593" s="506"/>
      <c r="K593" s="506"/>
      <c r="L593" s="506"/>
      <c r="M593" s="506"/>
      <c r="N593" s="506"/>
      <c r="O593" s="506"/>
      <c r="P593" s="506"/>
      <c r="Q593" s="506"/>
      <c r="R593" s="506"/>
      <c r="S593" s="506"/>
      <c r="T593" s="506"/>
      <c r="U593" s="506"/>
      <c r="V593" s="506"/>
      <c r="W593" s="506"/>
      <c r="X593" s="506"/>
      <c r="Y593" s="506"/>
      <c r="Z593" s="506"/>
      <c r="AA593" s="506"/>
      <c r="AB593" s="506"/>
      <c r="AC593" s="506"/>
      <c r="AD593" s="506"/>
      <c r="AE593" s="506"/>
      <c r="AF593" s="506"/>
      <c r="AG593" s="506"/>
      <c r="AH593" s="506"/>
      <c r="AI593" s="506"/>
      <c r="AJ593" s="506"/>
      <c r="AK593" s="506"/>
      <c r="AL593" s="506"/>
      <c r="AM593" s="506"/>
      <c r="AN593" s="506"/>
      <c r="AO593" s="506"/>
      <c r="AP593" s="506"/>
      <c r="AQ593" s="506"/>
    </row>
    <row r="594" spans="3:43" ht="12.75" customHeight="1">
      <c r="C594" s="228" t="s">
        <v>49</v>
      </c>
      <c r="D594" s="228"/>
      <c r="E594" s="228"/>
      <c r="F594" s="228"/>
      <c r="G594" s="228"/>
      <c r="H594" s="199"/>
      <c r="I594" s="199"/>
      <c r="J594" s="199"/>
      <c r="K594" s="199"/>
      <c r="L594" s="199"/>
      <c r="M594" s="199"/>
      <c r="N594" s="199"/>
      <c r="O594" s="199"/>
      <c r="P594" s="199"/>
      <c r="Q594" s="199"/>
      <c r="R594" s="199"/>
      <c r="S594" s="199"/>
      <c r="T594" s="199"/>
      <c r="U594" s="199"/>
      <c r="V594" s="199"/>
      <c r="W594" s="199"/>
      <c r="X594" s="199"/>
      <c r="Y594" s="199"/>
      <c r="Z594" s="199"/>
      <c r="AA594" s="199"/>
      <c r="AB594" s="199"/>
      <c r="AC594" s="199"/>
      <c r="AD594" s="199"/>
      <c r="AE594" s="199"/>
      <c r="AF594" s="199"/>
      <c r="AG594" s="199"/>
      <c r="AH594" s="199"/>
      <c r="AI594" s="199"/>
      <c r="AJ594" s="199"/>
      <c r="AK594" s="199"/>
      <c r="AL594" s="199"/>
      <c r="AM594" s="199"/>
      <c r="AN594" s="199">
        <f>SUM(H594:AM594)</f>
        <v>0</v>
      </c>
      <c r="AO594" s="199"/>
      <c r="AP594" s="199"/>
      <c r="AQ594" s="199"/>
    </row>
    <row r="595" spans="3:43" ht="12.75" customHeight="1">
      <c r="C595" s="228" t="s">
        <v>50</v>
      </c>
      <c r="D595" s="228"/>
      <c r="E595" s="228"/>
      <c r="F595" s="228"/>
      <c r="G595" s="228"/>
      <c r="H595" s="199"/>
      <c r="I595" s="199"/>
      <c r="J595" s="199"/>
      <c r="K595" s="199"/>
      <c r="L595" s="199"/>
      <c r="M595" s="199"/>
      <c r="N595" s="199"/>
      <c r="O595" s="199"/>
      <c r="P595" s="199"/>
      <c r="Q595" s="199"/>
      <c r="R595" s="199"/>
      <c r="S595" s="199"/>
      <c r="T595" s="199"/>
      <c r="U595" s="199"/>
      <c r="V595" s="199"/>
      <c r="W595" s="199"/>
      <c r="X595" s="199"/>
      <c r="Y595" s="199"/>
      <c r="Z595" s="199"/>
      <c r="AA595" s="199"/>
      <c r="AB595" s="199"/>
      <c r="AC595" s="199"/>
      <c r="AD595" s="199"/>
      <c r="AE595" s="199"/>
      <c r="AF595" s="199"/>
      <c r="AG595" s="199"/>
      <c r="AH595" s="199"/>
      <c r="AI595" s="199"/>
      <c r="AJ595" s="199"/>
      <c r="AK595" s="199"/>
      <c r="AL595" s="199"/>
      <c r="AM595" s="199"/>
      <c r="AN595" s="199">
        <f>SUM(H595:AM595)</f>
        <v>0</v>
      </c>
      <c r="AO595" s="199"/>
      <c r="AP595" s="199"/>
      <c r="AQ595" s="199"/>
    </row>
    <row r="596" spans="3:43" ht="12.75" customHeight="1">
      <c r="C596" s="228" t="s">
        <v>51</v>
      </c>
      <c r="D596" s="228"/>
      <c r="E596" s="228"/>
      <c r="F596" s="228"/>
      <c r="G596" s="228"/>
      <c r="H596" s="199"/>
      <c r="I596" s="199"/>
      <c r="J596" s="199"/>
      <c r="K596" s="199"/>
      <c r="L596" s="199"/>
      <c r="M596" s="199"/>
      <c r="N596" s="199"/>
      <c r="O596" s="199"/>
      <c r="P596" s="199"/>
      <c r="Q596" s="199"/>
      <c r="R596" s="199"/>
      <c r="S596" s="199"/>
      <c r="T596" s="199"/>
      <c r="U596" s="199"/>
      <c r="V596" s="199"/>
      <c r="W596" s="199"/>
      <c r="X596" s="199"/>
      <c r="Y596" s="199"/>
      <c r="Z596" s="199"/>
      <c r="AA596" s="199"/>
      <c r="AB596" s="199"/>
      <c r="AC596" s="199"/>
      <c r="AD596" s="199"/>
      <c r="AE596" s="199"/>
      <c r="AF596" s="199"/>
      <c r="AG596" s="199"/>
      <c r="AH596" s="199"/>
      <c r="AI596" s="199"/>
      <c r="AJ596" s="199"/>
      <c r="AK596" s="199"/>
      <c r="AL596" s="199"/>
      <c r="AM596" s="199"/>
      <c r="AN596" s="199">
        <f>SUM(H596:AM596)</f>
        <v>0</v>
      </c>
      <c r="AO596" s="199"/>
      <c r="AP596" s="199"/>
      <c r="AQ596" s="199"/>
    </row>
    <row r="597" spans="3:43" ht="12.75" customHeight="1">
      <c r="C597" s="511" t="s">
        <v>52</v>
      </c>
      <c r="D597" s="511"/>
      <c r="E597" s="511"/>
      <c r="F597" s="511"/>
      <c r="G597" s="511"/>
      <c r="H597" s="506">
        <f>H590+H594-H595+H596</f>
        <v>0</v>
      </c>
      <c r="I597" s="506"/>
      <c r="J597" s="506"/>
      <c r="K597" s="506"/>
      <c r="L597" s="506">
        <f t="shared" ref="L597" si="72">L590+L594-L595+L596</f>
        <v>0</v>
      </c>
      <c r="M597" s="506"/>
      <c r="N597" s="506"/>
      <c r="O597" s="506"/>
      <c r="P597" s="506">
        <f t="shared" ref="P597" si="73">P590+P594-P595+P596</f>
        <v>0</v>
      </c>
      <c r="Q597" s="506"/>
      <c r="R597" s="506"/>
      <c r="S597" s="506"/>
      <c r="T597" s="506">
        <f t="shared" ref="T597" si="74">T590+T594-T595+T596</f>
        <v>0</v>
      </c>
      <c r="U597" s="506"/>
      <c r="V597" s="506"/>
      <c r="W597" s="506"/>
      <c r="X597" s="506">
        <f>X590+X594-X595+X596</f>
        <v>0</v>
      </c>
      <c r="Y597" s="506"/>
      <c r="Z597" s="506"/>
      <c r="AA597" s="506"/>
      <c r="AB597" s="506">
        <f t="shared" ref="AB597" si="75">AB590+AB594-AB595+AB596</f>
        <v>0</v>
      </c>
      <c r="AC597" s="506"/>
      <c r="AD597" s="506"/>
      <c r="AE597" s="506"/>
      <c r="AF597" s="506">
        <f t="shared" ref="AF597" si="76">AF590+AF594-AF595+AF596</f>
        <v>0</v>
      </c>
      <c r="AG597" s="506"/>
      <c r="AH597" s="506"/>
      <c r="AI597" s="506"/>
      <c r="AJ597" s="506">
        <f t="shared" ref="AJ597" si="77">AJ590+AJ594-AJ595+AJ596</f>
        <v>0</v>
      </c>
      <c r="AK597" s="506"/>
      <c r="AL597" s="506"/>
      <c r="AM597" s="506"/>
      <c r="AN597" s="506">
        <f t="shared" ref="AN597" si="78">AN590+AN594-AN595+AN596</f>
        <v>0</v>
      </c>
      <c r="AO597" s="506"/>
      <c r="AP597" s="506"/>
      <c r="AQ597" s="506"/>
    </row>
    <row r="598" spans="3:43" ht="12.75" customHeight="1">
      <c r="C598" s="511"/>
      <c r="D598" s="511"/>
      <c r="E598" s="511"/>
      <c r="F598" s="511"/>
      <c r="G598" s="511"/>
      <c r="H598" s="506"/>
      <c r="I598" s="506"/>
      <c r="J598" s="506"/>
      <c r="K598" s="506"/>
      <c r="L598" s="506"/>
      <c r="M598" s="506"/>
      <c r="N598" s="506"/>
      <c r="O598" s="506"/>
      <c r="P598" s="506"/>
      <c r="Q598" s="506"/>
      <c r="R598" s="506"/>
      <c r="S598" s="506"/>
      <c r="T598" s="506"/>
      <c r="U598" s="506"/>
      <c r="V598" s="506"/>
      <c r="W598" s="506"/>
      <c r="X598" s="506"/>
      <c r="Y598" s="506"/>
      <c r="Z598" s="506"/>
      <c r="AA598" s="506"/>
      <c r="AB598" s="506"/>
      <c r="AC598" s="506"/>
      <c r="AD598" s="506"/>
      <c r="AE598" s="506"/>
      <c r="AF598" s="506"/>
      <c r="AG598" s="506"/>
      <c r="AH598" s="506"/>
      <c r="AI598" s="506"/>
      <c r="AJ598" s="506"/>
      <c r="AK598" s="506"/>
      <c r="AL598" s="506"/>
      <c r="AM598" s="506"/>
      <c r="AN598" s="506"/>
      <c r="AO598" s="506"/>
      <c r="AP598" s="506"/>
      <c r="AQ598" s="506"/>
    </row>
    <row r="599" spans="3:43" ht="12.75" customHeight="1">
      <c r="C599" s="511"/>
      <c r="D599" s="511"/>
      <c r="E599" s="511"/>
      <c r="F599" s="511"/>
      <c r="G599" s="511"/>
      <c r="H599" s="506"/>
      <c r="I599" s="506"/>
      <c r="J599" s="506"/>
      <c r="K599" s="506"/>
      <c r="L599" s="506"/>
      <c r="M599" s="506"/>
      <c r="N599" s="506"/>
      <c r="O599" s="506"/>
      <c r="P599" s="506"/>
      <c r="Q599" s="506"/>
      <c r="R599" s="506"/>
      <c r="S599" s="506"/>
      <c r="T599" s="506"/>
      <c r="U599" s="506"/>
      <c r="V599" s="506"/>
      <c r="W599" s="506"/>
      <c r="X599" s="506"/>
      <c r="Y599" s="506"/>
      <c r="Z599" s="506"/>
      <c r="AA599" s="506"/>
      <c r="AB599" s="506"/>
      <c r="AC599" s="506"/>
      <c r="AD599" s="506"/>
      <c r="AE599" s="506"/>
      <c r="AF599" s="506"/>
      <c r="AG599" s="506"/>
      <c r="AH599" s="506"/>
      <c r="AI599" s="506"/>
      <c r="AJ599" s="506"/>
      <c r="AK599" s="506"/>
      <c r="AL599" s="506"/>
      <c r="AM599" s="506"/>
      <c r="AN599" s="506"/>
      <c r="AO599" s="506"/>
      <c r="AP599" s="506"/>
      <c r="AQ599" s="506"/>
    </row>
    <row r="600" spans="3:43" ht="12.75" customHeight="1">
      <c r="C600" s="389"/>
      <c r="D600" s="389"/>
      <c r="E600" s="389"/>
      <c r="F600" s="389"/>
      <c r="G600" s="389"/>
      <c r="H600" s="408"/>
      <c r="I600" s="408"/>
      <c r="J600" s="408"/>
      <c r="K600" s="408"/>
      <c r="L600" s="408"/>
      <c r="M600" s="408"/>
      <c r="N600" s="408"/>
      <c r="O600" s="408"/>
      <c r="P600" s="408"/>
      <c r="Q600" s="408"/>
      <c r="R600" s="408"/>
      <c r="S600" s="408"/>
      <c r="T600" s="408"/>
      <c r="U600" s="408"/>
      <c r="V600" s="408"/>
      <c r="W600" s="408"/>
      <c r="X600" s="408"/>
      <c r="Y600" s="408"/>
      <c r="Z600" s="408"/>
      <c r="AA600" s="408"/>
      <c r="AB600" s="408"/>
      <c r="AC600" s="408"/>
      <c r="AD600" s="408"/>
      <c r="AE600" s="408"/>
      <c r="AF600" s="408"/>
      <c r="AG600" s="408"/>
      <c r="AH600" s="408"/>
      <c r="AI600" s="408"/>
      <c r="AJ600" s="408"/>
      <c r="AK600" s="408"/>
      <c r="AL600" s="408"/>
      <c r="AM600" s="408"/>
      <c r="AN600" s="408"/>
      <c r="AO600" s="408"/>
      <c r="AP600" s="408"/>
      <c r="AQ600" s="408"/>
    </row>
    <row r="601" spans="3:43" ht="12.75" customHeight="1">
      <c r="C601" s="581" t="s">
        <v>55</v>
      </c>
      <c r="D601" s="581"/>
      <c r="E601" s="581"/>
      <c r="F601" s="581"/>
      <c r="G601" s="581"/>
      <c r="H601" s="581"/>
      <c r="I601" s="581"/>
      <c r="J601" s="581"/>
      <c r="K601" s="581"/>
      <c r="L601" s="581"/>
      <c r="M601" s="581"/>
      <c r="N601" s="581"/>
      <c r="O601" s="581"/>
      <c r="P601" s="581"/>
      <c r="Q601" s="581"/>
      <c r="R601" s="581"/>
      <c r="S601" s="581"/>
      <c r="T601" s="581"/>
      <c r="U601" s="581"/>
      <c r="V601" s="581"/>
      <c r="W601" s="581"/>
      <c r="X601" s="581"/>
      <c r="Y601" s="581"/>
      <c r="Z601" s="581"/>
      <c r="AA601" s="581"/>
      <c r="AB601" s="581"/>
      <c r="AC601" s="581"/>
      <c r="AD601" s="581"/>
      <c r="AE601" s="581"/>
      <c r="AF601" s="581"/>
      <c r="AG601" s="581"/>
      <c r="AH601" s="581"/>
      <c r="AI601" s="581"/>
      <c r="AJ601" s="581"/>
      <c r="AK601" s="581"/>
      <c r="AL601" s="581"/>
      <c r="AM601" s="581"/>
      <c r="AN601" s="581"/>
      <c r="AO601" s="581"/>
      <c r="AP601" s="581"/>
      <c r="AQ601" s="581"/>
    </row>
    <row r="602" spans="3:43" ht="12.75" customHeight="1">
      <c r="C602" s="280" t="s">
        <v>48</v>
      </c>
      <c r="D602" s="280"/>
      <c r="E602" s="280"/>
      <c r="F602" s="280"/>
      <c r="G602" s="280"/>
      <c r="H602" s="578">
        <f>H564-H576-H590</f>
        <v>0</v>
      </c>
      <c r="I602" s="578"/>
      <c r="J602" s="578"/>
      <c r="K602" s="578"/>
      <c r="L602" s="578">
        <f>L564-L576-L590</f>
        <v>0</v>
      </c>
      <c r="M602" s="578"/>
      <c r="N602" s="578"/>
      <c r="O602" s="578"/>
      <c r="P602" s="578">
        <f>P564-P576-P590</f>
        <v>1504549</v>
      </c>
      <c r="Q602" s="578"/>
      <c r="R602" s="578"/>
      <c r="S602" s="578"/>
      <c r="T602" s="578">
        <f>T564-T576-T590</f>
        <v>0</v>
      </c>
      <c r="U602" s="578"/>
      <c r="V602" s="578"/>
      <c r="W602" s="578"/>
      <c r="X602" s="578">
        <f>X564-X576-X590</f>
        <v>0</v>
      </c>
      <c r="Y602" s="578"/>
      <c r="Z602" s="578"/>
      <c r="AA602" s="578"/>
      <c r="AB602" s="578">
        <f>AB564-AB576-AB590</f>
        <v>0</v>
      </c>
      <c r="AC602" s="578"/>
      <c r="AD602" s="578"/>
      <c r="AE602" s="578"/>
      <c r="AF602" s="578">
        <f>AF564-AF576-AF590</f>
        <v>0</v>
      </c>
      <c r="AG602" s="578"/>
      <c r="AH602" s="578"/>
      <c r="AI602" s="578"/>
      <c r="AJ602" s="578">
        <f>AJ564-AJ576-AJ590</f>
        <v>833</v>
      </c>
      <c r="AK602" s="578"/>
      <c r="AL602" s="578"/>
      <c r="AM602" s="578"/>
      <c r="AN602" s="578">
        <f>SUM(H602:AM605)</f>
        <v>1505382</v>
      </c>
      <c r="AO602" s="578"/>
      <c r="AP602" s="578"/>
      <c r="AQ602" s="578"/>
    </row>
    <row r="603" spans="3:43" ht="12.75" customHeight="1">
      <c r="C603" s="511"/>
      <c r="D603" s="511"/>
      <c r="E603" s="511"/>
      <c r="F603" s="511"/>
      <c r="G603" s="511"/>
      <c r="H603" s="579"/>
      <c r="I603" s="579"/>
      <c r="J603" s="579"/>
      <c r="K603" s="579"/>
      <c r="L603" s="579"/>
      <c r="M603" s="579"/>
      <c r="N603" s="579"/>
      <c r="O603" s="579"/>
      <c r="P603" s="579"/>
      <c r="Q603" s="579"/>
      <c r="R603" s="579"/>
      <c r="S603" s="579"/>
      <c r="T603" s="579"/>
      <c r="U603" s="579"/>
      <c r="V603" s="579"/>
      <c r="W603" s="579"/>
      <c r="X603" s="579"/>
      <c r="Y603" s="579"/>
      <c r="Z603" s="579"/>
      <c r="AA603" s="579"/>
      <c r="AB603" s="579"/>
      <c r="AC603" s="579"/>
      <c r="AD603" s="579"/>
      <c r="AE603" s="579"/>
      <c r="AF603" s="579"/>
      <c r="AG603" s="579"/>
      <c r="AH603" s="579"/>
      <c r="AI603" s="579"/>
      <c r="AJ603" s="579"/>
      <c r="AK603" s="579"/>
      <c r="AL603" s="579"/>
      <c r="AM603" s="579"/>
      <c r="AN603" s="579"/>
      <c r="AO603" s="579"/>
      <c r="AP603" s="579"/>
      <c r="AQ603" s="579"/>
    </row>
    <row r="604" spans="3:43" ht="12.75" customHeight="1">
      <c r="C604" s="511"/>
      <c r="D604" s="511"/>
      <c r="E604" s="511"/>
      <c r="F604" s="511"/>
      <c r="G604" s="511"/>
      <c r="H604" s="579"/>
      <c r="I604" s="579"/>
      <c r="J604" s="579"/>
      <c r="K604" s="579"/>
      <c r="L604" s="579"/>
      <c r="M604" s="579"/>
      <c r="N604" s="579"/>
      <c r="O604" s="579"/>
      <c r="P604" s="579"/>
      <c r="Q604" s="579"/>
      <c r="R604" s="579"/>
      <c r="S604" s="579"/>
      <c r="T604" s="579"/>
      <c r="U604" s="579"/>
      <c r="V604" s="579"/>
      <c r="W604" s="579"/>
      <c r="X604" s="579"/>
      <c r="Y604" s="579"/>
      <c r="Z604" s="579"/>
      <c r="AA604" s="579"/>
      <c r="AB604" s="579"/>
      <c r="AC604" s="579"/>
      <c r="AD604" s="579"/>
      <c r="AE604" s="579"/>
      <c r="AF604" s="579"/>
      <c r="AG604" s="579"/>
      <c r="AH604" s="579"/>
      <c r="AI604" s="579"/>
      <c r="AJ604" s="579"/>
      <c r="AK604" s="579"/>
      <c r="AL604" s="579"/>
      <c r="AM604" s="579"/>
      <c r="AN604" s="579"/>
      <c r="AO604" s="579"/>
      <c r="AP604" s="579"/>
      <c r="AQ604" s="579"/>
    </row>
    <row r="605" spans="3:43" ht="12.75" customHeight="1">
      <c r="C605" s="389"/>
      <c r="D605" s="389"/>
      <c r="E605" s="389"/>
      <c r="F605" s="389"/>
      <c r="G605" s="389"/>
      <c r="H605" s="580"/>
      <c r="I605" s="580"/>
      <c r="J605" s="580"/>
      <c r="K605" s="580"/>
      <c r="L605" s="580"/>
      <c r="M605" s="580"/>
      <c r="N605" s="580"/>
      <c r="O605" s="580"/>
      <c r="P605" s="580"/>
      <c r="Q605" s="580"/>
      <c r="R605" s="580"/>
      <c r="S605" s="580"/>
      <c r="T605" s="580"/>
      <c r="U605" s="580"/>
      <c r="V605" s="580"/>
      <c r="W605" s="580"/>
      <c r="X605" s="580"/>
      <c r="Y605" s="580"/>
      <c r="Z605" s="580"/>
      <c r="AA605" s="580"/>
      <c r="AB605" s="580"/>
      <c r="AC605" s="580"/>
      <c r="AD605" s="580"/>
      <c r="AE605" s="580"/>
      <c r="AF605" s="580"/>
      <c r="AG605" s="580"/>
      <c r="AH605" s="580"/>
      <c r="AI605" s="580"/>
      <c r="AJ605" s="580"/>
      <c r="AK605" s="580"/>
      <c r="AL605" s="580"/>
      <c r="AM605" s="580"/>
      <c r="AN605" s="580"/>
      <c r="AO605" s="580"/>
      <c r="AP605" s="580"/>
      <c r="AQ605" s="580"/>
    </row>
    <row r="606" spans="3:43" ht="12.75" customHeight="1">
      <c r="C606" s="280" t="s">
        <v>52</v>
      </c>
      <c r="D606" s="280"/>
      <c r="E606" s="280"/>
      <c r="F606" s="280"/>
      <c r="G606" s="280"/>
      <c r="H606" s="578">
        <f>H571-H583-H597</f>
        <v>0</v>
      </c>
      <c r="I606" s="578"/>
      <c r="J606" s="578"/>
      <c r="K606" s="578"/>
      <c r="L606" s="578">
        <f>L571-L583-L597</f>
        <v>0</v>
      </c>
      <c r="M606" s="578"/>
      <c r="N606" s="578"/>
      <c r="O606" s="578"/>
      <c r="P606" s="578">
        <f>P571-P583-P597</f>
        <v>1091067</v>
      </c>
      <c r="Q606" s="578"/>
      <c r="R606" s="578"/>
      <c r="S606" s="578"/>
      <c r="T606" s="578">
        <f>T571-T583-T597</f>
        <v>0</v>
      </c>
      <c r="U606" s="578"/>
      <c r="V606" s="578"/>
      <c r="W606" s="578"/>
      <c r="X606" s="578">
        <f>X571-X583-X597</f>
        <v>0</v>
      </c>
      <c r="Y606" s="578"/>
      <c r="Z606" s="578"/>
      <c r="AA606" s="578"/>
      <c r="AB606" s="578">
        <f>AB571-AB583-AB597</f>
        <v>0</v>
      </c>
      <c r="AC606" s="578"/>
      <c r="AD606" s="578"/>
      <c r="AE606" s="578"/>
      <c r="AF606" s="578">
        <f>AF571-AF583-AF597</f>
        <v>0</v>
      </c>
      <c r="AG606" s="578"/>
      <c r="AH606" s="578"/>
      <c r="AI606" s="578"/>
      <c r="AJ606" s="578">
        <f>AJ571-AJ583-AJ597</f>
        <v>0</v>
      </c>
      <c r="AK606" s="578"/>
      <c r="AL606" s="578"/>
      <c r="AM606" s="578"/>
      <c r="AN606" s="578">
        <f>SUM(H606:AM609)</f>
        <v>1091067</v>
      </c>
      <c r="AO606" s="578"/>
      <c r="AP606" s="578"/>
      <c r="AQ606" s="578"/>
    </row>
    <row r="607" spans="3:43" ht="12.75" customHeight="1">
      <c r="C607" s="511"/>
      <c r="D607" s="511"/>
      <c r="E607" s="511"/>
      <c r="F607" s="511"/>
      <c r="G607" s="511"/>
      <c r="H607" s="579"/>
      <c r="I607" s="579"/>
      <c r="J607" s="579"/>
      <c r="K607" s="579"/>
      <c r="L607" s="579"/>
      <c r="M607" s="579"/>
      <c r="N607" s="579"/>
      <c r="O607" s="579"/>
      <c r="P607" s="579"/>
      <c r="Q607" s="579"/>
      <c r="R607" s="579"/>
      <c r="S607" s="579"/>
      <c r="T607" s="579"/>
      <c r="U607" s="579"/>
      <c r="V607" s="579"/>
      <c r="W607" s="579"/>
      <c r="X607" s="579"/>
      <c r="Y607" s="579"/>
      <c r="Z607" s="579"/>
      <c r="AA607" s="579"/>
      <c r="AB607" s="579"/>
      <c r="AC607" s="579"/>
      <c r="AD607" s="579"/>
      <c r="AE607" s="579"/>
      <c r="AF607" s="579"/>
      <c r="AG607" s="579"/>
      <c r="AH607" s="579"/>
      <c r="AI607" s="579"/>
      <c r="AJ607" s="579"/>
      <c r="AK607" s="579"/>
      <c r="AL607" s="579"/>
      <c r="AM607" s="579"/>
      <c r="AN607" s="579"/>
      <c r="AO607" s="579"/>
      <c r="AP607" s="579"/>
      <c r="AQ607" s="579"/>
    </row>
    <row r="608" spans="3:43" ht="12.75" customHeight="1">
      <c r="C608" s="511"/>
      <c r="D608" s="511"/>
      <c r="E608" s="511"/>
      <c r="F608" s="511"/>
      <c r="G608" s="511"/>
      <c r="H608" s="579"/>
      <c r="I608" s="579"/>
      <c r="J608" s="579"/>
      <c r="K608" s="579"/>
      <c r="L608" s="579"/>
      <c r="M608" s="579"/>
      <c r="N608" s="579"/>
      <c r="O608" s="579"/>
      <c r="P608" s="579"/>
      <c r="Q608" s="579"/>
      <c r="R608" s="579"/>
      <c r="S608" s="579"/>
      <c r="T608" s="579"/>
      <c r="U608" s="579"/>
      <c r="V608" s="579"/>
      <c r="W608" s="579"/>
      <c r="X608" s="579"/>
      <c r="Y608" s="579"/>
      <c r="Z608" s="579"/>
      <c r="AA608" s="579"/>
      <c r="AB608" s="579"/>
      <c r="AC608" s="579"/>
      <c r="AD608" s="579"/>
      <c r="AE608" s="579"/>
      <c r="AF608" s="579"/>
      <c r="AG608" s="579"/>
      <c r="AH608" s="579"/>
      <c r="AI608" s="579"/>
      <c r="AJ608" s="579"/>
      <c r="AK608" s="579"/>
      <c r="AL608" s="579"/>
      <c r="AM608" s="579"/>
      <c r="AN608" s="579"/>
      <c r="AO608" s="579"/>
      <c r="AP608" s="579"/>
      <c r="AQ608" s="579"/>
    </row>
    <row r="609" spans="3:45" ht="12.75" customHeight="1">
      <c r="C609" s="389"/>
      <c r="D609" s="389"/>
      <c r="E609" s="389"/>
      <c r="F609" s="389"/>
      <c r="G609" s="389"/>
      <c r="H609" s="580"/>
      <c r="I609" s="580"/>
      <c r="J609" s="580"/>
      <c r="K609" s="580"/>
      <c r="L609" s="580"/>
      <c r="M609" s="580"/>
      <c r="N609" s="580"/>
      <c r="O609" s="580"/>
      <c r="P609" s="580"/>
      <c r="Q609" s="580"/>
      <c r="R609" s="580"/>
      <c r="S609" s="580"/>
      <c r="T609" s="580"/>
      <c r="U609" s="580"/>
      <c r="V609" s="580"/>
      <c r="W609" s="580"/>
      <c r="X609" s="580"/>
      <c r="Y609" s="580"/>
      <c r="Z609" s="580"/>
      <c r="AA609" s="580"/>
      <c r="AB609" s="580"/>
      <c r="AC609" s="580"/>
      <c r="AD609" s="580"/>
      <c r="AE609" s="580"/>
      <c r="AF609" s="580"/>
      <c r="AG609" s="580"/>
      <c r="AH609" s="580"/>
      <c r="AI609" s="580"/>
      <c r="AJ609" s="580"/>
      <c r="AK609" s="580"/>
      <c r="AL609" s="580"/>
      <c r="AM609" s="580"/>
      <c r="AN609" s="580"/>
      <c r="AO609" s="580"/>
      <c r="AP609" s="580"/>
      <c r="AQ609" s="580"/>
    </row>
    <row r="611" spans="3:45" ht="12.75" hidden="1" customHeight="1">
      <c r="C611" s="607" t="s">
        <v>433</v>
      </c>
      <c r="D611" s="607"/>
      <c r="E611" s="607"/>
      <c r="F611" s="607"/>
      <c r="G611" s="607"/>
      <c r="H611" s="607"/>
      <c r="I611" s="607"/>
      <c r="J611" s="607"/>
      <c r="K611" s="607"/>
      <c r="L611" s="607"/>
      <c r="M611" s="607"/>
      <c r="N611" s="607"/>
      <c r="O611" s="607"/>
      <c r="P611" s="607"/>
      <c r="Q611" s="607"/>
      <c r="R611" s="607"/>
      <c r="S611" s="607"/>
      <c r="T611" s="607"/>
      <c r="U611" s="607"/>
      <c r="V611" s="607"/>
      <c r="W611" s="607"/>
      <c r="X611" s="607"/>
      <c r="Y611" s="607"/>
      <c r="Z611" s="607"/>
      <c r="AA611" s="607"/>
      <c r="AB611" s="607"/>
      <c r="AC611" s="607"/>
      <c r="AD611" s="607"/>
      <c r="AE611" s="607"/>
      <c r="AF611" s="607"/>
      <c r="AG611" s="607"/>
      <c r="AH611" s="607"/>
      <c r="AI611" s="607"/>
      <c r="AJ611" s="607"/>
      <c r="AK611" s="607"/>
      <c r="AL611" s="607"/>
      <c r="AM611" s="607"/>
      <c r="AN611" s="607"/>
      <c r="AO611" s="607"/>
      <c r="AP611" s="607"/>
      <c r="AQ611" s="607"/>
      <c r="AR611" s="607"/>
      <c r="AS611" s="607"/>
    </row>
    <row r="612" spans="3:45" ht="12.75" hidden="1" customHeight="1"/>
    <row r="613" spans="3:45" ht="12.75" hidden="1" customHeight="1">
      <c r="C613" s="311" t="s">
        <v>1289</v>
      </c>
      <c r="D613" s="311"/>
      <c r="E613" s="311"/>
      <c r="F613" s="311"/>
      <c r="G613" s="311"/>
      <c r="H613" s="311"/>
      <c r="I613" s="311"/>
      <c r="J613" s="311"/>
      <c r="K613" s="311"/>
      <c r="L613" s="311"/>
      <c r="M613" s="311"/>
      <c r="N613" s="311"/>
      <c r="O613" s="311"/>
      <c r="P613" s="311"/>
      <c r="Q613" s="311"/>
      <c r="R613" s="311"/>
      <c r="S613" s="311"/>
      <c r="T613" s="311"/>
      <c r="U613" s="311"/>
      <c r="V613" s="311"/>
      <c r="W613" s="311"/>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c r="AS613" s="311"/>
    </row>
    <row r="614" spans="3:45" ht="12.75" hidden="1" customHeight="1">
      <c r="C614" s="311"/>
      <c r="D614" s="311"/>
      <c r="E614" s="311"/>
      <c r="F614" s="311"/>
      <c r="G614" s="311"/>
      <c r="H614" s="311"/>
      <c r="I614" s="311"/>
      <c r="J614" s="311"/>
      <c r="K614" s="311"/>
      <c r="L614" s="311"/>
      <c r="M614" s="311"/>
      <c r="N614" s="311"/>
      <c r="O614" s="311"/>
      <c r="P614" s="311"/>
      <c r="Q614" s="311"/>
      <c r="R614" s="311"/>
      <c r="S614" s="311"/>
      <c r="T614" s="311"/>
      <c r="U614" s="311"/>
      <c r="V614" s="311"/>
      <c r="W614" s="311"/>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c r="AS614" s="311"/>
    </row>
    <row r="615" spans="3:45" ht="12.75" hidden="1" customHeight="1">
      <c r="C615" s="311"/>
      <c r="D615" s="311"/>
      <c r="E615" s="311"/>
      <c r="F615" s="311"/>
      <c r="G615" s="311"/>
      <c r="H615" s="311"/>
      <c r="I615" s="311"/>
      <c r="J615" s="311"/>
      <c r="K615" s="311"/>
      <c r="L615" s="311"/>
      <c r="M615" s="311"/>
      <c r="N615" s="311"/>
      <c r="O615" s="311"/>
      <c r="P615" s="311"/>
      <c r="Q615" s="311"/>
      <c r="R615" s="311"/>
      <c r="S615" s="311"/>
      <c r="T615" s="311"/>
      <c r="U615" s="311"/>
      <c r="V615" s="311"/>
      <c r="W615" s="311"/>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c r="AS615" s="311"/>
    </row>
    <row r="616" spans="3:45" ht="12.75" hidden="1" customHeight="1"/>
    <row r="617" spans="3:45" ht="12.75" customHeight="1">
      <c r="C617" s="208" t="s">
        <v>1176</v>
      </c>
      <c r="D617" s="208"/>
      <c r="E617" s="208"/>
      <c r="F617" s="208"/>
      <c r="G617" s="208"/>
      <c r="H617" s="208"/>
      <c r="I617" s="208"/>
      <c r="J617" s="208"/>
      <c r="K617" s="208"/>
      <c r="L617" s="208"/>
      <c r="M617" s="208"/>
      <c r="N617" s="208"/>
      <c r="O617" s="208"/>
      <c r="P617" s="208"/>
      <c r="Q617" s="208"/>
      <c r="R617" s="208"/>
      <c r="S617" s="208"/>
      <c r="T617" s="208"/>
      <c r="U617" s="208"/>
      <c r="V617" s="208"/>
      <c r="W617" s="208"/>
      <c r="X617" s="208"/>
      <c r="Y617" s="208"/>
      <c r="Z617" s="208"/>
      <c r="AA617" s="208"/>
      <c r="AB617" s="208"/>
      <c r="AC617" s="208"/>
      <c r="AD617" s="208"/>
      <c r="AE617" s="208"/>
      <c r="AF617" s="208"/>
      <c r="AG617" s="208"/>
      <c r="AH617" s="208"/>
      <c r="AI617" s="208"/>
      <c r="AJ617" s="208"/>
      <c r="AK617" s="208"/>
      <c r="AL617" s="208"/>
      <c r="AM617" s="208"/>
      <c r="AN617" s="208"/>
      <c r="AO617" s="208"/>
      <c r="AP617" s="208"/>
      <c r="AQ617" s="208"/>
      <c r="AR617" s="208"/>
      <c r="AS617" s="208"/>
    </row>
    <row r="618" spans="3:45" ht="12.75" customHeight="1">
      <c r="C618" s="208" t="s">
        <v>1544</v>
      </c>
      <c r="D618" s="208"/>
      <c r="E618" s="208"/>
      <c r="F618" s="208"/>
      <c r="G618" s="208"/>
      <c r="H618" s="208"/>
      <c r="I618" s="208"/>
      <c r="J618" s="208"/>
      <c r="K618" s="208"/>
      <c r="L618" s="208"/>
      <c r="M618" s="208"/>
      <c r="N618" s="208"/>
      <c r="O618" s="208"/>
      <c r="P618" s="208"/>
      <c r="Q618" s="208"/>
      <c r="R618" s="208"/>
      <c r="S618" s="208"/>
      <c r="T618" s="208"/>
      <c r="U618" s="208"/>
      <c r="V618" s="208"/>
      <c r="W618" s="208"/>
      <c r="X618" s="208"/>
      <c r="Y618" s="208"/>
      <c r="Z618" s="208"/>
      <c r="AA618" s="208"/>
      <c r="AB618" s="208"/>
      <c r="AC618" s="208"/>
      <c r="AD618" s="208"/>
      <c r="AE618" s="208"/>
      <c r="AF618" s="208"/>
      <c r="AG618" s="208"/>
      <c r="AH618" s="208"/>
      <c r="AI618" s="208"/>
      <c r="AJ618" s="208"/>
      <c r="AK618" s="208"/>
      <c r="AL618" s="208"/>
      <c r="AM618" s="208"/>
      <c r="AN618" s="208"/>
      <c r="AO618" s="208"/>
      <c r="AP618" s="208"/>
      <c r="AQ618" s="208"/>
      <c r="AR618" s="208"/>
      <c r="AS618" s="208"/>
    </row>
    <row r="619" spans="3:45" ht="12.75" hidden="1" customHeight="1">
      <c r="C619" s="236" t="s">
        <v>39</v>
      </c>
      <c r="D619" s="236"/>
      <c r="E619" s="236"/>
      <c r="F619" s="236"/>
      <c r="G619" s="236"/>
      <c r="H619" s="236"/>
      <c r="I619" s="236"/>
      <c r="J619" s="236"/>
      <c r="K619" s="236"/>
      <c r="L619" s="236"/>
      <c r="M619" s="236"/>
      <c r="N619" s="236"/>
      <c r="O619" s="236"/>
      <c r="P619" s="236"/>
      <c r="Q619" s="236"/>
      <c r="R619" s="236"/>
      <c r="S619" s="236"/>
      <c r="T619" s="236"/>
      <c r="U619" s="236"/>
      <c r="V619" s="236"/>
      <c r="W619" s="236"/>
      <c r="X619" s="517" t="s">
        <v>56</v>
      </c>
      <c r="Y619" s="517"/>
      <c r="Z619" s="517"/>
      <c r="AA619" s="517"/>
      <c r="AB619" s="517"/>
      <c r="AC619" s="517"/>
      <c r="AD619" s="517"/>
      <c r="AE619" s="517"/>
      <c r="AF619" s="517"/>
      <c r="AG619" s="517"/>
      <c r="AH619" s="517"/>
      <c r="AI619" s="517"/>
      <c r="AJ619" s="517"/>
    </row>
    <row r="620" spans="3:45" ht="12.75" hidden="1" customHeight="1">
      <c r="C620" s="571" t="s">
        <v>432</v>
      </c>
      <c r="D620" s="571"/>
      <c r="E620" s="571"/>
      <c r="F620" s="571"/>
      <c r="G620" s="571"/>
      <c r="H620" s="571"/>
      <c r="I620" s="571"/>
      <c r="J620" s="571"/>
      <c r="K620" s="571"/>
      <c r="L620" s="571"/>
      <c r="M620" s="571"/>
      <c r="N620" s="571"/>
      <c r="O620" s="571"/>
      <c r="P620" s="571"/>
      <c r="Q620" s="571"/>
      <c r="R620" s="571"/>
      <c r="S620" s="571"/>
      <c r="T620" s="571"/>
      <c r="U620" s="571"/>
      <c r="V620" s="571"/>
      <c r="W620" s="571"/>
      <c r="X620" s="572">
        <v>0</v>
      </c>
      <c r="Y620" s="573"/>
      <c r="Z620" s="573"/>
      <c r="AA620" s="573"/>
      <c r="AB620" s="573"/>
      <c r="AC620" s="573"/>
      <c r="AD620" s="573"/>
      <c r="AE620" s="573"/>
      <c r="AF620" s="573"/>
      <c r="AG620" s="573"/>
      <c r="AH620" s="573"/>
      <c r="AI620" s="573"/>
      <c r="AJ620" s="574"/>
    </row>
    <row r="621" spans="3:45" ht="12.75" hidden="1" customHeight="1"/>
    <row r="622" spans="3:45" ht="12.75" hidden="1" customHeight="1">
      <c r="C622" s="606" t="s">
        <v>1266</v>
      </c>
      <c r="D622" s="606"/>
      <c r="E622" s="606"/>
      <c r="F622" s="606"/>
      <c r="G622" s="606"/>
      <c r="H622" s="606"/>
      <c r="I622" s="606"/>
      <c r="J622" s="606"/>
      <c r="K622" s="606"/>
      <c r="L622" s="606"/>
      <c r="M622" s="606"/>
      <c r="N622" s="606"/>
      <c r="O622" s="606"/>
      <c r="P622" s="606"/>
      <c r="Q622" s="606"/>
      <c r="R622" s="606"/>
      <c r="S622" s="606"/>
      <c r="T622" s="606"/>
      <c r="U622" s="606"/>
      <c r="V622" s="606"/>
      <c r="W622" s="606"/>
      <c r="X622" s="606"/>
      <c r="Y622" s="606"/>
      <c r="Z622" s="606"/>
      <c r="AA622" s="606"/>
      <c r="AB622" s="606"/>
      <c r="AC622" s="606"/>
      <c r="AD622" s="606"/>
      <c r="AE622" s="606"/>
      <c r="AF622" s="606"/>
      <c r="AG622" s="606"/>
      <c r="AH622" s="606"/>
      <c r="AI622" s="606"/>
      <c r="AJ622" s="606"/>
      <c r="AK622" s="606"/>
      <c r="AL622" s="606"/>
      <c r="AM622" s="606"/>
      <c r="AN622" s="606"/>
      <c r="AO622" s="606"/>
      <c r="AP622" s="606"/>
      <c r="AQ622" s="606"/>
      <c r="AR622" s="606"/>
      <c r="AS622" s="606"/>
    </row>
    <row r="623" spans="3:45" ht="12.75" hidden="1" customHeight="1"/>
    <row r="624" spans="3:45" ht="12.75" hidden="1" customHeight="1">
      <c r="C624" s="208" t="s">
        <v>1176</v>
      </c>
      <c r="D624" s="208"/>
      <c r="E624" s="208"/>
      <c r="F624" s="208"/>
      <c r="G624" s="208"/>
      <c r="H624" s="208"/>
      <c r="I624" s="208"/>
      <c r="J624" s="208"/>
      <c r="K624" s="208"/>
      <c r="L624" s="208"/>
      <c r="M624" s="208"/>
      <c r="N624" s="208"/>
      <c r="O624" s="208"/>
      <c r="P624" s="208"/>
      <c r="Q624" s="208"/>
      <c r="R624" s="208"/>
      <c r="S624" s="208"/>
      <c r="T624" s="208"/>
      <c r="U624" s="208"/>
      <c r="V624" s="208"/>
      <c r="W624" s="208"/>
      <c r="X624" s="208"/>
      <c r="Y624" s="208"/>
      <c r="Z624" s="208"/>
      <c r="AA624" s="208"/>
      <c r="AB624" s="208"/>
      <c r="AC624" s="208"/>
      <c r="AD624" s="208"/>
      <c r="AE624" s="208"/>
      <c r="AF624" s="208"/>
      <c r="AG624" s="208"/>
      <c r="AH624" s="208"/>
      <c r="AI624" s="208"/>
      <c r="AJ624" s="208"/>
      <c r="AK624" s="208"/>
      <c r="AL624" s="208"/>
      <c r="AM624" s="208"/>
      <c r="AN624" s="208"/>
      <c r="AO624" s="208"/>
      <c r="AP624" s="208"/>
      <c r="AQ624" s="208"/>
      <c r="AR624" s="208"/>
      <c r="AS624" s="208"/>
    </row>
    <row r="625" spans="3:45" ht="12.75" hidden="1" customHeight="1">
      <c r="C625" s="69"/>
    </row>
    <row r="626" spans="3:45" ht="12.75" hidden="1" customHeight="1">
      <c r="C626" s="236" t="s">
        <v>57</v>
      </c>
      <c r="D626" s="236"/>
      <c r="E626" s="236"/>
      <c r="F626" s="236"/>
      <c r="G626" s="236"/>
      <c r="H626" s="236"/>
      <c r="I626" s="236"/>
      <c r="J626" s="236"/>
      <c r="K626" s="236"/>
      <c r="L626" s="236"/>
      <c r="M626" s="236"/>
      <c r="N626" s="236"/>
      <c r="O626" s="236"/>
      <c r="P626" s="236"/>
      <c r="Q626" s="236"/>
      <c r="R626" s="236"/>
      <c r="S626" s="236"/>
      <c r="T626" s="236"/>
      <c r="U626" s="236"/>
      <c r="V626" s="236"/>
      <c r="W626" s="236"/>
      <c r="X626" s="517" t="s">
        <v>56</v>
      </c>
      <c r="Y626" s="517"/>
      <c r="Z626" s="517"/>
      <c r="AA626" s="517"/>
      <c r="AB626" s="517"/>
      <c r="AC626" s="517"/>
      <c r="AD626" s="517"/>
      <c r="AE626" s="517"/>
      <c r="AF626" s="517"/>
      <c r="AG626" s="517"/>
      <c r="AH626" s="517"/>
      <c r="AI626" s="517"/>
      <c r="AJ626" s="517"/>
    </row>
    <row r="627" spans="3:45" ht="12.75" hidden="1" customHeight="1">
      <c r="C627" s="571" t="s">
        <v>423</v>
      </c>
      <c r="D627" s="571"/>
      <c r="E627" s="571"/>
      <c r="F627" s="571"/>
      <c r="G627" s="571"/>
      <c r="H627" s="571"/>
      <c r="I627" s="571"/>
      <c r="J627" s="571"/>
      <c r="K627" s="571"/>
      <c r="L627" s="571"/>
      <c r="M627" s="571"/>
      <c r="N627" s="571"/>
      <c r="O627" s="571"/>
      <c r="P627" s="571"/>
      <c r="Q627" s="571"/>
      <c r="R627" s="571"/>
      <c r="S627" s="571"/>
      <c r="T627" s="571"/>
      <c r="U627" s="571"/>
      <c r="V627" s="571"/>
      <c r="W627" s="571"/>
      <c r="X627" s="572">
        <v>0</v>
      </c>
      <c r="Y627" s="573"/>
      <c r="Z627" s="573"/>
      <c r="AA627" s="573"/>
      <c r="AB627" s="573"/>
      <c r="AC627" s="573"/>
      <c r="AD627" s="573"/>
      <c r="AE627" s="573"/>
      <c r="AF627" s="573"/>
      <c r="AG627" s="573"/>
      <c r="AH627" s="573"/>
      <c r="AI627" s="573"/>
      <c r="AJ627" s="574"/>
    </row>
    <row r="628" spans="3:45" ht="12.75" hidden="1" customHeight="1"/>
    <row r="629" spans="3:45" ht="12.75" hidden="1" customHeight="1">
      <c r="C629" s="278" t="s">
        <v>1290</v>
      </c>
      <c r="D629" s="278"/>
      <c r="E629" s="278"/>
      <c r="F629" s="278"/>
      <c r="G629" s="278"/>
      <c r="H629" s="278"/>
      <c r="I629" s="278"/>
      <c r="J629" s="278"/>
      <c r="K629" s="278"/>
      <c r="L629" s="278"/>
      <c r="M629" s="278"/>
      <c r="N629" s="278"/>
      <c r="O629" s="278"/>
      <c r="P629" s="278"/>
      <c r="Q629" s="278"/>
      <c r="R629" s="278"/>
      <c r="S629" s="278"/>
      <c r="T629" s="278"/>
      <c r="U629" s="278"/>
      <c r="V629" s="278"/>
      <c r="W629" s="278"/>
      <c r="X629" s="278"/>
      <c r="Y629" s="278"/>
      <c r="Z629" s="278"/>
      <c r="AA629" s="278"/>
      <c r="AB629" s="278"/>
      <c r="AC629" s="278"/>
      <c r="AD629" s="278"/>
      <c r="AE629" s="278"/>
      <c r="AF629" s="278"/>
      <c r="AG629" s="278"/>
      <c r="AH629" s="278"/>
      <c r="AI629" s="278"/>
      <c r="AJ629" s="278"/>
      <c r="AK629" s="278"/>
      <c r="AL629" s="278"/>
      <c r="AM629" s="278"/>
      <c r="AN629" s="278"/>
      <c r="AO629" s="278"/>
      <c r="AP629" s="278"/>
      <c r="AQ629" s="278"/>
      <c r="AR629" s="278"/>
      <c r="AS629" s="278"/>
    </row>
    <row r="630" spans="3:45" ht="12.75" hidden="1" customHeight="1">
      <c r="C630" s="278"/>
      <c r="D630" s="278"/>
      <c r="E630" s="278"/>
      <c r="F630" s="278"/>
      <c r="G630" s="278"/>
      <c r="H630" s="278"/>
      <c r="I630" s="278"/>
      <c r="J630" s="278"/>
      <c r="K630" s="278"/>
      <c r="L630" s="278"/>
      <c r="M630" s="278"/>
      <c r="N630" s="278"/>
      <c r="O630" s="278"/>
      <c r="P630" s="278"/>
      <c r="Q630" s="278"/>
      <c r="R630" s="278"/>
      <c r="S630" s="278"/>
      <c r="T630" s="278"/>
      <c r="U630" s="278"/>
      <c r="V630" s="278"/>
      <c r="W630" s="278"/>
      <c r="X630" s="278"/>
      <c r="Y630" s="278"/>
      <c r="Z630" s="278"/>
      <c r="AA630" s="278"/>
      <c r="AB630" s="278"/>
      <c r="AC630" s="278"/>
      <c r="AD630" s="278"/>
      <c r="AE630" s="278"/>
      <c r="AF630" s="278"/>
      <c r="AG630" s="278"/>
      <c r="AH630" s="278"/>
      <c r="AI630" s="278"/>
      <c r="AJ630" s="278"/>
      <c r="AK630" s="278"/>
      <c r="AL630" s="278"/>
      <c r="AM630" s="278"/>
      <c r="AN630" s="278"/>
      <c r="AO630" s="278"/>
      <c r="AP630" s="278"/>
      <c r="AQ630" s="278"/>
      <c r="AR630" s="278"/>
      <c r="AS630" s="278"/>
    </row>
    <row r="631" spans="3:45" ht="12.75" hidden="1" customHeight="1">
      <c r="C631" s="278"/>
      <c r="D631" s="278"/>
      <c r="E631" s="278"/>
      <c r="F631" s="278"/>
      <c r="G631" s="278"/>
      <c r="H631" s="278"/>
      <c r="I631" s="278"/>
      <c r="J631" s="278"/>
      <c r="K631" s="278"/>
      <c r="L631" s="278"/>
      <c r="M631" s="278"/>
      <c r="N631" s="278"/>
      <c r="O631" s="278"/>
      <c r="P631" s="278"/>
      <c r="Q631" s="278"/>
      <c r="R631" s="278"/>
      <c r="S631" s="278"/>
      <c r="T631" s="278"/>
      <c r="U631" s="278"/>
      <c r="V631" s="278"/>
      <c r="W631" s="278"/>
      <c r="X631" s="278"/>
      <c r="Y631" s="278"/>
      <c r="Z631" s="278"/>
      <c r="AA631" s="278"/>
      <c r="AB631" s="278"/>
      <c r="AC631" s="278"/>
      <c r="AD631" s="278"/>
      <c r="AE631" s="278"/>
      <c r="AF631" s="278"/>
      <c r="AG631" s="278"/>
      <c r="AH631" s="278"/>
      <c r="AI631" s="278"/>
      <c r="AJ631" s="278"/>
      <c r="AK631" s="278"/>
      <c r="AL631" s="278"/>
      <c r="AM631" s="278"/>
      <c r="AN631" s="278"/>
      <c r="AO631" s="278"/>
      <c r="AP631" s="278"/>
      <c r="AQ631" s="278"/>
      <c r="AR631" s="278"/>
      <c r="AS631" s="278"/>
    </row>
    <row r="632" spans="3:45" ht="6.75" customHeight="1"/>
    <row r="633" spans="3:45" ht="12.75" customHeight="1">
      <c r="C633" s="402" t="s">
        <v>1636</v>
      </c>
      <c r="D633" s="402"/>
      <c r="E633" s="402"/>
      <c r="F633" s="402"/>
      <c r="G633" s="402"/>
      <c r="H633" s="402"/>
      <c r="I633" s="402"/>
      <c r="J633" s="402"/>
      <c r="K633" s="402"/>
      <c r="L633" s="402"/>
      <c r="M633" s="402"/>
      <c r="N633" s="402"/>
      <c r="O633" s="402"/>
      <c r="P633" s="402"/>
      <c r="Q633" s="402"/>
      <c r="R633" s="402"/>
      <c r="S633" s="402"/>
      <c r="T633" s="402"/>
      <c r="U633" s="402"/>
      <c r="V633" s="402"/>
      <c r="W633" s="402"/>
      <c r="X633" s="402"/>
      <c r="Y633" s="402"/>
      <c r="Z633" s="402"/>
      <c r="AA633" s="402"/>
      <c r="AB633" s="402"/>
      <c r="AC633" s="402"/>
      <c r="AD633" s="402"/>
      <c r="AE633" s="402"/>
      <c r="AF633" s="402"/>
      <c r="AG633" s="402"/>
      <c r="AH633" s="402"/>
      <c r="AI633" s="402"/>
      <c r="AJ633" s="402"/>
      <c r="AK633" s="402"/>
      <c r="AL633" s="402"/>
      <c r="AM633" s="402"/>
      <c r="AN633" s="402"/>
      <c r="AO633" s="402"/>
      <c r="AP633" s="402"/>
      <c r="AQ633" s="402"/>
      <c r="AR633" s="402"/>
      <c r="AS633" s="402"/>
    </row>
    <row r="634" spans="3:45" ht="35.25" customHeight="1">
      <c r="C634" s="402"/>
      <c r="D634" s="402"/>
      <c r="E634" s="402"/>
      <c r="F634" s="402"/>
      <c r="G634" s="402"/>
      <c r="H634" s="402"/>
      <c r="I634" s="402"/>
      <c r="J634" s="402"/>
      <c r="K634" s="402"/>
      <c r="L634" s="402"/>
      <c r="M634" s="402"/>
      <c r="N634" s="402"/>
      <c r="O634" s="402"/>
      <c r="P634" s="402"/>
      <c r="Q634" s="402"/>
      <c r="R634" s="402"/>
      <c r="S634" s="402"/>
      <c r="T634" s="402"/>
      <c r="U634" s="402"/>
      <c r="V634" s="402"/>
      <c r="W634" s="402"/>
      <c r="X634" s="402"/>
      <c r="Y634" s="402"/>
      <c r="Z634" s="402"/>
      <c r="AA634" s="402"/>
      <c r="AB634" s="402"/>
      <c r="AC634" s="402"/>
      <c r="AD634" s="402"/>
      <c r="AE634" s="402"/>
      <c r="AF634" s="402"/>
      <c r="AG634" s="402"/>
      <c r="AH634" s="402"/>
      <c r="AI634" s="402"/>
      <c r="AJ634" s="402"/>
      <c r="AK634" s="402"/>
      <c r="AL634" s="402"/>
      <c r="AM634" s="402"/>
      <c r="AN634" s="402"/>
      <c r="AO634" s="402"/>
      <c r="AP634" s="402"/>
      <c r="AQ634" s="402"/>
      <c r="AR634" s="402"/>
      <c r="AS634" s="402"/>
    </row>
    <row r="635" spans="3:45" ht="12.75" customHeight="1">
      <c r="C635" s="157"/>
      <c r="D635" s="157"/>
      <c r="E635" s="157"/>
      <c r="F635" s="157"/>
      <c r="G635" s="157"/>
      <c r="H635" s="157"/>
      <c r="I635" s="157"/>
      <c r="J635" s="157"/>
      <c r="K635" s="157"/>
      <c r="L635" s="157"/>
      <c r="M635" s="157"/>
      <c r="N635" s="157"/>
      <c r="O635" s="157"/>
      <c r="P635" s="157"/>
      <c r="Q635" s="157"/>
      <c r="R635" s="157"/>
      <c r="S635" s="157"/>
      <c r="T635" s="157"/>
      <c r="U635" s="157"/>
      <c r="V635" s="157"/>
      <c r="W635" s="157"/>
      <c r="X635" s="157"/>
      <c r="Y635" s="157"/>
      <c r="Z635" s="157"/>
      <c r="AA635" s="157"/>
      <c r="AB635" s="157"/>
      <c r="AC635" s="157"/>
      <c r="AD635" s="157"/>
      <c r="AE635" s="157"/>
      <c r="AF635" s="157"/>
      <c r="AG635" s="157"/>
      <c r="AH635" s="157"/>
      <c r="AI635" s="157"/>
      <c r="AJ635" s="157"/>
      <c r="AK635" s="157"/>
      <c r="AL635" s="157"/>
      <c r="AM635" s="157"/>
      <c r="AN635" s="157"/>
      <c r="AO635" s="157"/>
      <c r="AP635" s="157"/>
      <c r="AQ635" s="157"/>
      <c r="AR635" s="157"/>
      <c r="AS635" s="157"/>
    </row>
    <row r="636" spans="3:45" ht="12.75" hidden="1" customHeight="1"/>
    <row r="637" spans="3:45" ht="12.75" hidden="1" customHeight="1"/>
    <row r="638" spans="3:45" ht="12.75" hidden="1" customHeight="1">
      <c r="C638" s="278" t="s">
        <v>1291</v>
      </c>
      <c r="D638" s="278"/>
      <c r="E638" s="278"/>
      <c r="F638" s="278"/>
      <c r="G638" s="278"/>
      <c r="H638" s="278"/>
      <c r="I638" s="278"/>
      <c r="J638" s="278"/>
      <c r="K638" s="278"/>
      <c r="L638" s="278"/>
      <c r="M638" s="278"/>
      <c r="N638" s="278"/>
      <c r="O638" s="278"/>
      <c r="P638" s="278"/>
      <c r="Q638" s="278"/>
      <c r="R638" s="278"/>
      <c r="S638" s="278"/>
      <c r="T638" s="278"/>
      <c r="U638" s="278"/>
      <c r="V638" s="278"/>
      <c r="W638" s="278"/>
      <c r="X638" s="278"/>
      <c r="Y638" s="278"/>
      <c r="Z638" s="278"/>
      <c r="AA638" s="278"/>
      <c r="AB638" s="278"/>
      <c r="AC638" s="278"/>
      <c r="AD638" s="278"/>
      <c r="AE638" s="278"/>
      <c r="AF638" s="278"/>
      <c r="AG638" s="278"/>
      <c r="AH638" s="278"/>
      <c r="AI638" s="278"/>
      <c r="AJ638" s="278"/>
      <c r="AK638" s="278"/>
      <c r="AL638" s="278"/>
      <c r="AM638" s="278"/>
      <c r="AN638" s="278"/>
      <c r="AO638" s="278"/>
      <c r="AP638" s="278"/>
      <c r="AQ638" s="278"/>
      <c r="AR638" s="278"/>
      <c r="AS638" s="278"/>
    </row>
    <row r="639" spans="3:45" ht="12.75" hidden="1" customHeight="1">
      <c r="C639" s="278"/>
      <c r="D639" s="278"/>
      <c r="E639" s="278"/>
      <c r="F639" s="278"/>
      <c r="G639" s="278"/>
      <c r="H639" s="278"/>
      <c r="I639" s="278"/>
      <c r="J639" s="278"/>
      <c r="K639" s="278"/>
      <c r="L639" s="278"/>
      <c r="M639" s="278"/>
      <c r="N639" s="278"/>
      <c r="O639" s="278"/>
      <c r="P639" s="278"/>
      <c r="Q639" s="278"/>
      <c r="R639" s="278"/>
      <c r="S639" s="278"/>
      <c r="T639" s="278"/>
      <c r="U639" s="278"/>
      <c r="V639" s="278"/>
      <c r="W639" s="278"/>
      <c r="X639" s="278"/>
      <c r="Y639" s="278"/>
      <c r="Z639" s="278"/>
      <c r="AA639" s="278"/>
      <c r="AB639" s="278"/>
      <c r="AC639" s="278"/>
      <c r="AD639" s="278"/>
      <c r="AE639" s="278"/>
      <c r="AF639" s="278"/>
      <c r="AG639" s="278"/>
      <c r="AH639" s="278"/>
      <c r="AI639" s="278"/>
      <c r="AJ639" s="278"/>
      <c r="AK639" s="278"/>
      <c r="AL639" s="278"/>
      <c r="AM639" s="278"/>
      <c r="AN639" s="278"/>
      <c r="AO639" s="278"/>
      <c r="AP639" s="278"/>
      <c r="AQ639" s="278"/>
      <c r="AR639" s="278"/>
      <c r="AS639" s="278"/>
    </row>
    <row r="640" spans="3:45" ht="12.75" hidden="1" customHeight="1"/>
    <row r="641" spans="3:45" ht="12.75" hidden="1" customHeight="1">
      <c r="C641" s="208" t="s">
        <v>1292</v>
      </c>
      <c r="D641" s="208"/>
      <c r="E641" s="208"/>
      <c r="F641" s="208"/>
      <c r="G641" s="208"/>
      <c r="H641" s="208"/>
      <c r="I641" s="208"/>
      <c r="J641" s="208"/>
      <c r="K641" s="208"/>
      <c r="L641" s="208"/>
      <c r="M641" s="208"/>
      <c r="N641" s="208"/>
      <c r="O641" s="208"/>
      <c r="P641" s="208"/>
      <c r="Q641" s="208"/>
      <c r="R641" s="208"/>
      <c r="S641" s="208"/>
      <c r="T641" s="208"/>
      <c r="U641" s="208"/>
      <c r="V641" s="208"/>
      <c r="W641" s="208"/>
      <c r="X641" s="208"/>
      <c r="Y641" s="208"/>
      <c r="Z641" s="208"/>
      <c r="AA641" s="208"/>
      <c r="AB641" s="208"/>
      <c r="AC641" s="208"/>
      <c r="AD641" s="208"/>
      <c r="AE641" s="208"/>
      <c r="AF641" s="208"/>
      <c r="AG641" s="208"/>
      <c r="AH641" s="208"/>
      <c r="AI641" s="208"/>
      <c r="AJ641" s="208"/>
      <c r="AK641" s="208"/>
      <c r="AL641" s="208"/>
      <c r="AM641" s="208"/>
      <c r="AN641" s="208"/>
      <c r="AO641" s="208"/>
      <c r="AP641" s="208"/>
      <c r="AQ641" s="208"/>
      <c r="AR641" s="208"/>
      <c r="AS641" s="208"/>
    </row>
    <row r="642" spans="3:45" ht="12.75" hidden="1" customHeight="1"/>
    <row r="643" spans="3:45" ht="12.75" hidden="1" customHeight="1">
      <c r="C643" s="278" t="s">
        <v>1293</v>
      </c>
      <c r="D643" s="278"/>
      <c r="E643" s="278"/>
      <c r="F643" s="278"/>
      <c r="G643" s="278"/>
      <c r="H643" s="278"/>
      <c r="I643" s="278"/>
      <c r="J643" s="278"/>
      <c r="K643" s="278"/>
      <c r="L643" s="278"/>
      <c r="M643" s="278"/>
      <c r="N643" s="278"/>
      <c r="O643" s="278"/>
      <c r="P643" s="278"/>
      <c r="Q643" s="278"/>
      <c r="R643" s="278"/>
      <c r="S643" s="278"/>
      <c r="T643" s="278"/>
      <c r="U643" s="278"/>
      <c r="V643" s="278"/>
      <c r="W643" s="278"/>
      <c r="X643" s="278"/>
      <c r="Y643" s="278"/>
      <c r="Z643" s="278"/>
      <c r="AA643" s="278"/>
      <c r="AB643" s="278"/>
      <c r="AC643" s="278"/>
      <c r="AD643" s="278"/>
      <c r="AE643" s="278"/>
      <c r="AF643" s="278"/>
      <c r="AG643" s="278"/>
      <c r="AH643" s="278"/>
      <c r="AI643" s="278"/>
      <c r="AJ643" s="278"/>
      <c r="AK643" s="278"/>
      <c r="AL643" s="278"/>
      <c r="AM643" s="278"/>
      <c r="AN643" s="278"/>
      <c r="AO643" s="278"/>
      <c r="AP643" s="278"/>
      <c r="AQ643" s="278"/>
      <c r="AR643" s="278"/>
      <c r="AS643" s="278"/>
    </row>
    <row r="644" spans="3:45" ht="12.75" hidden="1" customHeight="1">
      <c r="C644" s="278"/>
      <c r="D644" s="278"/>
      <c r="E644" s="278"/>
      <c r="F644" s="278"/>
      <c r="G644" s="278"/>
      <c r="H644" s="278"/>
      <c r="I644" s="278"/>
      <c r="J644" s="278"/>
      <c r="K644" s="278"/>
      <c r="L644" s="278"/>
      <c r="M644" s="278"/>
      <c r="N644" s="278"/>
      <c r="O644" s="278"/>
      <c r="P644" s="278"/>
      <c r="Q644" s="278"/>
      <c r="R644" s="278"/>
      <c r="S644" s="278"/>
      <c r="T644" s="278"/>
      <c r="U644" s="278"/>
      <c r="V644" s="278"/>
      <c r="W644" s="278"/>
      <c r="X644" s="278"/>
      <c r="Y644" s="278"/>
      <c r="Z644" s="278"/>
      <c r="AA644" s="278"/>
      <c r="AB644" s="278"/>
      <c r="AC644" s="278"/>
      <c r="AD644" s="278"/>
      <c r="AE644" s="278"/>
      <c r="AF644" s="278"/>
      <c r="AG644" s="278"/>
      <c r="AH644" s="278"/>
      <c r="AI644" s="278"/>
      <c r="AJ644" s="278"/>
      <c r="AK644" s="278"/>
      <c r="AL644" s="278"/>
      <c r="AM644" s="278"/>
      <c r="AN644" s="278"/>
      <c r="AO644" s="278"/>
      <c r="AP644" s="278"/>
      <c r="AQ644" s="278"/>
      <c r="AR644" s="278"/>
      <c r="AS644" s="278"/>
    </row>
    <row r="645" spans="3:45" ht="12.75" hidden="1" customHeight="1"/>
    <row r="646" spans="3:45" ht="12.75" customHeight="1">
      <c r="C646" s="208" t="s">
        <v>1540</v>
      </c>
      <c r="D646" s="208"/>
      <c r="E646" s="208"/>
      <c r="F646" s="208"/>
      <c r="G646" s="208"/>
      <c r="H646" s="208"/>
      <c r="I646" s="208"/>
      <c r="J646" s="208"/>
      <c r="K646" s="208"/>
      <c r="L646" s="208"/>
      <c r="M646" s="208"/>
      <c r="N646" s="208"/>
      <c r="O646" s="208"/>
      <c r="P646" s="208"/>
      <c r="Q646" s="208"/>
      <c r="R646" s="208"/>
      <c r="S646" s="208"/>
      <c r="T646" s="208"/>
      <c r="U646" s="208"/>
      <c r="V646" s="208"/>
      <c r="W646" s="208"/>
      <c r="X646" s="208"/>
      <c r="Y646" s="208"/>
      <c r="Z646" s="208"/>
      <c r="AA646" s="208"/>
      <c r="AB646" s="208"/>
      <c r="AC646" s="208"/>
      <c r="AD646" s="208"/>
      <c r="AE646" s="208"/>
      <c r="AF646" s="208"/>
      <c r="AG646" s="208"/>
      <c r="AH646" s="208"/>
      <c r="AI646" s="208"/>
      <c r="AJ646" s="208"/>
      <c r="AK646" s="208"/>
      <c r="AL646" s="208"/>
      <c r="AM646" s="208"/>
      <c r="AN646" s="208"/>
      <c r="AO646" s="208"/>
      <c r="AP646" s="208"/>
      <c r="AQ646" s="208"/>
      <c r="AR646" s="208"/>
      <c r="AS646" s="208"/>
    </row>
    <row r="647" spans="3:45" ht="12.75" customHeight="1">
      <c r="C647" s="570" t="s">
        <v>424</v>
      </c>
      <c r="D647" s="570"/>
      <c r="E647" s="570"/>
      <c r="F647" s="570"/>
      <c r="G647" s="570"/>
      <c r="H647" s="570"/>
      <c r="I647" s="570"/>
      <c r="J647" s="570"/>
      <c r="K647" s="570"/>
      <c r="L647" s="570"/>
      <c r="M647" s="570"/>
      <c r="N647" s="570"/>
      <c r="O647" s="570"/>
      <c r="P647" s="570"/>
      <c r="Q647" s="570"/>
      <c r="R647" s="570"/>
      <c r="S647" s="570"/>
      <c r="T647" s="570"/>
      <c r="U647" s="570"/>
      <c r="V647" s="570"/>
      <c r="W647" s="570"/>
      <c r="X647" s="570"/>
      <c r="Y647" s="570"/>
      <c r="Z647" s="570"/>
      <c r="AA647" s="570"/>
      <c r="AB647" s="570"/>
      <c r="AC647" s="570"/>
      <c r="AD647" s="570"/>
      <c r="AE647" s="570"/>
      <c r="AF647" s="570"/>
      <c r="AG647" s="570"/>
      <c r="AH647" s="570"/>
      <c r="AI647" s="570"/>
      <c r="AJ647" s="570"/>
      <c r="AK647" s="570"/>
      <c r="AL647" s="570"/>
      <c r="AM647" s="570"/>
      <c r="AN647" s="570"/>
      <c r="AO647" s="570"/>
      <c r="AP647" s="570"/>
      <c r="AQ647" s="570"/>
      <c r="AR647" s="570"/>
      <c r="AS647" s="570"/>
    </row>
    <row r="648" spans="3:45" ht="8.25" customHeight="1">
      <c r="C648" s="69"/>
    </row>
    <row r="649" spans="3:45" ht="12.75" customHeight="1">
      <c r="C649" s="602" t="s">
        <v>425</v>
      </c>
      <c r="D649" s="602"/>
      <c r="E649" s="602"/>
      <c r="F649" s="602"/>
      <c r="G649" s="602"/>
      <c r="H649" s="602"/>
      <c r="I649" s="602"/>
      <c r="J649" s="602"/>
      <c r="K649" s="602"/>
      <c r="L649" s="602" t="s">
        <v>426</v>
      </c>
      <c r="M649" s="602"/>
      <c r="N649" s="602"/>
      <c r="O649" s="602"/>
      <c r="P649" s="602"/>
      <c r="Q649" s="602"/>
      <c r="R649" s="602"/>
      <c r="S649" s="602"/>
      <c r="T649" s="602"/>
      <c r="U649" s="602"/>
      <c r="V649" s="604" t="s">
        <v>1174</v>
      </c>
      <c r="W649" s="604"/>
      <c r="X649" s="604"/>
      <c r="Y649" s="604"/>
      <c r="Z649" s="604"/>
      <c r="AA649" s="604"/>
      <c r="AB649" s="604"/>
      <c r="AC649" s="604"/>
      <c r="AD649" s="604"/>
      <c r="AE649" s="602" t="s">
        <v>427</v>
      </c>
      <c r="AF649" s="602"/>
      <c r="AG649" s="602"/>
      <c r="AH649" s="602"/>
      <c r="AI649" s="602"/>
      <c r="AJ649" s="602"/>
      <c r="AK649" s="602"/>
    </row>
    <row r="650" spans="3:45" ht="12.75" customHeight="1">
      <c r="C650" s="603"/>
      <c r="D650" s="603"/>
      <c r="E650" s="603"/>
      <c r="F650" s="603"/>
      <c r="G650" s="603"/>
      <c r="H650" s="603"/>
      <c r="I650" s="603"/>
      <c r="J650" s="603"/>
      <c r="K650" s="603"/>
      <c r="L650" s="603"/>
      <c r="M650" s="603"/>
      <c r="N650" s="603"/>
      <c r="O650" s="603"/>
      <c r="P650" s="603"/>
      <c r="Q650" s="603"/>
      <c r="R650" s="603"/>
      <c r="S650" s="603"/>
      <c r="T650" s="603"/>
      <c r="U650" s="603"/>
      <c r="V650" s="605"/>
      <c r="W650" s="605"/>
      <c r="X650" s="605"/>
      <c r="Y650" s="605"/>
      <c r="Z650" s="605"/>
      <c r="AA650" s="605"/>
      <c r="AB650" s="605"/>
      <c r="AC650" s="605"/>
      <c r="AD650" s="605"/>
      <c r="AE650" s="603"/>
      <c r="AF650" s="603"/>
      <c r="AG650" s="603"/>
      <c r="AH650" s="603"/>
      <c r="AI650" s="603"/>
      <c r="AJ650" s="603"/>
      <c r="AK650" s="603"/>
    </row>
    <row r="651" spans="3:45" ht="12.75" customHeight="1">
      <c r="C651" s="394" t="s">
        <v>1507</v>
      </c>
      <c r="D651" s="394"/>
      <c r="E651" s="394"/>
      <c r="F651" s="394"/>
      <c r="G651" s="394"/>
      <c r="H651" s="394"/>
      <c r="I651" s="394"/>
      <c r="J651" s="394"/>
      <c r="K651" s="394"/>
      <c r="L651" s="601" t="s">
        <v>1508</v>
      </c>
      <c r="M651" s="601"/>
      <c r="N651" s="601"/>
      <c r="O651" s="601"/>
      <c r="P651" s="601"/>
      <c r="Q651" s="601"/>
      <c r="R651" s="601"/>
      <c r="S651" s="601"/>
      <c r="T651" s="601"/>
      <c r="U651" s="601"/>
      <c r="V651" s="601" t="s">
        <v>1509</v>
      </c>
      <c r="W651" s="601"/>
      <c r="X651" s="601"/>
      <c r="Y651" s="601"/>
      <c r="Z651" s="601"/>
      <c r="AA651" s="601"/>
      <c r="AB651" s="601"/>
      <c r="AC651" s="601"/>
      <c r="AD651" s="601"/>
      <c r="AE651" s="348">
        <v>4009611</v>
      </c>
      <c r="AF651" s="348"/>
      <c r="AG651" s="348"/>
      <c r="AH651" s="348"/>
      <c r="AI651" s="348"/>
      <c r="AJ651" s="348"/>
      <c r="AK651" s="348"/>
    </row>
    <row r="652" spans="3:45" ht="12.75" customHeight="1">
      <c r="C652" s="349" t="s">
        <v>1612</v>
      </c>
      <c r="D652" s="349"/>
      <c r="E652" s="349"/>
      <c r="F652" s="349"/>
      <c r="G652" s="349"/>
      <c r="H652" s="349"/>
      <c r="I652" s="349"/>
      <c r="J652" s="349"/>
      <c r="K652" s="349"/>
      <c r="L652" s="600" t="s">
        <v>1508</v>
      </c>
      <c r="M652" s="600"/>
      <c r="N652" s="600"/>
      <c r="O652" s="600"/>
      <c r="P652" s="600"/>
      <c r="Q652" s="600"/>
      <c r="R652" s="600"/>
      <c r="S652" s="600"/>
      <c r="T652" s="600"/>
      <c r="U652" s="600"/>
      <c r="V652" s="600" t="s">
        <v>1510</v>
      </c>
      <c r="W652" s="600"/>
      <c r="X652" s="600"/>
      <c r="Y652" s="600"/>
      <c r="Z652" s="600"/>
      <c r="AA652" s="600"/>
      <c r="AB652" s="600"/>
      <c r="AC652" s="600"/>
      <c r="AD652" s="600"/>
      <c r="AE652" s="354">
        <v>49000000</v>
      </c>
      <c r="AF652" s="354"/>
      <c r="AG652" s="354"/>
      <c r="AH652" s="354"/>
      <c r="AI652" s="354"/>
      <c r="AJ652" s="354"/>
      <c r="AK652" s="354"/>
    </row>
    <row r="653" spans="3:45" ht="9" customHeight="1"/>
    <row r="654" spans="3:45" ht="12.75" hidden="1" customHeight="1">
      <c r="C654" s="15" t="s">
        <v>41</v>
      </c>
    </row>
    <row r="655" spans="3:45" ht="12.75" hidden="1" customHeight="1"/>
    <row r="656" spans="3:45" ht="12.75" customHeight="1">
      <c r="C656" s="208" t="s">
        <v>568</v>
      </c>
      <c r="D656" s="208"/>
      <c r="E656" s="208"/>
      <c r="F656" s="208"/>
      <c r="G656" s="208"/>
      <c r="H656" s="208"/>
      <c r="I656" s="208"/>
      <c r="J656" s="208"/>
      <c r="K656" s="208"/>
      <c r="L656" s="208"/>
      <c r="M656" s="208"/>
      <c r="N656" s="208"/>
      <c r="O656" s="208"/>
      <c r="P656" s="208"/>
      <c r="Q656" s="208"/>
      <c r="R656" s="208"/>
      <c r="S656" s="208"/>
      <c r="T656" s="208"/>
      <c r="U656" s="208"/>
      <c r="V656" s="208"/>
      <c r="W656" s="208"/>
      <c r="X656" s="208"/>
      <c r="Y656" s="208"/>
      <c r="Z656" s="208"/>
      <c r="AA656" s="208"/>
      <c r="AB656" s="208"/>
      <c r="AC656" s="208"/>
      <c r="AD656" s="208"/>
      <c r="AE656" s="208"/>
      <c r="AF656" s="208"/>
      <c r="AG656" s="208"/>
      <c r="AH656" s="208"/>
      <c r="AI656" s="208"/>
      <c r="AJ656" s="208"/>
      <c r="AK656" s="208"/>
      <c r="AL656" s="208"/>
      <c r="AM656" s="208"/>
      <c r="AN656" s="208"/>
      <c r="AO656" s="208"/>
      <c r="AP656" s="208"/>
      <c r="AQ656" s="208"/>
      <c r="AR656" s="208"/>
      <c r="AS656" s="208"/>
    </row>
    <row r="657" spans="1:45" ht="12.75" customHeight="1">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c r="AA657" s="80"/>
      <c r="AB657" s="80"/>
      <c r="AC657" s="80"/>
      <c r="AD657" s="80"/>
      <c r="AE657" s="80"/>
      <c r="AF657" s="80"/>
      <c r="AG657" s="80"/>
      <c r="AH657" s="80"/>
      <c r="AI657" s="80"/>
      <c r="AJ657" s="80"/>
      <c r="AK657" s="80"/>
      <c r="AL657" s="80"/>
      <c r="AM657" s="80"/>
      <c r="AN657" s="80"/>
      <c r="AO657" s="80"/>
      <c r="AP657" s="80"/>
      <c r="AQ657" s="80"/>
      <c r="AR657" s="80"/>
      <c r="AS657" s="80"/>
    </row>
    <row r="658" spans="1:45" ht="12.75" hidden="1" customHeight="1">
      <c r="C658" s="256" t="s">
        <v>428</v>
      </c>
      <c r="D658" s="256"/>
      <c r="E658" s="256"/>
      <c r="F658" s="256"/>
      <c r="G658" s="256"/>
      <c r="H658" s="256"/>
      <c r="I658" s="256"/>
      <c r="J658" s="256"/>
      <c r="K658" s="256"/>
      <c r="L658" s="256"/>
      <c r="M658" s="256"/>
      <c r="N658" s="256"/>
      <c r="O658" s="256"/>
      <c r="P658" s="256"/>
      <c r="Q658" s="256"/>
      <c r="R658" s="256"/>
      <c r="S658" s="256"/>
      <c r="T658" s="256"/>
      <c r="U658" s="256"/>
      <c r="V658" s="256"/>
      <c r="W658" s="256"/>
      <c r="X658" s="256"/>
      <c r="Y658" s="256"/>
      <c r="Z658" s="256"/>
      <c r="AA658" s="256"/>
      <c r="AB658" s="256"/>
      <c r="AC658" s="256"/>
      <c r="AD658" s="256"/>
      <c r="AE658" s="256"/>
      <c r="AF658" s="256"/>
      <c r="AG658" s="256"/>
      <c r="AH658" s="256"/>
      <c r="AI658" s="256"/>
      <c r="AJ658" s="256"/>
      <c r="AK658" s="256"/>
      <c r="AL658" s="256"/>
      <c r="AM658" s="256"/>
      <c r="AN658" s="256"/>
      <c r="AO658" s="256"/>
      <c r="AP658" s="256"/>
      <c r="AQ658" s="256"/>
      <c r="AR658" s="256"/>
      <c r="AS658" s="256"/>
    </row>
    <row r="659" spans="1:45" ht="12.75" hidden="1" customHeight="1">
      <c r="C659" s="69" t="s">
        <v>1258</v>
      </c>
    </row>
    <row r="660" spans="1:45" ht="12.75" hidden="1" customHeight="1">
      <c r="C660" s="583" t="s">
        <v>1294</v>
      </c>
      <c r="D660" s="584"/>
      <c r="E660" s="584"/>
      <c r="F660" s="584"/>
      <c r="G660" s="584"/>
      <c r="H660" s="584"/>
      <c r="I660" s="584"/>
      <c r="J660" s="584"/>
      <c r="K660" s="584"/>
      <c r="L660" s="585"/>
      <c r="M660" s="596" t="s">
        <v>14</v>
      </c>
      <c r="N660" s="596"/>
      <c r="O660" s="596"/>
      <c r="P660" s="596"/>
      <c r="Q660" s="596"/>
      <c r="R660" s="596"/>
      <c r="S660" s="596"/>
      <c r="T660" s="596" t="s">
        <v>15</v>
      </c>
      <c r="U660" s="596"/>
      <c r="V660" s="596"/>
      <c r="W660" s="596"/>
      <c r="X660" s="596"/>
      <c r="Y660" s="596"/>
      <c r="Z660" s="596"/>
    </row>
    <row r="661" spans="1:45" ht="12.75" hidden="1" customHeight="1">
      <c r="C661" s="586"/>
      <c r="D661" s="587"/>
      <c r="E661" s="587"/>
      <c r="F661" s="587"/>
      <c r="G661" s="587"/>
      <c r="H661" s="587"/>
      <c r="I661" s="587"/>
      <c r="J661" s="587"/>
      <c r="K661" s="587"/>
      <c r="L661" s="588"/>
      <c r="M661" s="597"/>
      <c r="N661" s="597"/>
      <c r="O661" s="597"/>
      <c r="P661" s="597"/>
      <c r="Q661" s="597"/>
      <c r="R661" s="597"/>
      <c r="S661" s="597"/>
      <c r="T661" s="597"/>
      <c r="U661" s="597"/>
      <c r="V661" s="597"/>
      <c r="W661" s="597"/>
      <c r="X661" s="597"/>
      <c r="Y661" s="597"/>
      <c r="Z661" s="597"/>
    </row>
    <row r="662" spans="1:45" ht="12.75" hidden="1" customHeight="1">
      <c r="C662" s="589"/>
      <c r="D662" s="590"/>
      <c r="E662" s="590"/>
      <c r="F662" s="590"/>
      <c r="G662" s="590"/>
      <c r="H662" s="590"/>
      <c r="I662" s="590"/>
      <c r="J662" s="590"/>
      <c r="K662" s="590"/>
      <c r="L662" s="591"/>
      <c r="M662" s="598"/>
      <c r="N662" s="598"/>
      <c r="O662" s="598"/>
      <c r="P662" s="598"/>
      <c r="Q662" s="598"/>
      <c r="R662" s="598"/>
      <c r="S662" s="598"/>
      <c r="T662" s="598"/>
      <c r="U662" s="598"/>
      <c r="V662" s="598"/>
      <c r="W662" s="598"/>
      <c r="X662" s="598"/>
      <c r="Y662" s="598"/>
      <c r="Z662" s="598"/>
    </row>
    <row r="663" spans="1:45" ht="12.75" hidden="1" customHeight="1">
      <c r="C663" s="592" t="s">
        <v>429</v>
      </c>
      <c r="D663" s="592"/>
      <c r="E663" s="592"/>
      <c r="F663" s="592"/>
      <c r="G663" s="592"/>
      <c r="H663" s="592"/>
      <c r="I663" s="592"/>
      <c r="J663" s="592"/>
      <c r="K663" s="592"/>
      <c r="L663" s="592"/>
      <c r="M663" s="265"/>
      <c r="N663" s="265"/>
      <c r="O663" s="265"/>
      <c r="P663" s="265"/>
      <c r="Q663" s="265"/>
      <c r="R663" s="265"/>
      <c r="S663" s="265"/>
      <c r="T663" s="265"/>
      <c r="U663" s="265"/>
      <c r="V663" s="265"/>
      <c r="W663" s="265"/>
      <c r="X663" s="265"/>
      <c r="Y663" s="265"/>
      <c r="Z663" s="265"/>
    </row>
    <row r="664" spans="1:45" ht="12.75" hidden="1" customHeight="1">
      <c r="C664" s="595" t="s">
        <v>430</v>
      </c>
      <c r="D664" s="595"/>
      <c r="E664" s="595"/>
      <c r="F664" s="595"/>
      <c r="G664" s="595"/>
      <c r="H664" s="595"/>
      <c r="I664" s="595"/>
      <c r="J664" s="595"/>
      <c r="K664" s="595"/>
      <c r="L664" s="595"/>
      <c r="M664" s="199"/>
      <c r="N664" s="199"/>
      <c r="O664" s="199"/>
      <c r="P664" s="199"/>
      <c r="Q664" s="199"/>
      <c r="R664" s="199"/>
      <c r="S664" s="199"/>
      <c r="T664" s="199"/>
      <c r="U664" s="199"/>
      <c r="V664" s="199"/>
      <c r="W664" s="199"/>
      <c r="X664" s="199"/>
      <c r="Y664" s="199"/>
      <c r="Z664" s="199"/>
    </row>
    <row r="665" spans="1:45" ht="12.75" hidden="1" customHeight="1">
      <c r="C665" s="594" t="s">
        <v>431</v>
      </c>
      <c r="D665" s="594"/>
      <c r="E665" s="594"/>
      <c r="F665" s="594"/>
      <c r="G665" s="594"/>
      <c r="H665" s="594"/>
      <c r="I665" s="594"/>
      <c r="J665" s="594"/>
      <c r="K665" s="594"/>
      <c r="L665" s="594"/>
      <c r="M665" s="231"/>
      <c r="N665" s="231"/>
      <c r="O665" s="231"/>
      <c r="P665" s="231"/>
      <c r="Q665" s="231"/>
      <c r="R665" s="231"/>
      <c r="S665" s="231"/>
      <c r="T665" s="231"/>
      <c r="U665" s="231"/>
      <c r="V665" s="231"/>
      <c r="W665" s="231"/>
      <c r="X665" s="231"/>
      <c r="Y665" s="231"/>
      <c r="Z665" s="231"/>
    </row>
    <row r="666" spans="1:45" ht="12.75" hidden="1" customHeight="1">
      <c r="C666" s="593" t="s">
        <v>36</v>
      </c>
      <c r="D666" s="593"/>
      <c r="E666" s="593"/>
      <c r="F666" s="593"/>
      <c r="G666" s="593"/>
      <c r="H666" s="593"/>
      <c r="I666" s="593"/>
      <c r="J666" s="593"/>
      <c r="K666" s="593"/>
      <c r="L666" s="593"/>
      <c r="M666" s="599">
        <f>SUM(M663:S665)</f>
        <v>0</v>
      </c>
      <c r="N666" s="599"/>
      <c r="O666" s="599"/>
      <c r="P666" s="599"/>
      <c r="Q666" s="599"/>
      <c r="R666" s="599"/>
      <c r="S666" s="599"/>
      <c r="T666" s="599">
        <f>SUM(T663:Z665)</f>
        <v>0</v>
      </c>
      <c r="U666" s="599"/>
      <c r="V666" s="599"/>
      <c r="W666" s="599"/>
      <c r="X666" s="599"/>
      <c r="Y666" s="599"/>
      <c r="Z666" s="599"/>
    </row>
    <row r="667" spans="1:45" ht="12.75" hidden="1" customHeight="1"/>
    <row r="668" spans="1:45" ht="12.75" hidden="1" customHeight="1">
      <c r="C668" s="15" t="s">
        <v>1204</v>
      </c>
    </row>
    <row r="669" spans="1:45" ht="12.75" hidden="1" customHeight="1"/>
    <row r="670" spans="1:45" ht="12.75" customHeight="1">
      <c r="A670" s="93" t="s">
        <v>5</v>
      </c>
      <c r="B670" s="94"/>
      <c r="C670" s="513" t="s">
        <v>67</v>
      </c>
      <c r="D670" s="513"/>
      <c r="E670" s="513"/>
      <c r="F670" s="513"/>
      <c r="G670" s="513"/>
      <c r="H670" s="513"/>
      <c r="I670" s="513"/>
      <c r="J670" s="513"/>
      <c r="K670" s="513"/>
      <c r="L670" s="513"/>
      <c r="M670" s="513"/>
      <c r="N670" s="513"/>
      <c r="O670" s="513"/>
      <c r="P670" s="513"/>
      <c r="Q670" s="513"/>
      <c r="R670" s="513"/>
      <c r="S670" s="513"/>
      <c r="T670" s="513"/>
      <c r="U670" s="513"/>
      <c r="V670" s="513"/>
      <c r="W670" s="513"/>
      <c r="X670" s="513"/>
      <c r="Y670" s="513"/>
      <c r="Z670" s="513"/>
      <c r="AA670" s="513"/>
      <c r="AB670" s="513"/>
      <c r="AC670" s="513"/>
      <c r="AD670" s="513"/>
      <c r="AE670" s="513"/>
      <c r="AF670" s="513"/>
      <c r="AG670" s="513"/>
      <c r="AH670" s="513"/>
      <c r="AI670" s="513"/>
      <c r="AJ670" s="513"/>
      <c r="AK670" s="513"/>
      <c r="AL670" s="513"/>
      <c r="AM670" s="513"/>
      <c r="AN670" s="513"/>
      <c r="AO670" s="513"/>
      <c r="AP670" s="513"/>
      <c r="AQ670" s="513"/>
      <c r="AR670" s="513"/>
      <c r="AS670" s="513"/>
    </row>
    <row r="671" spans="1:45" ht="12.75" customHeight="1">
      <c r="C671" s="311" t="s">
        <v>1541</v>
      </c>
      <c r="D671" s="311"/>
      <c r="E671" s="311"/>
      <c r="F671" s="311"/>
      <c r="G671" s="311"/>
      <c r="H671" s="311"/>
      <c r="I671" s="311"/>
      <c r="J671" s="311"/>
      <c r="K671" s="311"/>
      <c r="L671" s="311"/>
      <c r="M671" s="311"/>
      <c r="N671" s="311"/>
      <c r="O671" s="311"/>
      <c r="P671" s="311"/>
      <c r="Q671" s="311"/>
      <c r="R671" s="311"/>
      <c r="S671" s="311"/>
      <c r="T671" s="311"/>
      <c r="U671" s="311"/>
      <c r="V671" s="311"/>
      <c r="W671" s="311"/>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c r="AS671" s="311"/>
    </row>
    <row r="672" spans="1:45" ht="3" customHeight="1">
      <c r="C672" s="311"/>
      <c r="D672" s="311"/>
      <c r="E672" s="311"/>
      <c r="F672" s="311"/>
      <c r="G672" s="311"/>
      <c r="H672" s="311"/>
      <c r="I672" s="311"/>
      <c r="J672" s="311"/>
      <c r="K672" s="311"/>
      <c r="L672" s="311"/>
      <c r="M672" s="311"/>
      <c r="N672" s="311"/>
      <c r="O672" s="311"/>
      <c r="P672" s="311"/>
      <c r="Q672" s="311"/>
      <c r="R672" s="311"/>
      <c r="S672" s="311"/>
      <c r="T672" s="311"/>
      <c r="U672" s="311"/>
      <c r="V672" s="311"/>
      <c r="W672" s="311"/>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c r="AS672" s="311"/>
    </row>
    <row r="673" spans="3:43" ht="12.75" hidden="1" customHeight="1">
      <c r="C673" s="72"/>
    </row>
    <row r="674" spans="3:43" ht="12.75" hidden="1" customHeight="1"/>
    <row r="675" spans="3:43" ht="12.75" hidden="1" customHeight="1">
      <c r="C675" s="234" t="s">
        <v>67</v>
      </c>
      <c r="D675" s="234"/>
      <c r="E675" s="234"/>
      <c r="F675" s="234"/>
      <c r="G675" s="234"/>
      <c r="H675" s="234" t="s">
        <v>14</v>
      </c>
      <c r="I675" s="234"/>
      <c r="J675" s="234"/>
      <c r="K675" s="234"/>
      <c r="L675" s="234"/>
      <c r="M675" s="234"/>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row>
    <row r="676" spans="3:43" ht="12.75" hidden="1" customHeight="1">
      <c r="C676" s="234"/>
      <c r="D676" s="234"/>
      <c r="E676" s="234"/>
      <c r="F676" s="234"/>
      <c r="G676" s="234"/>
      <c r="H676" s="234" t="s">
        <v>68</v>
      </c>
      <c r="I676" s="234"/>
      <c r="J676" s="234"/>
      <c r="K676" s="234"/>
      <c r="L676" s="234" t="s">
        <v>1471</v>
      </c>
      <c r="M676" s="234"/>
      <c r="N676" s="234"/>
      <c r="O676" s="234"/>
      <c r="P676" s="234" t="s">
        <v>69</v>
      </c>
      <c r="Q676" s="234"/>
      <c r="R676" s="234"/>
      <c r="S676" s="234"/>
      <c r="T676" s="234" t="s">
        <v>70</v>
      </c>
      <c r="U676" s="234"/>
      <c r="V676" s="234"/>
      <c r="W676" s="234"/>
      <c r="X676" s="234" t="s">
        <v>65</v>
      </c>
      <c r="Y676" s="234"/>
      <c r="Z676" s="234"/>
      <c r="AA676" s="234"/>
      <c r="AB676" s="234" t="s">
        <v>66</v>
      </c>
      <c r="AC676" s="234"/>
      <c r="AD676" s="234"/>
      <c r="AE676" s="234"/>
      <c r="AF676" s="234" t="s">
        <v>71</v>
      </c>
      <c r="AG676" s="234"/>
      <c r="AH676" s="234"/>
      <c r="AI676" s="234"/>
      <c r="AJ676" s="234" t="s">
        <v>1472</v>
      </c>
      <c r="AK676" s="234"/>
      <c r="AL676" s="234"/>
      <c r="AM676" s="234"/>
      <c r="AN676" s="234" t="s">
        <v>36</v>
      </c>
      <c r="AO676" s="234"/>
      <c r="AP676" s="234"/>
      <c r="AQ676" s="234"/>
    </row>
    <row r="677" spans="3:43" ht="12.75" hidden="1" customHeight="1">
      <c r="C677" s="234"/>
      <c r="D677" s="234"/>
      <c r="E677" s="234"/>
      <c r="F677" s="234"/>
      <c r="G677" s="234"/>
      <c r="H677" s="234"/>
      <c r="I677" s="234"/>
      <c r="J677" s="234"/>
      <c r="K677" s="234"/>
      <c r="L677" s="234"/>
      <c r="M677" s="234"/>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row>
    <row r="678" spans="3:43" ht="12.75" hidden="1" customHeight="1">
      <c r="C678" s="234"/>
      <c r="D678" s="234"/>
      <c r="E678" s="234"/>
      <c r="F678" s="234"/>
      <c r="G678" s="234"/>
      <c r="H678" s="234"/>
      <c r="I678" s="234"/>
      <c r="J678" s="234"/>
      <c r="K678" s="234"/>
      <c r="L678" s="234"/>
      <c r="M678" s="234"/>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row>
    <row r="679" spans="3:43" ht="12.75" hidden="1" customHeight="1">
      <c r="C679" s="234"/>
      <c r="D679" s="234"/>
      <c r="E679" s="234"/>
      <c r="F679" s="234"/>
      <c r="G679" s="234"/>
      <c r="H679" s="234"/>
      <c r="I679" s="234"/>
      <c r="J679" s="234"/>
      <c r="K679" s="234"/>
      <c r="L679" s="234"/>
      <c r="M679" s="234"/>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row>
    <row r="680" spans="3:43" ht="12.75" hidden="1" customHeight="1">
      <c r="C680" s="234"/>
      <c r="D680" s="234"/>
      <c r="E680" s="234"/>
      <c r="F680" s="234"/>
      <c r="G680" s="234"/>
      <c r="H680" s="234"/>
      <c r="I680" s="234"/>
      <c r="J680" s="234"/>
      <c r="K680" s="234"/>
      <c r="L680" s="234"/>
      <c r="M680" s="234"/>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row>
    <row r="681" spans="3:43" ht="12.75" hidden="1" customHeight="1">
      <c r="C681" s="234"/>
      <c r="D681" s="234"/>
      <c r="E681" s="234"/>
      <c r="F681" s="234"/>
      <c r="G681" s="234"/>
      <c r="H681" s="234"/>
      <c r="I681" s="234"/>
      <c r="J681" s="234"/>
      <c r="K681" s="234"/>
      <c r="L681" s="234"/>
      <c r="M681" s="234"/>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row>
    <row r="682" spans="3:43" ht="12.75" hidden="1" customHeight="1">
      <c r="C682" s="235"/>
      <c r="D682" s="235"/>
      <c r="E682" s="235"/>
      <c r="F682" s="235"/>
      <c r="G682" s="235"/>
      <c r="H682" s="235"/>
      <c r="I682" s="235"/>
      <c r="J682" s="235"/>
      <c r="K682" s="235"/>
      <c r="L682" s="235"/>
      <c r="M682" s="235"/>
      <c r="N682" s="235"/>
      <c r="O682" s="235"/>
      <c r="P682" s="235"/>
      <c r="Q682" s="235"/>
      <c r="R682" s="235"/>
      <c r="S682" s="235"/>
      <c r="T682" s="235"/>
      <c r="U682" s="235"/>
      <c r="V682" s="235"/>
      <c r="W682" s="235"/>
      <c r="X682" s="235"/>
      <c r="Y682" s="235"/>
      <c r="Z682" s="235"/>
      <c r="AA682" s="235"/>
      <c r="AB682" s="235"/>
      <c r="AC682" s="235"/>
      <c r="AD682" s="235"/>
      <c r="AE682" s="235"/>
      <c r="AF682" s="235"/>
      <c r="AG682" s="235"/>
      <c r="AH682" s="235"/>
      <c r="AI682" s="235"/>
      <c r="AJ682" s="235"/>
      <c r="AK682" s="235"/>
      <c r="AL682" s="235"/>
      <c r="AM682" s="235"/>
      <c r="AN682" s="235"/>
      <c r="AO682" s="235"/>
      <c r="AP682" s="235"/>
      <c r="AQ682" s="235"/>
    </row>
    <row r="683" spans="3:43" ht="12.75" hidden="1" customHeight="1">
      <c r="C683" s="582" t="s">
        <v>26</v>
      </c>
      <c r="D683" s="582"/>
      <c r="E683" s="582"/>
      <c r="F683" s="582"/>
      <c r="G683" s="582"/>
      <c r="H683" s="582" t="s">
        <v>30</v>
      </c>
      <c r="I683" s="582"/>
      <c r="J683" s="582"/>
      <c r="K683" s="582"/>
      <c r="L683" s="582" t="s">
        <v>31</v>
      </c>
      <c r="M683" s="582"/>
      <c r="N683" s="582"/>
      <c r="O683" s="582"/>
      <c r="P683" s="582" t="s">
        <v>33</v>
      </c>
      <c r="Q683" s="582"/>
      <c r="R683" s="582"/>
      <c r="S683" s="582"/>
      <c r="T683" s="582" t="s">
        <v>35</v>
      </c>
      <c r="U683" s="582"/>
      <c r="V683" s="582"/>
      <c r="W683" s="582"/>
      <c r="X683" s="582" t="s">
        <v>38</v>
      </c>
      <c r="Y683" s="582"/>
      <c r="Z683" s="582"/>
      <c r="AA683" s="582"/>
      <c r="AB683" s="582" t="s">
        <v>44</v>
      </c>
      <c r="AC683" s="582"/>
      <c r="AD683" s="582"/>
      <c r="AE683" s="582"/>
      <c r="AF683" s="582" t="s">
        <v>45</v>
      </c>
      <c r="AG683" s="582"/>
      <c r="AH683" s="582"/>
      <c r="AI683" s="582"/>
      <c r="AJ683" s="582" t="s">
        <v>46</v>
      </c>
      <c r="AK683" s="582"/>
      <c r="AL683" s="582"/>
      <c r="AM683" s="582"/>
      <c r="AN683" s="582" t="s">
        <v>64</v>
      </c>
      <c r="AO683" s="582"/>
      <c r="AP683" s="582"/>
      <c r="AQ683" s="582"/>
    </row>
    <row r="684" spans="3:43" ht="12.75" hidden="1" customHeight="1">
      <c r="C684" s="581" t="s">
        <v>47</v>
      </c>
      <c r="D684" s="581"/>
      <c r="E684" s="581"/>
      <c r="F684" s="581"/>
      <c r="G684" s="581"/>
      <c r="H684" s="581"/>
      <c r="I684" s="581"/>
      <c r="J684" s="581"/>
      <c r="K684" s="581"/>
      <c r="L684" s="581"/>
      <c r="M684" s="581"/>
      <c r="N684" s="581"/>
      <c r="O684" s="581"/>
      <c r="P684" s="581"/>
      <c r="Q684" s="581"/>
      <c r="R684" s="581"/>
      <c r="S684" s="581"/>
      <c r="T684" s="581"/>
      <c r="U684" s="581"/>
      <c r="V684" s="581"/>
      <c r="W684" s="581"/>
      <c r="X684" s="581"/>
      <c r="Y684" s="581"/>
      <c r="Z684" s="581"/>
      <c r="AA684" s="581"/>
      <c r="AB684" s="581"/>
      <c r="AC684" s="581"/>
      <c r="AD684" s="581"/>
      <c r="AE684" s="581"/>
      <c r="AF684" s="581"/>
      <c r="AG684" s="581"/>
      <c r="AH684" s="581"/>
      <c r="AI684" s="581"/>
      <c r="AJ684" s="581"/>
      <c r="AK684" s="581"/>
      <c r="AL684" s="581"/>
      <c r="AM684" s="581"/>
      <c r="AN684" s="581"/>
      <c r="AO684" s="581"/>
      <c r="AP684" s="581"/>
      <c r="AQ684" s="581"/>
    </row>
    <row r="685" spans="3:43" ht="12.75" hidden="1" customHeight="1">
      <c r="C685" s="280" t="s">
        <v>48</v>
      </c>
      <c r="D685" s="280"/>
      <c r="E685" s="280"/>
      <c r="F685" s="280"/>
      <c r="G685" s="280"/>
      <c r="H685" s="344"/>
      <c r="I685" s="344"/>
      <c r="J685" s="344"/>
      <c r="K685" s="344"/>
      <c r="L685" s="344"/>
      <c r="M685" s="344"/>
      <c r="N685" s="344"/>
      <c r="O685" s="344"/>
      <c r="P685" s="344"/>
      <c r="Q685" s="344"/>
      <c r="R685" s="344"/>
      <c r="S685" s="344"/>
      <c r="T685" s="344"/>
      <c r="U685" s="344"/>
      <c r="V685" s="344"/>
      <c r="W685" s="344"/>
      <c r="X685" s="344"/>
      <c r="Y685" s="344"/>
      <c r="Z685" s="344"/>
      <c r="AA685" s="344"/>
      <c r="AB685" s="344"/>
      <c r="AC685" s="344"/>
      <c r="AD685" s="344"/>
      <c r="AE685" s="344"/>
      <c r="AF685" s="344"/>
      <c r="AG685" s="344"/>
      <c r="AH685" s="344"/>
      <c r="AI685" s="344"/>
      <c r="AJ685" s="344"/>
      <c r="AK685" s="344"/>
      <c r="AL685" s="344"/>
      <c r="AM685" s="344"/>
      <c r="AN685" s="344">
        <f>SUM(H685:AM688)</f>
        <v>0</v>
      </c>
      <c r="AO685" s="344"/>
      <c r="AP685" s="344"/>
      <c r="AQ685" s="344"/>
    </row>
    <row r="686" spans="3:43" ht="12.75" hidden="1" customHeight="1">
      <c r="C686" s="511"/>
      <c r="D686" s="511"/>
      <c r="E686" s="511"/>
      <c r="F686" s="511"/>
      <c r="G686" s="511"/>
      <c r="H686" s="506"/>
      <c r="I686" s="506"/>
      <c r="J686" s="506"/>
      <c r="K686" s="506"/>
      <c r="L686" s="506"/>
      <c r="M686" s="506"/>
      <c r="N686" s="506"/>
      <c r="O686" s="506"/>
      <c r="P686" s="506"/>
      <c r="Q686" s="506"/>
      <c r="R686" s="506"/>
      <c r="S686" s="506"/>
      <c r="T686" s="506"/>
      <c r="U686" s="506"/>
      <c r="V686" s="506"/>
      <c r="W686" s="506"/>
      <c r="X686" s="506"/>
      <c r="Y686" s="506"/>
      <c r="Z686" s="506"/>
      <c r="AA686" s="506"/>
      <c r="AB686" s="506"/>
      <c r="AC686" s="506"/>
      <c r="AD686" s="506"/>
      <c r="AE686" s="506"/>
      <c r="AF686" s="506"/>
      <c r="AG686" s="506"/>
      <c r="AH686" s="506"/>
      <c r="AI686" s="506"/>
      <c r="AJ686" s="506"/>
      <c r="AK686" s="506"/>
      <c r="AL686" s="506"/>
      <c r="AM686" s="506"/>
      <c r="AN686" s="506"/>
      <c r="AO686" s="506"/>
      <c r="AP686" s="506"/>
      <c r="AQ686" s="506"/>
    </row>
    <row r="687" spans="3:43" ht="12.75" hidden="1" customHeight="1">
      <c r="C687" s="511"/>
      <c r="D687" s="511"/>
      <c r="E687" s="511"/>
      <c r="F687" s="511"/>
      <c r="G687" s="511"/>
      <c r="H687" s="506"/>
      <c r="I687" s="506"/>
      <c r="J687" s="506"/>
      <c r="K687" s="506"/>
      <c r="L687" s="506"/>
      <c r="M687" s="506"/>
      <c r="N687" s="506"/>
      <c r="O687" s="506"/>
      <c r="P687" s="506"/>
      <c r="Q687" s="506"/>
      <c r="R687" s="506"/>
      <c r="S687" s="506"/>
      <c r="T687" s="506"/>
      <c r="U687" s="506"/>
      <c r="V687" s="506"/>
      <c r="W687" s="506"/>
      <c r="X687" s="506"/>
      <c r="Y687" s="506"/>
      <c r="Z687" s="506"/>
      <c r="AA687" s="506"/>
      <c r="AB687" s="506"/>
      <c r="AC687" s="506"/>
      <c r="AD687" s="506"/>
      <c r="AE687" s="506"/>
      <c r="AF687" s="506"/>
      <c r="AG687" s="506"/>
      <c r="AH687" s="506"/>
      <c r="AI687" s="506"/>
      <c r="AJ687" s="506"/>
      <c r="AK687" s="506"/>
      <c r="AL687" s="506"/>
      <c r="AM687" s="506"/>
      <c r="AN687" s="506"/>
      <c r="AO687" s="506"/>
      <c r="AP687" s="506"/>
      <c r="AQ687" s="506"/>
    </row>
    <row r="688" spans="3:43" ht="12.75" hidden="1" customHeight="1">
      <c r="C688" s="511"/>
      <c r="D688" s="511"/>
      <c r="E688" s="511"/>
      <c r="F688" s="511"/>
      <c r="G688" s="511"/>
      <c r="H688" s="506"/>
      <c r="I688" s="506"/>
      <c r="J688" s="506"/>
      <c r="K688" s="506"/>
      <c r="L688" s="506"/>
      <c r="M688" s="506"/>
      <c r="N688" s="506"/>
      <c r="O688" s="506"/>
      <c r="P688" s="506"/>
      <c r="Q688" s="506"/>
      <c r="R688" s="506"/>
      <c r="S688" s="506"/>
      <c r="T688" s="506"/>
      <c r="U688" s="506"/>
      <c r="V688" s="506"/>
      <c r="W688" s="506"/>
      <c r="X688" s="506"/>
      <c r="Y688" s="506"/>
      <c r="Z688" s="506"/>
      <c r="AA688" s="506"/>
      <c r="AB688" s="506"/>
      <c r="AC688" s="506"/>
      <c r="AD688" s="506"/>
      <c r="AE688" s="506"/>
      <c r="AF688" s="506"/>
      <c r="AG688" s="506"/>
      <c r="AH688" s="506"/>
      <c r="AI688" s="506"/>
      <c r="AJ688" s="506"/>
      <c r="AK688" s="506"/>
      <c r="AL688" s="506"/>
      <c r="AM688" s="506"/>
      <c r="AN688" s="506"/>
      <c r="AO688" s="506"/>
      <c r="AP688" s="506"/>
      <c r="AQ688" s="506"/>
    </row>
    <row r="689" spans="3:43" ht="12.75" hidden="1" customHeight="1">
      <c r="C689" s="228" t="s">
        <v>49</v>
      </c>
      <c r="D689" s="228"/>
      <c r="E689" s="228"/>
      <c r="F689" s="228"/>
      <c r="G689" s="228"/>
      <c r="H689" s="199"/>
      <c r="I689" s="199"/>
      <c r="J689" s="199"/>
      <c r="K689" s="199"/>
      <c r="L689" s="199"/>
      <c r="M689" s="199"/>
      <c r="N689" s="199"/>
      <c r="O689" s="199"/>
      <c r="P689" s="199"/>
      <c r="Q689" s="199"/>
      <c r="R689" s="199"/>
      <c r="S689" s="199"/>
      <c r="T689" s="199"/>
      <c r="U689" s="199"/>
      <c r="V689" s="199"/>
      <c r="W689" s="199"/>
      <c r="X689" s="199"/>
      <c r="Y689" s="199"/>
      <c r="Z689" s="199"/>
      <c r="AA689" s="199"/>
      <c r="AB689" s="199"/>
      <c r="AC689" s="199"/>
      <c r="AD689" s="199"/>
      <c r="AE689" s="199"/>
      <c r="AF689" s="199"/>
      <c r="AG689" s="199"/>
      <c r="AH689" s="199"/>
      <c r="AI689" s="199"/>
      <c r="AJ689" s="199"/>
      <c r="AK689" s="199"/>
      <c r="AL689" s="199"/>
      <c r="AM689" s="199"/>
      <c r="AN689" s="199">
        <f>SUM(H689:AM689)</f>
        <v>0</v>
      </c>
      <c r="AO689" s="199"/>
      <c r="AP689" s="199"/>
      <c r="AQ689" s="199"/>
    </row>
    <row r="690" spans="3:43" ht="12.75" hidden="1" customHeight="1">
      <c r="C690" s="228" t="s">
        <v>50</v>
      </c>
      <c r="D690" s="228"/>
      <c r="E690" s="228"/>
      <c r="F690" s="228"/>
      <c r="G690" s="228"/>
      <c r="H690" s="199"/>
      <c r="I690" s="199"/>
      <c r="J690" s="199"/>
      <c r="K690" s="199"/>
      <c r="L690" s="199"/>
      <c r="M690" s="199"/>
      <c r="N690" s="199"/>
      <c r="O690" s="199"/>
      <c r="P690" s="199"/>
      <c r="Q690" s="199"/>
      <c r="R690" s="199"/>
      <c r="S690" s="199"/>
      <c r="T690" s="199"/>
      <c r="U690" s="199"/>
      <c r="V690" s="199"/>
      <c r="W690" s="199"/>
      <c r="X690" s="199"/>
      <c r="Y690" s="199"/>
      <c r="Z690" s="199"/>
      <c r="AA690" s="199"/>
      <c r="AB690" s="199"/>
      <c r="AC690" s="199"/>
      <c r="AD690" s="199"/>
      <c r="AE690" s="199"/>
      <c r="AF690" s="199"/>
      <c r="AG690" s="199"/>
      <c r="AH690" s="199"/>
      <c r="AI690" s="199"/>
      <c r="AJ690" s="199"/>
      <c r="AK690" s="199"/>
      <c r="AL690" s="199"/>
      <c r="AM690" s="199"/>
      <c r="AN690" s="199">
        <f>SUM(H690:AM690)</f>
        <v>0</v>
      </c>
      <c r="AO690" s="199"/>
      <c r="AP690" s="199"/>
      <c r="AQ690" s="199"/>
    </row>
    <row r="691" spans="3:43" ht="12.75" hidden="1" customHeight="1">
      <c r="C691" s="228" t="s">
        <v>51</v>
      </c>
      <c r="D691" s="228"/>
      <c r="E691" s="228"/>
      <c r="F691" s="228"/>
      <c r="G691" s="228"/>
      <c r="H691" s="199"/>
      <c r="I691" s="199"/>
      <c r="J691" s="199"/>
      <c r="K691" s="199"/>
      <c r="L691" s="199"/>
      <c r="M691" s="199"/>
      <c r="N691" s="199"/>
      <c r="O691" s="199"/>
      <c r="P691" s="199"/>
      <c r="Q691" s="199"/>
      <c r="R691" s="199"/>
      <c r="S691" s="199"/>
      <c r="T691" s="199"/>
      <c r="U691" s="199"/>
      <c r="V691" s="199"/>
      <c r="W691" s="199"/>
      <c r="X691" s="199"/>
      <c r="Y691" s="199"/>
      <c r="Z691" s="199"/>
      <c r="AA691" s="199"/>
      <c r="AB691" s="199"/>
      <c r="AC691" s="199"/>
      <c r="AD691" s="199"/>
      <c r="AE691" s="199"/>
      <c r="AF691" s="199"/>
      <c r="AG691" s="199"/>
      <c r="AH691" s="199"/>
      <c r="AI691" s="199"/>
      <c r="AJ691" s="199"/>
      <c r="AK691" s="199"/>
      <c r="AL691" s="199"/>
      <c r="AM691" s="199"/>
      <c r="AN691" s="199">
        <f>SUM(H691:AM691)</f>
        <v>0</v>
      </c>
      <c r="AO691" s="199"/>
      <c r="AP691" s="199"/>
      <c r="AQ691" s="199"/>
    </row>
    <row r="692" spans="3:43" ht="12.75" hidden="1" customHeight="1">
      <c r="C692" s="511" t="s">
        <v>52</v>
      </c>
      <c r="D692" s="511"/>
      <c r="E692" s="511"/>
      <c r="F692" s="511"/>
      <c r="G692" s="511"/>
      <c r="H692" s="506">
        <f>H685+H689-H690+H691</f>
        <v>0</v>
      </c>
      <c r="I692" s="506"/>
      <c r="J692" s="506"/>
      <c r="K692" s="506"/>
      <c r="L692" s="506">
        <f t="shared" ref="L692" si="79">L685+L689-L690+L691</f>
        <v>0</v>
      </c>
      <c r="M692" s="506"/>
      <c r="N692" s="506"/>
      <c r="O692" s="506"/>
      <c r="P692" s="506">
        <f t="shared" ref="P692" si="80">P685+P689-P690+P691</f>
        <v>0</v>
      </c>
      <c r="Q692" s="506"/>
      <c r="R692" s="506"/>
      <c r="S692" s="506"/>
      <c r="T692" s="506">
        <f t="shared" ref="T692" si="81">T685+T689-T690+T691</f>
        <v>0</v>
      </c>
      <c r="U692" s="506"/>
      <c r="V692" s="506"/>
      <c r="W692" s="506"/>
      <c r="X692" s="506">
        <f t="shared" ref="X692" si="82">X685+X689-X690+X691</f>
        <v>0</v>
      </c>
      <c r="Y692" s="506"/>
      <c r="Z692" s="506"/>
      <c r="AA692" s="506"/>
      <c r="AB692" s="506">
        <f t="shared" ref="AB692" si="83">AB685+AB689-AB690+AB691</f>
        <v>0</v>
      </c>
      <c r="AC692" s="506"/>
      <c r="AD692" s="506"/>
      <c r="AE692" s="506"/>
      <c r="AF692" s="506">
        <f t="shared" ref="AF692" si="84">AF685+AF689-AF690+AF691</f>
        <v>0</v>
      </c>
      <c r="AG692" s="506"/>
      <c r="AH692" s="506"/>
      <c r="AI692" s="506"/>
      <c r="AJ692" s="506">
        <f t="shared" ref="AJ692" si="85">AJ685+AJ689-AJ690+AJ691</f>
        <v>0</v>
      </c>
      <c r="AK692" s="506"/>
      <c r="AL692" s="506"/>
      <c r="AM692" s="506"/>
      <c r="AN692" s="506">
        <f t="shared" ref="AN692" si="86">AN685+AN689-AN690+AN691</f>
        <v>0</v>
      </c>
      <c r="AO692" s="506"/>
      <c r="AP692" s="506"/>
      <c r="AQ692" s="506"/>
    </row>
    <row r="693" spans="3:43" ht="12.75" hidden="1" customHeight="1">
      <c r="C693" s="511"/>
      <c r="D693" s="511"/>
      <c r="E693" s="511"/>
      <c r="F693" s="511"/>
      <c r="G693" s="511"/>
      <c r="H693" s="506"/>
      <c r="I693" s="506"/>
      <c r="J693" s="506"/>
      <c r="K693" s="506"/>
      <c r="L693" s="506"/>
      <c r="M693" s="506"/>
      <c r="N693" s="506"/>
      <c r="O693" s="506"/>
      <c r="P693" s="506"/>
      <c r="Q693" s="506"/>
      <c r="R693" s="506"/>
      <c r="S693" s="506"/>
      <c r="T693" s="506"/>
      <c r="U693" s="506"/>
      <c r="V693" s="506"/>
      <c r="W693" s="506"/>
      <c r="X693" s="506"/>
      <c r="Y693" s="506"/>
      <c r="Z693" s="506"/>
      <c r="AA693" s="506"/>
      <c r="AB693" s="506"/>
      <c r="AC693" s="506"/>
      <c r="AD693" s="506"/>
      <c r="AE693" s="506"/>
      <c r="AF693" s="506"/>
      <c r="AG693" s="506"/>
      <c r="AH693" s="506"/>
      <c r="AI693" s="506"/>
      <c r="AJ693" s="506"/>
      <c r="AK693" s="506"/>
      <c r="AL693" s="506"/>
      <c r="AM693" s="506"/>
      <c r="AN693" s="506"/>
      <c r="AO693" s="506"/>
      <c r="AP693" s="506"/>
      <c r="AQ693" s="506"/>
    </row>
    <row r="694" spans="3:43" ht="12.75" hidden="1" customHeight="1">
      <c r="C694" s="511"/>
      <c r="D694" s="511"/>
      <c r="E694" s="511"/>
      <c r="F694" s="511"/>
      <c r="G694" s="511"/>
      <c r="H694" s="506"/>
      <c r="I694" s="506"/>
      <c r="J694" s="506"/>
      <c r="K694" s="506"/>
      <c r="L694" s="506"/>
      <c r="M694" s="506"/>
      <c r="N694" s="506"/>
      <c r="O694" s="506"/>
      <c r="P694" s="506"/>
      <c r="Q694" s="506"/>
      <c r="R694" s="506"/>
      <c r="S694" s="506"/>
      <c r="T694" s="506"/>
      <c r="U694" s="506"/>
      <c r="V694" s="506"/>
      <c r="W694" s="506"/>
      <c r="X694" s="506"/>
      <c r="Y694" s="506"/>
      <c r="Z694" s="506"/>
      <c r="AA694" s="506"/>
      <c r="AB694" s="506"/>
      <c r="AC694" s="506"/>
      <c r="AD694" s="506"/>
      <c r="AE694" s="506"/>
      <c r="AF694" s="506"/>
      <c r="AG694" s="506"/>
      <c r="AH694" s="506"/>
      <c r="AI694" s="506"/>
      <c r="AJ694" s="506"/>
      <c r="AK694" s="506"/>
      <c r="AL694" s="506"/>
      <c r="AM694" s="506"/>
      <c r="AN694" s="506"/>
      <c r="AO694" s="506"/>
      <c r="AP694" s="506"/>
      <c r="AQ694" s="506"/>
    </row>
    <row r="695" spans="3:43" ht="12.75" hidden="1" customHeight="1">
      <c r="C695" s="389"/>
      <c r="D695" s="389"/>
      <c r="E695" s="389"/>
      <c r="F695" s="389"/>
      <c r="G695" s="389"/>
      <c r="H695" s="408"/>
      <c r="I695" s="408"/>
      <c r="J695" s="408"/>
      <c r="K695" s="408"/>
      <c r="L695" s="408"/>
      <c r="M695" s="408"/>
      <c r="N695" s="408"/>
      <c r="O695" s="408"/>
      <c r="P695" s="408"/>
      <c r="Q695" s="408"/>
      <c r="R695" s="408"/>
      <c r="S695" s="408"/>
      <c r="T695" s="408"/>
      <c r="U695" s="408"/>
      <c r="V695" s="408"/>
      <c r="W695" s="408"/>
      <c r="X695" s="408"/>
      <c r="Y695" s="408"/>
      <c r="Z695" s="408"/>
      <c r="AA695" s="408"/>
      <c r="AB695" s="408"/>
      <c r="AC695" s="408"/>
      <c r="AD695" s="408"/>
      <c r="AE695" s="408"/>
      <c r="AF695" s="408"/>
      <c r="AG695" s="408"/>
      <c r="AH695" s="408"/>
      <c r="AI695" s="408"/>
      <c r="AJ695" s="408"/>
      <c r="AK695" s="408"/>
      <c r="AL695" s="408"/>
      <c r="AM695" s="408"/>
      <c r="AN695" s="408"/>
      <c r="AO695" s="408"/>
      <c r="AP695" s="408"/>
      <c r="AQ695" s="408"/>
    </row>
    <row r="696" spans="3:43" ht="12.75" hidden="1" customHeight="1">
      <c r="C696" s="581" t="s">
        <v>54</v>
      </c>
      <c r="D696" s="581"/>
      <c r="E696" s="581"/>
      <c r="F696" s="581"/>
      <c r="G696" s="581"/>
      <c r="H696" s="581"/>
      <c r="I696" s="581"/>
      <c r="J696" s="581"/>
      <c r="K696" s="581"/>
      <c r="L696" s="581"/>
      <c r="M696" s="581"/>
      <c r="N696" s="581"/>
      <c r="O696" s="581"/>
      <c r="P696" s="581"/>
      <c r="Q696" s="581"/>
      <c r="R696" s="581"/>
      <c r="S696" s="581"/>
      <c r="T696" s="581"/>
      <c r="U696" s="581"/>
      <c r="V696" s="581"/>
      <c r="W696" s="581"/>
      <c r="X696" s="581"/>
      <c r="Y696" s="581"/>
      <c r="Z696" s="581"/>
      <c r="AA696" s="581"/>
      <c r="AB696" s="581"/>
      <c r="AC696" s="581"/>
      <c r="AD696" s="581"/>
      <c r="AE696" s="581"/>
      <c r="AF696" s="581"/>
      <c r="AG696" s="581"/>
      <c r="AH696" s="581"/>
      <c r="AI696" s="581"/>
      <c r="AJ696" s="581"/>
      <c r="AK696" s="581"/>
      <c r="AL696" s="581"/>
      <c r="AM696" s="581"/>
      <c r="AN696" s="581"/>
      <c r="AO696" s="581"/>
      <c r="AP696" s="581"/>
      <c r="AQ696" s="581"/>
    </row>
    <row r="697" spans="3:43" ht="12.75" hidden="1" customHeight="1">
      <c r="C697" s="280" t="s">
        <v>48</v>
      </c>
      <c r="D697" s="280"/>
      <c r="E697" s="280"/>
      <c r="F697" s="280"/>
      <c r="G697" s="280"/>
      <c r="H697" s="344"/>
      <c r="I697" s="344"/>
      <c r="J697" s="344"/>
      <c r="K697" s="344"/>
      <c r="L697" s="344"/>
      <c r="M697" s="344"/>
      <c r="N697" s="344"/>
      <c r="O697" s="344"/>
      <c r="P697" s="344"/>
      <c r="Q697" s="344"/>
      <c r="R697" s="344"/>
      <c r="S697" s="344"/>
      <c r="T697" s="344"/>
      <c r="U697" s="344"/>
      <c r="V697" s="344"/>
      <c r="W697" s="344"/>
      <c r="X697" s="344"/>
      <c r="Y697" s="344"/>
      <c r="Z697" s="344"/>
      <c r="AA697" s="344"/>
      <c r="AB697" s="344"/>
      <c r="AC697" s="344"/>
      <c r="AD697" s="344"/>
      <c r="AE697" s="344"/>
      <c r="AF697" s="344"/>
      <c r="AG697" s="344"/>
      <c r="AH697" s="344"/>
      <c r="AI697" s="344"/>
      <c r="AJ697" s="344"/>
      <c r="AK697" s="344"/>
      <c r="AL697" s="344"/>
      <c r="AM697" s="344"/>
      <c r="AN697" s="344">
        <f>SUM(H697:AM700)</f>
        <v>0</v>
      </c>
      <c r="AO697" s="344"/>
      <c r="AP697" s="344"/>
      <c r="AQ697" s="344"/>
    </row>
    <row r="698" spans="3:43" ht="12.75" hidden="1" customHeight="1">
      <c r="C698" s="511"/>
      <c r="D698" s="511"/>
      <c r="E698" s="511"/>
      <c r="F698" s="511"/>
      <c r="G698" s="511"/>
      <c r="H698" s="506"/>
      <c r="I698" s="506"/>
      <c r="J698" s="506"/>
      <c r="K698" s="506"/>
      <c r="L698" s="506"/>
      <c r="M698" s="506"/>
      <c r="N698" s="506"/>
      <c r="O698" s="506"/>
      <c r="P698" s="506"/>
      <c r="Q698" s="506"/>
      <c r="R698" s="506"/>
      <c r="S698" s="506"/>
      <c r="T698" s="506"/>
      <c r="U698" s="506"/>
      <c r="V698" s="506"/>
      <c r="W698" s="506"/>
      <c r="X698" s="506"/>
      <c r="Y698" s="506"/>
      <c r="Z698" s="506"/>
      <c r="AA698" s="506"/>
      <c r="AB698" s="506"/>
      <c r="AC698" s="506"/>
      <c r="AD698" s="506"/>
      <c r="AE698" s="506"/>
      <c r="AF698" s="506"/>
      <c r="AG698" s="506"/>
      <c r="AH698" s="506"/>
      <c r="AI698" s="506"/>
      <c r="AJ698" s="506"/>
      <c r="AK698" s="506"/>
      <c r="AL698" s="506"/>
      <c r="AM698" s="506"/>
      <c r="AN698" s="506"/>
      <c r="AO698" s="506"/>
      <c r="AP698" s="506"/>
      <c r="AQ698" s="506"/>
    </row>
    <row r="699" spans="3:43" ht="12.75" hidden="1" customHeight="1">
      <c r="C699" s="511"/>
      <c r="D699" s="511"/>
      <c r="E699" s="511"/>
      <c r="F699" s="511"/>
      <c r="G699" s="511"/>
      <c r="H699" s="506"/>
      <c r="I699" s="506"/>
      <c r="J699" s="506"/>
      <c r="K699" s="506"/>
      <c r="L699" s="506"/>
      <c r="M699" s="506"/>
      <c r="N699" s="506"/>
      <c r="O699" s="506"/>
      <c r="P699" s="506"/>
      <c r="Q699" s="506"/>
      <c r="R699" s="506"/>
      <c r="S699" s="506"/>
      <c r="T699" s="506"/>
      <c r="U699" s="506"/>
      <c r="V699" s="506"/>
      <c r="W699" s="506"/>
      <c r="X699" s="506"/>
      <c r="Y699" s="506"/>
      <c r="Z699" s="506"/>
      <c r="AA699" s="506"/>
      <c r="AB699" s="506"/>
      <c r="AC699" s="506"/>
      <c r="AD699" s="506"/>
      <c r="AE699" s="506"/>
      <c r="AF699" s="506"/>
      <c r="AG699" s="506"/>
      <c r="AH699" s="506"/>
      <c r="AI699" s="506"/>
      <c r="AJ699" s="506"/>
      <c r="AK699" s="506"/>
      <c r="AL699" s="506"/>
      <c r="AM699" s="506"/>
      <c r="AN699" s="506"/>
      <c r="AO699" s="506"/>
      <c r="AP699" s="506"/>
      <c r="AQ699" s="506"/>
    </row>
    <row r="700" spans="3:43" ht="12.75" hidden="1" customHeight="1">
      <c r="C700" s="511"/>
      <c r="D700" s="511"/>
      <c r="E700" s="511"/>
      <c r="F700" s="511"/>
      <c r="G700" s="511"/>
      <c r="H700" s="506"/>
      <c r="I700" s="506"/>
      <c r="J700" s="506"/>
      <c r="K700" s="506"/>
      <c r="L700" s="506"/>
      <c r="M700" s="506"/>
      <c r="N700" s="506"/>
      <c r="O700" s="506"/>
      <c r="P700" s="506"/>
      <c r="Q700" s="506"/>
      <c r="R700" s="506"/>
      <c r="S700" s="506"/>
      <c r="T700" s="506"/>
      <c r="U700" s="506"/>
      <c r="V700" s="506"/>
      <c r="W700" s="506"/>
      <c r="X700" s="506"/>
      <c r="Y700" s="506"/>
      <c r="Z700" s="506"/>
      <c r="AA700" s="506"/>
      <c r="AB700" s="506"/>
      <c r="AC700" s="506"/>
      <c r="AD700" s="506"/>
      <c r="AE700" s="506"/>
      <c r="AF700" s="506"/>
      <c r="AG700" s="506"/>
      <c r="AH700" s="506"/>
      <c r="AI700" s="506"/>
      <c r="AJ700" s="506"/>
      <c r="AK700" s="506"/>
      <c r="AL700" s="506"/>
      <c r="AM700" s="506"/>
      <c r="AN700" s="506"/>
      <c r="AO700" s="506"/>
      <c r="AP700" s="506"/>
      <c r="AQ700" s="506"/>
    </row>
    <row r="701" spans="3:43" ht="12.75" hidden="1" customHeight="1">
      <c r="C701" s="228" t="s">
        <v>49</v>
      </c>
      <c r="D701" s="228"/>
      <c r="E701" s="228"/>
      <c r="F701" s="228"/>
      <c r="G701" s="228"/>
      <c r="H701" s="199"/>
      <c r="I701" s="199"/>
      <c r="J701" s="199"/>
      <c r="K701" s="199"/>
      <c r="L701" s="199"/>
      <c r="M701" s="199"/>
      <c r="N701" s="199"/>
      <c r="O701" s="199"/>
      <c r="P701" s="199"/>
      <c r="Q701" s="199"/>
      <c r="R701" s="199"/>
      <c r="S701" s="199"/>
      <c r="T701" s="199"/>
      <c r="U701" s="199"/>
      <c r="V701" s="199"/>
      <c r="W701" s="199"/>
      <c r="X701" s="199"/>
      <c r="Y701" s="199"/>
      <c r="Z701" s="199"/>
      <c r="AA701" s="199"/>
      <c r="AB701" s="199"/>
      <c r="AC701" s="199"/>
      <c r="AD701" s="199"/>
      <c r="AE701" s="199"/>
      <c r="AF701" s="199"/>
      <c r="AG701" s="199"/>
      <c r="AH701" s="199"/>
      <c r="AI701" s="199"/>
      <c r="AJ701" s="199"/>
      <c r="AK701" s="199"/>
      <c r="AL701" s="199"/>
      <c r="AM701" s="199"/>
      <c r="AN701" s="199">
        <f>SUM(H701:AM701)</f>
        <v>0</v>
      </c>
      <c r="AO701" s="199"/>
      <c r="AP701" s="199"/>
      <c r="AQ701" s="199"/>
    </row>
    <row r="702" spans="3:43" ht="12.75" hidden="1" customHeight="1">
      <c r="C702" s="228" t="s">
        <v>50</v>
      </c>
      <c r="D702" s="228"/>
      <c r="E702" s="228"/>
      <c r="F702" s="228"/>
      <c r="G702" s="228"/>
      <c r="H702" s="199"/>
      <c r="I702" s="199"/>
      <c r="J702" s="199"/>
      <c r="K702" s="199"/>
      <c r="L702" s="199"/>
      <c r="M702" s="199"/>
      <c r="N702" s="199"/>
      <c r="O702" s="199"/>
      <c r="P702" s="199"/>
      <c r="Q702" s="199"/>
      <c r="R702" s="199"/>
      <c r="S702" s="199"/>
      <c r="T702" s="199"/>
      <c r="U702" s="199"/>
      <c r="V702" s="199"/>
      <c r="W702" s="199"/>
      <c r="X702" s="199"/>
      <c r="Y702" s="199"/>
      <c r="Z702" s="199"/>
      <c r="AA702" s="199"/>
      <c r="AB702" s="199"/>
      <c r="AC702" s="199"/>
      <c r="AD702" s="199"/>
      <c r="AE702" s="199"/>
      <c r="AF702" s="199"/>
      <c r="AG702" s="199"/>
      <c r="AH702" s="199"/>
      <c r="AI702" s="199"/>
      <c r="AJ702" s="199"/>
      <c r="AK702" s="199"/>
      <c r="AL702" s="199"/>
      <c r="AM702" s="199"/>
      <c r="AN702" s="199">
        <f>SUM(H702:AM702)</f>
        <v>0</v>
      </c>
      <c r="AO702" s="199"/>
      <c r="AP702" s="199"/>
      <c r="AQ702" s="199"/>
    </row>
    <row r="703" spans="3:43" ht="12.75" hidden="1" customHeight="1">
      <c r="C703" s="228" t="s">
        <v>51</v>
      </c>
      <c r="D703" s="228"/>
      <c r="E703" s="228"/>
      <c r="F703" s="228"/>
      <c r="G703" s="228"/>
      <c r="H703" s="199"/>
      <c r="I703" s="199"/>
      <c r="J703" s="199"/>
      <c r="K703" s="199"/>
      <c r="L703" s="199"/>
      <c r="M703" s="199"/>
      <c r="N703" s="199"/>
      <c r="O703" s="199"/>
      <c r="P703" s="199"/>
      <c r="Q703" s="199"/>
      <c r="R703" s="199"/>
      <c r="S703" s="199"/>
      <c r="T703" s="199"/>
      <c r="U703" s="199"/>
      <c r="V703" s="199"/>
      <c r="W703" s="199"/>
      <c r="X703" s="199"/>
      <c r="Y703" s="199"/>
      <c r="Z703" s="199"/>
      <c r="AA703" s="199"/>
      <c r="AB703" s="199"/>
      <c r="AC703" s="199"/>
      <c r="AD703" s="199"/>
      <c r="AE703" s="199"/>
      <c r="AF703" s="199"/>
      <c r="AG703" s="199"/>
      <c r="AH703" s="199"/>
      <c r="AI703" s="199"/>
      <c r="AJ703" s="199"/>
      <c r="AK703" s="199"/>
      <c r="AL703" s="199"/>
      <c r="AM703" s="199"/>
      <c r="AN703" s="199">
        <f>SUM(H703:AM703)</f>
        <v>0</v>
      </c>
      <c r="AO703" s="199"/>
      <c r="AP703" s="199"/>
      <c r="AQ703" s="199"/>
    </row>
    <row r="704" spans="3:43" ht="12.75" hidden="1" customHeight="1">
      <c r="C704" s="511" t="s">
        <v>52</v>
      </c>
      <c r="D704" s="511"/>
      <c r="E704" s="511"/>
      <c r="F704" s="511"/>
      <c r="G704" s="511"/>
      <c r="H704" s="506">
        <f>H697+H701-H702+H703</f>
        <v>0</v>
      </c>
      <c r="I704" s="506"/>
      <c r="J704" s="506"/>
      <c r="K704" s="506"/>
      <c r="L704" s="506">
        <f t="shared" ref="L704" si="87">L697+L701-L702+L703</f>
        <v>0</v>
      </c>
      <c r="M704" s="506"/>
      <c r="N704" s="506"/>
      <c r="O704" s="506"/>
      <c r="P704" s="506">
        <f t="shared" ref="P704" si="88">P697+P701-P702+P703</f>
        <v>0</v>
      </c>
      <c r="Q704" s="506"/>
      <c r="R704" s="506"/>
      <c r="S704" s="506"/>
      <c r="T704" s="506">
        <f t="shared" ref="T704" si="89">T697+T701-T702+T703</f>
        <v>0</v>
      </c>
      <c r="U704" s="506"/>
      <c r="V704" s="506"/>
      <c r="W704" s="506"/>
      <c r="X704" s="506">
        <f t="shared" ref="X704" si="90">X697+X701-X702+X703</f>
        <v>0</v>
      </c>
      <c r="Y704" s="506"/>
      <c r="Z704" s="506"/>
      <c r="AA704" s="506"/>
      <c r="AB704" s="506">
        <f t="shared" ref="AB704" si="91">AB697+AB701-AB702+AB703</f>
        <v>0</v>
      </c>
      <c r="AC704" s="506"/>
      <c r="AD704" s="506"/>
      <c r="AE704" s="506"/>
      <c r="AF704" s="506">
        <f t="shared" ref="AF704" si="92">AF697+AF701-AF702+AF703</f>
        <v>0</v>
      </c>
      <c r="AG704" s="506"/>
      <c r="AH704" s="506"/>
      <c r="AI704" s="506"/>
      <c r="AJ704" s="506">
        <f t="shared" ref="AJ704" si="93">AJ697+AJ701-AJ702+AJ703</f>
        <v>0</v>
      </c>
      <c r="AK704" s="506"/>
      <c r="AL704" s="506"/>
      <c r="AM704" s="506"/>
      <c r="AN704" s="506">
        <f t="shared" ref="AN704" si="94">AN697+AN701-AN702+AN703</f>
        <v>0</v>
      </c>
      <c r="AO704" s="506"/>
      <c r="AP704" s="506"/>
      <c r="AQ704" s="506"/>
    </row>
    <row r="705" spans="3:43" ht="12.75" hidden="1" customHeight="1">
      <c r="C705" s="511"/>
      <c r="D705" s="511"/>
      <c r="E705" s="511"/>
      <c r="F705" s="511"/>
      <c r="G705" s="511"/>
      <c r="H705" s="506"/>
      <c r="I705" s="506"/>
      <c r="J705" s="506"/>
      <c r="K705" s="506"/>
      <c r="L705" s="506"/>
      <c r="M705" s="506"/>
      <c r="N705" s="506"/>
      <c r="O705" s="506"/>
      <c r="P705" s="506"/>
      <c r="Q705" s="506"/>
      <c r="R705" s="506"/>
      <c r="S705" s="506"/>
      <c r="T705" s="506"/>
      <c r="U705" s="506"/>
      <c r="V705" s="506"/>
      <c r="W705" s="506"/>
      <c r="X705" s="506"/>
      <c r="Y705" s="506"/>
      <c r="Z705" s="506"/>
      <c r="AA705" s="506"/>
      <c r="AB705" s="506"/>
      <c r="AC705" s="506"/>
      <c r="AD705" s="506"/>
      <c r="AE705" s="506"/>
      <c r="AF705" s="506"/>
      <c r="AG705" s="506"/>
      <c r="AH705" s="506"/>
      <c r="AI705" s="506"/>
      <c r="AJ705" s="506"/>
      <c r="AK705" s="506"/>
      <c r="AL705" s="506"/>
      <c r="AM705" s="506"/>
      <c r="AN705" s="506"/>
      <c r="AO705" s="506"/>
      <c r="AP705" s="506"/>
      <c r="AQ705" s="506"/>
    </row>
    <row r="706" spans="3:43" ht="12.75" hidden="1" customHeight="1">
      <c r="C706" s="511"/>
      <c r="D706" s="511"/>
      <c r="E706" s="511"/>
      <c r="F706" s="511"/>
      <c r="G706" s="511"/>
      <c r="H706" s="506"/>
      <c r="I706" s="506"/>
      <c r="J706" s="506"/>
      <c r="K706" s="506"/>
      <c r="L706" s="506"/>
      <c r="M706" s="506"/>
      <c r="N706" s="506"/>
      <c r="O706" s="506"/>
      <c r="P706" s="506"/>
      <c r="Q706" s="506"/>
      <c r="R706" s="506"/>
      <c r="S706" s="506"/>
      <c r="T706" s="506"/>
      <c r="U706" s="506"/>
      <c r="V706" s="506"/>
      <c r="W706" s="506"/>
      <c r="X706" s="506"/>
      <c r="Y706" s="506"/>
      <c r="Z706" s="506"/>
      <c r="AA706" s="506"/>
      <c r="AB706" s="506"/>
      <c r="AC706" s="506"/>
      <c r="AD706" s="506"/>
      <c r="AE706" s="506"/>
      <c r="AF706" s="506"/>
      <c r="AG706" s="506"/>
      <c r="AH706" s="506"/>
      <c r="AI706" s="506"/>
      <c r="AJ706" s="506"/>
      <c r="AK706" s="506"/>
      <c r="AL706" s="506"/>
      <c r="AM706" s="506"/>
      <c r="AN706" s="506"/>
      <c r="AO706" s="506"/>
      <c r="AP706" s="506"/>
      <c r="AQ706" s="506"/>
    </row>
    <row r="707" spans="3:43" ht="12.75" hidden="1" customHeight="1">
      <c r="C707" s="389"/>
      <c r="D707" s="389"/>
      <c r="E707" s="389"/>
      <c r="F707" s="389"/>
      <c r="G707" s="389"/>
      <c r="H707" s="408"/>
      <c r="I707" s="408"/>
      <c r="J707" s="408"/>
      <c r="K707" s="408"/>
      <c r="L707" s="408"/>
      <c r="M707" s="408"/>
      <c r="N707" s="408"/>
      <c r="O707" s="408"/>
      <c r="P707" s="408"/>
      <c r="Q707" s="408"/>
      <c r="R707" s="408"/>
      <c r="S707" s="408"/>
      <c r="T707" s="408"/>
      <c r="U707" s="408"/>
      <c r="V707" s="408"/>
      <c r="W707" s="408"/>
      <c r="X707" s="408"/>
      <c r="Y707" s="408"/>
      <c r="Z707" s="408"/>
      <c r="AA707" s="408"/>
      <c r="AB707" s="408"/>
      <c r="AC707" s="408"/>
      <c r="AD707" s="408"/>
      <c r="AE707" s="408"/>
      <c r="AF707" s="408"/>
      <c r="AG707" s="408"/>
      <c r="AH707" s="408"/>
      <c r="AI707" s="408"/>
      <c r="AJ707" s="408"/>
      <c r="AK707" s="408"/>
      <c r="AL707" s="408"/>
      <c r="AM707" s="408"/>
      <c r="AN707" s="408"/>
      <c r="AO707" s="408"/>
      <c r="AP707" s="408"/>
      <c r="AQ707" s="408"/>
    </row>
    <row r="708" spans="3:43" ht="12.75" hidden="1" customHeight="1">
      <c r="C708" s="581" t="s">
        <v>1281</v>
      </c>
      <c r="D708" s="581"/>
      <c r="E708" s="581"/>
      <c r="F708" s="581"/>
      <c r="G708" s="581"/>
      <c r="H708" s="581"/>
      <c r="I708" s="581"/>
      <c r="J708" s="581"/>
      <c r="K708" s="581"/>
      <c r="L708" s="581"/>
      <c r="M708" s="581"/>
      <c r="N708" s="581"/>
      <c r="O708" s="581"/>
      <c r="P708" s="581"/>
      <c r="Q708" s="581"/>
      <c r="R708" s="581"/>
      <c r="S708" s="581"/>
      <c r="T708" s="581"/>
      <c r="U708" s="581"/>
      <c r="V708" s="581"/>
      <c r="W708" s="581"/>
      <c r="X708" s="581"/>
      <c r="Y708" s="581"/>
      <c r="Z708" s="581"/>
      <c r="AA708" s="581"/>
      <c r="AB708" s="581"/>
      <c r="AC708" s="581"/>
      <c r="AD708" s="581"/>
      <c r="AE708" s="581"/>
      <c r="AF708" s="581"/>
      <c r="AG708" s="581"/>
      <c r="AH708" s="581"/>
      <c r="AI708" s="581"/>
      <c r="AJ708" s="581"/>
      <c r="AK708" s="581"/>
      <c r="AL708" s="581"/>
      <c r="AM708" s="581"/>
      <c r="AN708" s="581"/>
      <c r="AO708" s="581"/>
      <c r="AP708" s="581"/>
      <c r="AQ708" s="581"/>
    </row>
    <row r="709" spans="3:43" ht="12.75" hidden="1" customHeight="1">
      <c r="C709" s="280" t="s">
        <v>48</v>
      </c>
      <c r="D709" s="280"/>
      <c r="E709" s="280"/>
      <c r="F709" s="280"/>
      <c r="G709" s="280"/>
      <c r="H709" s="578">
        <f>H685-H697</f>
        <v>0</v>
      </c>
      <c r="I709" s="578"/>
      <c r="J709" s="578"/>
      <c r="K709" s="578"/>
      <c r="L709" s="578">
        <f t="shared" ref="L709" si="95">L685-L697</f>
        <v>0</v>
      </c>
      <c r="M709" s="578"/>
      <c r="N709" s="578"/>
      <c r="O709" s="578"/>
      <c r="P709" s="578">
        <f t="shared" ref="P709" si="96">P685-P697</f>
        <v>0</v>
      </c>
      <c r="Q709" s="578"/>
      <c r="R709" s="578"/>
      <c r="S709" s="578"/>
      <c r="T709" s="578">
        <f t="shared" ref="T709" si="97">T685-T697</f>
        <v>0</v>
      </c>
      <c r="U709" s="578"/>
      <c r="V709" s="578"/>
      <c r="W709" s="578"/>
      <c r="X709" s="578">
        <f t="shared" ref="X709" si="98">X685-X697</f>
        <v>0</v>
      </c>
      <c r="Y709" s="578"/>
      <c r="Z709" s="578"/>
      <c r="AA709" s="578"/>
      <c r="AB709" s="578">
        <f t="shared" ref="AB709" si="99">AB685-AB697</f>
        <v>0</v>
      </c>
      <c r="AC709" s="578"/>
      <c r="AD709" s="578"/>
      <c r="AE709" s="578"/>
      <c r="AF709" s="578">
        <f t="shared" ref="AF709" si="100">AF685-AF697</f>
        <v>0</v>
      </c>
      <c r="AG709" s="578"/>
      <c r="AH709" s="578"/>
      <c r="AI709" s="578"/>
      <c r="AJ709" s="578">
        <f t="shared" ref="AJ709" si="101">AJ685-AJ697</f>
        <v>0</v>
      </c>
      <c r="AK709" s="578"/>
      <c r="AL709" s="578"/>
      <c r="AM709" s="578"/>
      <c r="AN709" s="578">
        <f t="shared" ref="AN709" si="102">AN685-AN697</f>
        <v>0</v>
      </c>
      <c r="AO709" s="578"/>
      <c r="AP709" s="578"/>
      <c r="AQ709" s="578"/>
    </row>
    <row r="710" spans="3:43" ht="12.75" hidden="1" customHeight="1">
      <c r="C710" s="511"/>
      <c r="D710" s="511"/>
      <c r="E710" s="511"/>
      <c r="F710" s="511"/>
      <c r="G710" s="511"/>
      <c r="H710" s="579"/>
      <c r="I710" s="579"/>
      <c r="J710" s="579"/>
      <c r="K710" s="579"/>
      <c r="L710" s="579"/>
      <c r="M710" s="579"/>
      <c r="N710" s="579"/>
      <c r="O710" s="579"/>
      <c r="P710" s="579"/>
      <c r="Q710" s="579"/>
      <c r="R710" s="579"/>
      <c r="S710" s="579"/>
      <c r="T710" s="579"/>
      <c r="U710" s="579"/>
      <c r="V710" s="579"/>
      <c r="W710" s="579"/>
      <c r="X710" s="579"/>
      <c r="Y710" s="579"/>
      <c r="Z710" s="579"/>
      <c r="AA710" s="579"/>
      <c r="AB710" s="579"/>
      <c r="AC710" s="579"/>
      <c r="AD710" s="579"/>
      <c r="AE710" s="579"/>
      <c r="AF710" s="579"/>
      <c r="AG710" s="579"/>
      <c r="AH710" s="579"/>
      <c r="AI710" s="579"/>
      <c r="AJ710" s="579"/>
      <c r="AK710" s="579"/>
      <c r="AL710" s="579"/>
      <c r="AM710" s="579"/>
      <c r="AN710" s="579"/>
      <c r="AO710" s="579"/>
      <c r="AP710" s="579"/>
      <c r="AQ710" s="579"/>
    </row>
    <row r="711" spans="3:43" ht="12.75" hidden="1" customHeight="1">
      <c r="C711" s="511"/>
      <c r="D711" s="511"/>
      <c r="E711" s="511"/>
      <c r="F711" s="511"/>
      <c r="G711" s="511"/>
      <c r="H711" s="579"/>
      <c r="I711" s="579"/>
      <c r="J711" s="579"/>
      <c r="K711" s="579"/>
      <c r="L711" s="579"/>
      <c r="M711" s="579"/>
      <c r="N711" s="579"/>
      <c r="O711" s="579"/>
      <c r="P711" s="579"/>
      <c r="Q711" s="579"/>
      <c r="R711" s="579"/>
      <c r="S711" s="579"/>
      <c r="T711" s="579"/>
      <c r="U711" s="579"/>
      <c r="V711" s="579"/>
      <c r="W711" s="579"/>
      <c r="X711" s="579"/>
      <c r="Y711" s="579"/>
      <c r="Z711" s="579"/>
      <c r="AA711" s="579"/>
      <c r="AB711" s="579"/>
      <c r="AC711" s="579"/>
      <c r="AD711" s="579"/>
      <c r="AE711" s="579"/>
      <c r="AF711" s="579"/>
      <c r="AG711" s="579"/>
      <c r="AH711" s="579"/>
      <c r="AI711" s="579"/>
      <c r="AJ711" s="579"/>
      <c r="AK711" s="579"/>
      <c r="AL711" s="579"/>
      <c r="AM711" s="579"/>
      <c r="AN711" s="579"/>
      <c r="AO711" s="579"/>
      <c r="AP711" s="579"/>
      <c r="AQ711" s="579"/>
    </row>
    <row r="712" spans="3:43" ht="12.75" hidden="1" customHeight="1">
      <c r="C712" s="389"/>
      <c r="D712" s="389"/>
      <c r="E712" s="389"/>
      <c r="F712" s="389"/>
      <c r="G712" s="389"/>
      <c r="H712" s="580"/>
      <c r="I712" s="580"/>
      <c r="J712" s="580"/>
      <c r="K712" s="580"/>
      <c r="L712" s="580"/>
      <c r="M712" s="580"/>
      <c r="N712" s="580"/>
      <c r="O712" s="580"/>
      <c r="P712" s="580"/>
      <c r="Q712" s="580"/>
      <c r="R712" s="580"/>
      <c r="S712" s="580"/>
      <c r="T712" s="580"/>
      <c r="U712" s="580"/>
      <c r="V712" s="580"/>
      <c r="W712" s="580"/>
      <c r="X712" s="580"/>
      <c r="Y712" s="580"/>
      <c r="Z712" s="580"/>
      <c r="AA712" s="580"/>
      <c r="AB712" s="580"/>
      <c r="AC712" s="580"/>
      <c r="AD712" s="580"/>
      <c r="AE712" s="580"/>
      <c r="AF712" s="580"/>
      <c r="AG712" s="580"/>
      <c r="AH712" s="580"/>
      <c r="AI712" s="580"/>
      <c r="AJ712" s="580"/>
      <c r="AK712" s="580"/>
      <c r="AL712" s="580"/>
      <c r="AM712" s="580"/>
      <c r="AN712" s="580"/>
      <c r="AO712" s="580"/>
      <c r="AP712" s="580"/>
      <c r="AQ712" s="580"/>
    </row>
    <row r="713" spans="3:43" ht="12.75" hidden="1" customHeight="1">
      <c r="C713" s="280" t="s">
        <v>52</v>
      </c>
      <c r="D713" s="280"/>
      <c r="E713" s="280"/>
      <c r="F713" s="280"/>
      <c r="G713" s="280"/>
      <c r="H713" s="578">
        <f>H692-H704</f>
        <v>0</v>
      </c>
      <c r="I713" s="578"/>
      <c r="J713" s="578"/>
      <c r="K713" s="578"/>
      <c r="L713" s="578">
        <f t="shared" ref="L713" si="103">L692-L704</f>
        <v>0</v>
      </c>
      <c r="M713" s="578"/>
      <c r="N713" s="578"/>
      <c r="O713" s="578"/>
      <c r="P713" s="578">
        <f t="shared" ref="P713" si="104">P692-P704</f>
        <v>0</v>
      </c>
      <c r="Q713" s="578"/>
      <c r="R713" s="578"/>
      <c r="S713" s="578"/>
      <c r="T713" s="578">
        <f t="shared" ref="T713" si="105">T692-T704</f>
        <v>0</v>
      </c>
      <c r="U713" s="578"/>
      <c r="V713" s="578"/>
      <c r="W713" s="578"/>
      <c r="X713" s="578">
        <f t="shared" ref="X713" si="106">X692-X704</f>
        <v>0</v>
      </c>
      <c r="Y713" s="578"/>
      <c r="Z713" s="578"/>
      <c r="AA713" s="578"/>
      <c r="AB713" s="578">
        <f t="shared" ref="AB713" si="107">AB692-AB704</f>
        <v>0</v>
      </c>
      <c r="AC713" s="578"/>
      <c r="AD713" s="578"/>
      <c r="AE713" s="578"/>
      <c r="AF713" s="578">
        <f t="shared" ref="AF713" si="108">AF692-AF704</f>
        <v>0</v>
      </c>
      <c r="AG713" s="578"/>
      <c r="AH713" s="578"/>
      <c r="AI713" s="578"/>
      <c r="AJ713" s="578">
        <f t="shared" ref="AJ713" si="109">AJ692-AJ704</f>
        <v>0</v>
      </c>
      <c r="AK713" s="578"/>
      <c r="AL713" s="578"/>
      <c r="AM713" s="578"/>
      <c r="AN713" s="578">
        <f t="shared" ref="AN713" si="110">AN692-AN704</f>
        <v>0</v>
      </c>
      <c r="AO713" s="578"/>
      <c r="AP713" s="578"/>
      <c r="AQ713" s="578"/>
    </row>
    <row r="714" spans="3:43" ht="12.75" hidden="1" customHeight="1">
      <c r="C714" s="511"/>
      <c r="D714" s="511"/>
      <c r="E714" s="511"/>
      <c r="F714" s="511"/>
      <c r="G714" s="511"/>
      <c r="H714" s="579"/>
      <c r="I714" s="579"/>
      <c r="J714" s="579"/>
      <c r="K714" s="579"/>
      <c r="L714" s="579"/>
      <c r="M714" s="579"/>
      <c r="N714" s="579"/>
      <c r="O714" s="579"/>
      <c r="P714" s="579"/>
      <c r="Q714" s="579"/>
      <c r="R714" s="579"/>
      <c r="S714" s="579"/>
      <c r="T714" s="579"/>
      <c r="U714" s="579"/>
      <c r="V714" s="579"/>
      <c r="W714" s="579"/>
      <c r="X714" s="579"/>
      <c r="Y714" s="579"/>
      <c r="Z714" s="579"/>
      <c r="AA714" s="579"/>
      <c r="AB714" s="579"/>
      <c r="AC714" s="579"/>
      <c r="AD714" s="579"/>
      <c r="AE714" s="579"/>
      <c r="AF714" s="579"/>
      <c r="AG714" s="579"/>
      <c r="AH714" s="579"/>
      <c r="AI714" s="579"/>
      <c r="AJ714" s="579"/>
      <c r="AK714" s="579"/>
      <c r="AL714" s="579"/>
      <c r="AM714" s="579"/>
      <c r="AN714" s="579"/>
      <c r="AO714" s="579"/>
      <c r="AP714" s="579"/>
      <c r="AQ714" s="579"/>
    </row>
    <row r="715" spans="3:43" ht="12.75" hidden="1" customHeight="1">
      <c r="C715" s="511"/>
      <c r="D715" s="511"/>
      <c r="E715" s="511"/>
      <c r="F715" s="511"/>
      <c r="G715" s="511"/>
      <c r="H715" s="579"/>
      <c r="I715" s="579"/>
      <c r="J715" s="579"/>
      <c r="K715" s="579"/>
      <c r="L715" s="579"/>
      <c r="M715" s="579"/>
      <c r="N715" s="579"/>
      <c r="O715" s="579"/>
      <c r="P715" s="579"/>
      <c r="Q715" s="579"/>
      <c r="R715" s="579"/>
      <c r="S715" s="579"/>
      <c r="T715" s="579"/>
      <c r="U715" s="579"/>
      <c r="V715" s="579"/>
      <c r="W715" s="579"/>
      <c r="X715" s="579"/>
      <c r="Y715" s="579"/>
      <c r="Z715" s="579"/>
      <c r="AA715" s="579"/>
      <c r="AB715" s="579"/>
      <c r="AC715" s="579"/>
      <c r="AD715" s="579"/>
      <c r="AE715" s="579"/>
      <c r="AF715" s="579"/>
      <c r="AG715" s="579"/>
      <c r="AH715" s="579"/>
      <c r="AI715" s="579"/>
      <c r="AJ715" s="579"/>
      <c r="AK715" s="579"/>
      <c r="AL715" s="579"/>
      <c r="AM715" s="579"/>
      <c r="AN715" s="579"/>
      <c r="AO715" s="579"/>
      <c r="AP715" s="579"/>
      <c r="AQ715" s="579"/>
    </row>
    <row r="716" spans="3:43" ht="12.75" hidden="1" customHeight="1">
      <c r="C716" s="389"/>
      <c r="D716" s="389"/>
      <c r="E716" s="389"/>
      <c r="F716" s="389"/>
      <c r="G716" s="389"/>
      <c r="H716" s="580"/>
      <c r="I716" s="580"/>
      <c r="J716" s="580"/>
      <c r="K716" s="580"/>
      <c r="L716" s="580"/>
      <c r="M716" s="580"/>
      <c r="N716" s="580"/>
      <c r="O716" s="580"/>
      <c r="P716" s="580"/>
      <c r="Q716" s="580"/>
      <c r="R716" s="580"/>
      <c r="S716" s="580"/>
      <c r="T716" s="580"/>
      <c r="U716" s="580"/>
      <c r="V716" s="580"/>
      <c r="W716" s="580"/>
      <c r="X716" s="580"/>
      <c r="Y716" s="580"/>
      <c r="Z716" s="580"/>
      <c r="AA716" s="580"/>
      <c r="AB716" s="580"/>
      <c r="AC716" s="580"/>
      <c r="AD716" s="580"/>
      <c r="AE716" s="580"/>
      <c r="AF716" s="580"/>
      <c r="AG716" s="580"/>
      <c r="AH716" s="580"/>
      <c r="AI716" s="580"/>
      <c r="AJ716" s="580"/>
      <c r="AK716" s="580"/>
      <c r="AL716" s="580"/>
      <c r="AM716" s="580"/>
      <c r="AN716" s="580"/>
      <c r="AO716" s="580"/>
      <c r="AP716" s="580"/>
      <c r="AQ716" s="580"/>
    </row>
    <row r="717" spans="3:43" ht="12.75" hidden="1" customHeight="1"/>
    <row r="718" spans="3:43" ht="12.75" hidden="1" customHeight="1">
      <c r="C718" s="234" t="s">
        <v>67</v>
      </c>
      <c r="D718" s="234"/>
      <c r="E718" s="234"/>
      <c r="F718" s="234"/>
      <c r="G718" s="234"/>
      <c r="H718" s="234" t="s">
        <v>15</v>
      </c>
      <c r="I718" s="234"/>
      <c r="J718" s="234"/>
      <c r="K718" s="234"/>
      <c r="L718" s="234"/>
      <c r="M718" s="234"/>
      <c r="N718" s="234"/>
      <c r="O718" s="234"/>
      <c r="P718" s="234"/>
      <c r="Q718" s="234"/>
      <c r="R718" s="234"/>
      <c r="S718" s="234"/>
      <c r="T718" s="234"/>
      <c r="U718" s="234"/>
      <c r="V718" s="234"/>
      <c r="W718" s="234"/>
      <c r="X718" s="234"/>
      <c r="Y718" s="234"/>
      <c r="Z718" s="234"/>
      <c r="AA718" s="234"/>
      <c r="AB718" s="234"/>
      <c r="AC718" s="234"/>
      <c r="AD718" s="234"/>
      <c r="AE718" s="234"/>
      <c r="AF718" s="234"/>
      <c r="AG718" s="234"/>
      <c r="AH718" s="234"/>
      <c r="AI718" s="234"/>
      <c r="AJ718" s="234"/>
      <c r="AK718" s="234"/>
      <c r="AL718" s="234"/>
      <c r="AM718" s="234"/>
      <c r="AN718" s="234"/>
      <c r="AO718" s="234"/>
      <c r="AP718" s="234"/>
      <c r="AQ718" s="234"/>
    </row>
    <row r="719" spans="3:43" ht="12.75" hidden="1" customHeight="1">
      <c r="C719" s="234"/>
      <c r="D719" s="234"/>
      <c r="E719" s="234"/>
      <c r="F719" s="234"/>
      <c r="G719" s="234"/>
      <c r="H719" s="234" t="s">
        <v>68</v>
      </c>
      <c r="I719" s="234"/>
      <c r="J719" s="234"/>
      <c r="K719" s="234"/>
      <c r="L719" s="234" t="s">
        <v>1471</v>
      </c>
      <c r="M719" s="234"/>
      <c r="N719" s="234"/>
      <c r="O719" s="234"/>
      <c r="P719" s="234" t="s">
        <v>69</v>
      </c>
      <c r="Q719" s="234"/>
      <c r="R719" s="234"/>
      <c r="S719" s="234"/>
      <c r="T719" s="234" t="s">
        <v>70</v>
      </c>
      <c r="U719" s="234"/>
      <c r="V719" s="234"/>
      <c r="W719" s="234"/>
      <c r="X719" s="234" t="s">
        <v>65</v>
      </c>
      <c r="Y719" s="234"/>
      <c r="Z719" s="234"/>
      <c r="AA719" s="234"/>
      <c r="AB719" s="234" t="s">
        <v>66</v>
      </c>
      <c r="AC719" s="234"/>
      <c r="AD719" s="234"/>
      <c r="AE719" s="234"/>
      <c r="AF719" s="234" t="s">
        <v>71</v>
      </c>
      <c r="AG719" s="234"/>
      <c r="AH719" s="234"/>
      <c r="AI719" s="234"/>
      <c r="AJ719" s="234" t="s">
        <v>1472</v>
      </c>
      <c r="AK719" s="234"/>
      <c r="AL719" s="234"/>
      <c r="AM719" s="234"/>
      <c r="AN719" s="234" t="s">
        <v>36</v>
      </c>
      <c r="AO719" s="234"/>
      <c r="AP719" s="234"/>
      <c r="AQ719" s="234"/>
    </row>
    <row r="720" spans="3:43" ht="12.75" hidden="1" customHeight="1">
      <c r="C720" s="234"/>
      <c r="D720" s="234"/>
      <c r="E720" s="234"/>
      <c r="F720" s="234"/>
      <c r="G720" s="234"/>
      <c r="H720" s="234"/>
      <c r="I720" s="234"/>
      <c r="J720" s="234"/>
      <c r="K720" s="234"/>
      <c r="L720" s="234"/>
      <c r="M720" s="234"/>
      <c r="N720" s="234"/>
      <c r="O720" s="234"/>
      <c r="P720" s="234"/>
      <c r="Q720" s="234"/>
      <c r="R720" s="234"/>
      <c r="S720" s="234"/>
      <c r="T720" s="234"/>
      <c r="U720" s="234"/>
      <c r="V720" s="234"/>
      <c r="W720" s="234"/>
      <c r="X720" s="234"/>
      <c r="Y720" s="234"/>
      <c r="Z720" s="234"/>
      <c r="AA720" s="234"/>
      <c r="AB720" s="234"/>
      <c r="AC720" s="234"/>
      <c r="AD720" s="234"/>
      <c r="AE720" s="234"/>
      <c r="AF720" s="234"/>
      <c r="AG720" s="234"/>
      <c r="AH720" s="234"/>
      <c r="AI720" s="234"/>
      <c r="AJ720" s="234"/>
      <c r="AK720" s="234"/>
      <c r="AL720" s="234"/>
      <c r="AM720" s="234"/>
      <c r="AN720" s="234"/>
      <c r="AO720" s="234"/>
      <c r="AP720" s="234"/>
      <c r="AQ720" s="234"/>
    </row>
    <row r="721" spans="3:43" ht="12.75" hidden="1" customHeight="1">
      <c r="C721" s="234"/>
      <c r="D721" s="234"/>
      <c r="E721" s="234"/>
      <c r="F721" s="234"/>
      <c r="G721" s="234"/>
      <c r="H721" s="234"/>
      <c r="I721" s="234"/>
      <c r="J721" s="234"/>
      <c r="K721" s="234"/>
      <c r="L721" s="234"/>
      <c r="M721" s="234"/>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row>
    <row r="722" spans="3:43" ht="12.75" hidden="1" customHeight="1">
      <c r="C722" s="234"/>
      <c r="D722" s="234"/>
      <c r="E722" s="234"/>
      <c r="F722" s="234"/>
      <c r="G722" s="234"/>
      <c r="H722" s="234"/>
      <c r="I722" s="234"/>
      <c r="J722" s="234"/>
      <c r="K722" s="234"/>
      <c r="L722" s="234"/>
      <c r="M722" s="234"/>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row>
    <row r="723" spans="3:43" ht="12.75" hidden="1" customHeight="1">
      <c r="C723" s="234"/>
      <c r="D723" s="234"/>
      <c r="E723" s="234"/>
      <c r="F723" s="234"/>
      <c r="G723" s="234"/>
      <c r="H723" s="234"/>
      <c r="I723" s="234"/>
      <c r="J723" s="234"/>
      <c r="K723" s="234"/>
      <c r="L723" s="234"/>
      <c r="M723" s="234"/>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row>
    <row r="724" spans="3:43" ht="12.75" hidden="1" customHeight="1">
      <c r="C724" s="234"/>
      <c r="D724" s="234"/>
      <c r="E724" s="234"/>
      <c r="F724" s="234"/>
      <c r="G724" s="234"/>
      <c r="H724" s="234"/>
      <c r="I724" s="234"/>
      <c r="J724" s="234"/>
      <c r="K724" s="234"/>
      <c r="L724" s="234"/>
      <c r="M724" s="234"/>
      <c r="N724" s="234"/>
      <c r="O724" s="234"/>
      <c r="P724" s="234"/>
      <c r="Q724" s="234"/>
      <c r="R724" s="234"/>
      <c r="S724" s="234"/>
      <c r="T724" s="234"/>
      <c r="U724" s="234"/>
      <c r="V724" s="234"/>
      <c r="W724" s="234"/>
      <c r="X724" s="234"/>
      <c r="Y724" s="234"/>
      <c r="Z724" s="234"/>
      <c r="AA724" s="234"/>
      <c r="AB724" s="234"/>
      <c r="AC724" s="234"/>
      <c r="AD724" s="234"/>
      <c r="AE724" s="234"/>
      <c r="AF724" s="234"/>
      <c r="AG724" s="234"/>
      <c r="AH724" s="234"/>
      <c r="AI724" s="234"/>
      <c r="AJ724" s="234"/>
      <c r="AK724" s="234"/>
      <c r="AL724" s="234"/>
      <c r="AM724" s="234"/>
      <c r="AN724" s="234"/>
      <c r="AO724" s="234"/>
      <c r="AP724" s="234"/>
      <c r="AQ724" s="234"/>
    </row>
    <row r="725" spans="3:43" ht="12.75" hidden="1" customHeight="1">
      <c r="C725" s="235"/>
      <c r="D725" s="235"/>
      <c r="E725" s="235"/>
      <c r="F725" s="235"/>
      <c r="G725" s="235"/>
      <c r="H725" s="235"/>
      <c r="I725" s="235"/>
      <c r="J725" s="235"/>
      <c r="K725" s="235"/>
      <c r="L725" s="235"/>
      <c r="M725" s="235"/>
      <c r="N725" s="235"/>
      <c r="O725" s="235"/>
      <c r="P725" s="235"/>
      <c r="Q725" s="235"/>
      <c r="R725" s="235"/>
      <c r="S725" s="235"/>
      <c r="T725" s="235"/>
      <c r="U725" s="235"/>
      <c r="V725" s="235"/>
      <c r="W725" s="235"/>
      <c r="X725" s="235"/>
      <c r="Y725" s="235"/>
      <c r="Z725" s="235"/>
      <c r="AA725" s="235"/>
      <c r="AB725" s="235"/>
      <c r="AC725" s="235"/>
      <c r="AD725" s="235"/>
      <c r="AE725" s="235"/>
      <c r="AF725" s="235"/>
      <c r="AG725" s="235"/>
      <c r="AH725" s="235"/>
      <c r="AI725" s="235"/>
      <c r="AJ725" s="235"/>
      <c r="AK725" s="235"/>
      <c r="AL725" s="235"/>
      <c r="AM725" s="235"/>
      <c r="AN725" s="235"/>
      <c r="AO725" s="235"/>
      <c r="AP725" s="235"/>
      <c r="AQ725" s="235"/>
    </row>
    <row r="726" spans="3:43" ht="12.75" hidden="1" customHeight="1">
      <c r="C726" s="582" t="s">
        <v>26</v>
      </c>
      <c r="D726" s="582"/>
      <c r="E726" s="582"/>
      <c r="F726" s="582"/>
      <c r="G726" s="582"/>
      <c r="H726" s="582" t="s">
        <v>30</v>
      </c>
      <c r="I726" s="582"/>
      <c r="J726" s="582"/>
      <c r="K726" s="582"/>
      <c r="L726" s="582" t="s">
        <v>31</v>
      </c>
      <c r="M726" s="582"/>
      <c r="N726" s="582"/>
      <c r="O726" s="582"/>
      <c r="P726" s="582" t="s">
        <v>33</v>
      </c>
      <c r="Q726" s="582"/>
      <c r="R726" s="582"/>
      <c r="S726" s="582"/>
      <c r="T726" s="582" t="s">
        <v>35</v>
      </c>
      <c r="U726" s="582"/>
      <c r="V726" s="582"/>
      <c r="W726" s="582"/>
      <c r="X726" s="582" t="s">
        <v>38</v>
      </c>
      <c r="Y726" s="582"/>
      <c r="Z726" s="582"/>
      <c r="AA726" s="582"/>
      <c r="AB726" s="582" t="s">
        <v>44</v>
      </c>
      <c r="AC726" s="582"/>
      <c r="AD726" s="582"/>
      <c r="AE726" s="582"/>
      <c r="AF726" s="582" t="s">
        <v>45</v>
      </c>
      <c r="AG726" s="582"/>
      <c r="AH726" s="582"/>
      <c r="AI726" s="582"/>
      <c r="AJ726" s="582" t="s">
        <v>46</v>
      </c>
      <c r="AK726" s="582"/>
      <c r="AL726" s="582"/>
      <c r="AM726" s="582"/>
      <c r="AN726" s="582" t="s">
        <v>64</v>
      </c>
      <c r="AO726" s="582"/>
      <c r="AP726" s="582"/>
      <c r="AQ726" s="582"/>
    </row>
    <row r="727" spans="3:43" ht="12.75" hidden="1" customHeight="1">
      <c r="C727" s="581" t="s">
        <v>47</v>
      </c>
      <c r="D727" s="581"/>
      <c r="E727" s="581"/>
      <c r="F727" s="581"/>
      <c r="G727" s="581"/>
      <c r="H727" s="581"/>
      <c r="I727" s="581"/>
      <c r="J727" s="581"/>
      <c r="K727" s="581"/>
      <c r="L727" s="581"/>
      <c r="M727" s="581"/>
      <c r="N727" s="581"/>
      <c r="O727" s="581"/>
      <c r="P727" s="581"/>
      <c r="Q727" s="581"/>
      <c r="R727" s="581"/>
      <c r="S727" s="581"/>
      <c r="T727" s="581"/>
      <c r="U727" s="581"/>
      <c r="V727" s="581"/>
      <c r="W727" s="581"/>
      <c r="X727" s="581"/>
      <c r="Y727" s="581"/>
      <c r="Z727" s="581"/>
      <c r="AA727" s="581"/>
      <c r="AB727" s="581"/>
      <c r="AC727" s="581"/>
      <c r="AD727" s="581"/>
      <c r="AE727" s="581"/>
      <c r="AF727" s="581"/>
      <c r="AG727" s="581"/>
      <c r="AH727" s="581"/>
      <c r="AI727" s="581"/>
      <c r="AJ727" s="581"/>
      <c r="AK727" s="581"/>
      <c r="AL727" s="581"/>
      <c r="AM727" s="581"/>
      <c r="AN727" s="581"/>
      <c r="AO727" s="581"/>
      <c r="AP727" s="581"/>
      <c r="AQ727" s="581"/>
    </row>
    <row r="728" spans="3:43" ht="12.75" hidden="1" customHeight="1">
      <c r="C728" s="280" t="s">
        <v>48</v>
      </c>
      <c r="D728" s="280"/>
      <c r="E728" s="280"/>
      <c r="F728" s="280"/>
      <c r="G728" s="280"/>
      <c r="H728" s="344"/>
      <c r="I728" s="344"/>
      <c r="J728" s="344"/>
      <c r="K728" s="344"/>
      <c r="L728" s="344"/>
      <c r="M728" s="344"/>
      <c r="N728" s="344"/>
      <c r="O728" s="344"/>
      <c r="P728" s="344"/>
      <c r="Q728" s="344"/>
      <c r="R728" s="344"/>
      <c r="S728" s="344"/>
      <c r="T728" s="344"/>
      <c r="U728" s="344"/>
      <c r="V728" s="344"/>
      <c r="W728" s="344"/>
      <c r="X728" s="344"/>
      <c r="Y728" s="344"/>
      <c r="Z728" s="344"/>
      <c r="AA728" s="344"/>
      <c r="AB728" s="344"/>
      <c r="AC728" s="344"/>
      <c r="AD728" s="344"/>
      <c r="AE728" s="344"/>
      <c r="AF728" s="344"/>
      <c r="AG728" s="344"/>
      <c r="AH728" s="344"/>
      <c r="AI728" s="344"/>
      <c r="AJ728" s="344"/>
      <c r="AK728" s="344"/>
      <c r="AL728" s="344"/>
      <c r="AM728" s="344"/>
      <c r="AN728" s="344">
        <f>SUM(H728:AM731)</f>
        <v>0</v>
      </c>
      <c r="AO728" s="344"/>
      <c r="AP728" s="344"/>
      <c r="AQ728" s="344"/>
    </row>
    <row r="729" spans="3:43" ht="12.75" hidden="1" customHeight="1">
      <c r="C729" s="511"/>
      <c r="D729" s="511"/>
      <c r="E729" s="511"/>
      <c r="F729" s="511"/>
      <c r="G729" s="511"/>
      <c r="H729" s="506"/>
      <c r="I729" s="506"/>
      <c r="J729" s="506"/>
      <c r="K729" s="506"/>
      <c r="L729" s="506"/>
      <c r="M729" s="506"/>
      <c r="N729" s="506"/>
      <c r="O729" s="506"/>
      <c r="P729" s="506"/>
      <c r="Q729" s="506"/>
      <c r="R729" s="506"/>
      <c r="S729" s="506"/>
      <c r="T729" s="506"/>
      <c r="U729" s="506"/>
      <c r="V729" s="506"/>
      <c r="W729" s="506"/>
      <c r="X729" s="506"/>
      <c r="Y729" s="506"/>
      <c r="Z729" s="506"/>
      <c r="AA729" s="506"/>
      <c r="AB729" s="506"/>
      <c r="AC729" s="506"/>
      <c r="AD729" s="506"/>
      <c r="AE729" s="506"/>
      <c r="AF729" s="506"/>
      <c r="AG729" s="506"/>
      <c r="AH729" s="506"/>
      <c r="AI729" s="506"/>
      <c r="AJ729" s="506"/>
      <c r="AK729" s="506"/>
      <c r="AL729" s="506"/>
      <c r="AM729" s="506"/>
      <c r="AN729" s="506"/>
      <c r="AO729" s="506"/>
      <c r="AP729" s="506"/>
      <c r="AQ729" s="506"/>
    </row>
    <row r="730" spans="3:43" ht="12.75" hidden="1" customHeight="1">
      <c r="C730" s="511"/>
      <c r="D730" s="511"/>
      <c r="E730" s="511"/>
      <c r="F730" s="511"/>
      <c r="G730" s="511"/>
      <c r="H730" s="506"/>
      <c r="I730" s="506"/>
      <c r="J730" s="506"/>
      <c r="K730" s="506"/>
      <c r="L730" s="506"/>
      <c r="M730" s="506"/>
      <c r="N730" s="506"/>
      <c r="O730" s="506"/>
      <c r="P730" s="506"/>
      <c r="Q730" s="506"/>
      <c r="R730" s="506"/>
      <c r="S730" s="506"/>
      <c r="T730" s="506"/>
      <c r="U730" s="506"/>
      <c r="V730" s="506"/>
      <c r="W730" s="506"/>
      <c r="X730" s="506"/>
      <c r="Y730" s="506"/>
      <c r="Z730" s="506"/>
      <c r="AA730" s="506"/>
      <c r="AB730" s="506"/>
      <c r="AC730" s="506"/>
      <c r="AD730" s="506"/>
      <c r="AE730" s="506"/>
      <c r="AF730" s="506"/>
      <c r="AG730" s="506"/>
      <c r="AH730" s="506"/>
      <c r="AI730" s="506"/>
      <c r="AJ730" s="506"/>
      <c r="AK730" s="506"/>
      <c r="AL730" s="506"/>
      <c r="AM730" s="506"/>
      <c r="AN730" s="506"/>
      <c r="AO730" s="506"/>
      <c r="AP730" s="506"/>
      <c r="AQ730" s="506"/>
    </row>
    <row r="731" spans="3:43" ht="12.75" hidden="1" customHeight="1">
      <c r="C731" s="511"/>
      <c r="D731" s="511"/>
      <c r="E731" s="511"/>
      <c r="F731" s="511"/>
      <c r="G731" s="511"/>
      <c r="H731" s="506"/>
      <c r="I731" s="506"/>
      <c r="J731" s="506"/>
      <c r="K731" s="506"/>
      <c r="L731" s="506"/>
      <c r="M731" s="506"/>
      <c r="N731" s="506"/>
      <c r="O731" s="506"/>
      <c r="P731" s="506"/>
      <c r="Q731" s="506"/>
      <c r="R731" s="506"/>
      <c r="S731" s="506"/>
      <c r="T731" s="506"/>
      <c r="U731" s="506"/>
      <c r="V731" s="506"/>
      <c r="W731" s="506"/>
      <c r="X731" s="506"/>
      <c r="Y731" s="506"/>
      <c r="Z731" s="506"/>
      <c r="AA731" s="506"/>
      <c r="AB731" s="506"/>
      <c r="AC731" s="506"/>
      <c r="AD731" s="506"/>
      <c r="AE731" s="506"/>
      <c r="AF731" s="506"/>
      <c r="AG731" s="506"/>
      <c r="AH731" s="506"/>
      <c r="AI731" s="506"/>
      <c r="AJ731" s="506"/>
      <c r="AK731" s="506"/>
      <c r="AL731" s="506"/>
      <c r="AM731" s="506"/>
      <c r="AN731" s="506"/>
      <c r="AO731" s="506"/>
      <c r="AP731" s="506"/>
      <c r="AQ731" s="506"/>
    </row>
    <row r="732" spans="3:43" ht="12.75" hidden="1" customHeight="1">
      <c r="C732" s="228" t="s">
        <v>49</v>
      </c>
      <c r="D732" s="228"/>
      <c r="E732" s="228"/>
      <c r="F732" s="228"/>
      <c r="G732" s="228"/>
      <c r="H732" s="199"/>
      <c r="I732" s="199"/>
      <c r="J732" s="199"/>
      <c r="K732" s="199"/>
      <c r="L732" s="199"/>
      <c r="M732" s="199"/>
      <c r="N732" s="199"/>
      <c r="O732" s="199"/>
      <c r="P732" s="199"/>
      <c r="Q732" s="199"/>
      <c r="R732" s="199"/>
      <c r="S732" s="199"/>
      <c r="T732" s="199"/>
      <c r="U732" s="199"/>
      <c r="V732" s="199"/>
      <c r="W732" s="199"/>
      <c r="X732" s="199"/>
      <c r="Y732" s="199"/>
      <c r="Z732" s="199"/>
      <c r="AA732" s="199"/>
      <c r="AB732" s="199"/>
      <c r="AC732" s="199"/>
      <c r="AD732" s="199"/>
      <c r="AE732" s="199"/>
      <c r="AF732" s="199"/>
      <c r="AG732" s="199"/>
      <c r="AH732" s="199"/>
      <c r="AI732" s="199"/>
      <c r="AJ732" s="199"/>
      <c r="AK732" s="199"/>
      <c r="AL732" s="199"/>
      <c r="AM732" s="199"/>
      <c r="AN732" s="199">
        <f>SUM(H732:AM732)</f>
        <v>0</v>
      </c>
      <c r="AO732" s="199"/>
      <c r="AP732" s="199"/>
      <c r="AQ732" s="199"/>
    </row>
    <row r="733" spans="3:43" ht="12.75" hidden="1" customHeight="1">
      <c r="C733" s="228" t="s">
        <v>50</v>
      </c>
      <c r="D733" s="228"/>
      <c r="E733" s="228"/>
      <c r="F733" s="228"/>
      <c r="G733" s="228"/>
      <c r="H733" s="199"/>
      <c r="I733" s="199"/>
      <c r="J733" s="199"/>
      <c r="K733" s="199"/>
      <c r="L733" s="199"/>
      <c r="M733" s="199"/>
      <c r="N733" s="199"/>
      <c r="O733" s="199"/>
      <c r="P733" s="199"/>
      <c r="Q733" s="199"/>
      <c r="R733" s="199"/>
      <c r="S733" s="199"/>
      <c r="T733" s="199"/>
      <c r="U733" s="199"/>
      <c r="V733" s="199"/>
      <c r="W733" s="199"/>
      <c r="X733" s="199"/>
      <c r="Y733" s="199"/>
      <c r="Z733" s="199"/>
      <c r="AA733" s="199"/>
      <c r="AB733" s="199"/>
      <c r="AC733" s="199"/>
      <c r="AD733" s="199"/>
      <c r="AE733" s="199"/>
      <c r="AF733" s="199"/>
      <c r="AG733" s="199"/>
      <c r="AH733" s="199"/>
      <c r="AI733" s="199"/>
      <c r="AJ733" s="199"/>
      <c r="AK733" s="199"/>
      <c r="AL733" s="199"/>
      <c r="AM733" s="199"/>
      <c r="AN733" s="199">
        <f>SUM(H733:AM733)</f>
        <v>0</v>
      </c>
      <c r="AO733" s="199"/>
      <c r="AP733" s="199"/>
      <c r="AQ733" s="199"/>
    </row>
    <row r="734" spans="3:43" ht="12.75" hidden="1" customHeight="1">
      <c r="C734" s="228" t="s">
        <v>51</v>
      </c>
      <c r="D734" s="228"/>
      <c r="E734" s="228"/>
      <c r="F734" s="228"/>
      <c r="G734" s="228"/>
      <c r="H734" s="199"/>
      <c r="I734" s="199"/>
      <c r="J734" s="199"/>
      <c r="K734" s="199"/>
      <c r="L734" s="199"/>
      <c r="M734" s="199"/>
      <c r="N734" s="199"/>
      <c r="O734" s="199"/>
      <c r="P734" s="199"/>
      <c r="Q734" s="199"/>
      <c r="R734" s="199"/>
      <c r="S734" s="199"/>
      <c r="T734" s="199"/>
      <c r="U734" s="199"/>
      <c r="V734" s="199"/>
      <c r="W734" s="199"/>
      <c r="X734" s="199"/>
      <c r="Y734" s="199"/>
      <c r="Z734" s="199"/>
      <c r="AA734" s="199"/>
      <c r="AB734" s="199"/>
      <c r="AC734" s="199"/>
      <c r="AD734" s="199"/>
      <c r="AE734" s="199"/>
      <c r="AF734" s="199"/>
      <c r="AG734" s="199"/>
      <c r="AH734" s="199"/>
      <c r="AI734" s="199"/>
      <c r="AJ734" s="199"/>
      <c r="AK734" s="199"/>
      <c r="AL734" s="199"/>
      <c r="AM734" s="199"/>
      <c r="AN734" s="199">
        <f>SUM(H734:AM734)</f>
        <v>0</v>
      </c>
      <c r="AO734" s="199"/>
      <c r="AP734" s="199"/>
      <c r="AQ734" s="199"/>
    </row>
    <row r="735" spans="3:43" ht="12.75" hidden="1" customHeight="1">
      <c r="C735" s="511"/>
      <c r="D735" s="511"/>
      <c r="E735" s="511"/>
      <c r="F735" s="511"/>
      <c r="G735" s="511"/>
      <c r="H735" s="506">
        <f>H728+H732-H733+H734</f>
        <v>0</v>
      </c>
      <c r="I735" s="506"/>
      <c r="J735" s="506"/>
      <c r="K735" s="506"/>
      <c r="L735" s="506">
        <f t="shared" ref="L735" si="111">L728+L732-L733+L734</f>
        <v>0</v>
      </c>
      <c r="M735" s="506"/>
      <c r="N735" s="506"/>
      <c r="O735" s="506"/>
      <c r="P735" s="506">
        <f t="shared" ref="P735" si="112">P728+P732-P733+P734</f>
        <v>0</v>
      </c>
      <c r="Q735" s="506"/>
      <c r="R735" s="506"/>
      <c r="S735" s="506"/>
      <c r="T735" s="506">
        <f t="shared" ref="T735" si="113">T728+T732-T733+T734</f>
        <v>0</v>
      </c>
      <c r="U735" s="506"/>
      <c r="V735" s="506"/>
      <c r="W735" s="506"/>
      <c r="X735" s="506">
        <f t="shared" ref="X735" si="114">X728+X732-X733+X734</f>
        <v>0</v>
      </c>
      <c r="Y735" s="506"/>
      <c r="Z735" s="506"/>
      <c r="AA735" s="506"/>
      <c r="AB735" s="506">
        <f t="shared" ref="AB735" si="115">AB728+AB732-AB733+AB734</f>
        <v>0</v>
      </c>
      <c r="AC735" s="506"/>
      <c r="AD735" s="506"/>
      <c r="AE735" s="506"/>
      <c r="AF735" s="506">
        <f t="shared" ref="AF735" si="116">AF728+AF732-AF733+AF734</f>
        <v>0</v>
      </c>
      <c r="AG735" s="506"/>
      <c r="AH735" s="506"/>
      <c r="AI735" s="506"/>
      <c r="AJ735" s="506">
        <f t="shared" ref="AJ735" si="117">AJ728+AJ732-AJ733+AJ734</f>
        <v>0</v>
      </c>
      <c r="AK735" s="506"/>
      <c r="AL735" s="506"/>
      <c r="AM735" s="506"/>
      <c r="AN735" s="506">
        <f t="shared" ref="AN735" si="118">AN728+AN732-AN733+AN734</f>
        <v>0</v>
      </c>
      <c r="AO735" s="506"/>
      <c r="AP735" s="506"/>
      <c r="AQ735" s="506"/>
    </row>
    <row r="736" spans="3:43" ht="12.75" hidden="1" customHeight="1">
      <c r="C736" s="511"/>
      <c r="D736" s="511"/>
      <c r="E736" s="511"/>
      <c r="F736" s="511"/>
      <c r="G736" s="511"/>
      <c r="H736" s="506"/>
      <c r="I736" s="506"/>
      <c r="J736" s="506"/>
      <c r="K736" s="506"/>
      <c r="L736" s="506"/>
      <c r="M736" s="506"/>
      <c r="N736" s="506"/>
      <c r="O736" s="506"/>
      <c r="P736" s="506"/>
      <c r="Q736" s="506"/>
      <c r="R736" s="506"/>
      <c r="S736" s="506"/>
      <c r="T736" s="506"/>
      <c r="U736" s="506"/>
      <c r="V736" s="506"/>
      <c r="W736" s="506"/>
      <c r="X736" s="506"/>
      <c r="Y736" s="506"/>
      <c r="Z736" s="506"/>
      <c r="AA736" s="506"/>
      <c r="AB736" s="506"/>
      <c r="AC736" s="506"/>
      <c r="AD736" s="506"/>
      <c r="AE736" s="506"/>
      <c r="AF736" s="506"/>
      <c r="AG736" s="506"/>
      <c r="AH736" s="506"/>
      <c r="AI736" s="506"/>
      <c r="AJ736" s="506"/>
      <c r="AK736" s="506"/>
      <c r="AL736" s="506"/>
      <c r="AM736" s="506"/>
      <c r="AN736" s="506"/>
      <c r="AO736" s="506"/>
      <c r="AP736" s="506"/>
      <c r="AQ736" s="506"/>
    </row>
    <row r="737" spans="3:43" ht="12.75" hidden="1" customHeight="1">
      <c r="C737" s="511"/>
      <c r="D737" s="511"/>
      <c r="E737" s="511"/>
      <c r="F737" s="511"/>
      <c r="G737" s="511"/>
      <c r="H737" s="506"/>
      <c r="I737" s="506"/>
      <c r="J737" s="506"/>
      <c r="K737" s="506"/>
      <c r="L737" s="506"/>
      <c r="M737" s="506"/>
      <c r="N737" s="506"/>
      <c r="O737" s="506"/>
      <c r="P737" s="506"/>
      <c r="Q737" s="506"/>
      <c r="R737" s="506"/>
      <c r="S737" s="506"/>
      <c r="T737" s="506"/>
      <c r="U737" s="506"/>
      <c r="V737" s="506"/>
      <c r="W737" s="506"/>
      <c r="X737" s="506"/>
      <c r="Y737" s="506"/>
      <c r="Z737" s="506"/>
      <c r="AA737" s="506"/>
      <c r="AB737" s="506"/>
      <c r="AC737" s="506"/>
      <c r="AD737" s="506"/>
      <c r="AE737" s="506"/>
      <c r="AF737" s="506"/>
      <c r="AG737" s="506"/>
      <c r="AH737" s="506"/>
      <c r="AI737" s="506"/>
      <c r="AJ737" s="506"/>
      <c r="AK737" s="506"/>
      <c r="AL737" s="506"/>
      <c r="AM737" s="506"/>
      <c r="AN737" s="506"/>
      <c r="AO737" s="506"/>
      <c r="AP737" s="506"/>
      <c r="AQ737" s="506"/>
    </row>
    <row r="738" spans="3:43" ht="12.75" hidden="1" customHeight="1">
      <c r="C738" s="389"/>
      <c r="D738" s="389"/>
      <c r="E738" s="389"/>
      <c r="F738" s="389"/>
      <c r="G738" s="389"/>
      <c r="H738" s="408"/>
      <c r="I738" s="408"/>
      <c r="J738" s="408"/>
      <c r="K738" s="408"/>
      <c r="L738" s="408"/>
      <c r="M738" s="408"/>
      <c r="N738" s="408"/>
      <c r="O738" s="408"/>
      <c r="P738" s="408"/>
      <c r="Q738" s="408"/>
      <c r="R738" s="408"/>
      <c r="S738" s="408"/>
      <c r="T738" s="408"/>
      <c r="U738" s="408"/>
      <c r="V738" s="408"/>
      <c r="W738" s="408"/>
      <c r="X738" s="408"/>
      <c r="Y738" s="408"/>
      <c r="Z738" s="408"/>
      <c r="AA738" s="408"/>
      <c r="AB738" s="408"/>
      <c r="AC738" s="408"/>
      <c r="AD738" s="408"/>
      <c r="AE738" s="408"/>
      <c r="AF738" s="408"/>
      <c r="AG738" s="408"/>
      <c r="AH738" s="408"/>
      <c r="AI738" s="408"/>
      <c r="AJ738" s="408"/>
      <c r="AK738" s="408"/>
      <c r="AL738" s="408"/>
      <c r="AM738" s="408"/>
      <c r="AN738" s="408"/>
      <c r="AO738" s="408"/>
      <c r="AP738" s="408"/>
      <c r="AQ738" s="408"/>
    </row>
    <row r="739" spans="3:43" ht="12.75" hidden="1" customHeight="1">
      <c r="C739" s="581" t="s">
        <v>54</v>
      </c>
      <c r="D739" s="581"/>
      <c r="E739" s="581"/>
      <c r="F739" s="581"/>
      <c r="G739" s="581"/>
      <c r="H739" s="581"/>
      <c r="I739" s="581"/>
      <c r="J739" s="581"/>
      <c r="K739" s="581"/>
      <c r="L739" s="581"/>
      <c r="M739" s="581"/>
      <c r="N739" s="581"/>
      <c r="O739" s="581"/>
      <c r="P739" s="581"/>
      <c r="Q739" s="581"/>
      <c r="R739" s="581"/>
      <c r="S739" s="581"/>
      <c r="T739" s="581"/>
      <c r="U739" s="581"/>
      <c r="V739" s="581"/>
      <c r="W739" s="581"/>
      <c r="X739" s="581"/>
      <c r="Y739" s="581"/>
      <c r="Z739" s="581"/>
      <c r="AA739" s="581"/>
      <c r="AB739" s="581"/>
      <c r="AC739" s="581"/>
      <c r="AD739" s="581"/>
      <c r="AE739" s="581"/>
      <c r="AF739" s="581"/>
      <c r="AG739" s="581"/>
      <c r="AH739" s="581"/>
      <c r="AI739" s="581"/>
      <c r="AJ739" s="581"/>
      <c r="AK739" s="581"/>
      <c r="AL739" s="581"/>
      <c r="AM739" s="581"/>
      <c r="AN739" s="581"/>
      <c r="AO739" s="581"/>
      <c r="AP739" s="581"/>
      <c r="AQ739" s="581"/>
    </row>
    <row r="740" spans="3:43" ht="12.75" hidden="1" customHeight="1">
      <c r="C740" s="280" t="s">
        <v>48</v>
      </c>
      <c r="D740" s="280"/>
      <c r="E740" s="280"/>
      <c r="F740" s="280"/>
      <c r="G740" s="280"/>
      <c r="H740" s="344"/>
      <c r="I740" s="344"/>
      <c r="J740" s="344"/>
      <c r="K740" s="344"/>
      <c r="L740" s="344"/>
      <c r="M740" s="344"/>
      <c r="N740" s="344"/>
      <c r="O740" s="344"/>
      <c r="P740" s="344"/>
      <c r="Q740" s="344"/>
      <c r="R740" s="344"/>
      <c r="S740" s="344"/>
      <c r="T740" s="344"/>
      <c r="U740" s="344"/>
      <c r="V740" s="344"/>
      <c r="W740" s="344"/>
      <c r="X740" s="344"/>
      <c r="Y740" s="344"/>
      <c r="Z740" s="344"/>
      <c r="AA740" s="344"/>
      <c r="AB740" s="344"/>
      <c r="AC740" s="344"/>
      <c r="AD740" s="344"/>
      <c r="AE740" s="344"/>
      <c r="AF740" s="344"/>
      <c r="AG740" s="344"/>
      <c r="AH740" s="344"/>
      <c r="AI740" s="344"/>
      <c r="AJ740" s="344"/>
      <c r="AK740" s="344"/>
      <c r="AL740" s="344"/>
      <c r="AM740" s="344"/>
      <c r="AN740" s="344">
        <f>SUM(H740:AM743)</f>
        <v>0</v>
      </c>
      <c r="AO740" s="344"/>
      <c r="AP740" s="344"/>
      <c r="AQ740" s="344"/>
    </row>
    <row r="741" spans="3:43" ht="12.75" hidden="1" customHeight="1">
      <c r="C741" s="511"/>
      <c r="D741" s="511"/>
      <c r="E741" s="511"/>
      <c r="F741" s="511"/>
      <c r="G741" s="511"/>
      <c r="H741" s="506"/>
      <c r="I741" s="506"/>
      <c r="J741" s="506"/>
      <c r="K741" s="506"/>
      <c r="L741" s="506"/>
      <c r="M741" s="506"/>
      <c r="N741" s="506"/>
      <c r="O741" s="506"/>
      <c r="P741" s="506"/>
      <c r="Q741" s="506"/>
      <c r="R741" s="506"/>
      <c r="S741" s="506"/>
      <c r="T741" s="506"/>
      <c r="U741" s="506"/>
      <c r="V741" s="506"/>
      <c r="W741" s="506"/>
      <c r="X741" s="506"/>
      <c r="Y741" s="506"/>
      <c r="Z741" s="506"/>
      <c r="AA741" s="506"/>
      <c r="AB741" s="506"/>
      <c r="AC741" s="506"/>
      <c r="AD741" s="506"/>
      <c r="AE741" s="506"/>
      <c r="AF741" s="506"/>
      <c r="AG741" s="506"/>
      <c r="AH741" s="506"/>
      <c r="AI741" s="506"/>
      <c r="AJ741" s="506"/>
      <c r="AK741" s="506"/>
      <c r="AL741" s="506"/>
      <c r="AM741" s="506"/>
      <c r="AN741" s="506"/>
      <c r="AO741" s="506"/>
      <c r="AP741" s="506"/>
      <c r="AQ741" s="506"/>
    </row>
    <row r="742" spans="3:43" ht="12.75" hidden="1" customHeight="1">
      <c r="C742" s="511"/>
      <c r="D742" s="511"/>
      <c r="E742" s="511"/>
      <c r="F742" s="511"/>
      <c r="G742" s="511"/>
      <c r="H742" s="506"/>
      <c r="I742" s="506"/>
      <c r="J742" s="506"/>
      <c r="K742" s="506"/>
      <c r="L742" s="506"/>
      <c r="M742" s="506"/>
      <c r="N742" s="506"/>
      <c r="O742" s="506"/>
      <c r="P742" s="506"/>
      <c r="Q742" s="506"/>
      <c r="R742" s="506"/>
      <c r="S742" s="506"/>
      <c r="T742" s="506"/>
      <c r="U742" s="506"/>
      <c r="V742" s="506"/>
      <c r="W742" s="506"/>
      <c r="X742" s="506"/>
      <c r="Y742" s="506"/>
      <c r="Z742" s="506"/>
      <c r="AA742" s="506"/>
      <c r="AB742" s="506"/>
      <c r="AC742" s="506"/>
      <c r="AD742" s="506"/>
      <c r="AE742" s="506"/>
      <c r="AF742" s="506"/>
      <c r="AG742" s="506"/>
      <c r="AH742" s="506"/>
      <c r="AI742" s="506"/>
      <c r="AJ742" s="506"/>
      <c r="AK742" s="506"/>
      <c r="AL742" s="506"/>
      <c r="AM742" s="506"/>
      <c r="AN742" s="506"/>
      <c r="AO742" s="506"/>
      <c r="AP742" s="506"/>
      <c r="AQ742" s="506"/>
    </row>
    <row r="743" spans="3:43" ht="12.75" hidden="1" customHeight="1">
      <c r="C743" s="511"/>
      <c r="D743" s="511"/>
      <c r="E743" s="511"/>
      <c r="F743" s="511"/>
      <c r="G743" s="511"/>
      <c r="H743" s="506"/>
      <c r="I743" s="506"/>
      <c r="J743" s="506"/>
      <c r="K743" s="506"/>
      <c r="L743" s="506"/>
      <c r="M743" s="506"/>
      <c r="N743" s="506"/>
      <c r="O743" s="506"/>
      <c r="P743" s="506"/>
      <c r="Q743" s="506"/>
      <c r="R743" s="506"/>
      <c r="S743" s="506"/>
      <c r="T743" s="506"/>
      <c r="U743" s="506"/>
      <c r="V743" s="506"/>
      <c r="W743" s="506"/>
      <c r="X743" s="506"/>
      <c r="Y743" s="506"/>
      <c r="Z743" s="506"/>
      <c r="AA743" s="506"/>
      <c r="AB743" s="506"/>
      <c r="AC743" s="506"/>
      <c r="AD743" s="506"/>
      <c r="AE743" s="506"/>
      <c r="AF743" s="506"/>
      <c r="AG743" s="506"/>
      <c r="AH743" s="506"/>
      <c r="AI743" s="506"/>
      <c r="AJ743" s="506"/>
      <c r="AK743" s="506"/>
      <c r="AL743" s="506"/>
      <c r="AM743" s="506"/>
      <c r="AN743" s="506"/>
      <c r="AO743" s="506"/>
      <c r="AP743" s="506"/>
      <c r="AQ743" s="506"/>
    </row>
    <row r="744" spans="3:43" ht="12.75" hidden="1" customHeight="1">
      <c r="C744" s="228" t="s">
        <v>49</v>
      </c>
      <c r="D744" s="228"/>
      <c r="E744" s="228"/>
      <c r="F744" s="228"/>
      <c r="G744" s="228"/>
      <c r="H744" s="199"/>
      <c r="I744" s="199"/>
      <c r="J744" s="199"/>
      <c r="K744" s="199"/>
      <c r="L744" s="199"/>
      <c r="M744" s="199"/>
      <c r="N744" s="199"/>
      <c r="O744" s="199"/>
      <c r="P744" s="199"/>
      <c r="Q744" s="199"/>
      <c r="R744" s="199"/>
      <c r="S744" s="199"/>
      <c r="T744" s="199"/>
      <c r="U744" s="199"/>
      <c r="V744" s="199"/>
      <c r="W744" s="199"/>
      <c r="X744" s="199"/>
      <c r="Y744" s="199"/>
      <c r="Z744" s="199"/>
      <c r="AA744" s="199"/>
      <c r="AB744" s="199"/>
      <c r="AC744" s="199"/>
      <c r="AD744" s="199"/>
      <c r="AE744" s="199"/>
      <c r="AF744" s="199"/>
      <c r="AG744" s="199"/>
      <c r="AH744" s="199"/>
      <c r="AI744" s="199"/>
      <c r="AJ744" s="199"/>
      <c r="AK744" s="199"/>
      <c r="AL744" s="199"/>
      <c r="AM744" s="199"/>
      <c r="AN744" s="199">
        <f>SUM(H744:AM744)</f>
        <v>0</v>
      </c>
      <c r="AO744" s="199"/>
      <c r="AP744" s="199"/>
      <c r="AQ744" s="199"/>
    </row>
    <row r="745" spans="3:43" ht="12.75" hidden="1" customHeight="1">
      <c r="C745" s="228" t="s">
        <v>50</v>
      </c>
      <c r="D745" s="228"/>
      <c r="E745" s="228"/>
      <c r="F745" s="228"/>
      <c r="G745" s="228"/>
      <c r="H745" s="199"/>
      <c r="I745" s="199"/>
      <c r="J745" s="199"/>
      <c r="K745" s="199"/>
      <c r="L745" s="199"/>
      <c r="M745" s="199"/>
      <c r="N745" s="199"/>
      <c r="O745" s="199"/>
      <c r="P745" s="199"/>
      <c r="Q745" s="199"/>
      <c r="R745" s="199"/>
      <c r="S745" s="199"/>
      <c r="T745" s="199"/>
      <c r="U745" s="199"/>
      <c r="V745" s="199"/>
      <c r="W745" s="199"/>
      <c r="X745" s="199"/>
      <c r="Y745" s="199"/>
      <c r="Z745" s="199"/>
      <c r="AA745" s="199"/>
      <c r="AB745" s="199"/>
      <c r="AC745" s="199"/>
      <c r="AD745" s="199"/>
      <c r="AE745" s="199"/>
      <c r="AF745" s="199"/>
      <c r="AG745" s="199"/>
      <c r="AH745" s="199"/>
      <c r="AI745" s="199"/>
      <c r="AJ745" s="199"/>
      <c r="AK745" s="199"/>
      <c r="AL745" s="199"/>
      <c r="AM745" s="199"/>
      <c r="AN745" s="199">
        <f>SUM(H745:AM745)</f>
        <v>0</v>
      </c>
      <c r="AO745" s="199"/>
      <c r="AP745" s="199"/>
      <c r="AQ745" s="199"/>
    </row>
    <row r="746" spans="3:43" ht="12.75" hidden="1" customHeight="1">
      <c r="C746" s="228" t="s">
        <v>51</v>
      </c>
      <c r="D746" s="228"/>
      <c r="E746" s="228"/>
      <c r="F746" s="228"/>
      <c r="G746" s="228"/>
      <c r="H746" s="199"/>
      <c r="I746" s="199"/>
      <c r="J746" s="199"/>
      <c r="K746" s="199"/>
      <c r="L746" s="199"/>
      <c r="M746" s="199"/>
      <c r="N746" s="199"/>
      <c r="O746" s="199"/>
      <c r="P746" s="199"/>
      <c r="Q746" s="199"/>
      <c r="R746" s="199"/>
      <c r="S746" s="199"/>
      <c r="T746" s="199"/>
      <c r="U746" s="199"/>
      <c r="V746" s="199"/>
      <c r="W746" s="199"/>
      <c r="X746" s="199"/>
      <c r="Y746" s="199"/>
      <c r="Z746" s="199"/>
      <c r="AA746" s="199"/>
      <c r="AB746" s="199"/>
      <c r="AC746" s="199"/>
      <c r="AD746" s="199"/>
      <c r="AE746" s="199"/>
      <c r="AF746" s="199"/>
      <c r="AG746" s="199"/>
      <c r="AH746" s="199"/>
      <c r="AI746" s="199"/>
      <c r="AJ746" s="199"/>
      <c r="AK746" s="199"/>
      <c r="AL746" s="199"/>
      <c r="AM746" s="199"/>
      <c r="AN746" s="199">
        <f>SUM(H746:AM746)</f>
        <v>0</v>
      </c>
      <c r="AO746" s="199"/>
      <c r="AP746" s="199"/>
      <c r="AQ746" s="199"/>
    </row>
    <row r="747" spans="3:43" ht="12.75" hidden="1" customHeight="1">
      <c r="C747" s="511" t="s">
        <v>52</v>
      </c>
      <c r="D747" s="511"/>
      <c r="E747" s="511"/>
      <c r="F747" s="511"/>
      <c r="G747" s="511"/>
      <c r="H747" s="506">
        <f>H740+H744-H745+H746</f>
        <v>0</v>
      </c>
      <c r="I747" s="506"/>
      <c r="J747" s="506"/>
      <c r="K747" s="506"/>
      <c r="L747" s="506">
        <f t="shared" ref="L747" si="119">L740+L744-L745+L746</f>
        <v>0</v>
      </c>
      <c r="M747" s="506"/>
      <c r="N747" s="506"/>
      <c r="O747" s="506"/>
      <c r="P747" s="506">
        <f t="shared" ref="P747" si="120">P740+P744-P745+P746</f>
        <v>0</v>
      </c>
      <c r="Q747" s="506"/>
      <c r="R747" s="506"/>
      <c r="S747" s="506"/>
      <c r="T747" s="506">
        <f t="shared" ref="T747" si="121">T740+T744-T745+T746</f>
        <v>0</v>
      </c>
      <c r="U747" s="506"/>
      <c r="V747" s="506"/>
      <c r="W747" s="506"/>
      <c r="X747" s="506">
        <f t="shared" ref="X747" si="122">X740+X744-X745+X746</f>
        <v>0</v>
      </c>
      <c r="Y747" s="506"/>
      <c r="Z747" s="506"/>
      <c r="AA747" s="506"/>
      <c r="AB747" s="506">
        <f t="shared" ref="AB747" si="123">AB740+AB744-AB745+AB746</f>
        <v>0</v>
      </c>
      <c r="AC747" s="506"/>
      <c r="AD747" s="506"/>
      <c r="AE747" s="506"/>
      <c r="AF747" s="506">
        <f t="shared" ref="AF747" si="124">AF740+AF744-AF745+AF746</f>
        <v>0</v>
      </c>
      <c r="AG747" s="506"/>
      <c r="AH747" s="506"/>
      <c r="AI747" s="506"/>
      <c r="AJ747" s="506">
        <f t="shared" ref="AJ747" si="125">AJ740+AJ744-AJ745+AJ746</f>
        <v>0</v>
      </c>
      <c r="AK747" s="506"/>
      <c r="AL747" s="506"/>
      <c r="AM747" s="506"/>
      <c r="AN747" s="506">
        <f t="shared" ref="AN747" si="126">AN740+AN744-AN745+AN746</f>
        <v>0</v>
      </c>
      <c r="AO747" s="506"/>
      <c r="AP747" s="506"/>
      <c r="AQ747" s="506"/>
    </row>
    <row r="748" spans="3:43" ht="12.75" hidden="1" customHeight="1">
      <c r="C748" s="511"/>
      <c r="D748" s="511"/>
      <c r="E748" s="511"/>
      <c r="F748" s="511"/>
      <c r="G748" s="511"/>
      <c r="H748" s="506"/>
      <c r="I748" s="506"/>
      <c r="J748" s="506"/>
      <c r="K748" s="506"/>
      <c r="L748" s="506"/>
      <c r="M748" s="506"/>
      <c r="N748" s="506"/>
      <c r="O748" s="506"/>
      <c r="P748" s="506"/>
      <c r="Q748" s="506"/>
      <c r="R748" s="506"/>
      <c r="S748" s="506"/>
      <c r="T748" s="506"/>
      <c r="U748" s="506"/>
      <c r="V748" s="506"/>
      <c r="W748" s="506"/>
      <c r="X748" s="506"/>
      <c r="Y748" s="506"/>
      <c r="Z748" s="506"/>
      <c r="AA748" s="506"/>
      <c r="AB748" s="506"/>
      <c r="AC748" s="506"/>
      <c r="AD748" s="506"/>
      <c r="AE748" s="506"/>
      <c r="AF748" s="506"/>
      <c r="AG748" s="506"/>
      <c r="AH748" s="506"/>
      <c r="AI748" s="506"/>
      <c r="AJ748" s="506"/>
      <c r="AK748" s="506"/>
      <c r="AL748" s="506"/>
      <c r="AM748" s="506"/>
      <c r="AN748" s="506"/>
      <c r="AO748" s="506"/>
      <c r="AP748" s="506"/>
      <c r="AQ748" s="506"/>
    </row>
    <row r="749" spans="3:43" ht="12.75" hidden="1" customHeight="1">
      <c r="C749" s="511"/>
      <c r="D749" s="511"/>
      <c r="E749" s="511"/>
      <c r="F749" s="511"/>
      <c r="G749" s="511"/>
      <c r="H749" s="506"/>
      <c r="I749" s="506"/>
      <c r="J749" s="506"/>
      <c r="K749" s="506"/>
      <c r="L749" s="506"/>
      <c r="M749" s="506"/>
      <c r="N749" s="506"/>
      <c r="O749" s="506"/>
      <c r="P749" s="506"/>
      <c r="Q749" s="506"/>
      <c r="R749" s="506"/>
      <c r="S749" s="506"/>
      <c r="T749" s="506"/>
      <c r="U749" s="506"/>
      <c r="V749" s="506"/>
      <c r="W749" s="506"/>
      <c r="X749" s="506"/>
      <c r="Y749" s="506"/>
      <c r="Z749" s="506"/>
      <c r="AA749" s="506"/>
      <c r="AB749" s="506"/>
      <c r="AC749" s="506"/>
      <c r="AD749" s="506"/>
      <c r="AE749" s="506"/>
      <c r="AF749" s="506"/>
      <c r="AG749" s="506"/>
      <c r="AH749" s="506"/>
      <c r="AI749" s="506"/>
      <c r="AJ749" s="506"/>
      <c r="AK749" s="506"/>
      <c r="AL749" s="506"/>
      <c r="AM749" s="506"/>
      <c r="AN749" s="506"/>
      <c r="AO749" s="506"/>
      <c r="AP749" s="506"/>
      <c r="AQ749" s="506"/>
    </row>
    <row r="750" spans="3:43" ht="12.75" hidden="1" customHeight="1">
      <c r="C750" s="389"/>
      <c r="D750" s="389"/>
      <c r="E750" s="389"/>
      <c r="F750" s="389"/>
      <c r="G750" s="389"/>
      <c r="H750" s="408"/>
      <c r="I750" s="408"/>
      <c r="J750" s="408"/>
      <c r="K750" s="408"/>
      <c r="L750" s="408"/>
      <c r="M750" s="408"/>
      <c r="N750" s="408"/>
      <c r="O750" s="408"/>
      <c r="P750" s="408"/>
      <c r="Q750" s="408"/>
      <c r="R750" s="408"/>
      <c r="S750" s="408"/>
      <c r="T750" s="408"/>
      <c r="U750" s="408"/>
      <c r="V750" s="408"/>
      <c r="W750" s="408"/>
      <c r="X750" s="408"/>
      <c r="Y750" s="408"/>
      <c r="Z750" s="408"/>
      <c r="AA750" s="408"/>
      <c r="AB750" s="408"/>
      <c r="AC750" s="408"/>
      <c r="AD750" s="408"/>
      <c r="AE750" s="408"/>
      <c r="AF750" s="408"/>
      <c r="AG750" s="408"/>
      <c r="AH750" s="408"/>
      <c r="AI750" s="408"/>
      <c r="AJ750" s="408"/>
      <c r="AK750" s="408"/>
      <c r="AL750" s="408"/>
      <c r="AM750" s="408"/>
      <c r="AN750" s="408"/>
      <c r="AO750" s="408"/>
      <c r="AP750" s="408"/>
      <c r="AQ750" s="408"/>
    </row>
    <row r="751" spans="3:43" ht="12.75" hidden="1" customHeight="1">
      <c r="C751" s="581" t="s">
        <v>1281</v>
      </c>
      <c r="D751" s="581"/>
      <c r="E751" s="581"/>
      <c r="F751" s="581"/>
      <c r="G751" s="581"/>
      <c r="H751" s="581"/>
      <c r="I751" s="581"/>
      <c r="J751" s="581"/>
      <c r="K751" s="581"/>
      <c r="L751" s="581"/>
      <c r="M751" s="581"/>
      <c r="N751" s="581"/>
      <c r="O751" s="581"/>
      <c r="P751" s="581"/>
      <c r="Q751" s="581"/>
      <c r="R751" s="581"/>
      <c r="S751" s="581"/>
      <c r="T751" s="581"/>
      <c r="U751" s="581"/>
      <c r="V751" s="581"/>
      <c r="W751" s="581"/>
      <c r="X751" s="581"/>
      <c r="Y751" s="581"/>
      <c r="Z751" s="581"/>
      <c r="AA751" s="581"/>
      <c r="AB751" s="581"/>
      <c r="AC751" s="581"/>
      <c r="AD751" s="581"/>
      <c r="AE751" s="581"/>
      <c r="AF751" s="581"/>
      <c r="AG751" s="581"/>
      <c r="AH751" s="581"/>
      <c r="AI751" s="581"/>
      <c r="AJ751" s="581"/>
      <c r="AK751" s="581"/>
      <c r="AL751" s="581"/>
      <c r="AM751" s="581"/>
      <c r="AN751" s="581"/>
      <c r="AO751" s="581"/>
      <c r="AP751" s="581"/>
      <c r="AQ751" s="581"/>
    </row>
    <row r="752" spans="3:43" ht="12.75" hidden="1" customHeight="1">
      <c r="C752" s="280" t="s">
        <v>48</v>
      </c>
      <c r="D752" s="280"/>
      <c r="E752" s="280"/>
      <c r="F752" s="280"/>
      <c r="G752" s="280"/>
      <c r="H752" s="578">
        <f>H728-H740</f>
        <v>0</v>
      </c>
      <c r="I752" s="578"/>
      <c r="J752" s="578"/>
      <c r="K752" s="578"/>
      <c r="L752" s="578">
        <f t="shared" ref="L752" si="127">L728-L740</f>
        <v>0</v>
      </c>
      <c r="M752" s="578"/>
      <c r="N752" s="578"/>
      <c r="O752" s="578"/>
      <c r="P752" s="578">
        <f t="shared" ref="P752" si="128">P728-P740</f>
        <v>0</v>
      </c>
      <c r="Q752" s="578"/>
      <c r="R752" s="578"/>
      <c r="S752" s="578"/>
      <c r="T752" s="578">
        <f t="shared" ref="T752" si="129">T728-T740</f>
        <v>0</v>
      </c>
      <c r="U752" s="578"/>
      <c r="V752" s="578"/>
      <c r="W752" s="578"/>
      <c r="X752" s="578">
        <f t="shared" ref="X752" si="130">X728-X740</f>
        <v>0</v>
      </c>
      <c r="Y752" s="578"/>
      <c r="Z752" s="578"/>
      <c r="AA752" s="578"/>
      <c r="AB752" s="578">
        <f t="shared" ref="AB752" si="131">AB728-AB740</f>
        <v>0</v>
      </c>
      <c r="AC752" s="578"/>
      <c r="AD752" s="578"/>
      <c r="AE752" s="578"/>
      <c r="AF752" s="578">
        <f t="shared" ref="AF752" si="132">AF728-AF740</f>
        <v>0</v>
      </c>
      <c r="AG752" s="578"/>
      <c r="AH752" s="578"/>
      <c r="AI752" s="578"/>
      <c r="AJ752" s="578">
        <f t="shared" ref="AJ752" si="133">AJ728-AJ740</f>
        <v>0</v>
      </c>
      <c r="AK752" s="578"/>
      <c r="AL752" s="578"/>
      <c r="AM752" s="578"/>
      <c r="AN752" s="578">
        <f t="shared" ref="AN752" si="134">AN728-AN740</f>
        <v>0</v>
      </c>
      <c r="AO752" s="578"/>
      <c r="AP752" s="578"/>
      <c r="AQ752" s="578"/>
    </row>
    <row r="753" spans="3:45" ht="12.75" hidden="1" customHeight="1">
      <c r="C753" s="511"/>
      <c r="D753" s="511"/>
      <c r="E753" s="511"/>
      <c r="F753" s="511"/>
      <c r="G753" s="511"/>
      <c r="H753" s="579"/>
      <c r="I753" s="579"/>
      <c r="J753" s="579"/>
      <c r="K753" s="579"/>
      <c r="L753" s="579"/>
      <c r="M753" s="579"/>
      <c r="N753" s="579"/>
      <c r="O753" s="579"/>
      <c r="P753" s="579"/>
      <c r="Q753" s="579"/>
      <c r="R753" s="579"/>
      <c r="S753" s="579"/>
      <c r="T753" s="579"/>
      <c r="U753" s="579"/>
      <c r="V753" s="579"/>
      <c r="W753" s="579"/>
      <c r="X753" s="579"/>
      <c r="Y753" s="579"/>
      <c r="Z753" s="579"/>
      <c r="AA753" s="579"/>
      <c r="AB753" s="579"/>
      <c r="AC753" s="579"/>
      <c r="AD753" s="579"/>
      <c r="AE753" s="579"/>
      <c r="AF753" s="579"/>
      <c r="AG753" s="579"/>
      <c r="AH753" s="579"/>
      <c r="AI753" s="579"/>
      <c r="AJ753" s="579"/>
      <c r="AK753" s="579"/>
      <c r="AL753" s="579"/>
      <c r="AM753" s="579"/>
      <c r="AN753" s="579"/>
      <c r="AO753" s="579"/>
      <c r="AP753" s="579"/>
      <c r="AQ753" s="579"/>
    </row>
    <row r="754" spans="3:45" ht="12.75" hidden="1" customHeight="1">
      <c r="C754" s="511"/>
      <c r="D754" s="511"/>
      <c r="E754" s="511"/>
      <c r="F754" s="511"/>
      <c r="G754" s="511"/>
      <c r="H754" s="579"/>
      <c r="I754" s="579"/>
      <c r="J754" s="579"/>
      <c r="K754" s="579"/>
      <c r="L754" s="579"/>
      <c r="M754" s="579"/>
      <c r="N754" s="579"/>
      <c r="O754" s="579"/>
      <c r="P754" s="579"/>
      <c r="Q754" s="579"/>
      <c r="R754" s="579"/>
      <c r="S754" s="579"/>
      <c r="T754" s="579"/>
      <c r="U754" s="579"/>
      <c r="V754" s="579"/>
      <c r="W754" s="579"/>
      <c r="X754" s="579"/>
      <c r="Y754" s="579"/>
      <c r="Z754" s="579"/>
      <c r="AA754" s="579"/>
      <c r="AB754" s="579"/>
      <c r="AC754" s="579"/>
      <c r="AD754" s="579"/>
      <c r="AE754" s="579"/>
      <c r="AF754" s="579"/>
      <c r="AG754" s="579"/>
      <c r="AH754" s="579"/>
      <c r="AI754" s="579"/>
      <c r="AJ754" s="579"/>
      <c r="AK754" s="579"/>
      <c r="AL754" s="579"/>
      <c r="AM754" s="579"/>
      <c r="AN754" s="579"/>
      <c r="AO754" s="579"/>
      <c r="AP754" s="579"/>
      <c r="AQ754" s="579"/>
    </row>
    <row r="755" spans="3:45" ht="12.75" hidden="1" customHeight="1">
      <c r="C755" s="389"/>
      <c r="D755" s="389"/>
      <c r="E755" s="389"/>
      <c r="F755" s="389"/>
      <c r="G755" s="389"/>
      <c r="H755" s="580"/>
      <c r="I755" s="580"/>
      <c r="J755" s="580"/>
      <c r="K755" s="580"/>
      <c r="L755" s="580"/>
      <c r="M755" s="580"/>
      <c r="N755" s="580"/>
      <c r="O755" s="580"/>
      <c r="P755" s="580"/>
      <c r="Q755" s="580"/>
      <c r="R755" s="580"/>
      <c r="S755" s="580"/>
      <c r="T755" s="580"/>
      <c r="U755" s="580"/>
      <c r="V755" s="580"/>
      <c r="W755" s="580"/>
      <c r="X755" s="580"/>
      <c r="Y755" s="580"/>
      <c r="Z755" s="580"/>
      <c r="AA755" s="580"/>
      <c r="AB755" s="580"/>
      <c r="AC755" s="580"/>
      <c r="AD755" s="580"/>
      <c r="AE755" s="580"/>
      <c r="AF755" s="580"/>
      <c r="AG755" s="580"/>
      <c r="AH755" s="580"/>
      <c r="AI755" s="580"/>
      <c r="AJ755" s="580"/>
      <c r="AK755" s="580"/>
      <c r="AL755" s="580"/>
      <c r="AM755" s="580"/>
      <c r="AN755" s="580"/>
      <c r="AO755" s="580"/>
      <c r="AP755" s="580"/>
      <c r="AQ755" s="580"/>
    </row>
    <row r="756" spans="3:45" ht="12.75" hidden="1" customHeight="1">
      <c r="C756" s="280" t="s">
        <v>52</v>
      </c>
      <c r="D756" s="280"/>
      <c r="E756" s="280"/>
      <c r="F756" s="280"/>
      <c r="G756" s="280"/>
      <c r="H756" s="578">
        <f>H735-H747</f>
        <v>0</v>
      </c>
      <c r="I756" s="578"/>
      <c r="J756" s="578"/>
      <c r="K756" s="578"/>
      <c r="L756" s="578">
        <f t="shared" ref="L756" si="135">L735-L747</f>
        <v>0</v>
      </c>
      <c r="M756" s="578"/>
      <c r="N756" s="578"/>
      <c r="O756" s="578"/>
      <c r="P756" s="578">
        <f t="shared" ref="P756" si="136">P735-P747</f>
        <v>0</v>
      </c>
      <c r="Q756" s="578"/>
      <c r="R756" s="578"/>
      <c r="S756" s="578"/>
      <c r="T756" s="578">
        <f t="shared" ref="T756" si="137">T735-T747</f>
        <v>0</v>
      </c>
      <c r="U756" s="578"/>
      <c r="V756" s="578"/>
      <c r="W756" s="578"/>
      <c r="X756" s="578">
        <f t="shared" ref="X756" si="138">X735-X747</f>
        <v>0</v>
      </c>
      <c r="Y756" s="578"/>
      <c r="Z756" s="578"/>
      <c r="AA756" s="578"/>
      <c r="AB756" s="578">
        <f t="shared" ref="AB756" si="139">AB735-AB747</f>
        <v>0</v>
      </c>
      <c r="AC756" s="578"/>
      <c r="AD756" s="578"/>
      <c r="AE756" s="578"/>
      <c r="AF756" s="578">
        <f t="shared" ref="AF756" si="140">AF735-AF747</f>
        <v>0</v>
      </c>
      <c r="AG756" s="578"/>
      <c r="AH756" s="578"/>
      <c r="AI756" s="578"/>
      <c r="AJ756" s="578">
        <f t="shared" ref="AJ756" si="141">AJ735-AJ747</f>
        <v>0</v>
      </c>
      <c r="AK756" s="578"/>
      <c r="AL756" s="578"/>
      <c r="AM756" s="578"/>
      <c r="AN756" s="578">
        <f t="shared" ref="AN756" si="142">AN735-AN747</f>
        <v>0</v>
      </c>
      <c r="AO756" s="578"/>
      <c r="AP756" s="578"/>
      <c r="AQ756" s="578"/>
    </row>
    <row r="757" spans="3:45" ht="12.75" hidden="1" customHeight="1">
      <c r="C757" s="511"/>
      <c r="D757" s="511"/>
      <c r="E757" s="511"/>
      <c r="F757" s="511"/>
      <c r="G757" s="511"/>
      <c r="H757" s="579"/>
      <c r="I757" s="579"/>
      <c r="J757" s="579"/>
      <c r="K757" s="579"/>
      <c r="L757" s="579"/>
      <c r="M757" s="579"/>
      <c r="N757" s="579"/>
      <c r="O757" s="579"/>
      <c r="P757" s="579"/>
      <c r="Q757" s="579"/>
      <c r="R757" s="579"/>
      <c r="S757" s="579"/>
      <c r="T757" s="579"/>
      <c r="U757" s="579"/>
      <c r="V757" s="579"/>
      <c r="W757" s="579"/>
      <c r="X757" s="579"/>
      <c r="Y757" s="579"/>
      <c r="Z757" s="579"/>
      <c r="AA757" s="579"/>
      <c r="AB757" s="579"/>
      <c r="AC757" s="579"/>
      <c r="AD757" s="579"/>
      <c r="AE757" s="579"/>
      <c r="AF757" s="579"/>
      <c r="AG757" s="579"/>
      <c r="AH757" s="579"/>
      <c r="AI757" s="579"/>
      <c r="AJ757" s="579"/>
      <c r="AK757" s="579"/>
      <c r="AL757" s="579"/>
      <c r="AM757" s="579"/>
      <c r="AN757" s="579"/>
      <c r="AO757" s="579"/>
      <c r="AP757" s="579"/>
      <c r="AQ757" s="579"/>
    </row>
    <row r="758" spans="3:45" ht="12.75" hidden="1" customHeight="1">
      <c r="C758" s="511"/>
      <c r="D758" s="511"/>
      <c r="E758" s="511"/>
      <c r="F758" s="511"/>
      <c r="G758" s="511"/>
      <c r="H758" s="579"/>
      <c r="I758" s="579"/>
      <c r="J758" s="579"/>
      <c r="K758" s="579"/>
      <c r="L758" s="579"/>
      <c r="M758" s="579"/>
      <c r="N758" s="579"/>
      <c r="O758" s="579"/>
      <c r="P758" s="579"/>
      <c r="Q758" s="579"/>
      <c r="R758" s="579"/>
      <c r="S758" s="579"/>
      <c r="T758" s="579"/>
      <c r="U758" s="579"/>
      <c r="V758" s="579"/>
      <c r="W758" s="579"/>
      <c r="X758" s="579"/>
      <c r="Y758" s="579"/>
      <c r="Z758" s="579"/>
      <c r="AA758" s="579"/>
      <c r="AB758" s="579"/>
      <c r="AC758" s="579"/>
      <c r="AD758" s="579"/>
      <c r="AE758" s="579"/>
      <c r="AF758" s="579"/>
      <c r="AG758" s="579"/>
      <c r="AH758" s="579"/>
      <c r="AI758" s="579"/>
      <c r="AJ758" s="579"/>
      <c r="AK758" s="579"/>
      <c r="AL758" s="579"/>
      <c r="AM758" s="579"/>
      <c r="AN758" s="579"/>
      <c r="AO758" s="579"/>
      <c r="AP758" s="579"/>
      <c r="AQ758" s="579"/>
    </row>
    <row r="759" spans="3:45" ht="12.75" hidden="1" customHeight="1">
      <c r="C759" s="389"/>
      <c r="D759" s="389"/>
      <c r="E759" s="389"/>
      <c r="F759" s="389"/>
      <c r="G759" s="389"/>
      <c r="H759" s="580"/>
      <c r="I759" s="580"/>
      <c r="J759" s="580"/>
      <c r="K759" s="580"/>
      <c r="L759" s="580"/>
      <c r="M759" s="580"/>
      <c r="N759" s="580"/>
      <c r="O759" s="580"/>
      <c r="P759" s="580"/>
      <c r="Q759" s="580"/>
      <c r="R759" s="580"/>
      <c r="S759" s="580"/>
      <c r="T759" s="580"/>
      <c r="U759" s="580"/>
      <c r="V759" s="580"/>
      <c r="W759" s="580"/>
      <c r="X759" s="580"/>
      <c r="Y759" s="580"/>
      <c r="Z759" s="580"/>
      <c r="AA759" s="580"/>
      <c r="AB759" s="580"/>
      <c r="AC759" s="580"/>
      <c r="AD759" s="580"/>
      <c r="AE759" s="580"/>
      <c r="AF759" s="580"/>
      <c r="AG759" s="580"/>
      <c r="AH759" s="580"/>
      <c r="AI759" s="580"/>
      <c r="AJ759" s="580"/>
      <c r="AK759" s="580"/>
      <c r="AL759" s="580"/>
      <c r="AM759" s="580"/>
      <c r="AN759" s="580"/>
      <c r="AO759" s="580"/>
      <c r="AP759" s="580"/>
      <c r="AQ759" s="580"/>
    </row>
    <row r="760" spans="3:45" ht="12.75" hidden="1" customHeight="1"/>
    <row r="761" spans="3:45" ht="12.75" hidden="1" customHeight="1">
      <c r="C761" s="311" t="s">
        <v>1296</v>
      </c>
      <c r="D761" s="311"/>
      <c r="E761" s="311"/>
      <c r="F761" s="311"/>
      <c r="G761" s="311"/>
      <c r="H761" s="311"/>
      <c r="I761" s="311"/>
      <c r="J761" s="311"/>
      <c r="K761" s="311"/>
      <c r="L761" s="311"/>
      <c r="M761" s="311"/>
      <c r="N761" s="311"/>
      <c r="O761" s="311"/>
      <c r="P761" s="311"/>
      <c r="Q761" s="311"/>
      <c r="R761" s="311"/>
      <c r="S761" s="311"/>
      <c r="T761" s="311"/>
      <c r="U761" s="311"/>
      <c r="V761" s="311"/>
      <c r="W761" s="311"/>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c r="AS761" s="311"/>
    </row>
    <row r="762" spans="3:45" ht="12.75" hidden="1" customHeight="1">
      <c r="C762" s="311"/>
      <c r="D762" s="311"/>
      <c r="E762" s="311"/>
      <c r="F762" s="311"/>
      <c r="G762" s="311"/>
      <c r="H762" s="311"/>
      <c r="I762" s="311"/>
      <c r="J762" s="311"/>
      <c r="K762" s="311"/>
      <c r="L762" s="311"/>
      <c r="M762" s="311"/>
      <c r="N762" s="311"/>
      <c r="O762" s="311"/>
      <c r="P762" s="311"/>
      <c r="Q762" s="311"/>
      <c r="R762" s="311"/>
      <c r="S762" s="311"/>
      <c r="T762" s="311"/>
      <c r="U762" s="311"/>
      <c r="V762" s="311"/>
      <c r="W762" s="311"/>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c r="AS762" s="311"/>
    </row>
    <row r="763" spans="3:45" ht="12.75" hidden="1" customHeight="1">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row>
    <row r="764" spans="3:45" ht="12.75" hidden="1" customHeight="1">
      <c r="C764" s="208" t="s">
        <v>1297</v>
      </c>
      <c r="D764" s="208"/>
      <c r="E764" s="208"/>
      <c r="F764" s="208"/>
      <c r="G764" s="208"/>
      <c r="H764" s="208"/>
      <c r="I764" s="208"/>
      <c r="J764" s="208"/>
      <c r="K764" s="208"/>
      <c r="L764" s="208"/>
      <c r="M764" s="208"/>
      <c r="N764" s="208"/>
      <c r="O764" s="208"/>
      <c r="P764" s="208"/>
      <c r="Q764" s="208"/>
      <c r="R764" s="208"/>
      <c r="S764" s="208"/>
      <c r="T764" s="208"/>
      <c r="U764" s="208"/>
      <c r="V764" s="208"/>
      <c r="W764" s="208"/>
      <c r="X764" s="208"/>
      <c r="Y764" s="208"/>
      <c r="Z764" s="208"/>
      <c r="AA764" s="208"/>
      <c r="AB764" s="208"/>
      <c r="AC764" s="208"/>
      <c r="AD764" s="208"/>
      <c r="AE764" s="208"/>
      <c r="AF764" s="208"/>
      <c r="AG764" s="208"/>
      <c r="AH764" s="208"/>
      <c r="AI764" s="208"/>
      <c r="AJ764" s="208"/>
      <c r="AK764" s="208"/>
      <c r="AL764" s="208"/>
      <c r="AM764" s="208"/>
      <c r="AN764" s="208"/>
      <c r="AO764" s="208"/>
      <c r="AP764" s="208"/>
      <c r="AQ764" s="208"/>
      <c r="AR764" s="208"/>
      <c r="AS764" s="208"/>
    </row>
    <row r="765" spans="3:45" ht="12.75" hidden="1" customHeight="1">
      <c r="C765" s="69" t="s">
        <v>1252</v>
      </c>
    </row>
    <row r="766" spans="3:45" ht="12.75" hidden="1" customHeight="1">
      <c r="C766" s="236" t="s">
        <v>1206</v>
      </c>
      <c r="D766" s="236"/>
      <c r="E766" s="236"/>
      <c r="F766" s="236"/>
      <c r="G766" s="236"/>
      <c r="H766" s="236"/>
      <c r="I766" s="236"/>
      <c r="J766" s="236"/>
      <c r="K766" s="236"/>
      <c r="L766" s="236"/>
      <c r="M766" s="236"/>
      <c r="N766" s="236"/>
      <c r="O766" s="236"/>
      <c r="P766" s="236"/>
      <c r="Q766" s="236"/>
      <c r="R766" s="236"/>
      <c r="S766" s="236"/>
      <c r="T766" s="236"/>
      <c r="U766" s="236"/>
      <c r="V766" s="236"/>
      <c r="W766" s="236"/>
      <c r="X766" s="517" t="s">
        <v>56</v>
      </c>
      <c r="Y766" s="517"/>
      <c r="Z766" s="517"/>
      <c r="AA766" s="517"/>
      <c r="AB766" s="517"/>
      <c r="AC766" s="517"/>
      <c r="AD766" s="517"/>
      <c r="AE766" s="517"/>
      <c r="AF766" s="517"/>
      <c r="AG766" s="517"/>
      <c r="AH766" s="517"/>
      <c r="AI766" s="517"/>
      <c r="AJ766" s="517"/>
    </row>
    <row r="767" spans="3:45" ht="12.75" hidden="1" customHeight="1">
      <c r="C767" s="571" t="s">
        <v>1298</v>
      </c>
      <c r="D767" s="571"/>
      <c r="E767" s="571"/>
      <c r="F767" s="571"/>
      <c r="G767" s="571"/>
      <c r="H767" s="571"/>
      <c r="I767" s="571"/>
      <c r="J767" s="571"/>
      <c r="K767" s="571"/>
      <c r="L767" s="571"/>
      <c r="M767" s="571"/>
      <c r="N767" s="571"/>
      <c r="O767" s="571"/>
      <c r="P767" s="571"/>
      <c r="Q767" s="571"/>
      <c r="R767" s="571"/>
      <c r="S767" s="571"/>
      <c r="T767" s="571"/>
      <c r="U767" s="571"/>
      <c r="V767" s="571"/>
      <c r="W767" s="571"/>
      <c r="X767" s="575"/>
      <c r="Y767" s="576"/>
      <c r="Z767" s="576"/>
      <c r="AA767" s="576"/>
      <c r="AB767" s="576"/>
      <c r="AC767" s="576"/>
      <c r="AD767" s="576"/>
      <c r="AE767" s="576"/>
      <c r="AF767" s="576"/>
      <c r="AG767" s="576"/>
      <c r="AH767" s="576"/>
      <c r="AI767" s="576"/>
      <c r="AJ767" s="577"/>
    </row>
    <row r="768" spans="3:45" ht="12.75" hidden="1" customHeight="1"/>
    <row r="769" spans="3:45" ht="12.75" hidden="1" customHeight="1">
      <c r="C769" s="570" t="s">
        <v>1207</v>
      </c>
      <c r="D769" s="570"/>
      <c r="E769" s="570"/>
      <c r="F769" s="570"/>
      <c r="G769" s="570"/>
      <c r="H769" s="570"/>
      <c r="I769" s="570"/>
      <c r="J769" s="570"/>
      <c r="K769" s="570"/>
      <c r="L769" s="570"/>
      <c r="M769" s="570"/>
      <c r="N769" s="570"/>
      <c r="O769" s="570"/>
      <c r="P769" s="570"/>
      <c r="Q769" s="570"/>
      <c r="R769" s="570"/>
      <c r="S769" s="570"/>
      <c r="T769" s="570"/>
      <c r="U769" s="570"/>
      <c r="V769" s="570"/>
      <c r="W769" s="570"/>
      <c r="X769" s="570"/>
      <c r="Y769" s="570"/>
      <c r="Z769" s="570"/>
      <c r="AA769" s="570"/>
      <c r="AB769" s="570"/>
      <c r="AC769" s="570"/>
      <c r="AD769" s="570"/>
      <c r="AE769" s="570"/>
      <c r="AF769" s="570"/>
      <c r="AG769" s="570"/>
      <c r="AH769" s="570"/>
      <c r="AI769" s="570"/>
      <c r="AJ769" s="570"/>
      <c r="AK769" s="570"/>
      <c r="AL769" s="570"/>
      <c r="AM769" s="570"/>
      <c r="AN769" s="570"/>
      <c r="AO769" s="570"/>
      <c r="AP769" s="570"/>
      <c r="AQ769" s="570"/>
      <c r="AR769" s="570"/>
      <c r="AS769" s="570"/>
    </row>
    <row r="770" spans="3:45" ht="12.75" hidden="1" customHeight="1"/>
    <row r="771" spans="3:45" ht="12.75" hidden="1" customHeight="1">
      <c r="C771" s="278" t="s">
        <v>1208</v>
      </c>
      <c r="D771" s="278"/>
      <c r="E771" s="278"/>
      <c r="F771" s="278"/>
      <c r="G771" s="278"/>
      <c r="H771" s="278"/>
      <c r="I771" s="278"/>
      <c r="J771" s="278"/>
      <c r="K771" s="278"/>
      <c r="L771" s="278"/>
      <c r="M771" s="278"/>
      <c r="N771" s="278"/>
      <c r="O771" s="278"/>
      <c r="P771" s="278"/>
      <c r="Q771" s="278"/>
      <c r="R771" s="278"/>
      <c r="S771" s="278"/>
      <c r="T771" s="278"/>
      <c r="U771" s="278"/>
      <c r="V771" s="278"/>
      <c r="W771" s="278"/>
      <c r="X771" s="278"/>
      <c r="Y771" s="278"/>
      <c r="Z771" s="278"/>
      <c r="AA771" s="278"/>
      <c r="AB771" s="278"/>
      <c r="AC771" s="278"/>
      <c r="AD771" s="278"/>
      <c r="AE771" s="278"/>
      <c r="AF771" s="278"/>
      <c r="AG771" s="278"/>
      <c r="AH771" s="278"/>
      <c r="AI771" s="278"/>
      <c r="AJ771" s="278"/>
      <c r="AK771" s="278"/>
      <c r="AL771" s="278"/>
      <c r="AM771" s="278"/>
      <c r="AN771" s="278"/>
      <c r="AO771" s="278"/>
      <c r="AP771" s="278"/>
      <c r="AQ771" s="278"/>
      <c r="AR771" s="278"/>
      <c r="AS771" s="278"/>
    </row>
    <row r="772" spans="3:45" ht="12.75" hidden="1" customHeight="1">
      <c r="C772" s="278"/>
      <c r="D772" s="278"/>
      <c r="E772" s="278"/>
      <c r="F772" s="278"/>
      <c r="G772" s="278"/>
      <c r="H772" s="278"/>
      <c r="I772" s="278"/>
      <c r="J772" s="278"/>
      <c r="K772" s="278"/>
      <c r="L772" s="278"/>
      <c r="M772" s="278"/>
      <c r="N772" s="278"/>
      <c r="O772" s="278"/>
      <c r="P772" s="278"/>
      <c r="Q772" s="278"/>
      <c r="R772" s="278"/>
      <c r="S772" s="278"/>
      <c r="T772" s="278"/>
      <c r="U772" s="278"/>
      <c r="V772" s="278"/>
      <c r="W772" s="278"/>
      <c r="X772" s="278"/>
      <c r="Y772" s="278"/>
      <c r="Z772" s="278"/>
      <c r="AA772" s="278"/>
      <c r="AB772" s="278"/>
      <c r="AC772" s="278"/>
      <c r="AD772" s="278"/>
      <c r="AE772" s="278"/>
      <c r="AF772" s="278"/>
      <c r="AG772" s="278"/>
      <c r="AH772" s="278"/>
      <c r="AI772" s="278"/>
      <c r="AJ772" s="278"/>
      <c r="AK772" s="278"/>
      <c r="AL772" s="278"/>
      <c r="AM772" s="278"/>
      <c r="AN772" s="278"/>
      <c r="AO772" s="278"/>
      <c r="AP772" s="278"/>
      <c r="AQ772" s="278"/>
      <c r="AR772" s="278"/>
      <c r="AS772" s="278"/>
    </row>
    <row r="773" spans="3:45" ht="12.75" hidden="1" customHeight="1"/>
    <row r="774" spans="3:45" ht="12.75" hidden="1" customHeight="1">
      <c r="C774" s="311" t="s">
        <v>1205</v>
      </c>
      <c r="D774" s="311"/>
      <c r="E774" s="311"/>
      <c r="F774" s="311"/>
      <c r="G774" s="311"/>
      <c r="H774" s="311"/>
      <c r="I774" s="311"/>
      <c r="J774" s="311"/>
      <c r="K774" s="311"/>
      <c r="L774" s="311"/>
      <c r="M774" s="311"/>
      <c r="N774" s="311"/>
      <c r="O774" s="311"/>
      <c r="P774" s="311"/>
      <c r="Q774" s="311"/>
      <c r="R774" s="311"/>
      <c r="S774" s="311"/>
      <c r="T774" s="311"/>
      <c r="U774" s="311"/>
      <c r="V774" s="311"/>
      <c r="W774" s="311"/>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c r="AS774" s="311"/>
    </row>
    <row r="775" spans="3:45" ht="12.75" hidden="1" customHeight="1">
      <c r="C775" s="81" t="s">
        <v>1268</v>
      </c>
      <c r="D775" s="81"/>
      <c r="E775" s="81"/>
      <c r="F775" s="81"/>
      <c r="G775" s="81"/>
      <c r="H775" s="81"/>
      <c r="I775" s="81"/>
      <c r="J775" s="81"/>
      <c r="K775" s="81"/>
      <c r="L775" s="81"/>
      <c r="M775" s="81"/>
    </row>
    <row r="776" spans="3:45" ht="12.75" hidden="1" customHeight="1">
      <c r="C776" s="308" t="s">
        <v>72</v>
      </c>
      <c r="D776" s="309"/>
      <c r="E776" s="309"/>
      <c r="F776" s="309"/>
      <c r="G776" s="309"/>
      <c r="H776" s="309"/>
      <c r="I776" s="309"/>
      <c r="J776" s="309"/>
      <c r="K776" s="310"/>
      <c r="L776" s="234" t="s">
        <v>14</v>
      </c>
      <c r="M776" s="234"/>
      <c r="N776" s="234"/>
      <c r="O776" s="234"/>
      <c r="P776" s="234"/>
      <c r="Q776" s="234"/>
      <c r="R776" s="234"/>
      <c r="S776" s="234"/>
      <c r="T776" s="234"/>
      <c r="U776" s="234"/>
      <c r="V776" s="234"/>
      <c r="W776" s="234"/>
      <c r="X776" s="234"/>
      <c r="Y776" s="234"/>
      <c r="Z776" s="234"/>
      <c r="AA776" s="234"/>
      <c r="AB776" s="234"/>
      <c r="AC776" s="234"/>
      <c r="AD776" s="234"/>
      <c r="AE776" s="234"/>
      <c r="AF776" s="9"/>
      <c r="AG776" s="9"/>
      <c r="AH776" s="9"/>
      <c r="AI776" s="9"/>
      <c r="AJ776" s="9"/>
      <c r="AK776" s="9"/>
      <c r="AL776" s="9"/>
      <c r="AM776" s="9"/>
      <c r="AN776" s="9"/>
      <c r="AO776" s="9"/>
      <c r="AP776" s="9"/>
      <c r="AQ776" s="9"/>
    </row>
    <row r="777" spans="3:45" ht="12.75" hidden="1" customHeight="1">
      <c r="C777" s="308"/>
      <c r="D777" s="309"/>
      <c r="E777" s="309"/>
      <c r="F777" s="309"/>
      <c r="G777" s="309"/>
      <c r="H777" s="309"/>
      <c r="I777" s="309"/>
      <c r="J777" s="309"/>
      <c r="K777" s="310"/>
      <c r="L777" s="234" t="s">
        <v>1473</v>
      </c>
      <c r="M777" s="234"/>
      <c r="N777" s="234"/>
      <c r="O777" s="234"/>
      <c r="P777" s="234" t="s">
        <v>1474</v>
      </c>
      <c r="Q777" s="234"/>
      <c r="R777" s="234"/>
      <c r="S777" s="234"/>
      <c r="T777" s="299" t="s">
        <v>1178</v>
      </c>
      <c r="U777" s="300"/>
      <c r="V777" s="300"/>
      <c r="W777" s="301"/>
      <c r="X777" s="299" t="s">
        <v>1179</v>
      </c>
      <c r="Y777" s="300"/>
      <c r="Z777" s="300"/>
      <c r="AA777" s="301"/>
      <c r="AB777" s="299" t="s">
        <v>434</v>
      </c>
      <c r="AC777" s="300"/>
      <c r="AD777" s="300"/>
      <c r="AE777" s="301"/>
      <c r="AF777" s="10"/>
      <c r="AG777" s="10"/>
      <c r="AH777" s="10"/>
      <c r="AI777" s="10"/>
      <c r="AJ777" s="10"/>
      <c r="AK777" s="10"/>
      <c r="AL777" s="10"/>
      <c r="AM777" s="10"/>
      <c r="AN777" s="10"/>
      <c r="AO777" s="10"/>
      <c r="AP777" s="10"/>
      <c r="AQ777" s="10"/>
    </row>
    <row r="778" spans="3:45" ht="12.75" hidden="1" customHeight="1">
      <c r="C778" s="308"/>
      <c r="D778" s="309"/>
      <c r="E778" s="309"/>
      <c r="F778" s="309"/>
      <c r="G778" s="309"/>
      <c r="H778" s="309"/>
      <c r="I778" s="309"/>
      <c r="J778" s="309"/>
      <c r="K778" s="310"/>
      <c r="L778" s="234"/>
      <c r="M778" s="234"/>
      <c r="N778" s="234"/>
      <c r="O778" s="234"/>
      <c r="P778" s="234"/>
      <c r="Q778" s="234"/>
      <c r="R778" s="234"/>
      <c r="S778" s="234"/>
      <c r="T778" s="308"/>
      <c r="U778" s="309"/>
      <c r="V778" s="309"/>
      <c r="W778" s="310"/>
      <c r="X778" s="308"/>
      <c r="Y778" s="309"/>
      <c r="Z778" s="309"/>
      <c r="AA778" s="310"/>
      <c r="AB778" s="308"/>
      <c r="AC778" s="309"/>
      <c r="AD778" s="309"/>
      <c r="AE778" s="310"/>
      <c r="AF778" s="10"/>
      <c r="AG778" s="10"/>
      <c r="AH778" s="10"/>
      <c r="AI778" s="10"/>
      <c r="AJ778" s="10"/>
      <c r="AK778" s="10"/>
      <c r="AL778" s="10"/>
      <c r="AM778" s="10"/>
      <c r="AN778" s="10"/>
      <c r="AO778" s="10"/>
      <c r="AP778" s="10"/>
      <c r="AQ778" s="10"/>
    </row>
    <row r="779" spans="3:45" ht="12.75" hidden="1" customHeight="1">
      <c r="C779" s="308"/>
      <c r="D779" s="309"/>
      <c r="E779" s="309"/>
      <c r="F779" s="309"/>
      <c r="G779" s="309"/>
      <c r="H779" s="309"/>
      <c r="I779" s="309"/>
      <c r="J779" s="309"/>
      <c r="K779" s="310"/>
      <c r="L779" s="234"/>
      <c r="M779" s="234"/>
      <c r="N779" s="234"/>
      <c r="O779" s="234"/>
      <c r="P779" s="234"/>
      <c r="Q779" s="234"/>
      <c r="R779" s="234"/>
      <c r="S779" s="234"/>
      <c r="T779" s="308"/>
      <c r="U779" s="309"/>
      <c r="V779" s="309"/>
      <c r="W779" s="310"/>
      <c r="X779" s="308"/>
      <c r="Y779" s="309"/>
      <c r="Z779" s="309"/>
      <c r="AA779" s="310"/>
      <c r="AB779" s="308"/>
      <c r="AC779" s="309"/>
      <c r="AD779" s="309"/>
      <c r="AE779" s="310"/>
      <c r="AF779" s="10"/>
      <c r="AG779" s="10"/>
      <c r="AH779" s="10"/>
      <c r="AI779" s="10"/>
      <c r="AJ779" s="10"/>
      <c r="AK779" s="10"/>
      <c r="AL779" s="10"/>
      <c r="AM779" s="10"/>
      <c r="AN779" s="10"/>
      <c r="AO779" s="10"/>
      <c r="AP779" s="10"/>
      <c r="AQ779" s="10"/>
    </row>
    <row r="780" spans="3:45" ht="12.75" hidden="1" customHeight="1">
      <c r="C780" s="308"/>
      <c r="D780" s="309"/>
      <c r="E780" s="309"/>
      <c r="F780" s="309"/>
      <c r="G780" s="309"/>
      <c r="H780" s="309"/>
      <c r="I780" s="309"/>
      <c r="J780" s="309"/>
      <c r="K780" s="310"/>
      <c r="L780" s="234"/>
      <c r="M780" s="234"/>
      <c r="N780" s="234"/>
      <c r="O780" s="234"/>
      <c r="P780" s="234"/>
      <c r="Q780" s="234"/>
      <c r="R780" s="234"/>
      <c r="S780" s="234"/>
      <c r="T780" s="308"/>
      <c r="U780" s="309"/>
      <c r="V780" s="309"/>
      <c r="W780" s="310"/>
      <c r="X780" s="308"/>
      <c r="Y780" s="309"/>
      <c r="Z780" s="309"/>
      <c r="AA780" s="310"/>
      <c r="AB780" s="308"/>
      <c r="AC780" s="309"/>
      <c r="AD780" s="309"/>
      <c r="AE780" s="310"/>
      <c r="AF780" s="10"/>
      <c r="AG780" s="10"/>
      <c r="AH780" s="10"/>
      <c r="AI780" s="10"/>
      <c r="AJ780" s="10"/>
      <c r="AK780" s="10"/>
      <c r="AL780" s="10"/>
      <c r="AM780" s="10"/>
      <c r="AN780" s="10"/>
      <c r="AO780" s="10"/>
      <c r="AP780" s="10"/>
      <c r="AQ780" s="10"/>
    </row>
    <row r="781" spans="3:45" ht="12.75" hidden="1" customHeight="1">
      <c r="C781" s="308"/>
      <c r="D781" s="309"/>
      <c r="E781" s="309"/>
      <c r="F781" s="309"/>
      <c r="G781" s="309"/>
      <c r="H781" s="309"/>
      <c r="I781" s="309"/>
      <c r="J781" s="309"/>
      <c r="K781" s="310"/>
      <c r="L781" s="234"/>
      <c r="M781" s="234"/>
      <c r="N781" s="234"/>
      <c r="O781" s="234"/>
      <c r="P781" s="234"/>
      <c r="Q781" s="234"/>
      <c r="R781" s="234"/>
      <c r="S781" s="234"/>
      <c r="T781" s="308"/>
      <c r="U781" s="309"/>
      <c r="V781" s="309"/>
      <c r="W781" s="310"/>
      <c r="X781" s="308"/>
      <c r="Y781" s="309"/>
      <c r="Z781" s="309"/>
      <c r="AA781" s="310"/>
      <c r="AB781" s="308"/>
      <c r="AC781" s="309"/>
      <c r="AD781" s="309"/>
      <c r="AE781" s="310"/>
      <c r="AF781" s="10"/>
      <c r="AG781" s="10"/>
      <c r="AH781" s="10"/>
      <c r="AI781" s="10"/>
      <c r="AJ781" s="10"/>
      <c r="AK781" s="10"/>
      <c r="AL781" s="10"/>
      <c r="AM781" s="10"/>
      <c r="AN781" s="10"/>
      <c r="AO781" s="10"/>
      <c r="AP781" s="10"/>
      <c r="AQ781" s="10"/>
    </row>
    <row r="782" spans="3:45" ht="12.75" hidden="1" customHeight="1">
      <c r="C782" s="308"/>
      <c r="D782" s="309"/>
      <c r="E782" s="309"/>
      <c r="F782" s="309"/>
      <c r="G782" s="309"/>
      <c r="H782" s="309"/>
      <c r="I782" s="309"/>
      <c r="J782" s="309"/>
      <c r="K782" s="310"/>
      <c r="L782" s="234"/>
      <c r="M782" s="234"/>
      <c r="N782" s="234"/>
      <c r="O782" s="234"/>
      <c r="P782" s="234"/>
      <c r="Q782" s="234"/>
      <c r="R782" s="234"/>
      <c r="S782" s="234"/>
      <c r="T782" s="308"/>
      <c r="U782" s="309"/>
      <c r="V782" s="309"/>
      <c r="W782" s="310"/>
      <c r="X782" s="308"/>
      <c r="Y782" s="309"/>
      <c r="Z782" s="309"/>
      <c r="AA782" s="310"/>
      <c r="AB782" s="308"/>
      <c r="AC782" s="309"/>
      <c r="AD782" s="309"/>
      <c r="AE782" s="310"/>
      <c r="AF782" s="10"/>
      <c r="AG782" s="10"/>
      <c r="AH782" s="10"/>
      <c r="AI782" s="10"/>
      <c r="AJ782" s="10"/>
      <c r="AK782" s="10"/>
      <c r="AL782" s="10"/>
      <c r="AM782" s="10"/>
      <c r="AN782" s="10"/>
      <c r="AO782" s="10"/>
      <c r="AP782" s="10"/>
      <c r="AQ782" s="10"/>
    </row>
    <row r="783" spans="3:45" ht="12.75" hidden="1" customHeight="1">
      <c r="C783" s="308"/>
      <c r="D783" s="309"/>
      <c r="E783" s="309"/>
      <c r="F783" s="309"/>
      <c r="G783" s="309"/>
      <c r="H783" s="309"/>
      <c r="I783" s="309"/>
      <c r="J783" s="309"/>
      <c r="K783" s="310"/>
      <c r="L783" s="235"/>
      <c r="M783" s="235"/>
      <c r="N783" s="235"/>
      <c r="O783" s="235"/>
      <c r="P783" s="235"/>
      <c r="Q783" s="235"/>
      <c r="R783" s="235"/>
      <c r="S783" s="235"/>
      <c r="T783" s="308"/>
      <c r="U783" s="309"/>
      <c r="V783" s="309"/>
      <c r="W783" s="310"/>
      <c r="X783" s="308"/>
      <c r="Y783" s="309"/>
      <c r="Z783" s="309"/>
      <c r="AA783" s="310"/>
      <c r="AB783" s="308"/>
      <c r="AC783" s="309"/>
      <c r="AD783" s="309"/>
      <c r="AE783" s="310"/>
      <c r="AF783" s="10"/>
      <c r="AG783" s="10"/>
      <c r="AH783" s="10"/>
      <c r="AI783" s="10"/>
      <c r="AJ783" s="10"/>
      <c r="AK783" s="10"/>
      <c r="AL783" s="10"/>
      <c r="AM783" s="10"/>
      <c r="AN783" s="10"/>
      <c r="AO783" s="10"/>
      <c r="AP783" s="10"/>
      <c r="AQ783" s="10"/>
    </row>
    <row r="784" spans="3:45" ht="12.75" hidden="1" customHeight="1">
      <c r="C784" s="566" t="s">
        <v>26</v>
      </c>
      <c r="D784" s="567"/>
      <c r="E784" s="567"/>
      <c r="F784" s="567"/>
      <c r="G784" s="567"/>
      <c r="H784" s="567"/>
      <c r="I784" s="567"/>
      <c r="J784" s="567"/>
      <c r="K784" s="568"/>
      <c r="L784" s="489" t="s">
        <v>30</v>
      </c>
      <c r="M784" s="489"/>
      <c r="N784" s="489"/>
      <c r="O784" s="489"/>
      <c r="P784" s="489" t="s">
        <v>31</v>
      </c>
      <c r="Q784" s="489"/>
      <c r="R784" s="489"/>
      <c r="S784" s="489"/>
      <c r="T784" s="566" t="s">
        <v>33</v>
      </c>
      <c r="U784" s="567"/>
      <c r="V784" s="567"/>
      <c r="W784" s="568"/>
      <c r="X784" s="566" t="s">
        <v>35</v>
      </c>
      <c r="Y784" s="567"/>
      <c r="Z784" s="567"/>
      <c r="AA784" s="568"/>
      <c r="AB784" s="566" t="s">
        <v>38</v>
      </c>
      <c r="AC784" s="567"/>
      <c r="AD784" s="567"/>
      <c r="AE784" s="568"/>
    </row>
    <row r="785" spans="3:31" ht="12.75" hidden="1" customHeight="1">
      <c r="C785" s="209" t="s">
        <v>74</v>
      </c>
      <c r="D785" s="209"/>
      <c r="E785" s="209"/>
      <c r="F785" s="209"/>
      <c r="G785" s="209"/>
      <c r="H785" s="209"/>
      <c r="I785" s="209"/>
      <c r="J785" s="209"/>
      <c r="K785" s="209"/>
      <c r="L785" s="209"/>
      <c r="M785" s="209"/>
      <c r="N785" s="209"/>
      <c r="O785" s="209"/>
      <c r="P785" s="209"/>
      <c r="Q785" s="209"/>
      <c r="R785" s="209"/>
      <c r="S785" s="209"/>
      <c r="T785" s="209"/>
      <c r="U785" s="209"/>
      <c r="V785" s="209"/>
      <c r="W785" s="209"/>
      <c r="X785" s="209"/>
      <c r="Y785" s="209"/>
      <c r="Z785" s="209"/>
      <c r="AA785" s="209"/>
      <c r="AB785" s="209"/>
      <c r="AC785" s="209"/>
      <c r="AD785" s="209"/>
      <c r="AE785" s="209"/>
    </row>
    <row r="786" spans="3:31" ht="12.75" hidden="1" customHeight="1">
      <c r="C786" s="263"/>
      <c r="D786" s="263"/>
      <c r="E786" s="263"/>
      <c r="F786" s="263"/>
      <c r="G786" s="263"/>
      <c r="H786" s="263"/>
      <c r="I786" s="263"/>
      <c r="J786" s="263"/>
      <c r="K786" s="263"/>
      <c r="L786" s="569"/>
      <c r="M786" s="569"/>
      <c r="N786" s="569"/>
      <c r="O786" s="569"/>
      <c r="P786" s="569"/>
      <c r="Q786" s="569"/>
      <c r="R786" s="569"/>
      <c r="S786" s="569"/>
      <c r="T786" s="265"/>
      <c r="U786" s="265"/>
      <c r="V786" s="265"/>
      <c r="W786" s="265"/>
      <c r="X786" s="265"/>
      <c r="Y786" s="265"/>
      <c r="Z786" s="265"/>
      <c r="AA786" s="265"/>
      <c r="AB786" s="265"/>
      <c r="AC786" s="265"/>
      <c r="AD786" s="265"/>
      <c r="AE786" s="265"/>
    </row>
    <row r="787" spans="3:31" ht="12.75" hidden="1" customHeight="1">
      <c r="C787" s="228"/>
      <c r="D787" s="228"/>
      <c r="E787" s="228"/>
      <c r="F787" s="228"/>
      <c r="G787" s="228"/>
      <c r="H787" s="228"/>
      <c r="I787" s="228"/>
      <c r="J787" s="228"/>
      <c r="K787" s="228"/>
      <c r="L787" s="565"/>
      <c r="M787" s="565"/>
      <c r="N787" s="565"/>
      <c r="O787" s="565"/>
      <c r="P787" s="565"/>
      <c r="Q787" s="565"/>
      <c r="R787" s="565"/>
      <c r="S787" s="565"/>
      <c r="T787" s="199"/>
      <c r="U787" s="199"/>
      <c r="V787" s="199"/>
      <c r="W787" s="199"/>
      <c r="X787" s="199"/>
      <c r="Y787" s="199"/>
      <c r="Z787" s="199"/>
      <c r="AA787" s="199"/>
      <c r="AB787" s="199"/>
      <c r="AC787" s="199"/>
      <c r="AD787" s="199"/>
      <c r="AE787" s="199"/>
    </row>
    <row r="788" spans="3:31" ht="12.75" hidden="1" customHeight="1">
      <c r="C788" s="230"/>
      <c r="D788" s="230"/>
      <c r="E788" s="230"/>
      <c r="F788" s="230"/>
      <c r="G788" s="230"/>
      <c r="H788" s="230"/>
      <c r="I788" s="230"/>
      <c r="J788" s="230"/>
      <c r="K788" s="230"/>
      <c r="L788" s="564"/>
      <c r="M788" s="564"/>
      <c r="N788" s="564"/>
      <c r="O788" s="564"/>
      <c r="P788" s="564"/>
      <c r="Q788" s="564"/>
      <c r="R788" s="564"/>
      <c r="S788" s="564"/>
      <c r="T788" s="231"/>
      <c r="U788" s="231"/>
      <c r="V788" s="231"/>
      <c r="W788" s="231"/>
      <c r="X788" s="231"/>
      <c r="Y788" s="231"/>
      <c r="Z788" s="231"/>
      <c r="AA788" s="231"/>
      <c r="AB788" s="231"/>
      <c r="AC788" s="231"/>
      <c r="AD788" s="231"/>
      <c r="AE788" s="231"/>
    </row>
    <row r="789" spans="3:31" ht="12.75" hidden="1" customHeight="1">
      <c r="C789" s="209" t="s">
        <v>75</v>
      </c>
      <c r="D789" s="209"/>
      <c r="E789" s="209"/>
      <c r="F789" s="209"/>
      <c r="G789" s="209"/>
      <c r="H789" s="209"/>
      <c r="I789" s="209"/>
      <c r="J789" s="209"/>
      <c r="K789" s="209"/>
      <c r="L789" s="209"/>
      <c r="M789" s="209"/>
      <c r="N789" s="209"/>
      <c r="O789" s="209"/>
      <c r="P789" s="209"/>
      <c r="Q789" s="209"/>
      <c r="R789" s="209"/>
      <c r="S789" s="209"/>
      <c r="T789" s="209"/>
      <c r="U789" s="209"/>
      <c r="V789" s="209"/>
      <c r="W789" s="209"/>
      <c r="X789" s="209"/>
      <c r="Y789" s="209"/>
      <c r="Z789" s="209"/>
      <c r="AA789" s="209"/>
      <c r="AB789" s="209"/>
      <c r="AC789" s="209"/>
      <c r="AD789" s="209"/>
      <c r="AE789" s="209"/>
    </row>
    <row r="790" spans="3:31" ht="12.75" hidden="1" customHeight="1">
      <c r="C790" s="263"/>
      <c r="D790" s="263"/>
      <c r="E790" s="263"/>
      <c r="F790" s="263"/>
      <c r="G790" s="263"/>
      <c r="H790" s="263"/>
      <c r="I790" s="263"/>
      <c r="J790" s="263"/>
      <c r="K790" s="263"/>
      <c r="L790" s="569"/>
      <c r="M790" s="569"/>
      <c r="N790" s="569"/>
      <c r="O790" s="569"/>
      <c r="P790" s="569"/>
      <c r="Q790" s="569"/>
      <c r="R790" s="569"/>
      <c r="S790" s="569"/>
      <c r="T790" s="265"/>
      <c r="U790" s="265"/>
      <c r="V790" s="265"/>
      <c r="W790" s="265"/>
      <c r="X790" s="265"/>
      <c r="Y790" s="265"/>
      <c r="Z790" s="265"/>
      <c r="AA790" s="265"/>
      <c r="AB790" s="265"/>
      <c r="AC790" s="265"/>
      <c r="AD790" s="265"/>
      <c r="AE790" s="265"/>
    </row>
    <row r="791" spans="3:31" ht="12.75" hidden="1" customHeight="1">
      <c r="C791" s="228"/>
      <c r="D791" s="228"/>
      <c r="E791" s="228"/>
      <c r="F791" s="228"/>
      <c r="G791" s="228"/>
      <c r="H791" s="228"/>
      <c r="I791" s="228"/>
      <c r="J791" s="228"/>
      <c r="K791" s="228"/>
      <c r="L791" s="565"/>
      <c r="M791" s="565"/>
      <c r="N791" s="565"/>
      <c r="O791" s="565"/>
      <c r="P791" s="565"/>
      <c r="Q791" s="565"/>
      <c r="R791" s="565"/>
      <c r="S791" s="565"/>
      <c r="T791" s="199"/>
      <c r="U791" s="199"/>
      <c r="V791" s="199"/>
      <c r="W791" s="199"/>
      <c r="X791" s="199"/>
      <c r="Y791" s="199"/>
      <c r="Z791" s="199"/>
      <c r="AA791" s="199"/>
      <c r="AB791" s="199"/>
      <c r="AC791" s="199"/>
      <c r="AD791" s="199"/>
      <c r="AE791" s="199"/>
    </row>
    <row r="792" spans="3:31" ht="12.75" hidden="1" customHeight="1">
      <c r="C792" s="230"/>
      <c r="D792" s="230"/>
      <c r="E792" s="230"/>
      <c r="F792" s="230"/>
      <c r="G792" s="230"/>
      <c r="H792" s="230"/>
      <c r="I792" s="230"/>
      <c r="J792" s="230"/>
      <c r="K792" s="230"/>
      <c r="L792" s="564"/>
      <c r="M792" s="564"/>
      <c r="N792" s="564"/>
      <c r="O792" s="564"/>
      <c r="P792" s="564"/>
      <c r="Q792" s="564"/>
      <c r="R792" s="564"/>
      <c r="S792" s="564"/>
      <c r="T792" s="231"/>
      <c r="U792" s="231"/>
      <c r="V792" s="231"/>
      <c r="W792" s="231"/>
      <c r="X792" s="231"/>
      <c r="Y792" s="231"/>
      <c r="Z792" s="231"/>
      <c r="AA792" s="231"/>
      <c r="AB792" s="231"/>
      <c r="AC792" s="231"/>
      <c r="AD792" s="231"/>
      <c r="AE792" s="231"/>
    </row>
    <row r="793" spans="3:31" ht="12.75" hidden="1" customHeight="1">
      <c r="C793" s="209" t="s">
        <v>76</v>
      </c>
      <c r="D793" s="209"/>
      <c r="E793" s="209"/>
      <c r="F793" s="209"/>
      <c r="G793" s="209"/>
      <c r="H793" s="209"/>
      <c r="I793" s="209"/>
      <c r="J793" s="209"/>
      <c r="K793" s="209"/>
      <c r="L793" s="209"/>
      <c r="M793" s="209"/>
      <c r="N793" s="209"/>
      <c r="O793" s="209"/>
      <c r="P793" s="209"/>
      <c r="Q793" s="209"/>
      <c r="R793" s="209"/>
      <c r="S793" s="209"/>
      <c r="T793" s="209"/>
      <c r="U793" s="209"/>
      <c r="V793" s="209"/>
      <c r="W793" s="209"/>
      <c r="X793" s="209"/>
      <c r="Y793" s="209"/>
      <c r="Z793" s="209"/>
      <c r="AA793" s="209"/>
      <c r="AB793" s="209"/>
      <c r="AC793" s="209"/>
      <c r="AD793" s="209"/>
      <c r="AE793" s="209"/>
    </row>
    <row r="794" spans="3:31" ht="12.75" hidden="1" customHeight="1">
      <c r="C794" s="263"/>
      <c r="D794" s="263"/>
      <c r="E794" s="263"/>
      <c r="F794" s="263"/>
      <c r="G794" s="263"/>
      <c r="H794" s="263"/>
      <c r="I794" s="263"/>
      <c r="J794" s="263"/>
      <c r="K794" s="263"/>
      <c r="L794" s="569"/>
      <c r="M794" s="569"/>
      <c r="N794" s="569"/>
      <c r="O794" s="569"/>
      <c r="P794" s="569"/>
      <c r="Q794" s="569"/>
      <c r="R794" s="569"/>
      <c r="S794" s="569"/>
      <c r="T794" s="265"/>
      <c r="U794" s="265"/>
      <c r="V794" s="265"/>
      <c r="W794" s="265"/>
      <c r="X794" s="265"/>
      <c r="Y794" s="265"/>
      <c r="Z794" s="265"/>
      <c r="AA794" s="265"/>
      <c r="AB794" s="265"/>
      <c r="AC794" s="265"/>
      <c r="AD794" s="265"/>
      <c r="AE794" s="265"/>
    </row>
    <row r="795" spans="3:31" ht="12.75" hidden="1" customHeight="1">
      <c r="C795" s="228"/>
      <c r="D795" s="228"/>
      <c r="E795" s="228"/>
      <c r="F795" s="228"/>
      <c r="G795" s="228"/>
      <c r="H795" s="228"/>
      <c r="I795" s="228"/>
      <c r="J795" s="228"/>
      <c r="K795" s="228"/>
      <c r="L795" s="565"/>
      <c r="M795" s="565"/>
      <c r="N795" s="565"/>
      <c r="O795" s="565"/>
      <c r="P795" s="565"/>
      <c r="Q795" s="565"/>
      <c r="R795" s="565"/>
      <c r="S795" s="565"/>
      <c r="T795" s="199"/>
      <c r="U795" s="199"/>
      <c r="V795" s="199"/>
      <c r="W795" s="199"/>
      <c r="X795" s="199"/>
      <c r="Y795" s="199"/>
      <c r="Z795" s="199"/>
      <c r="AA795" s="199"/>
      <c r="AB795" s="199"/>
      <c r="AC795" s="199"/>
      <c r="AD795" s="199"/>
      <c r="AE795" s="199"/>
    </row>
    <row r="796" spans="3:31" ht="12.75" hidden="1" customHeight="1">
      <c r="C796" s="230"/>
      <c r="D796" s="230"/>
      <c r="E796" s="230"/>
      <c r="F796" s="230"/>
      <c r="G796" s="230"/>
      <c r="H796" s="230"/>
      <c r="I796" s="230"/>
      <c r="J796" s="230"/>
      <c r="K796" s="230"/>
      <c r="L796" s="564"/>
      <c r="M796" s="564"/>
      <c r="N796" s="564"/>
      <c r="O796" s="564"/>
      <c r="P796" s="564"/>
      <c r="Q796" s="564"/>
      <c r="R796" s="564"/>
      <c r="S796" s="564"/>
      <c r="T796" s="231"/>
      <c r="U796" s="231"/>
      <c r="V796" s="231"/>
      <c r="W796" s="231"/>
      <c r="X796" s="231"/>
      <c r="Y796" s="231"/>
      <c r="Z796" s="231"/>
      <c r="AA796" s="231"/>
      <c r="AB796" s="231"/>
      <c r="AC796" s="231"/>
      <c r="AD796" s="231"/>
      <c r="AE796" s="231"/>
    </row>
    <row r="797" spans="3:31" ht="12.75" hidden="1" customHeight="1">
      <c r="C797" s="209" t="s">
        <v>1169</v>
      </c>
      <c r="D797" s="209"/>
      <c r="E797" s="209"/>
      <c r="F797" s="209"/>
      <c r="G797" s="209"/>
      <c r="H797" s="209"/>
      <c r="I797" s="209"/>
      <c r="J797" s="209"/>
      <c r="K797" s="209"/>
      <c r="L797" s="209"/>
      <c r="M797" s="209"/>
      <c r="N797" s="209"/>
      <c r="O797" s="209"/>
      <c r="P797" s="209"/>
      <c r="Q797" s="209"/>
      <c r="R797" s="209"/>
      <c r="S797" s="209"/>
      <c r="T797" s="209"/>
      <c r="U797" s="209"/>
      <c r="V797" s="209"/>
      <c r="W797" s="209"/>
      <c r="X797" s="209"/>
      <c r="Y797" s="209"/>
      <c r="Z797" s="209"/>
      <c r="AA797" s="209"/>
      <c r="AB797" s="209"/>
      <c r="AC797" s="209"/>
      <c r="AD797" s="209"/>
      <c r="AE797" s="209"/>
    </row>
    <row r="798" spans="3:31" ht="12.75" hidden="1" customHeight="1">
      <c r="C798" s="263"/>
      <c r="D798" s="263"/>
      <c r="E798" s="263"/>
      <c r="F798" s="263"/>
      <c r="G798" s="263"/>
      <c r="H798" s="263"/>
      <c r="I798" s="263"/>
      <c r="J798" s="263"/>
      <c r="K798" s="263"/>
      <c r="L798" s="569"/>
      <c r="M798" s="569"/>
      <c r="N798" s="569"/>
      <c r="O798" s="569"/>
      <c r="P798" s="569"/>
      <c r="Q798" s="569"/>
      <c r="R798" s="569"/>
      <c r="S798" s="569"/>
      <c r="T798" s="265"/>
      <c r="U798" s="265"/>
      <c r="V798" s="265"/>
      <c r="W798" s="265"/>
      <c r="X798" s="265"/>
      <c r="Y798" s="265"/>
      <c r="Z798" s="265"/>
      <c r="AA798" s="265"/>
      <c r="AB798" s="265"/>
      <c r="AC798" s="265"/>
      <c r="AD798" s="265"/>
      <c r="AE798" s="265"/>
    </row>
    <row r="799" spans="3:31" ht="12.75" hidden="1" customHeight="1">
      <c r="C799" s="228"/>
      <c r="D799" s="228"/>
      <c r="E799" s="228"/>
      <c r="F799" s="228"/>
      <c r="G799" s="228"/>
      <c r="H799" s="228"/>
      <c r="I799" s="228"/>
      <c r="J799" s="228"/>
      <c r="K799" s="228"/>
      <c r="L799" s="565"/>
      <c r="M799" s="565"/>
      <c r="N799" s="565"/>
      <c r="O799" s="565"/>
      <c r="P799" s="565"/>
      <c r="Q799" s="565"/>
      <c r="R799" s="565"/>
      <c r="S799" s="565"/>
      <c r="T799" s="199"/>
      <c r="U799" s="199"/>
      <c r="V799" s="199"/>
      <c r="W799" s="199"/>
      <c r="X799" s="199"/>
      <c r="Y799" s="199"/>
      <c r="Z799" s="199"/>
      <c r="AA799" s="199"/>
      <c r="AB799" s="199"/>
      <c r="AC799" s="199"/>
      <c r="AD799" s="199"/>
      <c r="AE799" s="199"/>
    </row>
    <row r="800" spans="3:31" ht="12.75" hidden="1" customHeight="1">
      <c r="C800" s="230"/>
      <c r="D800" s="230"/>
      <c r="E800" s="230"/>
      <c r="F800" s="230"/>
      <c r="G800" s="230"/>
      <c r="H800" s="230"/>
      <c r="I800" s="230"/>
      <c r="J800" s="230"/>
      <c r="K800" s="230"/>
      <c r="L800" s="564"/>
      <c r="M800" s="564"/>
      <c r="N800" s="564"/>
      <c r="O800" s="564"/>
      <c r="P800" s="564"/>
      <c r="Q800" s="564"/>
      <c r="R800" s="564"/>
      <c r="S800" s="564"/>
      <c r="T800" s="231"/>
      <c r="U800" s="231"/>
      <c r="V800" s="231"/>
      <c r="W800" s="231"/>
      <c r="X800" s="231"/>
      <c r="Y800" s="231"/>
      <c r="Z800" s="231"/>
      <c r="AA800" s="231"/>
      <c r="AB800" s="231"/>
      <c r="AC800" s="231"/>
      <c r="AD800" s="231"/>
      <c r="AE800" s="231"/>
    </row>
    <row r="801" spans="3:45" ht="12.75" hidden="1" customHeight="1">
      <c r="C801" s="236" t="s">
        <v>1209</v>
      </c>
      <c r="D801" s="236"/>
      <c r="E801" s="236"/>
      <c r="F801" s="236"/>
      <c r="G801" s="236"/>
      <c r="H801" s="236"/>
      <c r="I801" s="236"/>
      <c r="J801" s="236"/>
      <c r="K801" s="236"/>
      <c r="L801" s="517" t="s">
        <v>0</v>
      </c>
      <c r="M801" s="517"/>
      <c r="N801" s="517"/>
      <c r="O801" s="517"/>
      <c r="P801" s="517" t="s">
        <v>0</v>
      </c>
      <c r="Q801" s="517"/>
      <c r="R801" s="517"/>
      <c r="S801" s="517"/>
      <c r="T801" s="517" t="s">
        <v>0</v>
      </c>
      <c r="U801" s="517"/>
      <c r="V801" s="517"/>
      <c r="W801" s="517"/>
      <c r="X801" s="517" t="s">
        <v>0</v>
      </c>
      <c r="Y801" s="517"/>
      <c r="Z801" s="517"/>
      <c r="AA801" s="517"/>
      <c r="AB801" s="237">
        <f>SUM(AB786:AE788)+SUM(AB790:AE792)+SUM(AB794:AE796)+SUM(AB798:AE800)</f>
        <v>0</v>
      </c>
      <c r="AC801" s="563"/>
      <c r="AD801" s="563"/>
      <c r="AE801" s="563"/>
    </row>
    <row r="802" spans="3:45" ht="12.75" hidden="1" customHeight="1"/>
    <row r="803" spans="3:45" ht="12.75" hidden="1" customHeight="1">
      <c r="C803" s="550" t="s">
        <v>1270</v>
      </c>
      <c r="D803" s="311"/>
      <c r="E803" s="311"/>
      <c r="F803" s="311"/>
      <c r="G803" s="311"/>
      <c r="H803" s="311"/>
      <c r="I803" s="311"/>
      <c r="J803" s="311"/>
      <c r="K803" s="311"/>
      <c r="L803" s="311"/>
      <c r="M803" s="311"/>
      <c r="N803" s="311"/>
      <c r="O803" s="311"/>
      <c r="P803" s="311"/>
      <c r="Q803" s="311"/>
      <c r="R803" s="311"/>
      <c r="S803" s="311"/>
      <c r="T803" s="311"/>
      <c r="U803" s="311"/>
      <c r="V803" s="311"/>
      <c r="W803" s="311"/>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c r="AS803" s="311"/>
    </row>
    <row r="804" spans="3:45" ht="12.75" hidden="1" customHeight="1">
      <c r="C804" s="550"/>
      <c r="D804" s="311"/>
      <c r="E804" s="311"/>
      <c r="F804" s="311"/>
      <c r="G804" s="311"/>
      <c r="H804" s="311"/>
      <c r="I804" s="311"/>
      <c r="J804" s="311"/>
      <c r="K804" s="311"/>
      <c r="L804" s="311"/>
      <c r="M804" s="311"/>
      <c r="N804" s="311"/>
      <c r="O804" s="311"/>
      <c r="P804" s="311"/>
      <c r="Q804" s="311"/>
      <c r="R804" s="311"/>
      <c r="S804" s="311"/>
      <c r="T804" s="311"/>
      <c r="U804" s="311"/>
      <c r="V804" s="311"/>
      <c r="W804" s="311"/>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c r="AS804" s="311"/>
    </row>
    <row r="805" spans="3:45" ht="12.75" hidden="1" customHeight="1">
      <c r="C805" s="311"/>
      <c r="D805" s="311"/>
      <c r="E805" s="311"/>
      <c r="F805" s="311"/>
      <c r="G805" s="311"/>
      <c r="H805" s="311"/>
      <c r="I805" s="311"/>
      <c r="J805" s="311"/>
      <c r="K805" s="311"/>
      <c r="L805" s="311"/>
      <c r="M805" s="311"/>
      <c r="N805" s="311"/>
      <c r="O805" s="311"/>
      <c r="P805" s="311"/>
      <c r="Q805" s="311"/>
      <c r="R805" s="311"/>
      <c r="S805" s="311"/>
      <c r="T805" s="311"/>
      <c r="U805" s="311"/>
      <c r="V805" s="311"/>
      <c r="W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c r="AS805" s="311"/>
    </row>
    <row r="806" spans="3:45" ht="12.75" hidden="1" customHeight="1"/>
    <row r="807" spans="3:45" ht="12.75" hidden="1" customHeight="1">
      <c r="C807" s="208" t="s">
        <v>447</v>
      </c>
      <c r="D807" s="208"/>
      <c r="E807" s="208"/>
      <c r="F807" s="208"/>
      <c r="G807" s="208"/>
      <c r="H807" s="208"/>
      <c r="I807" s="208"/>
      <c r="J807" s="208"/>
      <c r="K807" s="208"/>
      <c r="L807" s="208"/>
      <c r="M807" s="208"/>
      <c r="N807" s="208"/>
      <c r="O807" s="208"/>
      <c r="P807" s="208"/>
      <c r="Q807" s="208"/>
      <c r="R807" s="208"/>
      <c r="S807" s="208"/>
      <c r="T807" s="208"/>
      <c r="U807" s="208"/>
      <c r="V807" s="208"/>
      <c r="W807" s="208"/>
      <c r="X807" s="208"/>
      <c r="Y807" s="208"/>
      <c r="Z807" s="208"/>
      <c r="AA807" s="208"/>
      <c r="AB807" s="208"/>
      <c r="AC807" s="208"/>
      <c r="AD807" s="208"/>
      <c r="AE807" s="208"/>
      <c r="AF807" s="208"/>
      <c r="AG807" s="208"/>
      <c r="AH807" s="208"/>
      <c r="AI807" s="208"/>
      <c r="AJ807" s="208"/>
      <c r="AK807" s="208"/>
      <c r="AL807" s="208"/>
      <c r="AM807" s="208"/>
      <c r="AN807" s="208"/>
      <c r="AO807" s="208"/>
      <c r="AP807" s="208"/>
      <c r="AQ807" s="208"/>
      <c r="AR807" s="208"/>
      <c r="AS807" s="208"/>
    </row>
    <row r="808" spans="3:45" ht="12.75" hidden="1" customHeight="1">
      <c r="C808" s="69" t="s">
        <v>1258</v>
      </c>
    </row>
    <row r="809" spans="3:45" ht="12.75" hidden="1" customHeight="1">
      <c r="C809" s="234" t="s">
        <v>72</v>
      </c>
      <c r="D809" s="234"/>
      <c r="E809" s="234"/>
      <c r="F809" s="234"/>
      <c r="G809" s="234"/>
      <c r="H809" s="234"/>
      <c r="I809" s="234"/>
      <c r="J809" s="234"/>
      <c r="K809" s="234"/>
      <c r="L809" s="234" t="s">
        <v>127</v>
      </c>
      <c r="M809" s="234"/>
      <c r="N809" s="234"/>
      <c r="O809" s="234"/>
      <c r="P809" s="234"/>
      <c r="Q809" s="234" t="s">
        <v>1180</v>
      </c>
      <c r="R809" s="234"/>
      <c r="S809" s="234"/>
      <c r="T809" s="234"/>
      <c r="U809" s="234"/>
      <c r="V809" s="234"/>
      <c r="W809" s="234"/>
      <c r="X809" s="234"/>
      <c r="Y809" s="234" t="s">
        <v>1182</v>
      </c>
      <c r="Z809" s="234"/>
      <c r="AA809" s="234"/>
      <c r="AB809" s="234"/>
      <c r="AC809" s="234"/>
      <c r="AD809" s="234"/>
      <c r="AE809" s="234"/>
    </row>
    <row r="810" spans="3:45" ht="12.75" hidden="1" customHeight="1">
      <c r="C810" s="234"/>
      <c r="D810" s="234"/>
      <c r="E810" s="234"/>
      <c r="F810" s="234"/>
      <c r="G810" s="234"/>
      <c r="H810" s="234"/>
      <c r="I810" s="234"/>
      <c r="J810" s="234"/>
      <c r="K810" s="234"/>
      <c r="L810" s="234"/>
      <c r="M810" s="234"/>
      <c r="N810" s="234"/>
      <c r="O810" s="234"/>
      <c r="P810" s="234"/>
      <c r="Q810" s="234"/>
      <c r="R810" s="234"/>
      <c r="S810" s="234"/>
      <c r="T810" s="234"/>
      <c r="U810" s="234"/>
      <c r="V810" s="234"/>
      <c r="W810" s="234"/>
      <c r="X810" s="234"/>
      <c r="Y810" s="234"/>
      <c r="Z810" s="234"/>
      <c r="AA810" s="234"/>
      <c r="AB810" s="234"/>
      <c r="AC810" s="234"/>
      <c r="AD810" s="234"/>
      <c r="AE810" s="234"/>
    </row>
    <row r="811" spans="3:45" ht="12.75" hidden="1" customHeight="1">
      <c r="C811" s="234"/>
      <c r="D811" s="234"/>
      <c r="E811" s="234"/>
      <c r="F811" s="234"/>
      <c r="G811" s="234"/>
      <c r="H811" s="234"/>
      <c r="I811" s="234"/>
      <c r="J811" s="234"/>
      <c r="K811" s="234"/>
      <c r="L811" s="234"/>
      <c r="M811" s="234"/>
      <c r="N811" s="234"/>
      <c r="O811" s="234"/>
      <c r="P811" s="234"/>
      <c r="Q811" s="234"/>
      <c r="R811" s="234"/>
      <c r="S811" s="234"/>
      <c r="T811" s="234"/>
      <c r="U811" s="234"/>
      <c r="V811" s="234"/>
      <c r="W811" s="234"/>
      <c r="X811" s="234"/>
      <c r="Y811" s="234"/>
      <c r="Z811" s="234"/>
      <c r="AA811" s="234"/>
      <c r="AB811" s="234"/>
      <c r="AC811" s="234"/>
      <c r="AD811" s="234"/>
      <c r="AE811" s="234"/>
    </row>
    <row r="812" spans="3:45" ht="12.75" hidden="1" customHeight="1">
      <c r="C812" s="234"/>
      <c r="D812" s="234"/>
      <c r="E812" s="234"/>
      <c r="F812" s="234"/>
      <c r="G812" s="234"/>
      <c r="H812" s="234"/>
      <c r="I812" s="234"/>
      <c r="J812" s="234"/>
      <c r="K812" s="234"/>
      <c r="L812" s="234"/>
      <c r="M812" s="234"/>
      <c r="N812" s="234"/>
      <c r="O812" s="234"/>
      <c r="P812" s="234"/>
      <c r="Q812" s="234"/>
      <c r="R812" s="234"/>
      <c r="S812" s="234"/>
      <c r="T812" s="234"/>
      <c r="U812" s="234"/>
      <c r="V812" s="234"/>
      <c r="W812" s="234"/>
      <c r="X812" s="234"/>
      <c r="Y812" s="234"/>
      <c r="Z812" s="234"/>
      <c r="AA812" s="234"/>
      <c r="AB812" s="234"/>
      <c r="AC812" s="234"/>
      <c r="AD812" s="234"/>
      <c r="AE812" s="234"/>
    </row>
    <row r="813" spans="3:45" ht="12.75" hidden="1" customHeight="1">
      <c r="C813" s="209" t="s">
        <v>74</v>
      </c>
      <c r="D813" s="209"/>
      <c r="E813" s="209"/>
      <c r="F813" s="209"/>
      <c r="G813" s="209"/>
      <c r="H813" s="209"/>
      <c r="I813" s="209"/>
      <c r="J813" s="209"/>
      <c r="K813" s="209"/>
      <c r="L813" s="209"/>
      <c r="M813" s="209"/>
      <c r="N813" s="209"/>
      <c r="O813" s="209"/>
      <c r="P813" s="209"/>
      <c r="Q813" s="209"/>
      <c r="R813" s="209"/>
      <c r="S813" s="209"/>
      <c r="T813" s="209"/>
      <c r="U813" s="209"/>
      <c r="V813" s="209"/>
      <c r="W813" s="209"/>
      <c r="X813" s="209"/>
      <c r="Y813" s="209"/>
      <c r="Z813" s="209"/>
      <c r="AA813" s="209"/>
      <c r="AB813" s="209"/>
      <c r="AC813" s="209"/>
      <c r="AD813" s="209"/>
      <c r="AE813" s="209"/>
    </row>
    <row r="814" spans="3:45" ht="12.75" hidden="1" customHeight="1">
      <c r="C814" s="280"/>
      <c r="D814" s="280"/>
      <c r="E814" s="280"/>
      <c r="F814" s="280"/>
      <c r="G814" s="280"/>
      <c r="H814" s="280"/>
      <c r="I814" s="280"/>
      <c r="J814" s="280"/>
      <c r="K814" s="280"/>
      <c r="L814" s="265"/>
      <c r="M814" s="265"/>
      <c r="N814" s="265"/>
      <c r="O814" s="265"/>
      <c r="P814" s="265"/>
      <c r="Q814" s="265"/>
      <c r="R814" s="265"/>
      <c r="S814" s="265"/>
      <c r="T814" s="265"/>
      <c r="U814" s="265"/>
      <c r="V814" s="265"/>
      <c r="W814" s="265"/>
      <c r="X814" s="265"/>
      <c r="Y814" s="265"/>
      <c r="Z814" s="265"/>
      <c r="AA814" s="265"/>
      <c r="AB814" s="265"/>
      <c r="AC814" s="265"/>
      <c r="AD814" s="265"/>
      <c r="AE814" s="265"/>
    </row>
    <row r="815" spans="3:45" ht="12.75" hidden="1" customHeight="1">
      <c r="C815" s="511"/>
      <c r="D815" s="511"/>
      <c r="E815" s="511"/>
      <c r="F815" s="511"/>
      <c r="G815" s="511"/>
      <c r="H815" s="511"/>
      <c r="I815" s="511"/>
      <c r="J815" s="511"/>
      <c r="K815" s="511"/>
      <c r="L815" s="199"/>
      <c r="M815" s="199"/>
      <c r="N815" s="199"/>
      <c r="O815" s="199"/>
      <c r="P815" s="199"/>
      <c r="Q815" s="199"/>
      <c r="R815" s="199"/>
      <c r="S815" s="199"/>
      <c r="T815" s="199"/>
      <c r="U815" s="199"/>
      <c r="V815" s="199"/>
      <c r="W815" s="199"/>
      <c r="X815" s="199"/>
      <c r="Y815" s="199"/>
      <c r="Z815" s="199"/>
      <c r="AA815" s="199"/>
      <c r="AB815" s="199"/>
      <c r="AC815" s="199"/>
      <c r="AD815" s="199"/>
      <c r="AE815" s="199"/>
    </row>
    <row r="816" spans="3:45" ht="12.75" hidden="1" customHeight="1">
      <c r="C816" s="389"/>
      <c r="D816" s="389"/>
      <c r="E816" s="389"/>
      <c r="F816" s="389"/>
      <c r="G816" s="389"/>
      <c r="H816" s="389"/>
      <c r="I816" s="389"/>
      <c r="J816" s="389"/>
      <c r="K816" s="389"/>
      <c r="L816" s="231"/>
      <c r="M816" s="231"/>
      <c r="N816" s="231"/>
      <c r="O816" s="231"/>
      <c r="P816" s="231"/>
      <c r="Q816" s="231"/>
      <c r="R816" s="231"/>
      <c r="S816" s="231"/>
      <c r="T816" s="231"/>
      <c r="U816" s="231"/>
      <c r="V816" s="231"/>
      <c r="W816" s="231"/>
      <c r="X816" s="231"/>
      <c r="Y816" s="231"/>
      <c r="Z816" s="231"/>
      <c r="AA816" s="231"/>
      <c r="AB816" s="231"/>
      <c r="AC816" s="231"/>
      <c r="AD816" s="231"/>
      <c r="AE816" s="231"/>
    </row>
    <row r="817" spans="3:45" ht="12.75" hidden="1" customHeight="1">
      <c r="C817" s="209" t="s">
        <v>75</v>
      </c>
      <c r="D817" s="209"/>
      <c r="E817" s="209"/>
      <c r="F817" s="209"/>
      <c r="G817" s="209"/>
      <c r="H817" s="209"/>
      <c r="I817" s="209"/>
      <c r="J817" s="209"/>
      <c r="K817" s="209"/>
      <c r="L817" s="209"/>
      <c r="M817" s="209"/>
      <c r="N817" s="209"/>
      <c r="O817" s="209"/>
      <c r="P817" s="209"/>
      <c r="Q817" s="209"/>
      <c r="R817" s="209"/>
      <c r="S817" s="209"/>
      <c r="T817" s="209"/>
      <c r="U817" s="209"/>
      <c r="V817" s="209"/>
      <c r="W817" s="209"/>
      <c r="X817" s="209"/>
      <c r="Y817" s="209"/>
      <c r="Z817" s="209"/>
      <c r="AA817" s="209"/>
      <c r="AB817" s="209"/>
      <c r="AC817" s="209"/>
      <c r="AD817" s="209"/>
      <c r="AE817" s="209"/>
    </row>
    <row r="818" spans="3:45" ht="12.75" hidden="1" customHeight="1">
      <c r="C818" s="280"/>
      <c r="D818" s="280"/>
      <c r="E818" s="280"/>
      <c r="F818" s="280"/>
      <c r="G818" s="280"/>
      <c r="H818" s="280"/>
      <c r="I818" s="280"/>
      <c r="J818" s="280"/>
      <c r="K818" s="280"/>
      <c r="L818" s="265"/>
      <c r="M818" s="265"/>
      <c r="N818" s="265"/>
      <c r="O818" s="265"/>
      <c r="P818" s="265"/>
      <c r="Q818" s="265"/>
      <c r="R818" s="265"/>
      <c r="S818" s="265"/>
      <c r="T818" s="265"/>
      <c r="U818" s="265"/>
      <c r="V818" s="265"/>
      <c r="W818" s="265"/>
      <c r="X818" s="265"/>
      <c r="Y818" s="265"/>
      <c r="Z818" s="265"/>
      <c r="AA818" s="265"/>
      <c r="AB818" s="265"/>
      <c r="AC818" s="265"/>
      <c r="AD818" s="265"/>
      <c r="AE818" s="265"/>
    </row>
    <row r="819" spans="3:45" ht="12.75" hidden="1" customHeight="1">
      <c r="C819" s="511"/>
      <c r="D819" s="511"/>
      <c r="E819" s="511"/>
      <c r="F819" s="511"/>
      <c r="G819" s="511"/>
      <c r="H819" s="511"/>
      <c r="I819" s="511"/>
      <c r="J819" s="511"/>
      <c r="K819" s="511"/>
      <c r="L819" s="199"/>
      <c r="M819" s="199"/>
      <c r="N819" s="199"/>
      <c r="O819" s="199"/>
      <c r="P819" s="199"/>
      <c r="Q819" s="199"/>
      <c r="R819" s="199"/>
      <c r="S819" s="199"/>
      <c r="T819" s="199"/>
      <c r="U819" s="199"/>
      <c r="V819" s="199"/>
      <c r="W819" s="199"/>
      <c r="X819" s="199"/>
      <c r="Y819" s="199"/>
      <c r="Z819" s="199"/>
      <c r="AA819" s="199"/>
      <c r="AB819" s="199"/>
      <c r="AC819" s="199"/>
      <c r="AD819" s="199"/>
      <c r="AE819" s="199"/>
    </row>
    <row r="820" spans="3:45" ht="12.75" hidden="1" customHeight="1">
      <c r="C820" s="389"/>
      <c r="D820" s="389"/>
      <c r="E820" s="389"/>
      <c r="F820" s="389"/>
      <c r="G820" s="389"/>
      <c r="H820" s="389"/>
      <c r="I820" s="389"/>
      <c r="J820" s="389"/>
      <c r="K820" s="389"/>
      <c r="L820" s="231"/>
      <c r="M820" s="231"/>
      <c r="N820" s="231"/>
      <c r="O820" s="231"/>
      <c r="P820" s="231"/>
      <c r="Q820" s="231"/>
      <c r="R820" s="231"/>
      <c r="S820" s="231"/>
      <c r="T820" s="231"/>
      <c r="U820" s="231"/>
      <c r="V820" s="231"/>
      <c r="W820" s="231"/>
      <c r="X820" s="231"/>
      <c r="Y820" s="231"/>
      <c r="Z820" s="231"/>
      <c r="AA820" s="231"/>
      <c r="AB820" s="231"/>
      <c r="AC820" s="231"/>
      <c r="AD820" s="231"/>
      <c r="AE820" s="231"/>
    </row>
    <row r="821" spans="3:45" ht="12.75" hidden="1" customHeight="1">
      <c r="C821" s="209" t="s">
        <v>76</v>
      </c>
      <c r="D821" s="209"/>
      <c r="E821" s="209"/>
      <c r="F821" s="209"/>
      <c r="G821" s="209"/>
      <c r="H821" s="209"/>
      <c r="I821" s="209"/>
      <c r="J821" s="209"/>
      <c r="K821" s="209"/>
      <c r="L821" s="209"/>
      <c r="M821" s="209"/>
      <c r="N821" s="209"/>
      <c r="O821" s="209"/>
      <c r="P821" s="209"/>
      <c r="Q821" s="209"/>
      <c r="R821" s="209"/>
      <c r="S821" s="209"/>
      <c r="T821" s="209"/>
      <c r="U821" s="209"/>
      <c r="V821" s="209"/>
      <c r="W821" s="209"/>
      <c r="X821" s="209"/>
      <c r="Y821" s="209"/>
      <c r="Z821" s="209"/>
      <c r="AA821" s="209"/>
      <c r="AB821" s="209"/>
      <c r="AC821" s="209"/>
      <c r="AD821" s="209"/>
      <c r="AE821" s="209"/>
    </row>
    <row r="822" spans="3:45" ht="12.75" hidden="1" customHeight="1">
      <c r="C822" s="280"/>
      <c r="D822" s="280"/>
      <c r="E822" s="280"/>
      <c r="F822" s="280"/>
      <c r="G822" s="280"/>
      <c r="H822" s="280"/>
      <c r="I822" s="280"/>
      <c r="J822" s="280"/>
      <c r="K822" s="280"/>
      <c r="L822" s="265"/>
      <c r="M822" s="265"/>
      <c r="N822" s="265"/>
      <c r="O822" s="265"/>
      <c r="P822" s="265"/>
      <c r="Q822" s="265"/>
      <c r="R822" s="265"/>
      <c r="S822" s="265"/>
      <c r="T822" s="265"/>
      <c r="U822" s="265"/>
      <c r="V822" s="265"/>
      <c r="W822" s="265"/>
      <c r="X822" s="265"/>
      <c r="Y822" s="265"/>
      <c r="Z822" s="265"/>
      <c r="AA822" s="265"/>
      <c r="AB822" s="265"/>
      <c r="AC822" s="265"/>
      <c r="AD822" s="265"/>
      <c r="AE822" s="265"/>
    </row>
    <row r="823" spans="3:45" ht="12.75" hidden="1" customHeight="1">
      <c r="C823" s="511"/>
      <c r="D823" s="511"/>
      <c r="E823" s="511"/>
      <c r="F823" s="511"/>
      <c r="G823" s="511"/>
      <c r="H823" s="511"/>
      <c r="I823" s="511"/>
      <c r="J823" s="511"/>
      <c r="K823" s="511"/>
      <c r="L823" s="199"/>
      <c r="M823" s="199"/>
      <c r="N823" s="199"/>
      <c r="O823" s="199"/>
      <c r="P823" s="199"/>
      <c r="Q823" s="199"/>
      <c r="R823" s="199"/>
      <c r="S823" s="199"/>
      <c r="T823" s="199"/>
      <c r="U823" s="199"/>
      <c r="V823" s="199"/>
      <c r="W823" s="199"/>
      <c r="X823" s="199"/>
      <c r="Y823" s="199"/>
      <c r="Z823" s="199"/>
      <c r="AA823" s="199"/>
      <c r="AB823" s="199"/>
      <c r="AC823" s="199"/>
      <c r="AD823" s="199"/>
      <c r="AE823" s="199"/>
    </row>
    <row r="824" spans="3:45" ht="12.75" hidden="1" customHeight="1">
      <c r="C824" s="389"/>
      <c r="D824" s="389"/>
      <c r="E824" s="389"/>
      <c r="F824" s="389"/>
      <c r="G824" s="389"/>
      <c r="H824" s="389"/>
      <c r="I824" s="389"/>
      <c r="J824" s="389"/>
      <c r="K824" s="389"/>
      <c r="L824" s="231"/>
      <c r="M824" s="231"/>
      <c r="N824" s="231"/>
      <c r="O824" s="231"/>
      <c r="P824" s="231"/>
      <c r="Q824" s="231"/>
      <c r="R824" s="231"/>
      <c r="S824" s="231"/>
      <c r="T824" s="231"/>
      <c r="U824" s="231"/>
      <c r="V824" s="231"/>
      <c r="W824" s="231"/>
      <c r="X824" s="231"/>
      <c r="Y824" s="231"/>
      <c r="Z824" s="231"/>
      <c r="AA824" s="231"/>
      <c r="AB824" s="231"/>
      <c r="AC824" s="231"/>
      <c r="AD824" s="231"/>
      <c r="AE824" s="231"/>
    </row>
    <row r="825" spans="3:45" ht="12.75" hidden="1" customHeight="1">
      <c r="C825" s="209" t="s">
        <v>76</v>
      </c>
      <c r="D825" s="209"/>
      <c r="E825" s="209"/>
      <c r="F825" s="209"/>
      <c r="G825" s="209"/>
      <c r="H825" s="209"/>
      <c r="I825" s="209"/>
      <c r="J825" s="209"/>
      <c r="K825" s="209"/>
      <c r="L825" s="209"/>
      <c r="M825" s="209"/>
      <c r="N825" s="209"/>
      <c r="O825" s="209"/>
      <c r="P825" s="209"/>
      <c r="Q825" s="209"/>
      <c r="R825" s="209"/>
      <c r="S825" s="209"/>
      <c r="T825" s="209"/>
      <c r="U825" s="209"/>
      <c r="V825" s="209"/>
      <c r="W825" s="209"/>
      <c r="X825" s="209"/>
      <c r="Y825" s="209"/>
      <c r="Z825" s="209"/>
      <c r="AA825" s="209"/>
      <c r="AB825" s="209"/>
      <c r="AC825" s="209"/>
      <c r="AD825" s="209"/>
      <c r="AE825" s="209"/>
    </row>
    <row r="826" spans="3:45" ht="12.75" hidden="1" customHeight="1">
      <c r="C826" s="280"/>
      <c r="D826" s="280"/>
      <c r="E826" s="280"/>
      <c r="F826" s="280"/>
      <c r="G826" s="280"/>
      <c r="H826" s="280"/>
      <c r="I826" s="280"/>
      <c r="J826" s="280"/>
      <c r="K826" s="280"/>
      <c r="L826" s="265"/>
      <c r="M826" s="265"/>
      <c r="N826" s="265"/>
      <c r="O826" s="265"/>
      <c r="P826" s="265"/>
      <c r="Q826" s="265"/>
      <c r="R826" s="265"/>
      <c r="S826" s="265"/>
      <c r="T826" s="265"/>
      <c r="U826" s="265"/>
      <c r="V826" s="265"/>
      <c r="W826" s="265"/>
      <c r="X826" s="265"/>
      <c r="Y826" s="265"/>
      <c r="Z826" s="265"/>
      <c r="AA826" s="265"/>
      <c r="AB826" s="265"/>
      <c r="AC826" s="265"/>
      <c r="AD826" s="265"/>
      <c r="AE826" s="265"/>
    </row>
    <row r="827" spans="3:45" ht="12.75" hidden="1" customHeight="1">
      <c r="C827" s="511"/>
      <c r="D827" s="511"/>
      <c r="E827" s="511"/>
      <c r="F827" s="511"/>
      <c r="G827" s="511"/>
      <c r="H827" s="511"/>
      <c r="I827" s="511"/>
      <c r="J827" s="511"/>
      <c r="K827" s="511"/>
      <c r="L827" s="199"/>
      <c r="M827" s="199"/>
      <c r="N827" s="199"/>
      <c r="O827" s="199"/>
      <c r="P827" s="199"/>
      <c r="Q827" s="199"/>
      <c r="R827" s="199"/>
      <c r="S827" s="199"/>
      <c r="T827" s="199"/>
      <c r="U827" s="199"/>
      <c r="V827" s="199"/>
      <c r="W827" s="199"/>
      <c r="X827" s="199"/>
      <c r="Y827" s="199"/>
      <c r="Z827" s="199"/>
      <c r="AA827" s="199"/>
      <c r="AB827" s="199"/>
      <c r="AC827" s="199"/>
      <c r="AD827" s="199"/>
      <c r="AE827" s="199"/>
    </row>
    <row r="828" spans="3:45" ht="12.75" hidden="1" customHeight="1">
      <c r="C828" s="389"/>
      <c r="D828" s="389"/>
      <c r="E828" s="389"/>
      <c r="F828" s="389"/>
      <c r="G828" s="389"/>
      <c r="H828" s="389"/>
      <c r="I828" s="389"/>
      <c r="J828" s="389"/>
      <c r="K828" s="389"/>
      <c r="L828" s="231"/>
      <c r="M828" s="231"/>
      <c r="N828" s="231"/>
      <c r="O828" s="231"/>
      <c r="P828" s="231"/>
      <c r="Q828" s="231"/>
      <c r="R828" s="231"/>
      <c r="S828" s="231"/>
      <c r="T828" s="231"/>
      <c r="U828" s="231"/>
      <c r="V828" s="231"/>
      <c r="W828" s="231"/>
      <c r="X828" s="231"/>
      <c r="Y828" s="231"/>
      <c r="Z828" s="231"/>
      <c r="AA828" s="231"/>
      <c r="AB828" s="231"/>
      <c r="AC828" s="231"/>
      <c r="AD828" s="231"/>
      <c r="AE828" s="231"/>
    </row>
    <row r="829" spans="3:45" ht="12.75" hidden="1" customHeight="1">
      <c r="C829" s="557" t="s">
        <v>1209</v>
      </c>
      <c r="D829" s="558"/>
      <c r="E829" s="558"/>
      <c r="F829" s="558"/>
      <c r="G829" s="558"/>
      <c r="H829" s="558"/>
      <c r="I829" s="558"/>
      <c r="J829" s="558"/>
      <c r="K829" s="559"/>
      <c r="L829" s="560">
        <f>SUM(L814:P816)+SUM(L818:P820)+SUM(L822:P824)+SUM(L826:P828)</f>
        <v>0</v>
      </c>
      <c r="M829" s="561"/>
      <c r="N829" s="561"/>
      <c r="O829" s="561"/>
      <c r="P829" s="562"/>
      <c r="Q829" s="560">
        <f>SUM(Q826:X828)+SUM(Q822:X824)+SUM(Q818:X820)+SUM(Q814:X816)</f>
        <v>0</v>
      </c>
      <c r="R829" s="561"/>
      <c r="S829" s="561"/>
      <c r="T829" s="561"/>
      <c r="U829" s="561"/>
      <c r="V829" s="561"/>
      <c r="W829" s="561"/>
      <c r="X829" s="562"/>
      <c r="Y829" s="560">
        <f>SUM(Y814:AE816)+SUM(Y818:AE820)+SUM(Y822:AE824)+SUM(Y826:AE828)</f>
        <v>0</v>
      </c>
      <c r="Z829" s="561"/>
      <c r="AA829" s="561">
        <f t="shared" ref="AA829" si="143">SUM(AA814:AE816)+SUM(AA818:AE820)+SUM(AA822:AE824)+SUM(AA826:AE828)</f>
        <v>0</v>
      </c>
      <c r="AB829" s="561"/>
      <c r="AC829" s="561"/>
      <c r="AD829" s="561"/>
      <c r="AE829" s="562"/>
    </row>
    <row r="830" spans="3:45" ht="12.75" hidden="1" customHeight="1"/>
    <row r="831" spans="3:45" ht="12.75" hidden="1" customHeight="1">
      <c r="C831" s="208" t="s">
        <v>1210</v>
      </c>
      <c r="D831" s="208"/>
      <c r="E831" s="208"/>
      <c r="F831" s="208"/>
      <c r="G831" s="208"/>
      <c r="H831" s="208"/>
      <c r="I831" s="208"/>
      <c r="J831" s="208"/>
      <c r="K831" s="208"/>
      <c r="L831" s="208"/>
      <c r="M831" s="208"/>
      <c r="N831" s="208"/>
      <c r="O831" s="208"/>
      <c r="P831" s="208"/>
      <c r="Q831" s="208"/>
      <c r="R831" s="208"/>
      <c r="S831" s="208"/>
      <c r="T831" s="208"/>
      <c r="U831" s="208"/>
      <c r="V831" s="208"/>
      <c r="W831" s="208"/>
      <c r="X831" s="208"/>
      <c r="Y831" s="208"/>
      <c r="Z831" s="208"/>
      <c r="AA831" s="208"/>
      <c r="AB831" s="208"/>
      <c r="AC831" s="208"/>
      <c r="AD831" s="208"/>
      <c r="AE831" s="208"/>
      <c r="AF831" s="208"/>
      <c r="AG831" s="208"/>
      <c r="AH831" s="208"/>
      <c r="AI831" s="208"/>
      <c r="AJ831" s="208"/>
      <c r="AK831" s="208"/>
      <c r="AL831" s="208"/>
      <c r="AM831" s="208"/>
      <c r="AN831" s="208"/>
      <c r="AO831" s="208"/>
      <c r="AP831" s="208"/>
      <c r="AQ831" s="208"/>
      <c r="AR831" s="208"/>
      <c r="AS831" s="208"/>
    </row>
    <row r="832" spans="3:45" ht="12.75" hidden="1" customHeight="1">
      <c r="C832" s="78" t="s">
        <v>1252</v>
      </c>
    </row>
    <row r="833" spans="3:31" ht="12.75" hidden="1" customHeight="1"/>
    <row r="834" spans="3:31" ht="12.75" hidden="1" customHeight="1">
      <c r="C834" s="299" t="s">
        <v>1211</v>
      </c>
      <c r="D834" s="300"/>
      <c r="E834" s="300"/>
      <c r="F834" s="300"/>
      <c r="G834" s="301"/>
      <c r="H834" s="234" t="s">
        <v>14</v>
      </c>
      <c r="I834" s="234"/>
      <c r="J834" s="234"/>
      <c r="K834" s="234"/>
      <c r="L834" s="234"/>
      <c r="M834" s="234"/>
      <c r="N834" s="234"/>
      <c r="O834" s="234"/>
      <c r="P834" s="234"/>
      <c r="Q834" s="234"/>
      <c r="R834" s="234"/>
      <c r="S834" s="234"/>
      <c r="T834" s="234"/>
      <c r="U834" s="234"/>
      <c r="V834" s="234"/>
      <c r="W834" s="234"/>
      <c r="X834" s="234"/>
      <c r="Y834" s="234"/>
      <c r="Z834" s="234"/>
      <c r="AA834" s="234"/>
      <c r="AB834" s="234"/>
      <c r="AC834" s="234"/>
      <c r="AD834" s="234"/>
      <c r="AE834" s="234"/>
    </row>
    <row r="835" spans="3:31" ht="12.75" hidden="1" customHeight="1">
      <c r="C835" s="308"/>
      <c r="D835" s="309"/>
      <c r="E835" s="309"/>
      <c r="F835" s="309"/>
      <c r="G835" s="310"/>
      <c r="H835" s="299" t="s">
        <v>1212</v>
      </c>
      <c r="I835" s="300"/>
      <c r="J835" s="300"/>
      <c r="K835" s="301"/>
      <c r="L835" s="299" t="s">
        <v>1213</v>
      </c>
      <c r="M835" s="300"/>
      <c r="N835" s="300"/>
      <c r="O835" s="301"/>
      <c r="P835" s="299" t="s">
        <v>1214</v>
      </c>
      <c r="Q835" s="300"/>
      <c r="R835" s="300"/>
      <c r="S835" s="301"/>
      <c r="T835" s="299" t="s">
        <v>1215</v>
      </c>
      <c r="U835" s="300"/>
      <c r="V835" s="300"/>
      <c r="W835" s="301"/>
      <c r="X835" s="299" t="s">
        <v>1216</v>
      </c>
      <c r="Y835" s="300"/>
      <c r="Z835" s="300"/>
      <c r="AA835" s="301"/>
      <c r="AB835" s="299" t="s">
        <v>1217</v>
      </c>
      <c r="AC835" s="300"/>
      <c r="AD835" s="300"/>
      <c r="AE835" s="301"/>
    </row>
    <row r="836" spans="3:31" ht="12.75" hidden="1" customHeight="1">
      <c r="C836" s="308"/>
      <c r="D836" s="309"/>
      <c r="E836" s="309"/>
      <c r="F836" s="309"/>
      <c r="G836" s="310"/>
      <c r="H836" s="308"/>
      <c r="I836" s="309"/>
      <c r="J836" s="309"/>
      <c r="K836" s="310"/>
      <c r="L836" s="308"/>
      <c r="M836" s="309"/>
      <c r="N836" s="309"/>
      <c r="O836" s="310"/>
      <c r="P836" s="308"/>
      <c r="Q836" s="309"/>
      <c r="R836" s="309"/>
      <c r="S836" s="310"/>
      <c r="T836" s="308"/>
      <c r="U836" s="309"/>
      <c r="V836" s="309"/>
      <c r="W836" s="310"/>
      <c r="X836" s="308"/>
      <c r="Y836" s="309"/>
      <c r="Z836" s="309"/>
      <c r="AA836" s="310"/>
      <c r="AB836" s="308"/>
      <c r="AC836" s="309"/>
      <c r="AD836" s="309"/>
      <c r="AE836" s="310"/>
    </row>
    <row r="837" spans="3:31" ht="12.75" hidden="1" customHeight="1">
      <c r="C837" s="308"/>
      <c r="D837" s="309"/>
      <c r="E837" s="309"/>
      <c r="F837" s="309"/>
      <c r="G837" s="310"/>
      <c r="H837" s="308"/>
      <c r="I837" s="309"/>
      <c r="J837" s="309"/>
      <c r="K837" s="310"/>
      <c r="L837" s="308"/>
      <c r="M837" s="309"/>
      <c r="N837" s="309"/>
      <c r="O837" s="310"/>
      <c r="P837" s="308"/>
      <c r="Q837" s="309"/>
      <c r="R837" s="309"/>
      <c r="S837" s="310"/>
      <c r="T837" s="308"/>
      <c r="U837" s="309"/>
      <c r="V837" s="309"/>
      <c r="W837" s="310"/>
      <c r="X837" s="308"/>
      <c r="Y837" s="309"/>
      <c r="Z837" s="309"/>
      <c r="AA837" s="310"/>
      <c r="AB837" s="308"/>
      <c r="AC837" s="309"/>
      <c r="AD837" s="309"/>
      <c r="AE837" s="310"/>
    </row>
    <row r="838" spans="3:31" ht="12.75" hidden="1" customHeight="1">
      <c r="C838" s="308"/>
      <c r="D838" s="309"/>
      <c r="E838" s="309"/>
      <c r="F838" s="309"/>
      <c r="G838" s="310"/>
      <c r="H838" s="308"/>
      <c r="I838" s="309"/>
      <c r="J838" s="309"/>
      <c r="K838" s="310"/>
      <c r="L838" s="308"/>
      <c r="M838" s="309"/>
      <c r="N838" s="309"/>
      <c r="O838" s="310"/>
      <c r="P838" s="308"/>
      <c r="Q838" s="309"/>
      <c r="R838" s="309"/>
      <c r="S838" s="310"/>
      <c r="T838" s="308"/>
      <c r="U838" s="309"/>
      <c r="V838" s="309"/>
      <c r="W838" s="310"/>
      <c r="X838" s="308"/>
      <c r="Y838" s="309"/>
      <c r="Z838" s="309"/>
      <c r="AA838" s="310"/>
      <c r="AB838" s="308"/>
      <c r="AC838" s="309"/>
      <c r="AD838" s="309"/>
      <c r="AE838" s="310"/>
    </row>
    <row r="839" spans="3:31" ht="12.75" hidden="1" customHeight="1">
      <c r="C839" s="308"/>
      <c r="D839" s="309"/>
      <c r="E839" s="309"/>
      <c r="F839" s="309"/>
      <c r="G839" s="310"/>
      <c r="H839" s="308"/>
      <c r="I839" s="309"/>
      <c r="J839" s="309"/>
      <c r="K839" s="310"/>
      <c r="L839" s="308"/>
      <c r="M839" s="309"/>
      <c r="N839" s="309"/>
      <c r="O839" s="310"/>
      <c r="P839" s="308"/>
      <c r="Q839" s="309"/>
      <c r="R839" s="309"/>
      <c r="S839" s="310"/>
      <c r="T839" s="308"/>
      <c r="U839" s="309"/>
      <c r="V839" s="309"/>
      <c r="W839" s="310"/>
      <c r="X839" s="308"/>
      <c r="Y839" s="309"/>
      <c r="Z839" s="309"/>
      <c r="AA839" s="310"/>
      <c r="AB839" s="308"/>
      <c r="AC839" s="309"/>
      <c r="AD839" s="309"/>
      <c r="AE839" s="310"/>
    </row>
    <row r="840" spans="3:31" ht="12.75" hidden="1" customHeight="1">
      <c r="C840" s="308"/>
      <c r="D840" s="309"/>
      <c r="E840" s="309"/>
      <c r="F840" s="309"/>
      <c r="G840" s="310"/>
      <c r="H840" s="308"/>
      <c r="I840" s="309"/>
      <c r="J840" s="309"/>
      <c r="K840" s="310"/>
      <c r="L840" s="308"/>
      <c r="M840" s="309"/>
      <c r="N840" s="309"/>
      <c r="O840" s="310"/>
      <c r="P840" s="308"/>
      <c r="Q840" s="309"/>
      <c r="R840" s="309"/>
      <c r="S840" s="310"/>
      <c r="T840" s="308"/>
      <c r="U840" s="309"/>
      <c r="V840" s="309"/>
      <c r="W840" s="310"/>
      <c r="X840" s="308"/>
      <c r="Y840" s="309"/>
      <c r="Z840" s="309"/>
      <c r="AA840" s="310"/>
      <c r="AB840" s="308"/>
      <c r="AC840" s="309"/>
      <c r="AD840" s="309"/>
      <c r="AE840" s="310"/>
    </row>
    <row r="841" spans="3:31" ht="12.75" hidden="1" customHeight="1">
      <c r="C841" s="308"/>
      <c r="D841" s="309"/>
      <c r="E841" s="309"/>
      <c r="F841" s="309"/>
      <c r="G841" s="310"/>
      <c r="H841" s="308"/>
      <c r="I841" s="309"/>
      <c r="J841" s="309"/>
      <c r="K841" s="310"/>
      <c r="L841" s="308"/>
      <c r="M841" s="309"/>
      <c r="N841" s="309"/>
      <c r="O841" s="310"/>
      <c r="P841" s="308"/>
      <c r="Q841" s="309"/>
      <c r="R841" s="309"/>
      <c r="S841" s="310"/>
      <c r="T841" s="308"/>
      <c r="U841" s="309"/>
      <c r="V841" s="309"/>
      <c r="W841" s="310"/>
      <c r="X841" s="308"/>
      <c r="Y841" s="309"/>
      <c r="Z841" s="309"/>
      <c r="AA841" s="310"/>
      <c r="AB841" s="308"/>
      <c r="AC841" s="309"/>
      <c r="AD841" s="309"/>
      <c r="AE841" s="310"/>
    </row>
    <row r="842" spans="3:31" ht="12.75" hidden="1" customHeight="1">
      <c r="C842" s="546" t="s">
        <v>26</v>
      </c>
      <c r="D842" s="547"/>
      <c r="E842" s="547"/>
      <c r="F842" s="547"/>
      <c r="G842" s="548"/>
      <c r="H842" s="546" t="s">
        <v>30</v>
      </c>
      <c r="I842" s="547"/>
      <c r="J842" s="547"/>
      <c r="K842" s="548"/>
      <c r="L842" s="546" t="s">
        <v>31</v>
      </c>
      <c r="M842" s="547"/>
      <c r="N842" s="547"/>
      <c r="O842" s="548"/>
      <c r="P842" s="546" t="s">
        <v>33</v>
      </c>
      <c r="Q842" s="547"/>
      <c r="R842" s="547"/>
      <c r="S842" s="548"/>
      <c r="T842" s="546" t="s">
        <v>35</v>
      </c>
      <c r="U842" s="547"/>
      <c r="V842" s="547"/>
      <c r="W842" s="548"/>
      <c r="X842" s="546" t="s">
        <v>38</v>
      </c>
      <c r="Y842" s="547"/>
      <c r="Z842" s="547"/>
      <c r="AA842" s="548"/>
      <c r="AB842" s="546" t="s">
        <v>44</v>
      </c>
      <c r="AC842" s="547"/>
      <c r="AD842" s="547"/>
      <c r="AE842" s="548"/>
    </row>
    <row r="843" spans="3:31" ht="12.75" hidden="1" customHeight="1">
      <c r="C843" s="258" t="s">
        <v>1218</v>
      </c>
      <c r="D843" s="258"/>
      <c r="E843" s="258"/>
      <c r="F843" s="258"/>
      <c r="G843" s="258"/>
      <c r="H843" s="551"/>
      <c r="I843" s="551"/>
      <c r="J843" s="551"/>
      <c r="K843" s="551"/>
      <c r="L843" s="392"/>
      <c r="M843" s="392"/>
      <c r="N843" s="392"/>
      <c r="O843" s="392"/>
      <c r="P843" s="392"/>
      <c r="Q843" s="392"/>
      <c r="R843" s="392"/>
      <c r="S843" s="392"/>
      <c r="T843" s="392"/>
      <c r="U843" s="392"/>
      <c r="V843" s="392"/>
      <c r="W843" s="392"/>
      <c r="X843" s="392"/>
      <c r="Y843" s="392"/>
      <c r="Z843" s="392"/>
      <c r="AA843" s="392"/>
      <c r="AB843" s="549">
        <f>L843+P843-T843-X843</f>
        <v>0</v>
      </c>
      <c r="AC843" s="549"/>
      <c r="AD843" s="549"/>
      <c r="AE843" s="549"/>
    </row>
    <row r="844" spans="3:31" ht="12.75" hidden="1" customHeight="1">
      <c r="C844" s="253"/>
      <c r="D844" s="253"/>
      <c r="E844" s="253"/>
      <c r="F844" s="253"/>
      <c r="G844" s="253"/>
      <c r="H844" s="552"/>
      <c r="I844" s="552"/>
      <c r="J844" s="552"/>
      <c r="K844" s="552"/>
      <c r="L844" s="542"/>
      <c r="M844" s="542"/>
      <c r="N844" s="542"/>
      <c r="O844" s="542"/>
      <c r="P844" s="542"/>
      <c r="Q844" s="542"/>
      <c r="R844" s="542"/>
      <c r="S844" s="542"/>
      <c r="T844" s="542"/>
      <c r="U844" s="542"/>
      <c r="V844" s="542"/>
      <c r="W844" s="542"/>
      <c r="X844" s="542"/>
      <c r="Y844" s="542"/>
      <c r="Z844" s="542"/>
      <c r="AA844" s="542"/>
      <c r="AB844" s="540"/>
      <c r="AC844" s="540"/>
      <c r="AD844" s="540"/>
      <c r="AE844" s="540"/>
    </row>
    <row r="845" spans="3:31" ht="12.75" hidden="1" customHeight="1">
      <c r="C845" s="253"/>
      <c r="D845" s="253"/>
      <c r="E845" s="253"/>
      <c r="F845" s="253"/>
      <c r="G845" s="253"/>
      <c r="H845" s="552"/>
      <c r="I845" s="552"/>
      <c r="J845" s="552"/>
      <c r="K845" s="552"/>
      <c r="L845" s="542"/>
      <c r="M845" s="542"/>
      <c r="N845" s="542"/>
      <c r="O845" s="542"/>
      <c r="P845" s="542"/>
      <c r="Q845" s="542"/>
      <c r="R845" s="542"/>
      <c r="S845" s="542"/>
      <c r="T845" s="542"/>
      <c r="U845" s="542"/>
      <c r="V845" s="542"/>
      <c r="W845" s="542"/>
      <c r="X845" s="542"/>
      <c r="Y845" s="542"/>
      <c r="Z845" s="542"/>
      <c r="AA845" s="542"/>
      <c r="AB845" s="540"/>
      <c r="AC845" s="540"/>
      <c r="AD845" s="540"/>
      <c r="AE845" s="540"/>
    </row>
    <row r="846" spans="3:31" ht="12.75" hidden="1" customHeight="1">
      <c r="C846" s="253"/>
      <c r="D846" s="253"/>
      <c r="E846" s="253"/>
      <c r="F846" s="253"/>
      <c r="G846" s="253"/>
      <c r="H846" s="552"/>
      <c r="I846" s="552"/>
      <c r="J846" s="552"/>
      <c r="K846" s="552"/>
      <c r="L846" s="542"/>
      <c r="M846" s="542"/>
      <c r="N846" s="542"/>
      <c r="O846" s="542"/>
      <c r="P846" s="542"/>
      <c r="Q846" s="542"/>
      <c r="R846" s="542"/>
      <c r="S846" s="542"/>
      <c r="T846" s="542"/>
      <c r="U846" s="542"/>
      <c r="V846" s="542"/>
      <c r="W846" s="542"/>
      <c r="X846" s="542"/>
      <c r="Y846" s="542"/>
      <c r="Z846" s="542"/>
      <c r="AA846" s="542"/>
      <c r="AB846" s="540"/>
      <c r="AC846" s="540"/>
      <c r="AD846" s="540"/>
      <c r="AE846" s="540"/>
    </row>
    <row r="847" spans="3:31" ht="12.75" hidden="1" customHeight="1">
      <c r="C847" s="253"/>
      <c r="D847" s="253"/>
      <c r="E847" s="253"/>
      <c r="F847" s="253"/>
      <c r="G847" s="253"/>
      <c r="H847" s="552"/>
      <c r="I847" s="552"/>
      <c r="J847" s="552"/>
      <c r="K847" s="552"/>
      <c r="L847" s="542"/>
      <c r="M847" s="542"/>
      <c r="N847" s="542"/>
      <c r="O847" s="542"/>
      <c r="P847" s="542"/>
      <c r="Q847" s="542"/>
      <c r="R847" s="542"/>
      <c r="S847" s="542"/>
      <c r="T847" s="542"/>
      <c r="U847" s="542"/>
      <c r="V847" s="542"/>
      <c r="W847" s="542"/>
      <c r="X847" s="542"/>
      <c r="Y847" s="542"/>
      <c r="Z847" s="542"/>
      <c r="AA847" s="542"/>
      <c r="AB847" s="540"/>
      <c r="AC847" s="540"/>
      <c r="AD847" s="540"/>
      <c r="AE847" s="540"/>
    </row>
    <row r="848" spans="3:31" ht="12.75" hidden="1" customHeight="1">
      <c r="C848" s="253" t="s">
        <v>1475</v>
      </c>
      <c r="D848" s="253"/>
      <c r="E848" s="253"/>
      <c r="F848" s="253"/>
      <c r="G848" s="253"/>
      <c r="H848" s="552"/>
      <c r="I848" s="552"/>
      <c r="J848" s="552"/>
      <c r="K848" s="552"/>
      <c r="L848" s="542"/>
      <c r="M848" s="542"/>
      <c r="N848" s="542"/>
      <c r="O848" s="542"/>
      <c r="P848" s="542"/>
      <c r="Q848" s="542"/>
      <c r="R848" s="542"/>
      <c r="S848" s="542"/>
      <c r="T848" s="542"/>
      <c r="U848" s="542"/>
      <c r="V848" s="542"/>
      <c r="W848" s="542"/>
      <c r="X848" s="542"/>
      <c r="Y848" s="542"/>
      <c r="Z848" s="542"/>
      <c r="AA848" s="542"/>
      <c r="AB848" s="540">
        <f>L848+P848-T848-X848</f>
        <v>0</v>
      </c>
      <c r="AC848" s="540"/>
      <c r="AD848" s="540"/>
      <c r="AE848" s="540"/>
    </row>
    <row r="849" spans="3:31" ht="12.75" hidden="1" customHeight="1">
      <c r="C849" s="253"/>
      <c r="D849" s="253"/>
      <c r="E849" s="253"/>
      <c r="F849" s="253"/>
      <c r="G849" s="253"/>
      <c r="H849" s="552"/>
      <c r="I849" s="552"/>
      <c r="J849" s="552"/>
      <c r="K849" s="552"/>
      <c r="L849" s="542"/>
      <c r="M849" s="542"/>
      <c r="N849" s="542"/>
      <c r="O849" s="542"/>
      <c r="P849" s="542"/>
      <c r="Q849" s="542"/>
      <c r="R849" s="542"/>
      <c r="S849" s="542"/>
      <c r="T849" s="542"/>
      <c r="U849" s="542"/>
      <c r="V849" s="542"/>
      <c r="W849" s="542"/>
      <c r="X849" s="542"/>
      <c r="Y849" s="542"/>
      <c r="Z849" s="542"/>
      <c r="AA849" s="542"/>
      <c r="AB849" s="540"/>
      <c r="AC849" s="540"/>
      <c r="AD849" s="540"/>
      <c r="AE849" s="540"/>
    </row>
    <row r="850" spans="3:31" ht="12.75" hidden="1" customHeight="1">
      <c r="C850" s="253"/>
      <c r="D850" s="253"/>
      <c r="E850" s="253"/>
      <c r="F850" s="253"/>
      <c r="G850" s="253"/>
      <c r="H850" s="552"/>
      <c r="I850" s="552"/>
      <c r="J850" s="552"/>
      <c r="K850" s="552"/>
      <c r="L850" s="542"/>
      <c r="M850" s="542"/>
      <c r="N850" s="542"/>
      <c r="O850" s="542"/>
      <c r="P850" s="542"/>
      <c r="Q850" s="542"/>
      <c r="R850" s="542"/>
      <c r="S850" s="542"/>
      <c r="T850" s="542"/>
      <c r="U850" s="542"/>
      <c r="V850" s="542"/>
      <c r="W850" s="542"/>
      <c r="X850" s="542"/>
      <c r="Y850" s="542"/>
      <c r="Z850" s="542"/>
      <c r="AA850" s="542"/>
      <c r="AB850" s="540"/>
      <c r="AC850" s="540"/>
      <c r="AD850" s="540"/>
      <c r="AE850" s="540"/>
    </row>
    <row r="851" spans="3:31" ht="12.75" hidden="1" customHeight="1">
      <c r="C851" s="253"/>
      <c r="D851" s="253"/>
      <c r="E851" s="253"/>
      <c r="F851" s="253"/>
      <c r="G851" s="253"/>
      <c r="H851" s="552"/>
      <c r="I851" s="552"/>
      <c r="J851" s="552"/>
      <c r="K851" s="552"/>
      <c r="L851" s="542"/>
      <c r="M851" s="542"/>
      <c r="N851" s="542"/>
      <c r="O851" s="542"/>
      <c r="P851" s="542"/>
      <c r="Q851" s="542"/>
      <c r="R851" s="542"/>
      <c r="S851" s="542"/>
      <c r="T851" s="542"/>
      <c r="U851" s="542"/>
      <c r="V851" s="542"/>
      <c r="W851" s="542"/>
      <c r="X851" s="542"/>
      <c r="Y851" s="542"/>
      <c r="Z851" s="542"/>
      <c r="AA851" s="542"/>
      <c r="AB851" s="540"/>
      <c r="AC851" s="540"/>
      <c r="AD851" s="540"/>
      <c r="AE851" s="540"/>
    </row>
    <row r="852" spans="3:31" ht="12.75" hidden="1" customHeight="1">
      <c r="C852" s="253"/>
      <c r="D852" s="253"/>
      <c r="E852" s="253"/>
      <c r="F852" s="253"/>
      <c r="G852" s="253"/>
      <c r="H852" s="552"/>
      <c r="I852" s="552"/>
      <c r="J852" s="552"/>
      <c r="K852" s="552"/>
      <c r="L852" s="542"/>
      <c r="M852" s="542"/>
      <c r="N852" s="542"/>
      <c r="O852" s="542"/>
      <c r="P852" s="542"/>
      <c r="Q852" s="542"/>
      <c r="R852" s="542"/>
      <c r="S852" s="542"/>
      <c r="T852" s="542"/>
      <c r="U852" s="542"/>
      <c r="V852" s="542"/>
      <c r="W852" s="542"/>
      <c r="X852" s="542"/>
      <c r="Y852" s="542"/>
      <c r="Z852" s="542"/>
      <c r="AA852" s="542"/>
      <c r="AB852" s="540"/>
      <c r="AC852" s="540"/>
      <c r="AD852" s="540"/>
      <c r="AE852" s="540"/>
    </row>
    <row r="853" spans="3:31" ht="12.75" hidden="1" customHeight="1">
      <c r="C853" s="253" t="s">
        <v>1223</v>
      </c>
      <c r="D853" s="253"/>
      <c r="E853" s="253"/>
      <c r="F853" s="253"/>
      <c r="G853" s="253"/>
      <c r="H853" s="552"/>
      <c r="I853" s="552"/>
      <c r="J853" s="552"/>
      <c r="K853" s="552"/>
      <c r="L853" s="542"/>
      <c r="M853" s="542"/>
      <c r="N853" s="542"/>
      <c r="O853" s="542"/>
      <c r="P853" s="542"/>
      <c r="Q853" s="542"/>
      <c r="R853" s="542"/>
      <c r="S853" s="542"/>
      <c r="T853" s="542"/>
      <c r="U853" s="542"/>
      <c r="V853" s="542"/>
      <c r="W853" s="542"/>
      <c r="X853" s="542"/>
      <c r="Y853" s="542"/>
      <c r="Z853" s="542"/>
      <c r="AA853" s="542"/>
      <c r="AB853" s="540">
        <f>L853+P853-T853-X853</f>
        <v>0</v>
      </c>
      <c r="AC853" s="540"/>
      <c r="AD853" s="540"/>
      <c r="AE853" s="540"/>
    </row>
    <row r="854" spans="3:31" ht="12.75" hidden="1" customHeight="1">
      <c r="C854" s="253"/>
      <c r="D854" s="253"/>
      <c r="E854" s="253"/>
      <c r="F854" s="253"/>
      <c r="G854" s="253"/>
      <c r="H854" s="552"/>
      <c r="I854" s="552"/>
      <c r="J854" s="552"/>
      <c r="K854" s="552"/>
      <c r="L854" s="542"/>
      <c r="M854" s="542"/>
      <c r="N854" s="542"/>
      <c r="O854" s="542"/>
      <c r="P854" s="542"/>
      <c r="Q854" s="542"/>
      <c r="R854" s="542"/>
      <c r="S854" s="542"/>
      <c r="T854" s="542"/>
      <c r="U854" s="542"/>
      <c r="V854" s="542"/>
      <c r="W854" s="542"/>
      <c r="X854" s="542"/>
      <c r="Y854" s="542"/>
      <c r="Z854" s="542"/>
      <c r="AA854" s="542"/>
      <c r="AB854" s="540"/>
      <c r="AC854" s="540"/>
      <c r="AD854" s="540"/>
      <c r="AE854" s="540"/>
    </row>
    <row r="855" spans="3:31" ht="12.75" hidden="1" customHeight="1">
      <c r="C855" s="253"/>
      <c r="D855" s="253"/>
      <c r="E855" s="253"/>
      <c r="F855" s="253"/>
      <c r="G855" s="253"/>
      <c r="H855" s="552"/>
      <c r="I855" s="552"/>
      <c r="J855" s="552"/>
      <c r="K855" s="552"/>
      <c r="L855" s="542"/>
      <c r="M855" s="542"/>
      <c r="N855" s="542"/>
      <c r="O855" s="542"/>
      <c r="P855" s="542"/>
      <c r="Q855" s="542"/>
      <c r="R855" s="542"/>
      <c r="S855" s="542"/>
      <c r="T855" s="542"/>
      <c r="U855" s="542"/>
      <c r="V855" s="542"/>
      <c r="W855" s="542"/>
      <c r="X855" s="542"/>
      <c r="Y855" s="542"/>
      <c r="Z855" s="542"/>
      <c r="AA855" s="542"/>
      <c r="AB855" s="540"/>
      <c r="AC855" s="540"/>
      <c r="AD855" s="540"/>
      <c r="AE855" s="540"/>
    </row>
    <row r="856" spans="3:31" ht="12.75" hidden="1" customHeight="1">
      <c r="C856" s="253"/>
      <c r="D856" s="253"/>
      <c r="E856" s="253"/>
      <c r="F856" s="253"/>
      <c r="G856" s="253"/>
      <c r="H856" s="552"/>
      <c r="I856" s="552"/>
      <c r="J856" s="552"/>
      <c r="K856" s="552"/>
      <c r="L856" s="542"/>
      <c r="M856" s="542"/>
      <c r="N856" s="542"/>
      <c r="O856" s="542"/>
      <c r="P856" s="542"/>
      <c r="Q856" s="542"/>
      <c r="R856" s="542"/>
      <c r="S856" s="542"/>
      <c r="T856" s="542"/>
      <c r="U856" s="542"/>
      <c r="V856" s="542"/>
      <c r="W856" s="542"/>
      <c r="X856" s="542"/>
      <c r="Y856" s="542"/>
      <c r="Z856" s="542"/>
      <c r="AA856" s="542"/>
      <c r="AB856" s="540"/>
      <c r="AC856" s="540"/>
      <c r="AD856" s="540"/>
      <c r="AE856" s="540"/>
    </row>
    <row r="857" spans="3:31" ht="12.75" hidden="1" customHeight="1">
      <c r="C857" s="253"/>
      <c r="D857" s="253"/>
      <c r="E857" s="253"/>
      <c r="F857" s="253"/>
      <c r="G857" s="253"/>
      <c r="H857" s="552"/>
      <c r="I857" s="552"/>
      <c r="J857" s="552"/>
      <c r="K857" s="552"/>
      <c r="L857" s="542"/>
      <c r="M857" s="542"/>
      <c r="N857" s="542"/>
      <c r="O857" s="542"/>
      <c r="P857" s="542"/>
      <c r="Q857" s="542"/>
      <c r="R857" s="542"/>
      <c r="S857" s="542"/>
      <c r="T857" s="542"/>
      <c r="U857" s="542"/>
      <c r="V857" s="542"/>
      <c r="W857" s="542"/>
      <c r="X857" s="542"/>
      <c r="Y857" s="542"/>
      <c r="Z857" s="542"/>
      <c r="AA857" s="542"/>
      <c r="AB857" s="540"/>
      <c r="AC857" s="540"/>
      <c r="AD857" s="540"/>
      <c r="AE857" s="540"/>
    </row>
    <row r="858" spans="3:31" ht="12.75" hidden="1" customHeight="1">
      <c r="C858" s="253" t="s">
        <v>1219</v>
      </c>
      <c r="D858" s="253"/>
      <c r="E858" s="253"/>
      <c r="F858" s="253"/>
      <c r="G858" s="253"/>
      <c r="H858" s="552"/>
      <c r="I858" s="552"/>
      <c r="J858" s="552"/>
      <c r="K858" s="552"/>
      <c r="L858" s="542"/>
      <c r="M858" s="542"/>
      <c r="N858" s="542"/>
      <c r="O858" s="542"/>
      <c r="P858" s="542"/>
      <c r="Q858" s="542"/>
      <c r="R858" s="542"/>
      <c r="S858" s="542"/>
      <c r="T858" s="542"/>
      <c r="U858" s="542"/>
      <c r="V858" s="542"/>
      <c r="W858" s="542"/>
      <c r="X858" s="542"/>
      <c r="Y858" s="542"/>
      <c r="Z858" s="542"/>
      <c r="AA858" s="542"/>
      <c r="AB858" s="540">
        <f>L858+P858-T858-X858</f>
        <v>0</v>
      </c>
      <c r="AC858" s="540"/>
      <c r="AD858" s="540"/>
      <c r="AE858" s="540"/>
    </row>
    <row r="859" spans="3:31" ht="12.75" hidden="1" customHeight="1">
      <c r="C859" s="253"/>
      <c r="D859" s="253"/>
      <c r="E859" s="253"/>
      <c r="F859" s="253"/>
      <c r="G859" s="253"/>
      <c r="H859" s="552"/>
      <c r="I859" s="552"/>
      <c r="J859" s="552"/>
      <c r="K859" s="552"/>
      <c r="L859" s="542"/>
      <c r="M859" s="542"/>
      <c r="N859" s="542"/>
      <c r="O859" s="542"/>
      <c r="P859" s="542"/>
      <c r="Q859" s="542"/>
      <c r="R859" s="542"/>
      <c r="S859" s="542"/>
      <c r="T859" s="542"/>
      <c r="U859" s="542"/>
      <c r="V859" s="542"/>
      <c r="W859" s="542"/>
      <c r="X859" s="542"/>
      <c r="Y859" s="542"/>
      <c r="Z859" s="542"/>
      <c r="AA859" s="542"/>
      <c r="AB859" s="540"/>
      <c r="AC859" s="540"/>
      <c r="AD859" s="540"/>
      <c r="AE859" s="540"/>
    </row>
    <row r="860" spans="3:31" ht="12.75" hidden="1" customHeight="1">
      <c r="C860" s="253"/>
      <c r="D860" s="253"/>
      <c r="E860" s="253"/>
      <c r="F860" s="253"/>
      <c r="G860" s="253"/>
      <c r="H860" s="552"/>
      <c r="I860" s="552"/>
      <c r="J860" s="552"/>
      <c r="K860" s="552"/>
      <c r="L860" s="542"/>
      <c r="M860" s="542"/>
      <c r="N860" s="542"/>
      <c r="O860" s="542"/>
      <c r="P860" s="542"/>
      <c r="Q860" s="542"/>
      <c r="R860" s="542"/>
      <c r="S860" s="542"/>
      <c r="T860" s="542"/>
      <c r="U860" s="542"/>
      <c r="V860" s="542"/>
      <c r="W860" s="542"/>
      <c r="X860" s="542"/>
      <c r="Y860" s="542"/>
      <c r="Z860" s="542"/>
      <c r="AA860" s="542"/>
      <c r="AB860" s="540"/>
      <c r="AC860" s="540"/>
      <c r="AD860" s="540"/>
      <c r="AE860" s="540"/>
    </row>
    <row r="861" spans="3:31" ht="12.75" hidden="1" customHeight="1">
      <c r="C861" s="253"/>
      <c r="D861" s="253"/>
      <c r="E861" s="253"/>
      <c r="F861" s="253"/>
      <c r="G861" s="253"/>
      <c r="H861" s="552"/>
      <c r="I861" s="552"/>
      <c r="J861" s="552"/>
      <c r="K861" s="552"/>
      <c r="L861" s="542"/>
      <c r="M861" s="542"/>
      <c r="N861" s="542"/>
      <c r="O861" s="542"/>
      <c r="P861" s="542"/>
      <c r="Q861" s="542"/>
      <c r="R861" s="542"/>
      <c r="S861" s="542"/>
      <c r="T861" s="542"/>
      <c r="U861" s="542"/>
      <c r="V861" s="542"/>
      <c r="W861" s="542"/>
      <c r="X861" s="542"/>
      <c r="Y861" s="542"/>
      <c r="Z861" s="542"/>
      <c r="AA861" s="542"/>
      <c r="AB861" s="540"/>
      <c r="AC861" s="540"/>
      <c r="AD861" s="540"/>
      <c r="AE861" s="540"/>
    </row>
    <row r="862" spans="3:31" ht="12.75" hidden="1" customHeight="1">
      <c r="C862" s="261"/>
      <c r="D862" s="261"/>
      <c r="E862" s="261"/>
      <c r="F862" s="261"/>
      <c r="G862" s="261"/>
      <c r="H862" s="553"/>
      <c r="I862" s="553"/>
      <c r="J862" s="553"/>
      <c r="K862" s="553"/>
      <c r="L862" s="393"/>
      <c r="M862" s="393"/>
      <c r="N862" s="393"/>
      <c r="O862" s="393"/>
      <c r="P862" s="393"/>
      <c r="Q862" s="393"/>
      <c r="R862" s="393"/>
      <c r="S862" s="393"/>
      <c r="T862" s="393"/>
      <c r="U862" s="393"/>
      <c r="V862" s="393"/>
      <c r="W862" s="393"/>
      <c r="X862" s="393"/>
      <c r="Y862" s="393"/>
      <c r="Z862" s="393"/>
      <c r="AA862" s="393"/>
      <c r="AB862" s="541"/>
      <c r="AC862" s="541"/>
      <c r="AD862" s="541"/>
      <c r="AE862" s="541"/>
    </row>
    <row r="863" spans="3:31" ht="12.75" hidden="1" customHeight="1">
      <c r="C863" s="280" t="s">
        <v>1220</v>
      </c>
      <c r="D863" s="280"/>
      <c r="E863" s="280"/>
      <c r="F863" s="280"/>
      <c r="G863" s="280"/>
      <c r="H863" s="493" t="s">
        <v>0</v>
      </c>
      <c r="I863" s="494"/>
      <c r="J863" s="494"/>
      <c r="K863" s="495"/>
      <c r="L863" s="392">
        <f>SUM(L843:O862)</f>
        <v>0</v>
      </c>
      <c r="M863" s="392"/>
      <c r="N863" s="392"/>
      <c r="O863" s="392"/>
      <c r="P863" s="392">
        <f>SUM(P843:S862)</f>
        <v>0</v>
      </c>
      <c r="Q863" s="392"/>
      <c r="R863" s="392"/>
      <c r="S863" s="392"/>
      <c r="T863" s="392">
        <f>SUM(T843:W862)</f>
        <v>0</v>
      </c>
      <c r="U863" s="392"/>
      <c r="V863" s="392"/>
      <c r="W863" s="392"/>
      <c r="X863" s="392">
        <f>SUM(X843:AA862)</f>
        <v>0</v>
      </c>
      <c r="Y863" s="392"/>
      <c r="Z863" s="392"/>
      <c r="AA863" s="392"/>
      <c r="AB863" s="392">
        <f>SUM(AB843:AE862)</f>
        <v>0</v>
      </c>
      <c r="AC863" s="392"/>
      <c r="AD863" s="392"/>
      <c r="AE863" s="392"/>
    </row>
    <row r="864" spans="3:31" ht="12.75" hidden="1" customHeight="1">
      <c r="C864" s="511"/>
      <c r="D864" s="511"/>
      <c r="E864" s="511"/>
      <c r="F864" s="511"/>
      <c r="G864" s="511"/>
      <c r="H864" s="496"/>
      <c r="I864" s="497"/>
      <c r="J864" s="497"/>
      <c r="K864" s="498"/>
      <c r="L864" s="542"/>
      <c r="M864" s="542"/>
      <c r="N864" s="542"/>
      <c r="O864" s="542"/>
      <c r="P864" s="542"/>
      <c r="Q864" s="542"/>
      <c r="R864" s="542"/>
      <c r="S864" s="542"/>
      <c r="T864" s="542"/>
      <c r="U864" s="542"/>
      <c r="V864" s="542"/>
      <c r="W864" s="542"/>
      <c r="X864" s="542"/>
      <c r="Y864" s="542"/>
      <c r="Z864" s="542"/>
      <c r="AA864" s="542"/>
      <c r="AB864" s="542"/>
      <c r="AC864" s="542"/>
      <c r="AD864" s="542"/>
      <c r="AE864" s="542"/>
    </row>
    <row r="865" spans="3:45" ht="12.75" hidden="1" customHeight="1">
      <c r="C865" s="511"/>
      <c r="D865" s="511"/>
      <c r="E865" s="511"/>
      <c r="F865" s="511"/>
      <c r="G865" s="511"/>
      <c r="H865" s="496"/>
      <c r="I865" s="497"/>
      <c r="J865" s="497"/>
      <c r="K865" s="498"/>
      <c r="L865" s="542"/>
      <c r="M865" s="542"/>
      <c r="N865" s="542"/>
      <c r="O865" s="542"/>
      <c r="P865" s="542"/>
      <c r="Q865" s="542"/>
      <c r="R865" s="542"/>
      <c r="S865" s="542"/>
      <c r="T865" s="542"/>
      <c r="U865" s="542"/>
      <c r="V865" s="542"/>
      <c r="W865" s="542"/>
      <c r="X865" s="542"/>
      <c r="Y865" s="542"/>
      <c r="Z865" s="542"/>
      <c r="AA865" s="542"/>
      <c r="AB865" s="542"/>
      <c r="AC865" s="542"/>
      <c r="AD865" s="542"/>
      <c r="AE865" s="542"/>
    </row>
    <row r="866" spans="3:45" ht="12.75" hidden="1" customHeight="1">
      <c r="C866" s="511"/>
      <c r="D866" s="511"/>
      <c r="E866" s="511"/>
      <c r="F866" s="511"/>
      <c r="G866" s="511"/>
      <c r="H866" s="496"/>
      <c r="I866" s="497"/>
      <c r="J866" s="497"/>
      <c r="K866" s="498"/>
      <c r="L866" s="542"/>
      <c r="M866" s="542"/>
      <c r="N866" s="542"/>
      <c r="O866" s="542"/>
      <c r="P866" s="542"/>
      <c r="Q866" s="542"/>
      <c r="R866" s="542"/>
      <c r="S866" s="542"/>
      <c r="T866" s="542"/>
      <c r="U866" s="542"/>
      <c r="V866" s="542"/>
      <c r="W866" s="542"/>
      <c r="X866" s="542"/>
      <c r="Y866" s="542"/>
      <c r="Z866" s="542"/>
      <c r="AA866" s="542"/>
      <c r="AB866" s="542"/>
      <c r="AC866" s="542"/>
      <c r="AD866" s="542"/>
      <c r="AE866" s="542"/>
    </row>
    <row r="867" spans="3:45" ht="12.75" hidden="1" customHeight="1">
      <c r="C867" s="389"/>
      <c r="D867" s="389"/>
      <c r="E867" s="389"/>
      <c r="F867" s="389"/>
      <c r="G867" s="389"/>
      <c r="H867" s="554"/>
      <c r="I867" s="555"/>
      <c r="J867" s="555"/>
      <c r="K867" s="556"/>
      <c r="L867" s="393"/>
      <c r="M867" s="393"/>
      <c r="N867" s="393"/>
      <c r="O867" s="393"/>
      <c r="P867" s="393"/>
      <c r="Q867" s="393"/>
      <c r="R867" s="393"/>
      <c r="S867" s="393"/>
      <c r="T867" s="393"/>
      <c r="U867" s="393"/>
      <c r="V867" s="393"/>
      <c r="W867" s="393"/>
      <c r="X867" s="393"/>
      <c r="Y867" s="393"/>
      <c r="Z867" s="393"/>
      <c r="AA867" s="393"/>
      <c r="AB867" s="393"/>
      <c r="AC867" s="393"/>
      <c r="AD867" s="393"/>
      <c r="AE867" s="393"/>
    </row>
    <row r="868" spans="3:45" ht="12.75" hidden="1" customHeight="1"/>
    <row r="869" spans="3:45" ht="12.75" hidden="1" customHeight="1">
      <c r="C869" s="550" t="s">
        <v>1270</v>
      </c>
      <c r="D869" s="311"/>
      <c r="E869" s="311"/>
      <c r="F869" s="311"/>
      <c r="G869" s="311"/>
      <c r="H869" s="311"/>
      <c r="I869" s="311"/>
      <c r="J869" s="311"/>
      <c r="K869" s="311"/>
      <c r="L869" s="311"/>
      <c r="M869" s="311"/>
      <c r="N869" s="311"/>
      <c r="O869" s="311"/>
      <c r="P869" s="311"/>
      <c r="Q869" s="311"/>
      <c r="R869" s="311"/>
      <c r="S869" s="311"/>
      <c r="T869" s="311"/>
      <c r="U869" s="311"/>
      <c r="V869" s="311"/>
      <c r="W869" s="311"/>
      <c r="X869" s="311"/>
      <c r="Y869" s="311"/>
      <c r="Z869" s="311"/>
      <c r="AA869" s="311"/>
      <c r="AB869" s="311"/>
      <c r="AC869" s="311"/>
      <c r="AD869" s="311"/>
      <c r="AE869" s="311"/>
      <c r="AF869" s="311"/>
      <c r="AG869" s="311"/>
      <c r="AH869" s="311"/>
      <c r="AI869" s="311"/>
      <c r="AJ869" s="311"/>
      <c r="AK869" s="311"/>
      <c r="AL869" s="311"/>
      <c r="AM869" s="311"/>
      <c r="AN869" s="311"/>
      <c r="AO869" s="311"/>
      <c r="AP869" s="311"/>
      <c r="AQ869" s="311"/>
      <c r="AR869" s="311"/>
      <c r="AS869" s="311"/>
    </row>
    <row r="870" spans="3:45" ht="12.75" hidden="1" customHeight="1">
      <c r="C870" s="550"/>
      <c r="D870" s="311"/>
      <c r="E870" s="311"/>
      <c r="F870" s="311"/>
      <c r="G870" s="311"/>
      <c r="H870" s="311"/>
      <c r="I870" s="311"/>
      <c r="J870" s="311"/>
      <c r="K870" s="311"/>
      <c r="L870" s="311"/>
      <c r="M870" s="311"/>
      <c r="N870" s="311"/>
      <c r="O870" s="311"/>
      <c r="P870" s="311"/>
      <c r="Q870" s="311"/>
      <c r="R870" s="311"/>
      <c r="S870" s="311"/>
      <c r="T870" s="311"/>
      <c r="U870" s="311"/>
      <c r="V870" s="311"/>
      <c r="W870" s="311"/>
      <c r="X870" s="311"/>
      <c r="Y870" s="311"/>
      <c r="Z870" s="311"/>
      <c r="AA870" s="311"/>
      <c r="AB870" s="311"/>
      <c r="AC870" s="311"/>
      <c r="AD870" s="311"/>
      <c r="AE870" s="311"/>
      <c r="AF870" s="311"/>
      <c r="AG870" s="311"/>
      <c r="AH870" s="311"/>
      <c r="AI870" s="311"/>
      <c r="AJ870" s="311"/>
      <c r="AK870" s="311"/>
      <c r="AL870" s="311"/>
      <c r="AM870" s="311"/>
      <c r="AN870" s="311"/>
      <c r="AO870" s="311"/>
      <c r="AP870" s="311"/>
      <c r="AQ870" s="311"/>
      <c r="AR870" s="311"/>
      <c r="AS870" s="311"/>
    </row>
    <row r="871" spans="3:45" ht="12.75" hidden="1" customHeight="1">
      <c r="C871" s="311"/>
      <c r="D871" s="311"/>
      <c r="E871" s="311"/>
      <c r="F871" s="311"/>
      <c r="G871" s="311"/>
      <c r="H871" s="311"/>
      <c r="I871" s="311"/>
      <c r="J871" s="311"/>
      <c r="K871" s="311"/>
      <c r="L871" s="311"/>
      <c r="M871" s="311"/>
      <c r="N871" s="311"/>
      <c r="O871" s="311"/>
      <c r="P871" s="311"/>
      <c r="Q871" s="311"/>
      <c r="R871" s="311"/>
      <c r="S871" s="311"/>
      <c r="T871" s="311"/>
      <c r="U871" s="311"/>
      <c r="V871" s="311"/>
      <c r="W871" s="311"/>
      <c r="X871" s="311"/>
      <c r="Y871" s="311"/>
      <c r="Z871" s="311"/>
      <c r="AA871" s="311"/>
      <c r="AB871" s="311"/>
      <c r="AC871" s="311"/>
      <c r="AD871" s="311"/>
      <c r="AE871" s="311"/>
      <c r="AF871" s="311"/>
      <c r="AG871" s="311"/>
      <c r="AH871" s="311"/>
      <c r="AI871" s="311"/>
      <c r="AJ871" s="311"/>
      <c r="AK871" s="311"/>
      <c r="AL871" s="311"/>
      <c r="AM871" s="311"/>
      <c r="AN871" s="311"/>
      <c r="AO871" s="311"/>
      <c r="AP871" s="311"/>
      <c r="AQ871" s="311"/>
      <c r="AR871" s="311"/>
      <c r="AS871" s="311"/>
    </row>
    <row r="872" spans="3:45" ht="12.75" hidden="1" customHeight="1"/>
    <row r="873" spans="3:45" ht="12.75" hidden="1" customHeight="1">
      <c r="C873" s="208" t="s">
        <v>1221</v>
      </c>
      <c r="D873" s="208"/>
      <c r="E873" s="208"/>
      <c r="F873" s="208"/>
      <c r="G873" s="208"/>
      <c r="H873" s="208"/>
      <c r="I873" s="208"/>
      <c r="J873" s="208"/>
      <c r="K873" s="208"/>
      <c r="L873" s="208"/>
      <c r="M873" s="208"/>
      <c r="N873" s="208"/>
      <c r="O873" s="208"/>
      <c r="P873" s="208"/>
      <c r="Q873" s="208"/>
      <c r="R873" s="208"/>
      <c r="S873" s="208"/>
      <c r="T873" s="208"/>
      <c r="U873" s="208"/>
      <c r="V873" s="208"/>
      <c r="W873" s="208"/>
      <c r="X873" s="208"/>
      <c r="Y873" s="208"/>
      <c r="Z873" s="208"/>
      <c r="AA873" s="208"/>
      <c r="AB873" s="208"/>
      <c r="AC873" s="208"/>
      <c r="AD873" s="208"/>
      <c r="AE873" s="208"/>
      <c r="AF873" s="208"/>
      <c r="AG873" s="208"/>
      <c r="AH873" s="208"/>
      <c r="AI873" s="208"/>
      <c r="AJ873" s="208"/>
      <c r="AK873" s="208"/>
      <c r="AL873" s="208"/>
      <c r="AM873" s="208"/>
      <c r="AN873" s="208"/>
      <c r="AO873" s="208"/>
      <c r="AP873" s="208"/>
      <c r="AQ873" s="208"/>
      <c r="AR873" s="208"/>
      <c r="AS873" s="208"/>
    </row>
    <row r="874" spans="3:45" ht="12.75" hidden="1" customHeight="1">
      <c r="C874" s="73" t="s">
        <v>1252</v>
      </c>
    </row>
    <row r="875" spans="3:45" ht="12.75" hidden="1" customHeight="1">
      <c r="C875" s="299" t="s">
        <v>78</v>
      </c>
      <c r="D875" s="300"/>
      <c r="E875" s="300"/>
      <c r="F875" s="300"/>
      <c r="G875" s="301"/>
      <c r="H875" s="234" t="s">
        <v>14</v>
      </c>
      <c r="I875" s="234"/>
      <c r="J875" s="234"/>
      <c r="K875" s="234"/>
      <c r="L875" s="234"/>
      <c r="M875" s="234"/>
      <c r="N875" s="234"/>
      <c r="O875" s="234"/>
      <c r="P875" s="234"/>
      <c r="Q875" s="234"/>
      <c r="R875" s="234"/>
      <c r="S875" s="234"/>
      <c r="T875" s="234"/>
      <c r="U875" s="234"/>
      <c r="V875" s="234"/>
      <c r="W875" s="234"/>
      <c r="X875" s="234"/>
      <c r="Y875" s="234"/>
      <c r="Z875" s="234"/>
      <c r="AA875" s="234"/>
      <c r="AB875" s="9"/>
      <c r="AC875" s="9"/>
      <c r="AD875" s="9"/>
      <c r="AE875" s="9"/>
      <c r="AF875" s="3"/>
    </row>
    <row r="876" spans="3:45" ht="12.75" hidden="1" customHeight="1">
      <c r="C876" s="308"/>
      <c r="D876" s="309"/>
      <c r="E876" s="309"/>
      <c r="F876" s="309"/>
      <c r="G876" s="310"/>
      <c r="H876" s="299" t="s">
        <v>1213</v>
      </c>
      <c r="I876" s="300"/>
      <c r="J876" s="300"/>
      <c r="K876" s="301"/>
      <c r="L876" s="299" t="s">
        <v>1214</v>
      </c>
      <c r="M876" s="300"/>
      <c r="N876" s="300"/>
      <c r="O876" s="301"/>
      <c r="P876" s="299" t="s">
        <v>1215</v>
      </c>
      <c r="Q876" s="300"/>
      <c r="R876" s="300"/>
      <c r="S876" s="301"/>
      <c r="T876" s="299" t="s">
        <v>1222</v>
      </c>
      <c r="U876" s="300"/>
      <c r="V876" s="300"/>
      <c r="W876" s="301"/>
      <c r="X876" s="299" t="s">
        <v>1217</v>
      </c>
      <c r="Y876" s="300"/>
      <c r="Z876" s="300"/>
      <c r="AA876" s="301"/>
    </row>
    <row r="877" spans="3:45" ht="12.75" hidden="1" customHeight="1">
      <c r="C877" s="308"/>
      <c r="D877" s="309"/>
      <c r="E877" s="309"/>
      <c r="F877" s="309"/>
      <c r="G877" s="310"/>
      <c r="H877" s="308"/>
      <c r="I877" s="309"/>
      <c r="J877" s="309"/>
      <c r="K877" s="310"/>
      <c r="L877" s="308"/>
      <c r="M877" s="309"/>
      <c r="N877" s="309"/>
      <c r="O877" s="310"/>
      <c r="P877" s="308"/>
      <c r="Q877" s="309"/>
      <c r="R877" s="309"/>
      <c r="S877" s="310"/>
      <c r="T877" s="308"/>
      <c r="U877" s="309"/>
      <c r="V877" s="309"/>
      <c r="W877" s="310"/>
      <c r="X877" s="308"/>
      <c r="Y877" s="309"/>
      <c r="Z877" s="309"/>
      <c r="AA877" s="310"/>
    </row>
    <row r="878" spans="3:45" ht="12.75" hidden="1" customHeight="1">
      <c r="C878" s="308"/>
      <c r="D878" s="309"/>
      <c r="E878" s="309"/>
      <c r="F878" s="309"/>
      <c r="G878" s="310"/>
      <c r="H878" s="308"/>
      <c r="I878" s="309"/>
      <c r="J878" s="309"/>
      <c r="K878" s="310"/>
      <c r="L878" s="308"/>
      <c r="M878" s="309"/>
      <c r="N878" s="309"/>
      <c r="O878" s="310"/>
      <c r="P878" s="308"/>
      <c r="Q878" s="309"/>
      <c r="R878" s="309"/>
      <c r="S878" s="310"/>
      <c r="T878" s="308"/>
      <c r="U878" s="309"/>
      <c r="V878" s="309"/>
      <c r="W878" s="310"/>
      <c r="X878" s="308"/>
      <c r="Y878" s="309"/>
      <c r="Z878" s="309"/>
      <c r="AA878" s="310"/>
    </row>
    <row r="879" spans="3:45" ht="12.75" hidden="1" customHeight="1">
      <c r="C879" s="308"/>
      <c r="D879" s="309"/>
      <c r="E879" s="309"/>
      <c r="F879" s="309"/>
      <c r="G879" s="310"/>
      <c r="H879" s="308"/>
      <c r="I879" s="309"/>
      <c r="J879" s="309"/>
      <c r="K879" s="310"/>
      <c r="L879" s="308"/>
      <c r="M879" s="309"/>
      <c r="N879" s="309"/>
      <c r="O879" s="310"/>
      <c r="P879" s="308"/>
      <c r="Q879" s="309"/>
      <c r="R879" s="309"/>
      <c r="S879" s="310"/>
      <c r="T879" s="308"/>
      <c r="U879" s="309"/>
      <c r="V879" s="309"/>
      <c r="W879" s="310"/>
      <c r="X879" s="308"/>
      <c r="Y879" s="309"/>
      <c r="Z879" s="309"/>
      <c r="AA879" s="310"/>
    </row>
    <row r="880" spans="3:45" ht="12.75" hidden="1" customHeight="1">
      <c r="C880" s="308"/>
      <c r="D880" s="309"/>
      <c r="E880" s="309"/>
      <c r="F880" s="309"/>
      <c r="G880" s="310"/>
      <c r="H880" s="308"/>
      <c r="I880" s="309"/>
      <c r="J880" s="309"/>
      <c r="K880" s="310"/>
      <c r="L880" s="308"/>
      <c r="M880" s="309"/>
      <c r="N880" s="309"/>
      <c r="O880" s="310"/>
      <c r="P880" s="308"/>
      <c r="Q880" s="309"/>
      <c r="R880" s="309"/>
      <c r="S880" s="310"/>
      <c r="T880" s="308"/>
      <c r="U880" s="309"/>
      <c r="V880" s="309"/>
      <c r="W880" s="310"/>
      <c r="X880" s="308"/>
      <c r="Y880" s="309"/>
      <c r="Z880" s="309"/>
      <c r="AA880" s="310"/>
    </row>
    <row r="881" spans="3:27" ht="12.75" hidden="1" customHeight="1">
      <c r="C881" s="308"/>
      <c r="D881" s="309"/>
      <c r="E881" s="309"/>
      <c r="F881" s="309"/>
      <c r="G881" s="310"/>
      <c r="H881" s="308"/>
      <c r="I881" s="309"/>
      <c r="J881" s="309"/>
      <c r="K881" s="310"/>
      <c r="L881" s="308"/>
      <c r="M881" s="309"/>
      <c r="N881" s="309"/>
      <c r="O881" s="310"/>
      <c r="P881" s="308"/>
      <c r="Q881" s="309"/>
      <c r="R881" s="309"/>
      <c r="S881" s="310"/>
      <c r="T881" s="308"/>
      <c r="U881" s="309"/>
      <c r="V881" s="309"/>
      <c r="W881" s="310"/>
      <c r="X881" s="308"/>
      <c r="Y881" s="309"/>
      <c r="Z881" s="309"/>
      <c r="AA881" s="310"/>
    </row>
    <row r="882" spans="3:27" ht="12.75" hidden="1" customHeight="1">
      <c r="C882" s="308"/>
      <c r="D882" s="309"/>
      <c r="E882" s="309"/>
      <c r="F882" s="309"/>
      <c r="G882" s="310"/>
      <c r="H882" s="308"/>
      <c r="I882" s="309"/>
      <c r="J882" s="309"/>
      <c r="K882" s="310"/>
      <c r="L882" s="308"/>
      <c r="M882" s="309"/>
      <c r="N882" s="309"/>
      <c r="O882" s="310"/>
      <c r="P882" s="308"/>
      <c r="Q882" s="309"/>
      <c r="R882" s="309"/>
      <c r="S882" s="310"/>
      <c r="T882" s="308"/>
      <c r="U882" s="309"/>
      <c r="V882" s="309"/>
      <c r="W882" s="310"/>
      <c r="X882" s="308"/>
      <c r="Y882" s="309"/>
      <c r="Z882" s="309"/>
      <c r="AA882" s="310"/>
    </row>
    <row r="883" spans="3:27" ht="12.75" hidden="1" customHeight="1">
      <c r="C883" s="546" t="s">
        <v>26</v>
      </c>
      <c r="D883" s="547"/>
      <c r="E883" s="547"/>
      <c r="F883" s="547"/>
      <c r="G883" s="548"/>
      <c r="H883" s="543" t="s">
        <v>30</v>
      </c>
      <c r="I883" s="544"/>
      <c r="J883" s="544"/>
      <c r="K883" s="545"/>
      <c r="L883" s="543" t="s">
        <v>31</v>
      </c>
      <c r="M883" s="544"/>
      <c r="N883" s="544"/>
      <c r="O883" s="545"/>
      <c r="P883" s="543" t="s">
        <v>33</v>
      </c>
      <c r="Q883" s="544"/>
      <c r="R883" s="544"/>
      <c r="S883" s="545"/>
      <c r="T883" s="543" t="s">
        <v>35</v>
      </c>
      <c r="U883" s="544"/>
      <c r="V883" s="544"/>
      <c r="W883" s="545"/>
      <c r="X883" s="546" t="s">
        <v>38</v>
      </c>
      <c r="Y883" s="547"/>
      <c r="Z883" s="547"/>
      <c r="AA883" s="548"/>
    </row>
    <row r="884" spans="3:27" ht="12.75" hidden="1" customHeight="1">
      <c r="C884" s="258" t="s">
        <v>1218</v>
      </c>
      <c r="D884" s="258"/>
      <c r="E884" s="258"/>
      <c r="F884" s="258"/>
      <c r="G884" s="258"/>
      <c r="H884" s="392"/>
      <c r="I884" s="392"/>
      <c r="J884" s="392"/>
      <c r="K884" s="392"/>
      <c r="L884" s="392"/>
      <c r="M884" s="392"/>
      <c r="N884" s="392"/>
      <c r="O884" s="392"/>
      <c r="P884" s="392"/>
      <c r="Q884" s="392"/>
      <c r="R884" s="392"/>
      <c r="S884" s="392"/>
      <c r="T884" s="392"/>
      <c r="U884" s="392"/>
      <c r="V884" s="392"/>
      <c r="W884" s="392"/>
      <c r="X884" s="549">
        <f>H884+L884-P884-T884</f>
        <v>0</v>
      </c>
      <c r="Y884" s="549"/>
      <c r="Z884" s="549"/>
      <c r="AA884" s="549"/>
    </row>
    <row r="885" spans="3:27" ht="12.75" hidden="1" customHeight="1">
      <c r="C885" s="253"/>
      <c r="D885" s="253"/>
      <c r="E885" s="253"/>
      <c r="F885" s="253"/>
      <c r="G885" s="253"/>
      <c r="H885" s="542"/>
      <c r="I885" s="542"/>
      <c r="J885" s="542"/>
      <c r="K885" s="542"/>
      <c r="L885" s="542"/>
      <c r="M885" s="542"/>
      <c r="N885" s="542"/>
      <c r="O885" s="542"/>
      <c r="P885" s="542"/>
      <c r="Q885" s="542"/>
      <c r="R885" s="542"/>
      <c r="S885" s="542"/>
      <c r="T885" s="542"/>
      <c r="U885" s="542"/>
      <c r="V885" s="542"/>
      <c r="W885" s="542"/>
      <c r="X885" s="540"/>
      <c r="Y885" s="540"/>
      <c r="Z885" s="540"/>
      <c r="AA885" s="540"/>
    </row>
    <row r="886" spans="3:27" ht="12.75" hidden="1" customHeight="1">
      <c r="C886" s="253"/>
      <c r="D886" s="253"/>
      <c r="E886" s="253"/>
      <c r="F886" s="253"/>
      <c r="G886" s="253"/>
      <c r="H886" s="542"/>
      <c r="I886" s="542"/>
      <c r="J886" s="542"/>
      <c r="K886" s="542"/>
      <c r="L886" s="542"/>
      <c r="M886" s="542"/>
      <c r="N886" s="542"/>
      <c r="O886" s="542"/>
      <c r="P886" s="542"/>
      <c r="Q886" s="542"/>
      <c r="R886" s="542"/>
      <c r="S886" s="542"/>
      <c r="T886" s="542"/>
      <c r="U886" s="542"/>
      <c r="V886" s="542"/>
      <c r="W886" s="542"/>
      <c r="X886" s="540"/>
      <c r="Y886" s="540"/>
      <c r="Z886" s="540"/>
      <c r="AA886" s="540"/>
    </row>
    <row r="887" spans="3:27" ht="12.75" hidden="1" customHeight="1">
      <c r="C887" s="253"/>
      <c r="D887" s="253"/>
      <c r="E887" s="253"/>
      <c r="F887" s="253"/>
      <c r="G887" s="253"/>
      <c r="H887" s="542"/>
      <c r="I887" s="542"/>
      <c r="J887" s="542"/>
      <c r="K887" s="542"/>
      <c r="L887" s="542"/>
      <c r="M887" s="542"/>
      <c r="N887" s="542"/>
      <c r="O887" s="542"/>
      <c r="P887" s="542"/>
      <c r="Q887" s="542"/>
      <c r="R887" s="542"/>
      <c r="S887" s="542"/>
      <c r="T887" s="542"/>
      <c r="U887" s="542"/>
      <c r="V887" s="542"/>
      <c r="W887" s="542"/>
      <c r="X887" s="540"/>
      <c r="Y887" s="540"/>
      <c r="Z887" s="540"/>
      <c r="AA887" s="540"/>
    </row>
    <row r="888" spans="3:27" ht="12.75" hidden="1" customHeight="1">
      <c r="C888" s="253"/>
      <c r="D888" s="253"/>
      <c r="E888" s="253"/>
      <c r="F888" s="253"/>
      <c r="G888" s="253"/>
      <c r="H888" s="542"/>
      <c r="I888" s="542"/>
      <c r="J888" s="542"/>
      <c r="K888" s="542"/>
      <c r="L888" s="542"/>
      <c r="M888" s="542"/>
      <c r="N888" s="542"/>
      <c r="O888" s="542"/>
      <c r="P888" s="542"/>
      <c r="Q888" s="542"/>
      <c r="R888" s="542"/>
      <c r="S888" s="542"/>
      <c r="T888" s="542"/>
      <c r="U888" s="542"/>
      <c r="V888" s="542"/>
      <c r="W888" s="542"/>
      <c r="X888" s="540"/>
      <c r="Y888" s="540"/>
      <c r="Z888" s="540"/>
      <c r="AA888" s="540"/>
    </row>
    <row r="889" spans="3:27" ht="12.75" hidden="1" customHeight="1">
      <c r="C889" s="253" t="s">
        <v>1475</v>
      </c>
      <c r="D889" s="253"/>
      <c r="E889" s="253"/>
      <c r="F889" s="253"/>
      <c r="G889" s="253"/>
      <c r="H889" s="542"/>
      <c r="I889" s="542"/>
      <c r="J889" s="542"/>
      <c r="K889" s="542"/>
      <c r="L889" s="542"/>
      <c r="M889" s="542"/>
      <c r="N889" s="542"/>
      <c r="O889" s="542"/>
      <c r="P889" s="542"/>
      <c r="Q889" s="542"/>
      <c r="R889" s="542"/>
      <c r="S889" s="542"/>
      <c r="T889" s="542"/>
      <c r="U889" s="542"/>
      <c r="V889" s="542"/>
      <c r="W889" s="542"/>
      <c r="X889" s="540">
        <f>H889+L889-P889-T889</f>
        <v>0</v>
      </c>
      <c r="Y889" s="540"/>
      <c r="Z889" s="540"/>
      <c r="AA889" s="540"/>
    </row>
    <row r="890" spans="3:27" ht="12.75" hidden="1" customHeight="1">
      <c r="C890" s="253"/>
      <c r="D890" s="253"/>
      <c r="E890" s="253"/>
      <c r="F890" s="253"/>
      <c r="G890" s="253"/>
      <c r="H890" s="542"/>
      <c r="I890" s="542"/>
      <c r="J890" s="542"/>
      <c r="K890" s="542"/>
      <c r="L890" s="542"/>
      <c r="M890" s="542"/>
      <c r="N890" s="542"/>
      <c r="O890" s="542"/>
      <c r="P890" s="542"/>
      <c r="Q890" s="542"/>
      <c r="R890" s="542"/>
      <c r="S890" s="542"/>
      <c r="T890" s="542"/>
      <c r="U890" s="542"/>
      <c r="V890" s="542"/>
      <c r="W890" s="542"/>
      <c r="X890" s="540"/>
      <c r="Y890" s="540"/>
      <c r="Z890" s="540"/>
      <c r="AA890" s="540"/>
    </row>
    <row r="891" spans="3:27" ht="12.75" hidden="1" customHeight="1">
      <c r="C891" s="253"/>
      <c r="D891" s="253"/>
      <c r="E891" s="253"/>
      <c r="F891" s="253"/>
      <c r="G891" s="253"/>
      <c r="H891" s="542"/>
      <c r="I891" s="542"/>
      <c r="J891" s="542"/>
      <c r="K891" s="542"/>
      <c r="L891" s="542"/>
      <c r="M891" s="542"/>
      <c r="N891" s="542"/>
      <c r="O891" s="542"/>
      <c r="P891" s="542"/>
      <c r="Q891" s="542"/>
      <c r="R891" s="542"/>
      <c r="S891" s="542"/>
      <c r="T891" s="542"/>
      <c r="U891" s="542"/>
      <c r="V891" s="542"/>
      <c r="W891" s="542"/>
      <c r="X891" s="540"/>
      <c r="Y891" s="540"/>
      <c r="Z891" s="540"/>
      <c r="AA891" s="540"/>
    </row>
    <row r="892" spans="3:27" ht="12.75" hidden="1" customHeight="1">
      <c r="C892" s="253"/>
      <c r="D892" s="253"/>
      <c r="E892" s="253"/>
      <c r="F892" s="253"/>
      <c r="G892" s="253"/>
      <c r="H892" s="542"/>
      <c r="I892" s="542"/>
      <c r="J892" s="542"/>
      <c r="K892" s="542"/>
      <c r="L892" s="542"/>
      <c r="M892" s="542"/>
      <c r="N892" s="542"/>
      <c r="O892" s="542"/>
      <c r="P892" s="542"/>
      <c r="Q892" s="542"/>
      <c r="R892" s="542"/>
      <c r="S892" s="542"/>
      <c r="T892" s="542"/>
      <c r="U892" s="542"/>
      <c r="V892" s="542"/>
      <c r="W892" s="542"/>
      <c r="X892" s="540"/>
      <c r="Y892" s="540"/>
      <c r="Z892" s="540"/>
      <c r="AA892" s="540"/>
    </row>
    <row r="893" spans="3:27" ht="12.75" hidden="1" customHeight="1">
      <c r="C893" s="253"/>
      <c r="D893" s="253"/>
      <c r="E893" s="253"/>
      <c r="F893" s="253"/>
      <c r="G893" s="253"/>
      <c r="H893" s="542"/>
      <c r="I893" s="542"/>
      <c r="J893" s="542"/>
      <c r="K893" s="542"/>
      <c r="L893" s="542"/>
      <c r="M893" s="542"/>
      <c r="N893" s="542"/>
      <c r="O893" s="542"/>
      <c r="P893" s="542"/>
      <c r="Q893" s="542"/>
      <c r="R893" s="542"/>
      <c r="S893" s="542"/>
      <c r="T893" s="542"/>
      <c r="U893" s="542"/>
      <c r="V893" s="542"/>
      <c r="W893" s="542"/>
      <c r="X893" s="540"/>
      <c r="Y893" s="540"/>
      <c r="Z893" s="540"/>
      <c r="AA893" s="540"/>
    </row>
    <row r="894" spans="3:27" ht="12.75" hidden="1" customHeight="1">
      <c r="C894" s="253" t="s">
        <v>1223</v>
      </c>
      <c r="D894" s="253"/>
      <c r="E894" s="253"/>
      <c r="F894" s="253"/>
      <c r="G894" s="253"/>
      <c r="H894" s="542"/>
      <c r="I894" s="542"/>
      <c r="J894" s="542"/>
      <c r="K894" s="542"/>
      <c r="L894" s="542"/>
      <c r="M894" s="542"/>
      <c r="N894" s="542"/>
      <c r="O894" s="542"/>
      <c r="P894" s="542"/>
      <c r="Q894" s="542"/>
      <c r="R894" s="542"/>
      <c r="S894" s="542"/>
      <c r="T894" s="542"/>
      <c r="U894" s="542"/>
      <c r="V894" s="542"/>
      <c r="W894" s="542"/>
      <c r="X894" s="540">
        <f>H894+L894-P894-T894</f>
        <v>0</v>
      </c>
      <c r="Y894" s="540"/>
      <c r="Z894" s="540"/>
      <c r="AA894" s="540"/>
    </row>
    <row r="895" spans="3:27" ht="12.75" hidden="1" customHeight="1">
      <c r="C895" s="253"/>
      <c r="D895" s="253"/>
      <c r="E895" s="253"/>
      <c r="F895" s="253"/>
      <c r="G895" s="253"/>
      <c r="H895" s="542"/>
      <c r="I895" s="542"/>
      <c r="J895" s="542"/>
      <c r="K895" s="542"/>
      <c r="L895" s="542"/>
      <c r="M895" s="542"/>
      <c r="N895" s="542"/>
      <c r="O895" s="542"/>
      <c r="P895" s="542"/>
      <c r="Q895" s="542"/>
      <c r="R895" s="542"/>
      <c r="S895" s="542"/>
      <c r="T895" s="542"/>
      <c r="U895" s="542"/>
      <c r="V895" s="542"/>
      <c r="W895" s="542"/>
      <c r="X895" s="540"/>
      <c r="Y895" s="540"/>
      <c r="Z895" s="540"/>
      <c r="AA895" s="540"/>
    </row>
    <row r="896" spans="3:27" ht="12.75" hidden="1" customHeight="1">
      <c r="C896" s="253"/>
      <c r="D896" s="253"/>
      <c r="E896" s="253"/>
      <c r="F896" s="253"/>
      <c r="G896" s="253"/>
      <c r="H896" s="542"/>
      <c r="I896" s="542"/>
      <c r="J896" s="542"/>
      <c r="K896" s="542"/>
      <c r="L896" s="542"/>
      <c r="M896" s="542"/>
      <c r="N896" s="542"/>
      <c r="O896" s="542"/>
      <c r="P896" s="542"/>
      <c r="Q896" s="542"/>
      <c r="R896" s="542"/>
      <c r="S896" s="542"/>
      <c r="T896" s="542"/>
      <c r="U896" s="542"/>
      <c r="V896" s="542"/>
      <c r="W896" s="542"/>
      <c r="X896" s="540"/>
      <c r="Y896" s="540"/>
      <c r="Z896" s="540"/>
      <c r="AA896" s="540"/>
    </row>
    <row r="897" spans="1:45" ht="12.75" hidden="1" customHeight="1">
      <c r="C897" s="253"/>
      <c r="D897" s="253"/>
      <c r="E897" s="253"/>
      <c r="F897" s="253"/>
      <c r="G897" s="253"/>
      <c r="H897" s="542"/>
      <c r="I897" s="542"/>
      <c r="J897" s="542"/>
      <c r="K897" s="542"/>
      <c r="L897" s="542"/>
      <c r="M897" s="542"/>
      <c r="N897" s="542"/>
      <c r="O897" s="542"/>
      <c r="P897" s="542"/>
      <c r="Q897" s="542"/>
      <c r="R897" s="542"/>
      <c r="S897" s="542"/>
      <c r="T897" s="542"/>
      <c r="U897" s="542"/>
      <c r="V897" s="542"/>
      <c r="W897" s="542"/>
      <c r="X897" s="540"/>
      <c r="Y897" s="540"/>
      <c r="Z897" s="540"/>
      <c r="AA897" s="540"/>
    </row>
    <row r="898" spans="1:45" ht="12.75" hidden="1" customHeight="1">
      <c r="C898" s="253"/>
      <c r="D898" s="253"/>
      <c r="E898" s="253"/>
      <c r="F898" s="253"/>
      <c r="G898" s="253"/>
      <c r="H898" s="542"/>
      <c r="I898" s="542"/>
      <c r="J898" s="542"/>
      <c r="K898" s="542"/>
      <c r="L898" s="542"/>
      <c r="M898" s="542"/>
      <c r="N898" s="542"/>
      <c r="O898" s="542"/>
      <c r="P898" s="542"/>
      <c r="Q898" s="542"/>
      <c r="R898" s="542"/>
      <c r="S898" s="542"/>
      <c r="T898" s="542"/>
      <c r="U898" s="542"/>
      <c r="V898" s="542"/>
      <c r="W898" s="542"/>
      <c r="X898" s="540"/>
      <c r="Y898" s="540"/>
      <c r="Z898" s="540"/>
      <c r="AA898" s="540"/>
    </row>
    <row r="899" spans="1:45" ht="12.75" hidden="1" customHeight="1">
      <c r="C899" s="253" t="s">
        <v>1219</v>
      </c>
      <c r="D899" s="253"/>
      <c r="E899" s="253"/>
      <c r="F899" s="253"/>
      <c r="G899" s="253"/>
      <c r="H899" s="542"/>
      <c r="I899" s="542"/>
      <c r="J899" s="542"/>
      <c r="K899" s="542"/>
      <c r="L899" s="542"/>
      <c r="M899" s="542"/>
      <c r="N899" s="542"/>
      <c r="O899" s="542"/>
      <c r="P899" s="542"/>
      <c r="Q899" s="542"/>
      <c r="R899" s="542"/>
      <c r="S899" s="542"/>
      <c r="T899" s="542"/>
      <c r="U899" s="542"/>
      <c r="V899" s="542"/>
      <c r="W899" s="542"/>
      <c r="X899" s="540">
        <f>H899+L899-P899-T899</f>
        <v>0</v>
      </c>
      <c r="Y899" s="540"/>
      <c r="Z899" s="540"/>
      <c r="AA899" s="540"/>
    </row>
    <row r="900" spans="1:45" ht="12.75" hidden="1" customHeight="1">
      <c r="C900" s="253"/>
      <c r="D900" s="253"/>
      <c r="E900" s="253"/>
      <c r="F900" s="253"/>
      <c r="G900" s="253"/>
      <c r="H900" s="542"/>
      <c r="I900" s="542"/>
      <c r="J900" s="542"/>
      <c r="K900" s="542"/>
      <c r="L900" s="542"/>
      <c r="M900" s="542"/>
      <c r="N900" s="542"/>
      <c r="O900" s="542"/>
      <c r="P900" s="542"/>
      <c r="Q900" s="542"/>
      <c r="R900" s="542"/>
      <c r="S900" s="542"/>
      <c r="T900" s="542"/>
      <c r="U900" s="542"/>
      <c r="V900" s="542"/>
      <c r="W900" s="542"/>
      <c r="X900" s="540"/>
      <c r="Y900" s="540"/>
      <c r="Z900" s="540"/>
      <c r="AA900" s="540"/>
    </row>
    <row r="901" spans="1:45" ht="12.75" hidden="1" customHeight="1">
      <c r="C901" s="253"/>
      <c r="D901" s="253"/>
      <c r="E901" s="253"/>
      <c r="F901" s="253"/>
      <c r="G901" s="253"/>
      <c r="H901" s="542"/>
      <c r="I901" s="542"/>
      <c r="J901" s="542"/>
      <c r="K901" s="542"/>
      <c r="L901" s="542"/>
      <c r="M901" s="542"/>
      <c r="N901" s="542"/>
      <c r="O901" s="542"/>
      <c r="P901" s="542"/>
      <c r="Q901" s="542"/>
      <c r="R901" s="542"/>
      <c r="S901" s="542"/>
      <c r="T901" s="542"/>
      <c r="U901" s="542"/>
      <c r="V901" s="542"/>
      <c r="W901" s="542"/>
      <c r="X901" s="540"/>
      <c r="Y901" s="540"/>
      <c r="Z901" s="540"/>
      <c r="AA901" s="540"/>
    </row>
    <row r="902" spans="1:45" ht="12.75" hidden="1" customHeight="1">
      <c r="C902" s="253"/>
      <c r="D902" s="253"/>
      <c r="E902" s="253"/>
      <c r="F902" s="253"/>
      <c r="G902" s="253"/>
      <c r="H902" s="542"/>
      <c r="I902" s="542"/>
      <c r="J902" s="542"/>
      <c r="K902" s="542"/>
      <c r="L902" s="542"/>
      <c r="M902" s="542"/>
      <c r="N902" s="542"/>
      <c r="O902" s="542"/>
      <c r="P902" s="542"/>
      <c r="Q902" s="542"/>
      <c r="R902" s="542"/>
      <c r="S902" s="542"/>
      <c r="T902" s="542"/>
      <c r="U902" s="542"/>
      <c r="V902" s="542"/>
      <c r="W902" s="542"/>
      <c r="X902" s="540"/>
      <c r="Y902" s="540"/>
      <c r="Z902" s="540"/>
      <c r="AA902" s="540"/>
    </row>
    <row r="903" spans="1:45" ht="12.75" hidden="1" customHeight="1">
      <c r="C903" s="261"/>
      <c r="D903" s="261"/>
      <c r="E903" s="261"/>
      <c r="F903" s="261"/>
      <c r="G903" s="261"/>
      <c r="H903" s="393"/>
      <c r="I903" s="393"/>
      <c r="J903" s="393"/>
      <c r="K903" s="393"/>
      <c r="L903" s="393"/>
      <c r="M903" s="393"/>
      <c r="N903" s="393"/>
      <c r="O903" s="393"/>
      <c r="P903" s="393"/>
      <c r="Q903" s="393"/>
      <c r="R903" s="393"/>
      <c r="S903" s="393"/>
      <c r="T903" s="393"/>
      <c r="U903" s="393"/>
      <c r="V903" s="393"/>
      <c r="W903" s="393"/>
      <c r="X903" s="541"/>
      <c r="Y903" s="541"/>
      <c r="Z903" s="541"/>
      <c r="AA903" s="541"/>
    </row>
    <row r="904" spans="1:45" ht="12.75" hidden="1" customHeight="1">
      <c r="C904" s="280" t="s">
        <v>582</v>
      </c>
      <c r="D904" s="280"/>
      <c r="E904" s="280"/>
      <c r="F904" s="280"/>
      <c r="G904" s="280"/>
      <c r="H904" s="392">
        <f>SUM(H884:K903)</f>
        <v>0</v>
      </c>
      <c r="I904" s="392"/>
      <c r="J904" s="392"/>
      <c r="K904" s="392"/>
      <c r="L904" s="392">
        <f>SUM(L884:O903)</f>
        <v>0</v>
      </c>
      <c r="M904" s="392"/>
      <c r="N904" s="392"/>
      <c r="O904" s="392"/>
      <c r="P904" s="392">
        <f>SUM(P884:S903)</f>
        <v>0</v>
      </c>
      <c r="Q904" s="392"/>
      <c r="R904" s="392"/>
      <c r="S904" s="392"/>
      <c r="T904" s="392">
        <f>SUM(T884:W903)</f>
        <v>0</v>
      </c>
      <c r="U904" s="392"/>
      <c r="V904" s="392"/>
      <c r="W904" s="392"/>
      <c r="X904" s="392">
        <f>SUM(X884:AA903)</f>
        <v>0</v>
      </c>
      <c r="Y904" s="392"/>
      <c r="Z904" s="392"/>
      <c r="AA904" s="392"/>
    </row>
    <row r="905" spans="1:45" ht="12.75" hidden="1" customHeight="1">
      <c r="C905" s="511"/>
      <c r="D905" s="511"/>
      <c r="E905" s="511"/>
      <c r="F905" s="511"/>
      <c r="G905" s="511"/>
      <c r="H905" s="542"/>
      <c r="I905" s="542"/>
      <c r="J905" s="542"/>
      <c r="K905" s="542"/>
      <c r="L905" s="542"/>
      <c r="M905" s="542"/>
      <c r="N905" s="542"/>
      <c r="O905" s="542"/>
      <c r="P905" s="542"/>
      <c r="Q905" s="542"/>
      <c r="R905" s="542"/>
      <c r="S905" s="542"/>
      <c r="T905" s="542"/>
      <c r="U905" s="542"/>
      <c r="V905" s="542"/>
      <c r="W905" s="542"/>
      <c r="X905" s="542"/>
      <c r="Y905" s="542"/>
      <c r="Z905" s="542"/>
      <c r="AA905" s="542"/>
    </row>
    <row r="906" spans="1:45" ht="12.75" hidden="1" customHeight="1">
      <c r="C906" s="511"/>
      <c r="D906" s="511"/>
      <c r="E906" s="511"/>
      <c r="F906" s="511"/>
      <c r="G906" s="511"/>
      <c r="H906" s="542"/>
      <c r="I906" s="542"/>
      <c r="J906" s="542"/>
      <c r="K906" s="542"/>
      <c r="L906" s="542"/>
      <c r="M906" s="542"/>
      <c r="N906" s="542"/>
      <c r="O906" s="542"/>
      <c r="P906" s="542"/>
      <c r="Q906" s="542"/>
      <c r="R906" s="542"/>
      <c r="S906" s="542"/>
      <c r="T906" s="542"/>
      <c r="U906" s="542"/>
      <c r="V906" s="542"/>
      <c r="W906" s="542"/>
      <c r="X906" s="542"/>
      <c r="Y906" s="542"/>
      <c r="Z906" s="542"/>
      <c r="AA906" s="542"/>
    </row>
    <row r="907" spans="1:45" ht="12.75" hidden="1" customHeight="1">
      <c r="C907" s="511"/>
      <c r="D907" s="511"/>
      <c r="E907" s="511"/>
      <c r="F907" s="511"/>
      <c r="G907" s="511"/>
      <c r="H907" s="542"/>
      <c r="I907" s="542"/>
      <c r="J907" s="542"/>
      <c r="K907" s="542"/>
      <c r="L907" s="542"/>
      <c r="M907" s="542"/>
      <c r="N907" s="542"/>
      <c r="O907" s="542"/>
      <c r="P907" s="542"/>
      <c r="Q907" s="542"/>
      <c r="R907" s="542"/>
      <c r="S907" s="542"/>
      <c r="T907" s="542"/>
      <c r="U907" s="542"/>
      <c r="V907" s="542"/>
      <c r="W907" s="542"/>
      <c r="X907" s="542"/>
      <c r="Y907" s="542"/>
      <c r="Z907" s="542"/>
      <c r="AA907" s="542"/>
    </row>
    <row r="908" spans="1:45" ht="12.75" hidden="1" customHeight="1">
      <c r="C908" s="389"/>
      <c r="D908" s="389"/>
      <c r="E908" s="389"/>
      <c r="F908" s="389"/>
      <c r="G908" s="389"/>
      <c r="H908" s="393"/>
      <c r="I908" s="393"/>
      <c r="J908" s="393"/>
      <c r="K908" s="393"/>
      <c r="L908" s="393"/>
      <c r="M908" s="393"/>
      <c r="N908" s="393"/>
      <c r="O908" s="393"/>
      <c r="P908" s="393"/>
      <c r="Q908" s="393"/>
      <c r="R908" s="393"/>
      <c r="S908" s="393"/>
      <c r="T908" s="393"/>
      <c r="U908" s="393"/>
      <c r="V908" s="393"/>
      <c r="W908" s="393"/>
      <c r="X908" s="393"/>
      <c r="Y908" s="393"/>
      <c r="Z908" s="393"/>
      <c r="AA908" s="393"/>
    </row>
    <row r="909" spans="1:45" ht="12.75" hidden="1" customHeight="1"/>
    <row r="911" spans="1:45" ht="12.75" customHeight="1">
      <c r="A911" s="93" t="s">
        <v>6</v>
      </c>
      <c r="B911" s="94"/>
      <c r="C911" s="95" t="s">
        <v>79</v>
      </c>
    </row>
    <row r="912" spans="1:45" ht="12.75" customHeight="1">
      <c r="C912" s="208" t="s">
        <v>435</v>
      </c>
      <c r="D912" s="208"/>
      <c r="E912" s="208"/>
      <c r="F912" s="208"/>
      <c r="G912" s="208"/>
      <c r="H912" s="208"/>
      <c r="I912" s="208"/>
      <c r="J912" s="208"/>
      <c r="K912" s="208"/>
      <c r="L912" s="208"/>
      <c r="M912" s="208"/>
      <c r="N912" s="208"/>
      <c r="O912" s="208"/>
      <c r="P912" s="208"/>
      <c r="Q912" s="208"/>
      <c r="R912" s="208"/>
      <c r="S912" s="208"/>
      <c r="T912" s="208"/>
      <c r="U912" s="208"/>
      <c r="V912" s="208"/>
      <c r="W912" s="208"/>
      <c r="X912" s="208"/>
      <c r="Y912" s="208"/>
      <c r="Z912" s="208"/>
      <c r="AA912" s="208"/>
      <c r="AB912" s="208"/>
      <c r="AC912" s="208"/>
      <c r="AD912" s="208"/>
      <c r="AE912" s="208"/>
      <c r="AF912" s="208"/>
      <c r="AG912" s="208"/>
      <c r="AH912" s="208"/>
      <c r="AI912" s="208"/>
      <c r="AJ912" s="208"/>
      <c r="AK912" s="208"/>
      <c r="AL912" s="208"/>
      <c r="AM912" s="208"/>
      <c r="AN912" s="208"/>
      <c r="AO912" s="208"/>
      <c r="AP912" s="208"/>
      <c r="AQ912" s="208"/>
      <c r="AR912" s="208"/>
      <c r="AS912" s="208"/>
    </row>
    <row r="913" spans="3:45" ht="12.75" customHeight="1">
      <c r="C913" s="208" t="s">
        <v>1541</v>
      </c>
      <c r="D913" s="208"/>
      <c r="E913" s="208"/>
      <c r="F913" s="208"/>
      <c r="G913" s="208"/>
      <c r="H913" s="208"/>
      <c r="I913" s="208"/>
      <c r="J913" s="208"/>
      <c r="K913" s="208"/>
      <c r="L913" s="208"/>
      <c r="M913" s="208"/>
      <c r="N913" s="208"/>
      <c r="O913" s="208"/>
      <c r="P913" s="208"/>
      <c r="Q913" s="208"/>
      <c r="R913" s="208"/>
      <c r="S913" s="208"/>
      <c r="T913" s="208"/>
      <c r="U913" s="208"/>
      <c r="V913" s="208"/>
      <c r="W913" s="208"/>
      <c r="X913" s="208"/>
      <c r="Y913" s="208"/>
      <c r="Z913" s="208"/>
      <c r="AA913" s="208"/>
      <c r="AB913" s="208"/>
      <c r="AC913" s="208"/>
      <c r="AD913" s="208"/>
      <c r="AE913" s="208"/>
      <c r="AF913" s="208"/>
      <c r="AG913" s="208"/>
      <c r="AH913" s="208"/>
      <c r="AI913" s="208"/>
      <c r="AJ913" s="208"/>
      <c r="AK913" s="208"/>
      <c r="AL913" s="208"/>
      <c r="AM913" s="208"/>
      <c r="AN913" s="208"/>
      <c r="AO913" s="208"/>
      <c r="AP913" s="208"/>
      <c r="AQ913" s="208"/>
      <c r="AR913" s="208"/>
      <c r="AS913" s="208"/>
    </row>
    <row r="914" spans="3:45" ht="12.75" hidden="1" customHeight="1"/>
    <row r="915" spans="3:45" ht="12.75" hidden="1" customHeight="1">
      <c r="C915" s="299" t="s">
        <v>79</v>
      </c>
      <c r="D915" s="300"/>
      <c r="E915" s="300"/>
      <c r="F915" s="300"/>
      <c r="G915" s="300"/>
      <c r="H915" s="300"/>
      <c r="I915" s="300"/>
      <c r="J915" s="300"/>
      <c r="K915" s="301"/>
      <c r="L915" s="305" t="s">
        <v>14</v>
      </c>
      <c r="M915" s="306"/>
      <c r="N915" s="306"/>
      <c r="O915" s="306"/>
      <c r="P915" s="306"/>
      <c r="Q915" s="306"/>
      <c r="R915" s="306"/>
      <c r="S915" s="306"/>
      <c r="T915" s="306"/>
      <c r="U915" s="306"/>
      <c r="V915" s="306"/>
      <c r="W915" s="306"/>
      <c r="X915" s="306"/>
      <c r="Y915" s="306"/>
      <c r="Z915" s="306"/>
      <c r="AA915" s="306"/>
      <c r="AB915" s="306"/>
      <c r="AC915" s="306"/>
      <c r="AD915" s="306"/>
      <c r="AE915" s="307"/>
    </row>
    <row r="916" spans="3:45" ht="12.75" hidden="1" customHeight="1">
      <c r="C916" s="308"/>
      <c r="D916" s="309"/>
      <c r="E916" s="309"/>
      <c r="F916" s="309"/>
      <c r="G916" s="309"/>
      <c r="H916" s="309"/>
      <c r="I916" s="309"/>
      <c r="J916" s="309"/>
      <c r="K916" s="310"/>
      <c r="L916" s="299" t="s">
        <v>1478</v>
      </c>
      <c r="M916" s="300"/>
      <c r="N916" s="300"/>
      <c r="O916" s="301"/>
      <c r="P916" s="299" t="s">
        <v>81</v>
      </c>
      <c r="Q916" s="300"/>
      <c r="R916" s="300"/>
      <c r="S916" s="301"/>
      <c r="T916" s="299" t="s">
        <v>1476</v>
      </c>
      <c r="U916" s="300"/>
      <c r="V916" s="300"/>
      <c r="W916" s="301"/>
      <c r="X916" s="299" t="s">
        <v>1477</v>
      </c>
      <c r="Y916" s="300"/>
      <c r="Z916" s="300"/>
      <c r="AA916" s="301"/>
      <c r="AB916" s="299" t="s">
        <v>80</v>
      </c>
      <c r="AC916" s="300"/>
      <c r="AD916" s="300"/>
      <c r="AE916" s="301"/>
    </row>
    <row r="917" spans="3:45" ht="12.75" hidden="1" customHeight="1">
      <c r="C917" s="308"/>
      <c r="D917" s="309"/>
      <c r="E917" s="309"/>
      <c r="F917" s="309"/>
      <c r="G917" s="309"/>
      <c r="H917" s="309"/>
      <c r="I917" s="309"/>
      <c r="J917" s="309"/>
      <c r="K917" s="310"/>
      <c r="L917" s="308"/>
      <c r="M917" s="309"/>
      <c r="N917" s="309"/>
      <c r="O917" s="310"/>
      <c r="P917" s="308"/>
      <c r="Q917" s="309"/>
      <c r="R917" s="309"/>
      <c r="S917" s="310"/>
      <c r="T917" s="308"/>
      <c r="U917" s="309"/>
      <c r="V917" s="309"/>
      <c r="W917" s="310"/>
      <c r="X917" s="308"/>
      <c r="Y917" s="309"/>
      <c r="Z917" s="309"/>
      <c r="AA917" s="310"/>
      <c r="AB917" s="308"/>
      <c r="AC917" s="309"/>
      <c r="AD917" s="309"/>
      <c r="AE917" s="310"/>
    </row>
    <row r="918" spans="3:45" ht="12.75" hidden="1" customHeight="1">
      <c r="C918" s="308"/>
      <c r="D918" s="309"/>
      <c r="E918" s="309"/>
      <c r="F918" s="309"/>
      <c r="G918" s="309"/>
      <c r="H918" s="309"/>
      <c r="I918" s="309"/>
      <c r="J918" s="309"/>
      <c r="K918" s="310"/>
      <c r="L918" s="308"/>
      <c r="M918" s="309"/>
      <c r="N918" s="309"/>
      <c r="O918" s="310"/>
      <c r="P918" s="308"/>
      <c r="Q918" s="309"/>
      <c r="R918" s="309"/>
      <c r="S918" s="310"/>
      <c r="T918" s="308"/>
      <c r="U918" s="309"/>
      <c r="V918" s="309"/>
      <c r="W918" s="310"/>
      <c r="X918" s="308"/>
      <c r="Y918" s="309"/>
      <c r="Z918" s="309"/>
      <c r="AA918" s="310"/>
      <c r="AB918" s="308"/>
      <c r="AC918" s="309"/>
      <c r="AD918" s="309"/>
      <c r="AE918" s="310"/>
    </row>
    <row r="919" spans="3:45" ht="12.75" hidden="1" customHeight="1">
      <c r="C919" s="308"/>
      <c r="D919" s="309"/>
      <c r="E919" s="309"/>
      <c r="F919" s="309"/>
      <c r="G919" s="309"/>
      <c r="H919" s="309"/>
      <c r="I919" s="309"/>
      <c r="J919" s="309"/>
      <c r="K919" s="310"/>
      <c r="L919" s="308"/>
      <c r="M919" s="309"/>
      <c r="N919" s="309"/>
      <c r="O919" s="310"/>
      <c r="P919" s="308"/>
      <c r="Q919" s="309"/>
      <c r="R919" s="309"/>
      <c r="S919" s="310"/>
      <c r="T919" s="308"/>
      <c r="U919" s="309"/>
      <c r="V919" s="309"/>
      <c r="W919" s="310"/>
      <c r="X919" s="308"/>
      <c r="Y919" s="309"/>
      <c r="Z919" s="309"/>
      <c r="AA919" s="310"/>
      <c r="AB919" s="308"/>
      <c r="AC919" s="309"/>
      <c r="AD919" s="309"/>
      <c r="AE919" s="310"/>
    </row>
    <row r="920" spans="3:45" ht="12.75" hidden="1" customHeight="1">
      <c r="C920" s="308"/>
      <c r="D920" s="309"/>
      <c r="E920" s="309"/>
      <c r="F920" s="309"/>
      <c r="G920" s="309"/>
      <c r="H920" s="309"/>
      <c r="I920" s="309"/>
      <c r="J920" s="309"/>
      <c r="K920" s="310"/>
      <c r="L920" s="308"/>
      <c r="M920" s="309"/>
      <c r="N920" s="309"/>
      <c r="O920" s="310"/>
      <c r="P920" s="308"/>
      <c r="Q920" s="309"/>
      <c r="R920" s="309"/>
      <c r="S920" s="310"/>
      <c r="T920" s="308"/>
      <c r="U920" s="309"/>
      <c r="V920" s="309"/>
      <c r="W920" s="310"/>
      <c r="X920" s="308"/>
      <c r="Y920" s="309"/>
      <c r="Z920" s="309"/>
      <c r="AA920" s="310"/>
      <c r="AB920" s="308"/>
      <c r="AC920" s="309"/>
      <c r="AD920" s="309"/>
      <c r="AE920" s="310"/>
    </row>
    <row r="921" spans="3:45" ht="12.75" hidden="1" customHeight="1">
      <c r="C921" s="308"/>
      <c r="D921" s="309"/>
      <c r="E921" s="309"/>
      <c r="F921" s="309"/>
      <c r="G921" s="309"/>
      <c r="H921" s="309"/>
      <c r="I921" s="309"/>
      <c r="J921" s="309"/>
      <c r="K921" s="310"/>
      <c r="L921" s="308"/>
      <c r="M921" s="309"/>
      <c r="N921" s="309"/>
      <c r="O921" s="310"/>
      <c r="P921" s="308"/>
      <c r="Q921" s="309"/>
      <c r="R921" s="309"/>
      <c r="S921" s="310"/>
      <c r="T921" s="308"/>
      <c r="U921" s="309"/>
      <c r="V921" s="309"/>
      <c r="W921" s="310"/>
      <c r="X921" s="308"/>
      <c r="Y921" s="309"/>
      <c r="Z921" s="309"/>
      <c r="AA921" s="310"/>
      <c r="AB921" s="308"/>
      <c r="AC921" s="309"/>
      <c r="AD921" s="309"/>
      <c r="AE921" s="310"/>
    </row>
    <row r="922" spans="3:45" ht="12.75" hidden="1" customHeight="1">
      <c r="C922" s="308"/>
      <c r="D922" s="309"/>
      <c r="E922" s="309"/>
      <c r="F922" s="309"/>
      <c r="G922" s="309"/>
      <c r="H922" s="309"/>
      <c r="I922" s="309"/>
      <c r="J922" s="309"/>
      <c r="K922" s="310"/>
      <c r="L922" s="308"/>
      <c r="M922" s="309"/>
      <c r="N922" s="309"/>
      <c r="O922" s="310"/>
      <c r="P922" s="308"/>
      <c r="Q922" s="309"/>
      <c r="R922" s="309"/>
      <c r="S922" s="310"/>
      <c r="T922" s="308"/>
      <c r="U922" s="309"/>
      <c r="V922" s="309"/>
      <c r="W922" s="310"/>
      <c r="X922" s="308"/>
      <c r="Y922" s="309"/>
      <c r="Z922" s="309"/>
      <c r="AA922" s="310"/>
      <c r="AB922" s="308"/>
      <c r="AC922" s="309"/>
      <c r="AD922" s="309"/>
      <c r="AE922" s="310"/>
    </row>
    <row r="923" spans="3:45" ht="12.75" hidden="1" customHeight="1">
      <c r="C923" s="543" t="s">
        <v>26</v>
      </c>
      <c r="D923" s="544"/>
      <c r="E923" s="544"/>
      <c r="F923" s="544"/>
      <c r="G923" s="544"/>
      <c r="H923" s="544"/>
      <c r="I923" s="544"/>
      <c r="J923" s="544"/>
      <c r="K923" s="545"/>
      <c r="L923" s="543" t="s">
        <v>30</v>
      </c>
      <c r="M923" s="544"/>
      <c r="N923" s="544"/>
      <c r="O923" s="545"/>
      <c r="P923" s="543" t="s">
        <v>31</v>
      </c>
      <c r="Q923" s="544"/>
      <c r="R923" s="544"/>
      <c r="S923" s="545"/>
      <c r="T923" s="543" t="s">
        <v>33</v>
      </c>
      <c r="U923" s="544"/>
      <c r="V923" s="544"/>
      <c r="W923" s="545"/>
      <c r="X923" s="543" t="s">
        <v>35</v>
      </c>
      <c r="Y923" s="544"/>
      <c r="Z923" s="544"/>
      <c r="AA923" s="545"/>
      <c r="AB923" s="543" t="s">
        <v>38</v>
      </c>
      <c r="AC923" s="544"/>
      <c r="AD923" s="544"/>
      <c r="AE923" s="545"/>
    </row>
    <row r="924" spans="3:45" ht="12.75" hidden="1" customHeight="1">
      <c r="C924" s="263" t="s">
        <v>82</v>
      </c>
      <c r="D924" s="263"/>
      <c r="E924" s="263"/>
      <c r="F924" s="263"/>
      <c r="G924" s="263"/>
      <c r="H924" s="263"/>
      <c r="I924" s="263"/>
      <c r="J924" s="263"/>
      <c r="K924" s="263"/>
      <c r="L924" s="265"/>
      <c r="M924" s="265"/>
      <c r="N924" s="265"/>
      <c r="O924" s="265"/>
      <c r="P924" s="265"/>
      <c r="Q924" s="265"/>
      <c r="R924" s="265"/>
      <c r="S924" s="265"/>
      <c r="T924" s="265"/>
      <c r="U924" s="265"/>
      <c r="V924" s="265"/>
      <c r="W924" s="265"/>
      <c r="X924" s="265"/>
      <c r="Y924" s="265"/>
      <c r="Z924" s="265"/>
      <c r="AA924" s="265"/>
      <c r="AB924" s="265">
        <f>L924+P924-T924-X924</f>
        <v>0</v>
      </c>
      <c r="AC924" s="265"/>
      <c r="AD924" s="265"/>
      <c r="AE924" s="265"/>
    </row>
    <row r="925" spans="3:45" ht="12.75" hidden="1" customHeight="1">
      <c r="C925" s="253" t="s">
        <v>1181</v>
      </c>
      <c r="D925" s="253"/>
      <c r="E925" s="253"/>
      <c r="F925" s="253"/>
      <c r="G925" s="253"/>
      <c r="H925" s="253"/>
      <c r="I925" s="253"/>
      <c r="J925" s="253"/>
      <c r="K925" s="253"/>
      <c r="L925" s="199"/>
      <c r="M925" s="199"/>
      <c r="N925" s="199"/>
      <c r="O925" s="199"/>
      <c r="P925" s="199"/>
      <c r="Q925" s="199"/>
      <c r="R925" s="199"/>
      <c r="S925" s="199"/>
      <c r="T925" s="199"/>
      <c r="U925" s="199"/>
      <c r="V925" s="199"/>
      <c r="W925" s="199"/>
      <c r="X925" s="199"/>
      <c r="Y925" s="199"/>
      <c r="Z925" s="199"/>
      <c r="AA925" s="199"/>
      <c r="AB925" s="199">
        <f>L925+P925-T925-X925</f>
        <v>0</v>
      </c>
      <c r="AC925" s="199"/>
      <c r="AD925" s="199"/>
      <c r="AE925" s="199"/>
    </row>
    <row r="926" spans="3:45" ht="12.75" hidden="1" customHeight="1">
      <c r="C926" s="253"/>
      <c r="D926" s="253"/>
      <c r="E926" s="253"/>
      <c r="F926" s="253"/>
      <c r="G926" s="253"/>
      <c r="H926" s="253"/>
      <c r="I926" s="253"/>
      <c r="J926" s="253"/>
      <c r="K926" s="253"/>
      <c r="L926" s="199"/>
      <c r="M926" s="199"/>
      <c r="N926" s="199"/>
      <c r="O926" s="199"/>
      <c r="P926" s="199"/>
      <c r="Q926" s="199"/>
      <c r="R926" s="199"/>
      <c r="S926" s="199"/>
      <c r="T926" s="199"/>
      <c r="U926" s="199"/>
      <c r="V926" s="199"/>
      <c r="W926" s="199"/>
      <c r="X926" s="199"/>
      <c r="Y926" s="199"/>
      <c r="Z926" s="199"/>
      <c r="AA926" s="199"/>
      <c r="AB926" s="199"/>
      <c r="AC926" s="199"/>
      <c r="AD926" s="199"/>
      <c r="AE926" s="199"/>
    </row>
    <row r="927" spans="3:45" ht="12.75" hidden="1" customHeight="1">
      <c r="C927" s="228" t="s">
        <v>83</v>
      </c>
      <c r="D927" s="228"/>
      <c r="E927" s="228"/>
      <c r="F927" s="228"/>
      <c r="G927" s="228"/>
      <c r="H927" s="228"/>
      <c r="I927" s="228"/>
      <c r="J927" s="228"/>
      <c r="K927" s="228"/>
      <c r="L927" s="199"/>
      <c r="M927" s="199"/>
      <c r="N927" s="199"/>
      <c r="O927" s="199"/>
      <c r="P927" s="199"/>
      <c r="Q927" s="199"/>
      <c r="R927" s="199"/>
      <c r="S927" s="199"/>
      <c r="T927" s="199"/>
      <c r="U927" s="199"/>
      <c r="V927" s="199"/>
      <c r="W927" s="199"/>
      <c r="X927" s="199"/>
      <c r="Y927" s="199"/>
      <c r="Z927" s="199"/>
      <c r="AA927" s="199"/>
      <c r="AB927" s="199">
        <f>L927+P927-T927-X927</f>
        <v>0</v>
      </c>
      <c r="AC927" s="199"/>
      <c r="AD927" s="199"/>
      <c r="AE927" s="199"/>
    </row>
    <row r="928" spans="3:45" ht="12.75" hidden="1" customHeight="1">
      <c r="C928" s="228" t="s">
        <v>84</v>
      </c>
      <c r="D928" s="228"/>
      <c r="E928" s="228"/>
      <c r="F928" s="228"/>
      <c r="G928" s="228"/>
      <c r="H928" s="228"/>
      <c r="I928" s="228"/>
      <c r="J928" s="228"/>
      <c r="K928" s="228"/>
      <c r="L928" s="199"/>
      <c r="M928" s="199"/>
      <c r="N928" s="199"/>
      <c r="O928" s="199"/>
      <c r="P928" s="199"/>
      <c r="Q928" s="199"/>
      <c r="R928" s="199"/>
      <c r="S928" s="199"/>
      <c r="T928" s="199"/>
      <c r="U928" s="199"/>
      <c r="V928" s="199"/>
      <c r="W928" s="199"/>
      <c r="X928" s="199"/>
      <c r="Y928" s="199"/>
      <c r="Z928" s="199"/>
      <c r="AA928" s="199"/>
      <c r="AB928" s="199">
        <f>L928+P928-T928-X928</f>
        <v>0</v>
      </c>
      <c r="AC928" s="199"/>
      <c r="AD928" s="199"/>
      <c r="AE928" s="199"/>
    </row>
    <row r="929" spans="3:45" ht="12.75" hidden="1" customHeight="1">
      <c r="C929" s="228" t="s">
        <v>85</v>
      </c>
      <c r="D929" s="228"/>
      <c r="E929" s="228"/>
      <c r="F929" s="228"/>
      <c r="G929" s="228"/>
      <c r="H929" s="228"/>
      <c r="I929" s="228"/>
      <c r="J929" s="228"/>
      <c r="K929" s="228"/>
      <c r="L929" s="199"/>
      <c r="M929" s="199"/>
      <c r="N929" s="199"/>
      <c r="O929" s="199"/>
      <c r="P929" s="199"/>
      <c r="Q929" s="199"/>
      <c r="R929" s="199"/>
      <c r="S929" s="199"/>
      <c r="T929" s="199"/>
      <c r="U929" s="199"/>
      <c r="V929" s="199"/>
      <c r="W929" s="199"/>
      <c r="X929" s="199"/>
      <c r="Y929" s="199"/>
      <c r="Z929" s="199"/>
      <c r="AA929" s="199"/>
      <c r="AB929" s="199">
        <f>L929+P929-T929-X929</f>
        <v>0</v>
      </c>
      <c r="AC929" s="199"/>
      <c r="AD929" s="199"/>
      <c r="AE929" s="199"/>
    </row>
    <row r="930" spans="3:45" ht="12.75" hidden="1" customHeight="1">
      <c r="C930" s="228" t="s">
        <v>86</v>
      </c>
      <c r="D930" s="228"/>
      <c r="E930" s="228"/>
      <c r="F930" s="228"/>
      <c r="G930" s="228"/>
      <c r="H930" s="228"/>
      <c r="I930" s="228"/>
      <c r="J930" s="228"/>
      <c r="K930" s="228"/>
      <c r="L930" s="199"/>
      <c r="M930" s="199"/>
      <c r="N930" s="199"/>
      <c r="O930" s="199"/>
      <c r="P930" s="199"/>
      <c r="Q930" s="199"/>
      <c r="R930" s="199"/>
      <c r="S930" s="199"/>
      <c r="T930" s="199"/>
      <c r="U930" s="199"/>
      <c r="V930" s="199"/>
      <c r="W930" s="199"/>
      <c r="X930" s="199"/>
      <c r="Y930" s="199"/>
      <c r="Z930" s="199"/>
      <c r="AA930" s="199"/>
      <c r="AB930" s="199">
        <f>L930+P930-T930-X930</f>
        <v>0</v>
      </c>
      <c r="AC930" s="199"/>
      <c r="AD930" s="199"/>
      <c r="AE930" s="199"/>
    </row>
    <row r="931" spans="3:45" ht="12.75" hidden="1" customHeight="1">
      <c r="C931" s="381" t="s">
        <v>87</v>
      </c>
      <c r="D931" s="381"/>
      <c r="E931" s="381"/>
      <c r="F931" s="381"/>
      <c r="G931" s="381"/>
      <c r="H931" s="381"/>
      <c r="I931" s="381"/>
      <c r="J931" s="381"/>
      <c r="K931" s="381"/>
      <c r="L931" s="199"/>
      <c r="M931" s="199"/>
      <c r="N931" s="199"/>
      <c r="O931" s="199"/>
      <c r="P931" s="199"/>
      <c r="Q931" s="199"/>
      <c r="R931" s="199"/>
      <c r="S931" s="199"/>
      <c r="T931" s="199"/>
      <c r="U931" s="199"/>
      <c r="V931" s="199"/>
      <c r="W931" s="199"/>
      <c r="X931" s="199"/>
      <c r="Y931" s="199"/>
      <c r="Z931" s="199"/>
      <c r="AA931" s="199"/>
      <c r="AB931" s="199">
        <f>L931+P931-T931-X931</f>
        <v>0</v>
      </c>
      <c r="AC931" s="199"/>
      <c r="AD931" s="199"/>
      <c r="AE931" s="199"/>
    </row>
    <row r="932" spans="3:45" ht="12.75" hidden="1" customHeight="1">
      <c r="C932" s="519"/>
      <c r="D932" s="519"/>
      <c r="E932" s="519"/>
      <c r="F932" s="519"/>
      <c r="G932" s="519"/>
      <c r="H932" s="519"/>
      <c r="I932" s="519"/>
      <c r="J932" s="519"/>
      <c r="K932" s="519"/>
      <c r="L932" s="231"/>
      <c r="M932" s="231"/>
      <c r="N932" s="231"/>
      <c r="O932" s="231"/>
      <c r="P932" s="231"/>
      <c r="Q932" s="231"/>
      <c r="R932" s="231"/>
      <c r="S932" s="231"/>
      <c r="T932" s="231"/>
      <c r="U932" s="231"/>
      <c r="V932" s="231"/>
      <c r="W932" s="231"/>
      <c r="X932" s="231"/>
      <c r="Y932" s="231"/>
      <c r="Z932" s="231"/>
      <c r="AA932" s="231"/>
      <c r="AB932" s="231"/>
      <c r="AC932" s="231"/>
      <c r="AD932" s="231"/>
      <c r="AE932" s="231"/>
    </row>
    <row r="933" spans="3:45" ht="12.75" hidden="1" customHeight="1">
      <c r="C933" s="236" t="s">
        <v>88</v>
      </c>
      <c r="D933" s="236"/>
      <c r="E933" s="236"/>
      <c r="F933" s="236"/>
      <c r="G933" s="236"/>
      <c r="H933" s="236"/>
      <c r="I933" s="236"/>
      <c r="J933" s="236"/>
      <c r="K933" s="236"/>
      <c r="L933" s="237">
        <f>SUM(L924:O932)</f>
        <v>0</v>
      </c>
      <c r="M933" s="237"/>
      <c r="N933" s="237"/>
      <c r="O933" s="237"/>
      <c r="P933" s="237">
        <f t="shared" ref="P933" si="144">SUM(P924:S932)</f>
        <v>0</v>
      </c>
      <c r="Q933" s="237"/>
      <c r="R933" s="237"/>
      <c r="S933" s="237"/>
      <c r="T933" s="237">
        <f t="shared" ref="T933" si="145">SUM(T924:W932)</f>
        <v>0</v>
      </c>
      <c r="U933" s="237"/>
      <c r="V933" s="237"/>
      <c r="W933" s="237"/>
      <c r="X933" s="237">
        <f t="shared" ref="X933" si="146">SUM(X924:AA932)</f>
        <v>0</v>
      </c>
      <c r="Y933" s="237"/>
      <c r="Z933" s="237"/>
      <c r="AA933" s="237"/>
      <c r="AB933" s="237">
        <f t="shared" ref="AB933" si="147">SUM(AB924:AE932)</f>
        <v>0</v>
      </c>
      <c r="AC933" s="237"/>
      <c r="AD933" s="237"/>
      <c r="AE933" s="237"/>
    </row>
    <row r="934" spans="3:45" ht="12.75" hidden="1" customHeight="1"/>
    <row r="935" spans="3:45" ht="12.75" hidden="1" customHeight="1">
      <c r="C935" s="278" t="s">
        <v>1299</v>
      </c>
      <c r="D935" s="278"/>
      <c r="E935" s="278"/>
      <c r="F935" s="278"/>
      <c r="G935" s="278"/>
      <c r="H935" s="278"/>
      <c r="I935" s="278"/>
      <c r="J935" s="278"/>
      <c r="K935" s="278"/>
      <c r="L935" s="278"/>
      <c r="M935" s="278"/>
      <c r="N935" s="278"/>
      <c r="O935" s="278"/>
      <c r="P935" s="278"/>
      <c r="Q935" s="278"/>
      <c r="R935" s="278"/>
      <c r="S935" s="278"/>
      <c r="T935" s="278"/>
      <c r="U935" s="278"/>
      <c r="V935" s="278"/>
      <c r="W935" s="278"/>
      <c r="X935" s="278"/>
      <c r="Y935" s="278"/>
      <c r="Z935" s="278"/>
      <c r="AA935" s="278"/>
      <c r="AB935" s="278"/>
      <c r="AC935" s="278"/>
      <c r="AD935" s="278"/>
      <c r="AE935" s="278"/>
      <c r="AF935" s="278"/>
      <c r="AG935" s="278"/>
      <c r="AH935" s="278"/>
      <c r="AI935" s="278"/>
      <c r="AJ935" s="278"/>
      <c r="AK935" s="278"/>
      <c r="AL935" s="278"/>
      <c r="AM935" s="278"/>
      <c r="AN935" s="278"/>
      <c r="AO935" s="278"/>
      <c r="AP935" s="278"/>
      <c r="AQ935" s="278"/>
      <c r="AR935" s="278"/>
      <c r="AS935" s="278"/>
    </row>
    <row r="936" spans="3:45" ht="12.75" hidden="1" customHeight="1">
      <c r="C936" s="278"/>
      <c r="D936" s="278"/>
      <c r="E936" s="278"/>
      <c r="F936" s="278"/>
      <c r="G936" s="278"/>
      <c r="H936" s="278"/>
      <c r="I936" s="278"/>
      <c r="J936" s="278"/>
      <c r="K936" s="278"/>
      <c r="L936" s="278"/>
      <c r="M936" s="278"/>
      <c r="N936" s="278"/>
      <c r="O936" s="278"/>
      <c r="P936" s="278"/>
      <c r="Q936" s="278"/>
      <c r="R936" s="278"/>
      <c r="S936" s="278"/>
      <c r="T936" s="278"/>
      <c r="U936" s="278"/>
      <c r="V936" s="278"/>
      <c r="W936" s="278"/>
      <c r="X936" s="278"/>
      <c r="Y936" s="278"/>
      <c r="Z936" s="278"/>
      <c r="AA936" s="278"/>
      <c r="AB936" s="278"/>
      <c r="AC936" s="278"/>
      <c r="AD936" s="278"/>
      <c r="AE936" s="278"/>
      <c r="AF936" s="278"/>
      <c r="AG936" s="278"/>
      <c r="AH936" s="278"/>
      <c r="AI936" s="278"/>
      <c r="AJ936" s="278"/>
      <c r="AK936" s="278"/>
      <c r="AL936" s="278"/>
      <c r="AM936" s="278"/>
      <c r="AN936" s="278"/>
      <c r="AO936" s="278"/>
      <c r="AP936" s="278"/>
      <c r="AQ936" s="278"/>
      <c r="AR936" s="278"/>
      <c r="AS936" s="278"/>
    </row>
    <row r="937" spans="3:45" ht="12.75" hidden="1" customHeight="1">
      <c r="C937" s="278"/>
      <c r="D937" s="278"/>
      <c r="E937" s="278"/>
      <c r="F937" s="278"/>
      <c r="G937" s="278"/>
      <c r="H937" s="278"/>
      <c r="I937" s="278"/>
      <c r="J937" s="278"/>
      <c r="K937" s="278"/>
      <c r="L937" s="278"/>
      <c r="M937" s="278"/>
      <c r="N937" s="278"/>
      <c r="O937" s="278"/>
      <c r="P937" s="278"/>
      <c r="Q937" s="278"/>
      <c r="R937" s="278"/>
      <c r="S937" s="278"/>
      <c r="T937" s="278"/>
      <c r="U937" s="278"/>
      <c r="V937" s="278"/>
      <c r="W937" s="278"/>
      <c r="X937" s="278"/>
      <c r="Y937" s="278"/>
      <c r="Z937" s="278"/>
      <c r="AA937" s="278"/>
      <c r="AB937" s="278"/>
      <c r="AC937" s="278"/>
      <c r="AD937" s="278"/>
      <c r="AE937" s="278"/>
      <c r="AF937" s="278"/>
      <c r="AG937" s="278"/>
      <c r="AH937" s="278"/>
      <c r="AI937" s="278"/>
      <c r="AJ937" s="278"/>
      <c r="AK937" s="278"/>
      <c r="AL937" s="278"/>
      <c r="AM937" s="278"/>
      <c r="AN937" s="278"/>
      <c r="AO937" s="278"/>
      <c r="AP937" s="278"/>
      <c r="AQ937" s="278"/>
      <c r="AR937" s="278"/>
      <c r="AS937" s="278"/>
    </row>
    <row r="938" spans="3:45" ht="12.75" hidden="1" customHeight="1"/>
    <row r="939" spans="3:45" ht="12.75" hidden="1" customHeight="1">
      <c r="C939" s="279" t="s">
        <v>1270</v>
      </c>
      <c r="D939" s="279"/>
      <c r="E939" s="279"/>
      <c r="F939" s="279"/>
      <c r="G939" s="279"/>
      <c r="H939" s="279"/>
      <c r="I939" s="279"/>
      <c r="J939" s="279"/>
      <c r="K939" s="279"/>
      <c r="L939" s="279"/>
      <c r="M939" s="279"/>
      <c r="N939" s="279"/>
      <c r="O939" s="279"/>
      <c r="P939" s="279"/>
      <c r="Q939" s="279"/>
      <c r="R939" s="279"/>
      <c r="S939" s="279"/>
      <c r="T939" s="279"/>
      <c r="U939" s="279"/>
      <c r="V939" s="279"/>
      <c r="W939" s="279"/>
      <c r="X939" s="279"/>
      <c r="Y939" s="279"/>
      <c r="Z939" s="279"/>
      <c r="AA939" s="279"/>
      <c r="AB939" s="279"/>
      <c r="AC939" s="279"/>
      <c r="AD939" s="279"/>
      <c r="AE939" s="279"/>
      <c r="AF939" s="279"/>
      <c r="AG939" s="279"/>
      <c r="AH939" s="279"/>
      <c r="AI939" s="279"/>
      <c r="AJ939" s="279"/>
      <c r="AK939" s="279"/>
      <c r="AL939" s="279"/>
      <c r="AM939" s="279"/>
      <c r="AN939" s="279"/>
      <c r="AO939" s="279"/>
      <c r="AP939" s="279"/>
      <c r="AQ939" s="279"/>
      <c r="AR939" s="279"/>
      <c r="AS939" s="279"/>
    </row>
    <row r="940" spans="3:45" ht="12.75" hidden="1" customHeight="1">
      <c r="C940" s="279"/>
      <c r="D940" s="279"/>
      <c r="E940" s="279"/>
      <c r="F940" s="279"/>
      <c r="G940" s="279"/>
      <c r="H940" s="279"/>
      <c r="I940" s="279"/>
      <c r="J940" s="279"/>
      <c r="K940" s="279"/>
      <c r="L940" s="279"/>
      <c r="M940" s="279"/>
      <c r="N940" s="279"/>
      <c r="O940" s="279"/>
      <c r="P940" s="279"/>
      <c r="Q940" s="279"/>
      <c r="R940" s="279"/>
      <c r="S940" s="279"/>
      <c r="T940" s="279"/>
      <c r="U940" s="279"/>
      <c r="V940" s="279"/>
      <c r="W940" s="279"/>
      <c r="X940" s="279"/>
      <c r="Y940" s="279"/>
      <c r="Z940" s="279"/>
      <c r="AA940" s="279"/>
      <c r="AB940" s="279"/>
      <c r="AC940" s="279"/>
      <c r="AD940" s="279"/>
      <c r="AE940" s="279"/>
      <c r="AF940" s="279"/>
      <c r="AG940" s="279"/>
      <c r="AH940" s="279"/>
      <c r="AI940" s="279"/>
      <c r="AJ940" s="279"/>
      <c r="AK940" s="279"/>
      <c r="AL940" s="279"/>
      <c r="AM940" s="279"/>
      <c r="AN940" s="279"/>
      <c r="AO940" s="279"/>
      <c r="AP940" s="279"/>
      <c r="AQ940" s="279"/>
      <c r="AR940" s="279"/>
      <c r="AS940" s="279"/>
    </row>
    <row r="941" spans="3:45" ht="12.75" hidden="1" customHeight="1">
      <c r="C941" s="279"/>
      <c r="D941" s="279"/>
      <c r="E941" s="279"/>
      <c r="F941" s="279"/>
      <c r="G941" s="279"/>
      <c r="H941" s="279"/>
      <c r="I941" s="279"/>
      <c r="J941" s="279"/>
      <c r="K941" s="279"/>
      <c r="L941" s="279"/>
      <c r="M941" s="279"/>
      <c r="N941" s="279"/>
      <c r="O941" s="279"/>
      <c r="P941" s="279"/>
      <c r="Q941" s="279"/>
      <c r="R941" s="279"/>
      <c r="S941" s="279"/>
      <c r="T941" s="279"/>
      <c r="U941" s="279"/>
      <c r="V941" s="279"/>
      <c r="W941" s="279"/>
      <c r="X941" s="279"/>
      <c r="Y941" s="279"/>
      <c r="Z941" s="279"/>
      <c r="AA941" s="279"/>
      <c r="AB941" s="279"/>
      <c r="AC941" s="279"/>
      <c r="AD941" s="279"/>
      <c r="AE941" s="279"/>
      <c r="AF941" s="279"/>
      <c r="AG941" s="279"/>
      <c r="AH941" s="279"/>
      <c r="AI941" s="279"/>
      <c r="AJ941" s="279"/>
      <c r="AK941" s="279"/>
      <c r="AL941" s="279"/>
      <c r="AM941" s="279"/>
      <c r="AN941" s="279"/>
      <c r="AO941" s="279"/>
      <c r="AP941" s="279"/>
      <c r="AQ941" s="279"/>
      <c r="AR941" s="279"/>
      <c r="AS941" s="279"/>
    </row>
    <row r="942" spans="3:45" ht="12.75" hidden="1" customHeight="1">
      <c r="C942" s="674" t="s">
        <v>1271</v>
      </c>
      <c r="D942" s="674"/>
      <c r="E942" s="674"/>
      <c r="F942" s="674"/>
      <c r="G942" s="674"/>
      <c r="H942" s="674"/>
      <c r="I942" s="674"/>
      <c r="J942" s="674"/>
      <c r="K942" s="674"/>
      <c r="L942" s="674"/>
      <c r="M942" s="674"/>
      <c r="N942" s="674"/>
      <c r="O942" s="674"/>
      <c r="P942" s="674"/>
      <c r="Q942" s="674"/>
      <c r="R942" s="674"/>
      <c r="S942" s="674"/>
      <c r="T942" s="674"/>
      <c r="U942" s="674"/>
      <c r="V942" s="674"/>
      <c r="W942" s="674"/>
      <c r="X942" s="674"/>
      <c r="Y942" s="674"/>
      <c r="Z942" s="674"/>
      <c r="AA942" s="674"/>
      <c r="AB942" s="674"/>
      <c r="AC942" s="674"/>
      <c r="AD942" s="674"/>
      <c r="AE942" s="674"/>
      <c r="AF942" s="674"/>
      <c r="AG942" s="674"/>
      <c r="AH942" s="674"/>
      <c r="AI942" s="674"/>
      <c r="AJ942" s="674"/>
      <c r="AK942" s="674"/>
      <c r="AL942" s="674"/>
      <c r="AM942" s="674"/>
      <c r="AN942" s="674"/>
      <c r="AO942" s="674"/>
      <c r="AP942" s="674"/>
      <c r="AQ942" s="674"/>
      <c r="AR942" s="674"/>
      <c r="AS942" s="674"/>
    </row>
    <row r="943" spans="3:45" ht="12.75" hidden="1" customHeight="1">
      <c r="C943" s="69" t="s">
        <v>1252</v>
      </c>
    </row>
    <row r="944" spans="3:45" ht="12.75" hidden="1" customHeight="1">
      <c r="C944" s="675" t="s">
        <v>86</v>
      </c>
      <c r="D944" s="623"/>
      <c r="E944" s="623"/>
      <c r="F944" s="623"/>
      <c r="G944" s="623"/>
      <c r="H944" s="623"/>
      <c r="I944" s="623"/>
      <c r="J944" s="623"/>
      <c r="K944" s="623"/>
      <c r="L944" s="623"/>
      <c r="M944" s="623"/>
      <c r="N944" s="623"/>
      <c r="O944" s="623"/>
      <c r="P944" s="623"/>
      <c r="Q944" s="623"/>
      <c r="R944" s="623"/>
      <c r="S944" s="623"/>
      <c r="T944" s="623"/>
      <c r="U944" s="623"/>
      <c r="V944" s="623"/>
      <c r="W944" s="624"/>
      <c r="X944" s="517" t="s">
        <v>73</v>
      </c>
      <c r="Y944" s="517"/>
      <c r="Z944" s="517"/>
      <c r="AA944" s="517"/>
      <c r="AB944" s="517"/>
      <c r="AC944" s="517"/>
      <c r="AD944" s="517"/>
      <c r="AE944" s="517"/>
    </row>
    <row r="945" spans="1:45" ht="12.75" hidden="1" customHeight="1">
      <c r="C945" s="263" t="s">
        <v>89</v>
      </c>
      <c r="D945" s="263"/>
      <c r="E945" s="263"/>
      <c r="F945" s="263"/>
      <c r="G945" s="263"/>
      <c r="H945" s="263"/>
      <c r="I945" s="263"/>
      <c r="J945" s="263"/>
      <c r="K945" s="263"/>
      <c r="L945" s="263"/>
      <c r="M945" s="263"/>
      <c r="N945" s="263"/>
      <c r="O945" s="263"/>
      <c r="P945" s="263"/>
      <c r="Q945" s="263"/>
      <c r="R945" s="263"/>
      <c r="S945" s="263"/>
      <c r="T945" s="263"/>
      <c r="U945" s="263"/>
      <c r="V945" s="263"/>
      <c r="W945" s="263"/>
      <c r="X945" s="265"/>
      <c r="Y945" s="265"/>
      <c r="Z945" s="265"/>
      <c r="AA945" s="265"/>
      <c r="AB945" s="265"/>
      <c r="AC945" s="265"/>
      <c r="AD945" s="265"/>
      <c r="AE945" s="265"/>
    </row>
    <row r="946" spans="1:45" ht="12.75" hidden="1" customHeight="1">
      <c r="C946" s="230" t="s">
        <v>90</v>
      </c>
      <c r="D946" s="230"/>
      <c r="E946" s="230"/>
      <c r="F946" s="230"/>
      <c r="G946" s="230"/>
      <c r="H946" s="230"/>
      <c r="I946" s="230"/>
      <c r="J946" s="230"/>
      <c r="K946" s="230"/>
      <c r="L946" s="230"/>
      <c r="M946" s="230"/>
      <c r="N946" s="230"/>
      <c r="O946" s="230"/>
      <c r="P946" s="230"/>
      <c r="Q946" s="230"/>
      <c r="R946" s="230"/>
      <c r="S946" s="230"/>
      <c r="T946" s="230"/>
      <c r="U946" s="230"/>
      <c r="V946" s="230"/>
      <c r="W946" s="230"/>
      <c r="X946" s="231"/>
      <c r="Y946" s="231"/>
      <c r="Z946" s="231"/>
      <c r="AA946" s="231"/>
      <c r="AB946" s="231"/>
      <c r="AC946" s="231"/>
      <c r="AD946" s="231"/>
      <c r="AE946" s="231"/>
    </row>
    <row r="947" spans="1:45" ht="12.75" hidden="1" customHeight="1"/>
    <row r="948" spans="1:45" ht="12.75" hidden="1" customHeight="1">
      <c r="C948" s="616" t="s">
        <v>1269</v>
      </c>
      <c r="D948" s="616"/>
      <c r="E948" s="616"/>
      <c r="F948" s="616"/>
      <c r="G948" s="616"/>
      <c r="H948" s="616"/>
      <c r="I948" s="616"/>
      <c r="J948" s="616"/>
      <c r="K948" s="616"/>
      <c r="L948" s="616"/>
      <c r="M948" s="616"/>
      <c r="N948" s="616"/>
      <c r="O948" s="616"/>
      <c r="P948" s="616"/>
      <c r="Q948" s="616"/>
      <c r="R948" s="616"/>
      <c r="S948" s="616"/>
      <c r="T948" s="616"/>
      <c r="U948" s="616"/>
      <c r="V948" s="616"/>
      <c r="W948" s="616"/>
      <c r="X948" s="616"/>
      <c r="Y948" s="616"/>
      <c r="Z948" s="616"/>
      <c r="AA948" s="616"/>
      <c r="AB948" s="616"/>
      <c r="AC948" s="616"/>
      <c r="AD948" s="616"/>
      <c r="AE948" s="616"/>
      <c r="AF948" s="616"/>
      <c r="AG948" s="616"/>
      <c r="AH948" s="616"/>
      <c r="AI948" s="616"/>
      <c r="AJ948" s="616"/>
      <c r="AK948" s="616"/>
      <c r="AL948" s="616"/>
      <c r="AM948" s="616"/>
      <c r="AN948" s="616"/>
      <c r="AO948" s="616"/>
      <c r="AP948" s="616"/>
      <c r="AQ948" s="616"/>
      <c r="AR948" s="616"/>
      <c r="AS948" s="616"/>
    </row>
    <row r="949" spans="1:45" ht="12.75" hidden="1" customHeight="1">
      <c r="C949" s="74" t="s">
        <v>1252</v>
      </c>
    </row>
    <row r="950" spans="1:45" ht="12.75" hidden="1" customHeight="1">
      <c r="C950" s="667" t="s">
        <v>79</v>
      </c>
      <c r="D950" s="668"/>
      <c r="E950" s="668"/>
      <c r="F950" s="668"/>
      <c r="G950" s="668"/>
      <c r="H950" s="668"/>
      <c r="I950" s="668"/>
      <c r="J950" s="668"/>
      <c r="K950" s="668"/>
      <c r="L950" s="668"/>
      <c r="M950" s="668"/>
      <c r="N950" s="668"/>
      <c r="O950" s="668"/>
      <c r="P950" s="668"/>
      <c r="Q950" s="668"/>
      <c r="R950" s="668"/>
      <c r="S950" s="668"/>
      <c r="T950" s="668"/>
      <c r="U950" s="668"/>
      <c r="V950" s="668"/>
      <c r="W950" s="669"/>
      <c r="X950" s="299" t="s">
        <v>56</v>
      </c>
      <c r="Y950" s="300"/>
      <c r="Z950" s="300"/>
      <c r="AA950" s="300"/>
      <c r="AB950" s="300"/>
      <c r="AC950" s="300"/>
      <c r="AD950" s="300"/>
      <c r="AE950" s="301"/>
    </row>
    <row r="951" spans="1:45" ht="12.75" hidden="1" customHeight="1">
      <c r="C951" s="670"/>
      <c r="D951" s="671"/>
      <c r="E951" s="671"/>
      <c r="F951" s="671"/>
      <c r="G951" s="671"/>
      <c r="H951" s="671"/>
      <c r="I951" s="671"/>
      <c r="J951" s="671"/>
      <c r="K951" s="671"/>
      <c r="L951" s="671"/>
      <c r="M951" s="671"/>
      <c r="N951" s="671"/>
      <c r="O951" s="671"/>
      <c r="P951" s="671"/>
      <c r="Q951" s="671"/>
      <c r="R951" s="671"/>
      <c r="S951" s="671"/>
      <c r="T951" s="671"/>
      <c r="U951" s="671"/>
      <c r="V951" s="671"/>
      <c r="W951" s="672"/>
      <c r="X951" s="302"/>
      <c r="Y951" s="303"/>
      <c r="Z951" s="303"/>
      <c r="AA951" s="303"/>
      <c r="AB951" s="303"/>
      <c r="AC951" s="303"/>
      <c r="AD951" s="303"/>
      <c r="AE951" s="304"/>
    </row>
    <row r="952" spans="1:45" ht="12.75" hidden="1" customHeight="1">
      <c r="C952" s="571" t="s">
        <v>1479</v>
      </c>
      <c r="D952" s="571"/>
      <c r="E952" s="571"/>
      <c r="F952" s="571"/>
      <c r="G952" s="571"/>
      <c r="H952" s="571"/>
      <c r="I952" s="571"/>
      <c r="J952" s="571"/>
      <c r="K952" s="571"/>
      <c r="L952" s="571"/>
      <c r="M952" s="571"/>
      <c r="N952" s="571"/>
      <c r="O952" s="571"/>
      <c r="P952" s="571"/>
      <c r="Q952" s="571"/>
      <c r="R952" s="571"/>
      <c r="S952" s="571"/>
      <c r="T952" s="571"/>
      <c r="U952" s="571"/>
      <c r="V952" s="571"/>
      <c r="W952" s="571"/>
      <c r="X952" s="666"/>
      <c r="Y952" s="666"/>
      <c r="Z952" s="666"/>
      <c r="AA952" s="666"/>
      <c r="AB952" s="666"/>
      <c r="AC952" s="666"/>
      <c r="AD952" s="666"/>
      <c r="AE952" s="666"/>
    </row>
    <row r="953" spans="1:45" ht="12.75" hidden="1" customHeight="1">
      <c r="C953" s="75" t="s">
        <v>1207</v>
      </c>
    </row>
    <row r="954" spans="1:45" ht="12.75" hidden="1" customHeight="1">
      <c r="C954" s="673" t="s">
        <v>1224</v>
      </c>
      <c r="D954" s="673"/>
      <c r="E954" s="673"/>
      <c r="F954" s="673"/>
      <c r="G954" s="673"/>
      <c r="H954" s="673"/>
      <c r="I954" s="673"/>
      <c r="J954" s="673"/>
      <c r="K954" s="673"/>
      <c r="L954" s="673"/>
      <c r="M954" s="673"/>
      <c r="N954" s="673"/>
      <c r="O954" s="673"/>
      <c r="P954" s="673"/>
      <c r="Q954" s="673"/>
      <c r="R954" s="673"/>
      <c r="S954" s="673"/>
      <c r="T954" s="673"/>
      <c r="U954" s="673"/>
      <c r="V954" s="673"/>
      <c r="W954" s="673"/>
      <c r="X954" s="673"/>
      <c r="Y954" s="673"/>
      <c r="Z954" s="673"/>
      <c r="AA954" s="673"/>
      <c r="AB954" s="673"/>
      <c r="AC954" s="673"/>
      <c r="AD954" s="673"/>
      <c r="AE954" s="673"/>
      <c r="AF954" s="673"/>
      <c r="AG954" s="673"/>
      <c r="AH954" s="673"/>
      <c r="AI954" s="673"/>
      <c r="AJ954" s="673"/>
      <c r="AK954" s="673"/>
      <c r="AL954" s="673"/>
      <c r="AM954" s="673"/>
      <c r="AN954" s="673"/>
      <c r="AO954" s="673"/>
      <c r="AP954" s="673"/>
      <c r="AQ954" s="673"/>
      <c r="AR954" s="673"/>
      <c r="AS954" s="673"/>
    </row>
    <row r="955" spans="1:45" ht="6" customHeight="1"/>
    <row r="956" spans="1:45" ht="12.75" customHeight="1">
      <c r="C956" s="272" t="s">
        <v>1542</v>
      </c>
      <c r="D956" s="272"/>
      <c r="E956" s="272"/>
      <c r="F956" s="272"/>
      <c r="G956" s="272"/>
      <c r="H956" s="272"/>
      <c r="I956" s="272"/>
      <c r="J956" s="272"/>
      <c r="K956" s="272"/>
      <c r="L956" s="272"/>
      <c r="M956" s="272"/>
      <c r="N956" s="272"/>
      <c r="O956" s="272"/>
      <c r="P956" s="272"/>
      <c r="Q956" s="272"/>
      <c r="R956" s="272"/>
      <c r="S956" s="272"/>
      <c r="T956" s="272"/>
      <c r="U956" s="272"/>
      <c r="V956" s="272"/>
      <c r="W956" s="272"/>
      <c r="X956" s="272"/>
      <c r="Y956" s="272"/>
      <c r="Z956" s="272"/>
      <c r="AA956" s="272"/>
      <c r="AB956" s="272"/>
      <c r="AC956" s="272"/>
      <c r="AD956" s="272"/>
      <c r="AE956" s="272"/>
      <c r="AF956" s="272"/>
      <c r="AG956" s="272"/>
      <c r="AH956" s="272"/>
      <c r="AI956" s="272"/>
      <c r="AJ956" s="272"/>
      <c r="AK956" s="272"/>
      <c r="AL956" s="272"/>
      <c r="AM956" s="272"/>
      <c r="AN956" s="272"/>
      <c r="AO956" s="272"/>
      <c r="AP956" s="272"/>
      <c r="AQ956" s="272"/>
      <c r="AR956" s="272"/>
      <c r="AS956" s="272"/>
    </row>
    <row r="958" spans="1:45" ht="12.75" customHeight="1">
      <c r="A958" s="93" t="s">
        <v>437</v>
      </c>
      <c r="B958" s="94"/>
      <c r="C958" s="297" t="s">
        <v>438</v>
      </c>
      <c r="D958" s="297"/>
      <c r="E958" s="297"/>
      <c r="F958" s="297"/>
      <c r="G958" s="297"/>
      <c r="H958" s="297"/>
      <c r="I958" s="297"/>
      <c r="J958" s="297"/>
      <c r="K958" s="297"/>
      <c r="L958" s="297"/>
      <c r="M958" s="297"/>
      <c r="N958" s="297"/>
      <c r="O958" s="297"/>
      <c r="P958" s="297"/>
      <c r="Q958" s="297"/>
      <c r="R958" s="297"/>
      <c r="S958" s="297"/>
      <c r="T958" s="297"/>
      <c r="U958" s="297"/>
      <c r="V958" s="297"/>
      <c r="W958" s="297"/>
      <c r="X958" s="297"/>
      <c r="Y958" s="297"/>
      <c r="Z958" s="297"/>
      <c r="AA958" s="297"/>
      <c r="AB958" s="297"/>
      <c r="AC958" s="297"/>
      <c r="AD958" s="297"/>
      <c r="AE958" s="297"/>
      <c r="AF958" s="297"/>
      <c r="AG958" s="297"/>
      <c r="AH958" s="297"/>
      <c r="AI958" s="297"/>
      <c r="AJ958" s="297"/>
      <c r="AK958" s="297"/>
      <c r="AL958" s="297"/>
      <c r="AM958" s="297"/>
      <c r="AN958" s="297"/>
      <c r="AO958" s="297"/>
      <c r="AP958" s="297"/>
      <c r="AQ958" s="297"/>
      <c r="AR958" s="297"/>
      <c r="AS958" s="297"/>
    </row>
    <row r="959" spans="1:45" ht="15" customHeight="1">
      <c r="C959" s="278" t="s">
        <v>1541</v>
      </c>
      <c r="D959" s="278"/>
      <c r="E959" s="278"/>
      <c r="F959" s="278"/>
      <c r="G959" s="278"/>
      <c r="H959" s="278"/>
      <c r="I959" s="278"/>
      <c r="J959" s="278"/>
      <c r="K959" s="278"/>
      <c r="L959" s="278"/>
      <c r="M959" s="278"/>
      <c r="N959" s="278"/>
      <c r="O959" s="278"/>
      <c r="P959" s="278"/>
      <c r="Q959" s="278"/>
      <c r="R959" s="278"/>
      <c r="S959" s="278"/>
      <c r="T959" s="278"/>
      <c r="U959" s="278"/>
      <c r="V959" s="278"/>
      <c r="W959" s="278"/>
      <c r="X959" s="278"/>
      <c r="Y959" s="278"/>
      <c r="Z959" s="278"/>
      <c r="AA959" s="278"/>
      <c r="AB959" s="278"/>
      <c r="AC959" s="278"/>
      <c r="AD959" s="278"/>
      <c r="AE959" s="278"/>
      <c r="AF959" s="278"/>
      <c r="AG959" s="278"/>
      <c r="AH959" s="278"/>
      <c r="AI959" s="278"/>
      <c r="AJ959" s="278"/>
      <c r="AK959" s="278"/>
      <c r="AL959" s="278"/>
      <c r="AM959" s="278"/>
      <c r="AN959" s="278"/>
      <c r="AO959" s="278"/>
      <c r="AP959" s="278"/>
      <c r="AQ959" s="278"/>
      <c r="AR959" s="278"/>
      <c r="AS959" s="278"/>
    </row>
    <row r="960" spans="1:45" ht="7.5" customHeight="1"/>
    <row r="961" spans="3:45" ht="12.75" hidden="1" customHeight="1">
      <c r="C961" s="208" t="s">
        <v>1273</v>
      </c>
      <c r="D961" s="208"/>
      <c r="E961" s="208"/>
      <c r="F961" s="208"/>
      <c r="G961" s="208"/>
      <c r="H961" s="208"/>
      <c r="I961" s="208"/>
      <c r="J961" s="208"/>
      <c r="K961" s="208"/>
      <c r="L961" s="208"/>
      <c r="M961" s="208"/>
      <c r="N961" s="208"/>
      <c r="O961" s="208"/>
      <c r="P961" s="208"/>
      <c r="Q961" s="208"/>
      <c r="R961" s="208"/>
      <c r="S961" s="208"/>
      <c r="T961" s="208"/>
      <c r="U961" s="208"/>
      <c r="V961" s="208"/>
      <c r="W961" s="208"/>
      <c r="X961" s="208"/>
      <c r="Y961" s="208"/>
      <c r="Z961" s="208"/>
      <c r="AA961" s="208"/>
      <c r="AB961" s="208"/>
      <c r="AC961" s="208"/>
      <c r="AD961" s="208"/>
      <c r="AE961" s="208"/>
      <c r="AF961" s="208"/>
      <c r="AG961" s="208"/>
      <c r="AH961" s="208"/>
      <c r="AI961" s="208"/>
      <c r="AJ961" s="208"/>
      <c r="AK961" s="208"/>
      <c r="AL961" s="208"/>
      <c r="AM961" s="208"/>
      <c r="AN961" s="208"/>
      <c r="AO961" s="208"/>
      <c r="AP961" s="208"/>
      <c r="AQ961" s="208"/>
      <c r="AR961" s="208"/>
      <c r="AS961" s="208"/>
    </row>
    <row r="962" spans="3:45" ht="12.75" hidden="1" customHeight="1">
      <c r="C962" s="72" t="s">
        <v>1252</v>
      </c>
    </row>
    <row r="963" spans="3:45" ht="12.75" hidden="1" customHeight="1">
      <c r="C963" s="235" t="s">
        <v>13</v>
      </c>
      <c r="D963" s="235"/>
      <c r="E963" s="235"/>
      <c r="F963" s="235"/>
      <c r="G963" s="235"/>
      <c r="H963" s="235"/>
      <c r="I963" s="235"/>
      <c r="J963" s="235"/>
      <c r="K963" s="235"/>
      <c r="L963" s="235"/>
      <c r="M963" s="235" t="s">
        <v>91</v>
      </c>
      <c r="N963" s="235"/>
      <c r="O963" s="235"/>
      <c r="P963" s="235"/>
      <c r="Q963" s="235"/>
      <c r="R963" s="235"/>
      <c r="S963" s="235"/>
      <c r="T963" s="235"/>
      <c r="U963" s="235" t="s">
        <v>92</v>
      </c>
      <c r="V963" s="235"/>
      <c r="W963" s="235"/>
      <c r="X963" s="235"/>
      <c r="Y963" s="235"/>
      <c r="Z963" s="235"/>
      <c r="AA963" s="235"/>
      <c r="AB963" s="235"/>
      <c r="AC963" s="235" t="s">
        <v>93</v>
      </c>
      <c r="AD963" s="235"/>
      <c r="AE963" s="235"/>
      <c r="AF963" s="235"/>
      <c r="AG963" s="235"/>
      <c r="AH963" s="235"/>
      <c r="AI963" s="235"/>
      <c r="AJ963" s="235"/>
    </row>
    <row r="964" spans="3:45" ht="12.75" hidden="1" customHeight="1">
      <c r="C964" s="518"/>
      <c r="D964" s="518"/>
      <c r="E964" s="518"/>
      <c r="F964" s="518"/>
      <c r="G964" s="518"/>
      <c r="H964" s="518"/>
      <c r="I964" s="518"/>
      <c r="J964" s="518"/>
      <c r="K964" s="518"/>
      <c r="L964" s="518"/>
      <c r="M964" s="518"/>
      <c r="N964" s="518"/>
      <c r="O964" s="518"/>
      <c r="P964" s="518"/>
      <c r="Q964" s="518"/>
      <c r="R964" s="518"/>
      <c r="S964" s="518"/>
      <c r="T964" s="518"/>
      <c r="U964" s="518"/>
      <c r="V964" s="518"/>
      <c r="W964" s="518"/>
      <c r="X964" s="518"/>
      <c r="Y964" s="518"/>
      <c r="Z964" s="518"/>
      <c r="AA964" s="518"/>
      <c r="AB964" s="518"/>
      <c r="AC964" s="518"/>
      <c r="AD964" s="518"/>
      <c r="AE964" s="518"/>
      <c r="AF964" s="518"/>
      <c r="AG964" s="518"/>
      <c r="AH964" s="518"/>
      <c r="AI964" s="518"/>
      <c r="AJ964" s="518"/>
    </row>
    <row r="965" spans="3:45" ht="12.75" hidden="1" customHeight="1">
      <c r="C965" s="518"/>
      <c r="D965" s="518"/>
      <c r="E965" s="518"/>
      <c r="F965" s="518"/>
      <c r="G965" s="518"/>
      <c r="H965" s="518"/>
      <c r="I965" s="518"/>
      <c r="J965" s="518"/>
      <c r="K965" s="518"/>
      <c r="L965" s="518"/>
      <c r="M965" s="518"/>
      <c r="N965" s="518"/>
      <c r="O965" s="518"/>
      <c r="P965" s="518"/>
      <c r="Q965" s="518"/>
      <c r="R965" s="518"/>
      <c r="S965" s="518"/>
      <c r="T965" s="518"/>
      <c r="U965" s="518"/>
      <c r="V965" s="518"/>
      <c r="W965" s="518"/>
      <c r="X965" s="518"/>
      <c r="Y965" s="518"/>
      <c r="Z965" s="518"/>
      <c r="AA965" s="518"/>
      <c r="AB965" s="518"/>
      <c r="AC965" s="518"/>
      <c r="AD965" s="518"/>
      <c r="AE965" s="518"/>
      <c r="AF965" s="518"/>
      <c r="AG965" s="518"/>
      <c r="AH965" s="518"/>
      <c r="AI965" s="518"/>
      <c r="AJ965" s="518"/>
    </row>
    <row r="966" spans="3:45" ht="12.75" hidden="1" customHeight="1">
      <c r="C966" s="518"/>
      <c r="D966" s="518"/>
      <c r="E966" s="518"/>
      <c r="F966" s="518"/>
      <c r="G966" s="518"/>
      <c r="H966" s="518"/>
      <c r="I966" s="518"/>
      <c r="J966" s="518"/>
      <c r="K966" s="518"/>
      <c r="L966" s="518"/>
      <c r="M966" s="518"/>
      <c r="N966" s="518"/>
      <c r="O966" s="518"/>
      <c r="P966" s="518"/>
      <c r="Q966" s="518"/>
      <c r="R966" s="518"/>
      <c r="S966" s="518"/>
      <c r="T966" s="518"/>
      <c r="U966" s="518"/>
      <c r="V966" s="518"/>
      <c r="W966" s="518"/>
      <c r="X966" s="518"/>
      <c r="Y966" s="518"/>
      <c r="Z966" s="518"/>
      <c r="AA966" s="518"/>
      <c r="AB966" s="518"/>
      <c r="AC966" s="518"/>
      <c r="AD966" s="518"/>
      <c r="AE966" s="518"/>
      <c r="AF966" s="518"/>
      <c r="AG966" s="518"/>
      <c r="AH966" s="518"/>
      <c r="AI966" s="518"/>
      <c r="AJ966" s="518"/>
    </row>
    <row r="967" spans="3:45" ht="12.75" hidden="1" customHeight="1">
      <c r="C967" s="582" t="s">
        <v>26</v>
      </c>
      <c r="D967" s="582"/>
      <c r="E967" s="582"/>
      <c r="F967" s="582"/>
      <c r="G967" s="582"/>
      <c r="H967" s="582"/>
      <c r="I967" s="582"/>
      <c r="J967" s="582"/>
      <c r="K967" s="582"/>
      <c r="L967" s="582"/>
      <c r="M967" s="582" t="s">
        <v>30</v>
      </c>
      <c r="N967" s="582"/>
      <c r="O967" s="582"/>
      <c r="P967" s="582"/>
      <c r="Q967" s="582"/>
      <c r="R967" s="582"/>
      <c r="S967" s="582"/>
      <c r="T967" s="582"/>
      <c r="U967" s="582" t="s">
        <v>31</v>
      </c>
      <c r="V967" s="582"/>
      <c r="W967" s="582"/>
      <c r="X967" s="582"/>
      <c r="Y967" s="582"/>
      <c r="Z967" s="582"/>
      <c r="AA967" s="582"/>
      <c r="AB967" s="582"/>
      <c r="AC967" s="582" t="s">
        <v>33</v>
      </c>
      <c r="AD967" s="582"/>
      <c r="AE967" s="582"/>
      <c r="AF967" s="582"/>
      <c r="AG967" s="582"/>
      <c r="AH967" s="582"/>
      <c r="AI967" s="582"/>
      <c r="AJ967" s="582"/>
    </row>
    <row r="968" spans="3:45" ht="12.75" hidden="1" customHeight="1">
      <c r="C968" s="263" t="s">
        <v>94</v>
      </c>
      <c r="D968" s="263"/>
      <c r="E968" s="263"/>
      <c r="F968" s="263"/>
      <c r="G968" s="263"/>
      <c r="H968" s="263"/>
      <c r="I968" s="263"/>
      <c r="J968" s="263"/>
      <c r="K968" s="263"/>
      <c r="L968" s="263"/>
      <c r="M968" s="265"/>
      <c r="N968" s="265"/>
      <c r="O968" s="265"/>
      <c r="P968" s="265"/>
      <c r="Q968" s="265"/>
      <c r="R968" s="265"/>
      <c r="S968" s="265"/>
      <c r="T968" s="265"/>
      <c r="U968" s="265"/>
      <c r="V968" s="265"/>
      <c r="W968" s="265"/>
      <c r="X968" s="265"/>
      <c r="Y968" s="265"/>
      <c r="Z968" s="265"/>
      <c r="AA968" s="265"/>
      <c r="AB968" s="265"/>
      <c r="AC968" s="265"/>
      <c r="AD968" s="265"/>
      <c r="AE968" s="265"/>
      <c r="AF968" s="265"/>
      <c r="AG968" s="265"/>
      <c r="AH968" s="265"/>
      <c r="AI968" s="265"/>
      <c r="AJ968" s="265"/>
    </row>
    <row r="969" spans="3:45" ht="12.75" hidden="1" customHeight="1">
      <c r="C969" s="228" t="s">
        <v>95</v>
      </c>
      <c r="D969" s="228"/>
      <c r="E969" s="228"/>
      <c r="F969" s="228"/>
      <c r="G969" s="228"/>
      <c r="H969" s="228"/>
      <c r="I969" s="228"/>
      <c r="J969" s="228"/>
      <c r="K969" s="228"/>
      <c r="L969" s="228"/>
      <c r="M969" s="199"/>
      <c r="N969" s="199"/>
      <c r="O969" s="199"/>
      <c r="P969" s="199"/>
      <c r="Q969" s="199"/>
      <c r="R969" s="199"/>
      <c r="S969" s="199"/>
      <c r="T969" s="199"/>
      <c r="U969" s="199"/>
      <c r="V969" s="199"/>
      <c r="W969" s="199"/>
      <c r="X969" s="199"/>
      <c r="Y969" s="199"/>
      <c r="Z969" s="199"/>
      <c r="AA969" s="199"/>
      <c r="AB969" s="199"/>
      <c r="AC969" s="199"/>
      <c r="AD969" s="199"/>
      <c r="AE969" s="199"/>
      <c r="AF969" s="199"/>
      <c r="AG969" s="199"/>
      <c r="AH969" s="199"/>
      <c r="AI969" s="199"/>
      <c r="AJ969" s="199"/>
    </row>
    <row r="970" spans="3:45" ht="12.75" hidden="1" customHeight="1">
      <c r="C970" s="230" t="s">
        <v>96</v>
      </c>
      <c r="D970" s="230"/>
      <c r="E970" s="230"/>
      <c r="F970" s="230"/>
      <c r="G970" s="230"/>
      <c r="H970" s="230"/>
      <c r="I970" s="230"/>
      <c r="J970" s="230"/>
      <c r="K970" s="230"/>
      <c r="L970" s="230"/>
      <c r="M970" s="231"/>
      <c r="N970" s="231"/>
      <c r="O970" s="231"/>
      <c r="P970" s="231"/>
      <c r="Q970" s="231"/>
      <c r="R970" s="231"/>
      <c r="S970" s="231"/>
      <c r="T970" s="231"/>
      <c r="U970" s="231"/>
      <c r="V970" s="231"/>
      <c r="W970" s="231"/>
      <c r="X970" s="231"/>
      <c r="Y970" s="231"/>
      <c r="Z970" s="231"/>
      <c r="AA970" s="231"/>
      <c r="AB970" s="231"/>
      <c r="AC970" s="231"/>
      <c r="AD970" s="231"/>
      <c r="AE970" s="231"/>
      <c r="AF970" s="231"/>
      <c r="AG970" s="231"/>
      <c r="AH970" s="231"/>
      <c r="AI970" s="231"/>
      <c r="AJ970" s="231"/>
    </row>
    <row r="971" spans="3:45" ht="12.75" hidden="1" customHeight="1"/>
    <row r="972" spans="3:45" ht="12.75" hidden="1" customHeight="1">
      <c r="C972" s="72" t="s">
        <v>1252</v>
      </c>
    </row>
    <row r="973" spans="3:45" ht="12.75" hidden="1" customHeight="1">
      <c r="C973" s="235" t="s">
        <v>97</v>
      </c>
      <c r="D973" s="235"/>
      <c r="E973" s="235"/>
      <c r="F973" s="235"/>
      <c r="G973" s="235"/>
      <c r="H973" s="235"/>
      <c r="I973" s="235"/>
      <c r="J973" s="235"/>
      <c r="K973" s="235"/>
      <c r="L973" s="235"/>
      <c r="M973" s="235"/>
      <c r="N973" s="235"/>
      <c r="O973" s="235"/>
      <c r="P973" s="235"/>
      <c r="Q973" s="235"/>
      <c r="R973" s="235"/>
      <c r="S973" s="235"/>
      <c r="T973" s="235"/>
      <c r="U973" s="235" t="s">
        <v>91</v>
      </c>
      <c r="V973" s="235"/>
      <c r="W973" s="235"/>
      <c r="X973" s="235"/>
      <c r="Y973" s="235"/>
      <c r="Z973" s="235"/>
      <c r="AA973" s="235"/>
      <c r="AB973" s="235"/>
      <c r="AC973" s="235" t="s">
        <v>1480</v>
      </c>
      <c r="AD973" s="235"/>
      <c r="AE973" s="235"/>
      <c r="AF973" s="235"/>
      <c r="AG973" s="235"/>
      <c r="AH973" s="235"/>
      <c r="AI973" s="235"/>
      <c r="AJ973" s="235"/>
    </row>
    <row r="974" spans="3:45" ht="12.75" hidden="1" customHeight="1">
      <c r="C974" s="518"/>
      <c r="D974" s="518"/>
      <c r="E974" s="518"/>
      <c r="F974" s="518"/>
      <c r="G974" s="518"/>
      <c r="H974" s="518"/>
      <c r="I974" s="518"/>
      <c r="J974" s="518"/>
      <c r="K974" s="518"/>
      <c r="L974" s="518"/>
      <c r="M974" s="518"/>
      <c r="N974" s="518"/>
      <c r="O974" s="518"/>
      <c r="P974" s="518"/>
      <c r="Q974" s="518"/>
      <c r="R974" s="518"/>
      <c r="S974" s="518"/>
      <c r="T974" s="518"/>
      <c r="U974" s="518"/>
      <c r="V974" s="518"/>
      <c r="W974" s="518"/>
      <c r="X974" s="518"/>
      <c r="Y974" s="518"/>
      <c r="Z974" s="518"/>
      <c r="AA974" s="518"/>
      <c r="AB974" s="518"/>
      <c r="AC974" s="518"/>
      <c r="AD974" s="518"/>
      <c r="AE974" s="518"/>
      <c r="AF974" s="518"/>
      <c r="AG974" s="518"/>
      <c r="AH974" s="518"/>
      <c r="AI974" s="518"/>
      <c r="AJ974" s="518"/>
    </row>
    <row r="975" spans="3:45" ht="12.75" hidden="1" customHeight="1">
      <c r="C975" s="518"/>
      <c r="D975" s="518"/>
      <c r="E975" s="518"/>
      <c r="F975" s="518"/>
      <c r="G975" s="518"/>
      <c r="H975" s="518"/>
      <c r="I975" s="518"/>
      <c r="J975" s="518"/>
      <c r="K975" s="518"/>
      <c r="L975" s="518"/>
      <c r="M975" s="518"/>
      <c r="N975" s="518"/>
      <c r="O975" s="518"/>
      <c r="P975" s="518"/>
      <c r="Q975" s="518"/>
      <c r="R975" s="518"/>
      <c r="S975" s="518"/>
      <c r="T975" s="518"/>
      <c r="U975" s="518"/>
      <c r="V975" s="518"/>
      <c r="W975" s="518"/>
      <c r="X975" s="518"/>
      <c r="Y975" s="518"/>
      <c r="Z975" s="518"/>
      <c r="AA975" s="518"/>
      <c r="AB975" s="518"/>
      <c r="AC975" s="518"/>
      <c r="AD975" s="518"/>
      <c r="AE975" s="518"/>
      <c r="AF975" s="518"/>
      <c r="AG975" s="518"/>
      <c r="AH975" s="518"/>
      <c r="AI975" s="518"/>
      <c r="AJ975" s="518"/>
    </row>
    <row r="976" spans="3:45" ht="12.75" hidden="1" customHeight="1">
      <c r="C976" s="518"/>
      <c r="D976" s="518"/>
      <c r="E976" s="518"/>
      <c r="F976" s="518"/>
      <c r="G976" s="518"/>
      <c r="H976" s="518"/>
      <c r="I976" s="518"/>
      <c r="J976" s="518"/>
      <c r="K976" s="518"/>
      <c r="L976" s="518"/>
      <c r="M976" s="518"/>
      <c r="N976" s="518"/>
      <c r="O976" s="518"/>
      <c r="P976" s="518"/>
      <c r="Q976" s="518"/>
      <c r="R976" s="518"/>
      <c r="S976" s="518"/>
      <c r="T976" s="518"/>
      <c r="U976" s="518"/>
      <c r="V976" s="518"/>
      <c r="W976" s="518"/>
      <c r="X976" s="518"/>
      <c r="Y976" s="518"/>
      <c r="Z976" s="518"/>
      <c r="AA976" s="518"/>
      <c r="AB976" s="518"/>
      <c r="AC976" s="518"/>
      <c r="AD976" s="518"/>
      <c r="AE976" s="518"/>
      <c r="AF976" s="518"/>
      <c r="AG976" s="518"/>
      <c r="AH976" s="518"/>
      <c r="AI976" s="518"/>
      <c r="AJ976" s="518"/>
    </row>
    <row r="977" spans="3:45" ht="12.75" hidden="1" customHeight="1">
      <c r="C977" s="676" t="s">
        <v>26</v>
      </c>
      <c r="D977" s="676"/>
      <c r="E977" s="676"/>
      <c r="F977" s="676"/>
      <c r="G977" s="676"/>
      <c r="H977" s="676"/>
      <c r="I977" s="676"/>
      <c r="J977" s="676"/>
      <c r="K977" s="676"/>
      <c r="L977" s="676"/>
      <c r="M977" s="676"/>
      <c r="N977" s="676"/>
      <c r="O977" s="676"/>
      <c r="P977" s="676"/>
      <c r="Q977" s="676"/>
      <c r="R977" s="676"/>
      <c r="S977" s="676"/>
      <c r="T977" s="676"/>
      <c r="U977" s="676" t="s">
        <v>30</v>
      </c>
      <c r="V977" s="676"/>
      <c r="W977" s="676"/>
      <c r="X977" s="676"/>
      <c r="Y977" s="676"/>
      <c r="Z977" s="676"/>
      <c r="AA977" s="676"/>
      <c r="AB977" s="676"/>
      <c r="AC977" s="676" t="s">
        <v>31</v>
      </c>
      <c r="AD977" s="676"/>
      <c r="AE977" s="676"/>
      <c r="AF977" s="676"/>
      <c r="AG977" s="676"/>
      <c r="AH977" s="676"/>
      <c r="AI977" s="676"/>
      <c r="AJ977" s="676"/>
    </row>
    <row r="978" spans="3:45" ht="12.75" hidden="1" customHeight="1">
      <c r="C978" s="258" t="s">
        <v>98</v>
      </c>
      <c r="D978" s="258"/>
      <c r="E978" s="258"/>
      <c r="F978" s="258"/>
      <c r="G978" s="258"/>
      <c r="H978" s="258"/>
      <c r="I978" s="258"/>
      <c r="J978" s="258"/>
      <c r="K978" s="258"/>
      <c r="L978" s="258"/>
      <c r="M978" s="258"/>
      <c r="N978" s="258"/>
      <c r="O978" s="258"/>
      <c r="P978" s="258"/>
      <c r="Q978" s="258"/>
      <c r="R978" s="258"/>
      <c r="S978" s="258"/>
      <c r="T978" s="258"/>
      <c r="U978" s="265"/>
      <c r="V978" s="265"/>
      <c r="W978" s="265"/>
      <c r="X978" s="265"/>
      <c r="Y978" s="265"/>
      <c r="Z978" s="265"/>
      <c r="AA978" s="265"/>
      <c r="AB978" s="265"/>
      <c r="AC978" s="265"/>
      <c r="AD978" s="265"/>
      <c r="AE978" s="265"/>
      <c r="AF978" s="265"/>
      <c r="AG978" s="265"/>
      <c r="AH978" s="265"/>
      <c r="AI978" s="265"/>
      <c r="AJ978" s="265"/>
    </row>
    <row r="979" spans="3:45" ht="12.75" hidden="1" customHeight="1">
      <c r="C979" s="253"/>
      <c r="D979" s="253"/>
      <c r="E979" s="253"/>
      <c r="F979" s="253"/>
      <c r="G979" s="253"/>
      <c r="H979" s="253"/>
      <c r="I979" s="253"/>
      <c r="J979" s="253"/>
      <c r="K979" s="253"/>
      <c r="L979" s="253"/>
      <c r="M979" s="253"/>
      <c r="N979" s="253"/>
      <c r="O979" s="253"/>
      <c r="P979" s="253"/>
      <c r="Q979" s="253"/>
      <c r="R979" s="253"/>
      <c r="S979" s="253"/>
      <c r="T979" s="253"/>
      <c r="U979" s="199"/>
      <c r="V979" s="199"/>
      <c r="W979" s="199"/>
      <c r="X979" s="199"/>
      <c r="Y979" s="199"/>
      <c r="Z979" s="199"/>
      <c r="AA979" s="199"/>
      <c r="AB979" s="199"/>
      <c r="AC979" s="199"/>
      <c r="AD979" s="199"/>
      <c r="AE979" s="199"/>
      <c r="AF979" s="199"/>
      <c r="AG979" s="199"/>
      <c r="AH979" s="199"/>
      <c r="AI979" s="199"/>
      <c r="AJ979" s="199"/>
    </row>
    <row r="980" spans="3:45" ht="12.75" hidden="1" customHeight="1">
      <c r="C980" s="253" t="s">
        <v>99</v>
      </c>
      <c r="D980" s="253"/>
      <c r="E980" s="253"/>
      <c r="F980" s="253"/>
      <c r="G980" s="253"/>
      <c r="H980" s="253"/>
      <c r="I980" s="253"/>
      <c r="J980" s="253"/>
      <c r="K980" s="253"/>
      <c r="L980" s="253"/>
      <c r="M980" s="253"/>
      <c r="N980" s="253"/>
      <c r="O980" s="253"/>
      <c r="P980" s="253"/>
      <c r="Q980" s="253"/>
      <c r="R980" s="253"/>
      <c r="S980" s="253"/>
      <c r="T980" s="253"/>
      <c r="U980" s="199"/>
      <c r="V980" s="199"/>
      <c r="W980" s="199"/>
      <c r="X980" s="199"/>
      <c r="Y980" s="199"/>
      <c r="Z980" s="199"/>
      <c r="AA980" s="199"/>
      <c r="AB980" s="199"/>
      <c r="AC980" s="199"/>
      <c r="AD980" s="199"/>
      <c r="AE980" s="199"/>
      <c r="AF980" s="199"/>
      <c r="AG980" s="199"/>
      <c r="AH980" s="199"/>
      <c r="AI980" s="199"/>
      <c r="AJ980" s="199"/>
    </row>
    <row r="981" spans="3:45" ht="12.75" hidden="1" customHeight="1">
      <c r="C981" s="253"/>
      <c r="D981" s="253"/>
      <c r="E981" s="253"/>
      <c r="F981" s="253"/>
      <c r="G981" s="253"/>
      <c r="H981" s="253"/>
      <c r="I981" s="253"/>
      <c r="J981" s="253"/>
      <c r="K981" s="253"/>
      <c r="L981" s="253"/>
      <c r="M981" s="253"/>
      <c r="N981" s="253"/>
      <c r="O981" s="253"/>
      <c r="P981" s="253"/>
      <c r="Q981" s="253"/>
      <c r="R981" s="253"/>
      <c r="S981" s="253"/>
      <c r="T981" s="253"/>
      <c r="U981" s="199"/>
      <c r="V981" s="199"/>
      <c r="W981" s="199"/>
      <c r="X981" s="199"/>
      <c r="Y981" s="199"/>
      <c r="Z981" s="199"/>
      <c r="AA981" s="199"/>
      <c r="AB981" s="199"/>
      <c r="AC981" s="199"/>
      <c r="AD981" s="199"/>
      <c r="AE981" s="199"/>
      <c r="AF981" s="199"/>
      <c r="AG981" s="199"/>
      <c r="AH981" s="199"/>
      <c r="AI981" s="199"/>
      <c r="AJ981" s="199"/>
    </row>
    <row r="982" spans="3:45" ht="12.75" hidden="1" customHeight="1">
      <c r="C982" s="228" t="s">
        <v>100</v>
      </c>
      <c r="D982" s="228"/>
      <c r="E982" s="228"/>
      <c r="F982" s="228"/>
      <c r="G982" s="228"/>
      <c r="H982" s="228"/>
      <c r="I982" s="228"/>
      <c r="J982" s="228"/>
      <c r="K982" s="228"/>
      <c r="L982" s="228"/>
      <c r="M982" s="228"/>
      <c r="N982" s="228"/>
      <c r="O982" s="228"/>
      <c r="P982" s="228"/>
      <c r="Q982" s="228"/>
      <c r="R982" s="228"/>
      <c r="S982" s="228"/>
      <c r="T982" s="228"/>
      <c r="U982" s="199"/>
      <c r="V982" s="199"/>
      <c r="W982" s="199"/>
      <c r="X982" s="199"/>
      <c r="Y982" s="199"/>
      <c r="Z982" s="199"/>
      <c r="AA982" s="199"/>
      <c r="AB982" s="199"/>
      <c r="AC982" s="199"/>
      <c r="AD982" s="199"/>
      <c r="AE982" s="199"/>
      <c r="AF982" s="199"/>
      <c r="AG982" s="199"/>
      <c r="AH982" s="199"/>
      <c r="AI982" s="199"/>
      <c r="AJ982" s="199"/>
    </row>
    <row r="983" spans="3:45" ht="12.75" hidden="1" customHeight="1">
      <c r="C983" s="230" t="s">
        <v>101</v>
      </c>
      <c r="D983" s="230"/>
      <c r="E983" s="230"/>
      <c r="F983" s="230"/>
      <c r="G983" s="230"/>
      <c r="H983" s="230"/>
      <c r="I983" s="230"/>
      <c r="J983" s="230"/>
      <c r="K983" s="230"/>
      <c r="L983" s="230"/>
      <c r="M983" s="230"/>
      <c r="N983" s="230"/>
      <c r="O983" s="230"/>
      <c r="P983" s="230"/>
      <c r="Q983" s="230"/>
      <c r="R983" s="230"/>
      <c r="S983" s="230"/>
      <c r="T983" s="230"/>
      <c r="U983" s="231"/>
      <c r="V983" s="231"/>
      <c r="W983" s="231"/>
      <c r="X983" s="231"/>
      <c r="Y983" s="231"/>
      <c r="Z983" s="231"/>
      <c r="AA983" s="231"/>
      <c r="AB983" s="231"/>
      <c r="AC983" s="231"/>
      <c r="AD983" s="231"/>
      <c r="AE983" s="231"/>
      <c r="AF983" s="231"/>
      <c r="AG983" s="231"/>
      <c r="AH983" s="231"/>
      <c r="AI983" s="231"/>
      <c r="AJ983" s="231"/>
    </row>
    <row r="984" spans="3:45" ht="12.75" hidden="1" customHeight="1"/>
    <row r="985" spans="3:45" ht="12.75" hidden="1" customHeight="1">
      <c r="C985" s="208" t="s">
        <v>1272</v>
      </c>
      <c r="D985" s="208"/>
      <c r="E985" s="208"/>
      <c r="F985" s="208"/>
      <c r="G985" s="208"/>
      <c r="H985" s="208"/>
      <c r="I985" s="208"/>
      <c r="J985" s="208"/>
      <c r="K985" s="208"/>
      <c r="L985" s="208"/>
      <c r="M985" s="208"/>
      <c r="N985" s="208"/>
      <c r="O985" s="208"/>
      <c r="P985" s="208"/>
      <c r="Q985" s="208"/>
      <c r="R985" s="208"/>
      <c r="S985" s="208"/>
      <c r="T985" s="208"/>
      <c r="U985" s="208"/>
      <c r="V985" s="208"/>
      <c r="W985" s="208"/>
      <c r="X985" s="208"/>
      <c r="Y985" s="208"/>
      <c r="Z985" s="208"/>
      <c r="AA985" s="208"/>
      <c r="AB985" s="208"/>
      <c r="AC985" s="208"/>
      <c r="AD985" s="208"/>
      <c r="AE985" s="208"/>
      <c r="AF985" s="208"/>
      <c r="AG985" s="208"/>
      <c r="AH985" s="208"/>
      <c r="AI985" s="208"/>
      <c r="AJ985" s="208"/>
      <c r="AK985" s="208"/>
      <c r="AL985" s="208"/>
      <c r="AM985" s="208"/>
      <c r="AN985" s="208"/>
      <c r="AO985" s="208"/>
      <c r="AP985" s="208"/>
      <c r="AQ985" s="208"/>
      <c r="AR985" s="208"/>
      <c r="AS985" s="208"/>
    </row>
    <row r="986" spans="3:45" ht="12.75" hidden="1" customHeight="1">
      <c r="C986" s="72" t="s">
        <v>1252</v>
      </c>
    </row>
    <row r="987" spans="3:45" ht="12.75" hidden="1" customHeight="1">
      <c r="C987" s="235" t="s">
        <v>13</v>
      </c>
      <c r="D987" s="235"/>
      <c r="E987" s="235"/>
      <c r="F987" s="235"/>
      <c r="G987" s="235"/>
      <c r="H987" s="235"/>
      <c r="I987" s="235"/>
      <c r="J987" s="235"/>
      <c r="K987" s="235"/>
      <c r="L987" s="235"/>
      <c r="M987" s="235"/>
      <c r="N987" s="235"/>
      <c r="O987" s="235"/>
      <c r="P987" s="235"/>
      <c r="Q987" s="235"/>
      <c r="R987" s="235"/>
      <c r="S987" s="235"/>
      <c r="T987" s="235"/>
      <c r="U987" s="235" t="s">
        <v>91</v>
      </c>
      <c r="V987" s="235"/>
      <c r="W987" s="235"/>
      <c r="X987" s="235"/>
      <c r="Y987" s="235"/>
      <c r="Z987" s="235"/>
      <c r="AA987" s="235"/>
      <c r="AB987" s="235"/>
      <c r="AC987" s="235" t="s">
        <v>92</v>
      </c>
      <c r="AD987" s="235"/>
      <c r="AE987" s="235"/>
      <c r="AF987" s="235"/>
      <c r="AG987" s="235"/>
      <c r="AH987" s="235"/>
      <c r="AI987" s="235"/>
      <c r="AJ987" s="235"/>
      <c r="AK987" s="235" t="s">
        <v>102</v>
      </c>
      <c r="AL987" s="235"/>
      <c r="AM987" s="235"/>
      <c r="AN987" s="235"/>
      <c r="AO987" s="235"/>
      <c r="AP987" s="235"/>
      <c r="AQ987" s="235"/>
      <c r="AR987" s="235"/>
    </row>
    <row r="988" spans="3:45" ht="12.75" hidden="1" customHeight="1">
      <c r="C988" s="518"/>
      <c r="D988" s="518"/>
      <c r="E988" s="518"/>
      <c r="F988" s="518"/>
      <c r="G988" s="518"/>
      <c r="H988" s="518"/>
      <c r="I988" s="518"/>
      <c r="J988" s="518"/>
      <c r="K988" s="518"/>
      <c r="L988" s="518"/>
      <c r="M988" s="518"/>
      <c r="N988" s="518"/>
      <c r="O988" s="518"/>
      <c r="P988" s="518"/>
      <c r="Q988" s="518"/>
      <c r="R988" s="518"/>
      <c r="S988" s="518"/>
      <c r="T988" s="518"/>
      <c r="U988" s="518"/>
      <c r="V988" s="518"/>
      <c r="W988" s="518"/>
      <c r="X988" s="518"/>
      <c r="Y988" s="518"/>
      <c r="Z988" s="518"/>
      <c r="AA988" s="518"/>
      <c r="AB988" s="518"/>
      <c r="AC988" s="518"/>
      <c r="AD988" s="518"/>
      <c r="AE988" s="518"/>
      <c r="AF988" s="518"/>
      <c r="AG988" s="518"/>
      <c r="AH988" s="518"/>
      <c r="AI988" s="518"/>
      <c r="AJ988" s="518"/>
      <c r="AK988" s="518"/>
      <c r="AL988" s="518"/>
      <c r="AM988" s="518"/>
      <c r="AN988" s="518"/>
      <c r="AO988" s="518"/>
      <c r="AP988" s="518"/>
      <c r="AQ988" s="518"/>
      <c r="AR988" s="518"/>
    </row>
    <row r="989" spans="3:45" ht="12.75" hidden="1" customHeight="1">
      <c r="C989" s="518"/>
      <c r="D989" s="518"/>
      <c r="E989" s="518"/>
      <c r="F989" s="518"/>
      <c r="G989" s="518"/>
      <c r="H989" s="518"/>
      <c r="I989" s="518"/>
      <c r="J989" s="518"/>
      <c r="K989" s="518"/>
      <c r="L989" s="518"/>
      <c r="M989" s="518"/>
      <c r="N989" s="518"/>
      <c r="O989" s="518"/>
      <c r="P989" s="518"/>
      <c r="Q989" s="518"/>
      <c r="R989" s="518"/>
      <c r="S989" s="518"/>
      <c r="T989" s="518"/>
      <c r="U989" s="518"/>
      <c r="V989" s="518"/>
      <c r="W989" s="518"/>
      <c r="X989" s="518"/>
      <c r="Y989" s="518"/>
      <c r="Z989" s="518"/>
      <c r="AA989" s="518"/>
      <c r="AB989" s="518"/>
      <c r="AC989" s="518"/>
      <c r="AD989" s="518"/>
      <c r="AE989" s="518"/>
      <c r="AF989" s="518"/>
      <c r="AG989" s="518"/>
      <c r="AH989" s="518"/>
      <c r="AI989" s="518"/>
      <c r="AJ989" s="518"/>
      <c r="AK989" s="518"/>
      <c r="AL989" s="518"/>
      <c r="AM989" s="518"/>
      <c r="AN989" s="518"/>
      <c r="AO989" s="518"/>
      <c r="AP989" s="518"/>
      <c r="AQ989" s="518"/>
      <c r="AR989" s="518"/>
    </row>
    <row r="990" spans="3:45" ht="12.75" hidden="1" customHeight="1">
      <c r="C990" s="518"/>
      <c r="D990" s="518"/>
      <c r="E990" s="518"/>
      <c r="F990" s="518"/>
      <c r="G990" s="518"/>
      <c r="H990" s="518"/>
      <c r="I990" s="518"/>
      <c r="J990" s="518"/>
      <c r="K990" s="518"/>
      <c r="L990" s="518"/>
      <c r="M990" s="518"/>
      <c r="N990" s="518"/>
      <c r="O990" s="518"/>
      <c r="P990" s="518"/>
      <c r="Q990" s="518"/>
      <c r="R990" s="518"/>
      <c r="S990" s="518"/>
      <c r="T990" s="518"/>
      <c r="U990" s="518"/>
      <c r="V990" s="518"/>
      <c r="W990" s="518"/>
      <c r="X990" s="518"/>
      <c r="Y990" s="518"/>
      <c r="Z990" s="518"/>
      <c r="AA990" s="518"/>
      <c r="AB990" s="518"/>
      <c r="AC990" s="518"/>
      <c r="AD990" s="518"/>
      <c r="AE990" s="518"/>
      <c r="AF990" s="518"/>
      <c r="AG990" s="518"/>
      <c r="AH990" s="518"/>
      <c r="AI990" s="518"/>
      <c r="AJ990" s="518"/>
      <c r="AK990" s="518"/>
      <c r="AL990" s="518"/>
      <c r="AM990" s="518"/>
      <c r="AN990" s="518"/>
      <c r="AO990" s="518"/>
      <c r="AP990" s="518"/>
      <c r="AQ990" s="518"/>
      <c r="AR990" s="518"/>
    </row>
    <row r="991" spans="3:45" ht="12.75" hidden="1" customHeight="1">
      <c r="C991" s="518"/>
      <c r="D991" s="518"/>
      <c r="E991" s="518"/>
      <c r="F991" s="518"/>
      <c r="G991" s="518"/>
      <c r="H991" s="518"/>
      <c r="I991" s="518"/>
      <c r="J991" s="518"/>
      <c r="K991" s="518"/>
      <c r="L991" s="518"/>
      <c r="M991" s="518"/>
      <c r="N991" s="518"/>
      <c r="O991" s="518"/>
      <c r="P991" s="518"/>
      <c r="Q991" s="518"/>
      <c r="R991" s="518"/>
      <c r="S991" s="518"/>
      <c r="T991" s="518"/>
      <c r="U991" s="518"/>
      <c r="V991" s="518"/>
      <c r="W991" s="518"/>
      <c r="X991" s="518"/>
      <c r="Y991" s="518"/>
      <c r="Z991" s="518"/>
      <c r="AA991" s="518"/>
      <c r="AB991" s="518"/>
      <c r="AC991" s="518"/>
      <c r="AD991" s="518"/>
      <c r="AE991" s="518"/>
      <c r="AF991" s="518"/>
      <c r="AG991" s="518"/>
      <c r="AH991" s="518"/>
      <c r="AI991" s="518"/>
      <c r="AJ991" s="518"/>
      <c r="AK991" s="518"/>
      <c r="AL991" s="518"/>
      <c r="AM991" s="518"/>
      <c r="AN991" s="518"/>
      <c r="AO991" s="518"/>
      <c r="AP991" s="518"/>
      <c r="AQ991" s="518"/>
      <c r="AR991" s="518"/>
    </row>
    <row r="992" spans="3:45" ht="12.75" hidden="1" customHeight="1">
      <c r="C992" s="518"/>
      <c r="D992" s="518"/>
      <c r="E992" s="518"/>
      <c r="F992" s="518"/>
      <c r="G992" s="518"/>
      <c r="H992" s="518"/>
      <c r="I992" s="518"/>
      <c r="J992" s="518"/>
      <c r="K992" s="518"/>
      <c r="L992" s="518"/>
      <c r="M992" s="518"/>
      <c r="N992" s="518"/>
      <c r="O992" s="518"/>
      <c r="P992" s="518"/>
      <c r="Q992" s="518"/>
      <c r="R992" s="518"/>
      <c r="S992" s="518"/>
      <c r="T992" s="518"/>
      <c r="U992" s="518"/>
      <c r="V992" s="518"/>
      <c r="W992" s="518"/>
      <c r="X992" s="518"/>
      <c r="Y992" s="518"/>
      <c r="Z992" s="518"/>
      <c r="AA992" s="518"/>
      <c r="AB992" s="518"/>
      <c r="AC992" s="518"/>
      <c r="AD992" s="518"/>
      <c r="AE992" s="518"/>
      <c r="AF992" s="518"/>
      <c r="AG992" s="518"/>
      <c r="AH992" s="518"/>
      <c r="AI992" s="518"/>
      <c r="AJ992" s="518"/>
      <c r="AK992" s="518"/>
      <c r="AL992" s="518"/>
      <c r="AM992" s="518"/>
      <c r="AN992" s="518"/>
      <c r="AO992" s="518"/>
      <c r="AP992" s="518"/>
      <c r="AQ992" s="518"/>
      <c r="AR992" s="518"/>
    </row>
    <row r="993" spans="3:44" ht="12.75" hidden="1" customHeight="1">
      <c r="C993" s="676" t="s">
        <v>26</v>
      </c>
      <c r="D993" s="676"/>
      <c r="E993" s="676"/>
      <c r="F993" s="676"/>
      <c r="G993" s="676"/>
      <c r="H993" s="676"/>
      <c r="I993" s="676"/>
      <c r="J993" s="676"/>
      <c r="K993" s="676"/>
      <c r="L993" s="676"/>
      <c r="M993" s="676"/>
      <c r="N993" s="676"/>
      <c r="O993" s="676"/>
      <c r="P993" s="676"/>
      <c r="Q993" s="676"/>
      <c r="R993" s="676"/>
      <c r="S993" s="676"/>
      <c r="T993" s="676"/>
      <c r="U993" s="676" t="s">
        <v>30</v>
      </c>
      <c r="V993" s="676"/>
      <c r="W993" s="676"/>
      <c r="X993" s="676"/>
      <c r="Y993" s="676"/>
      <c r="Z993" s="676"/>
      <c r="AA993" s="676"/>
      <c r="AB993" s="676"/>
      <c r="AC993" s="676" t="s">
        <v>31</v>
      </c>
      <c r="AD993" s="676"/>
      <c r="AE993" s="676"/>
      <c r="AF993" s="676"/>
      <c r="AG993" s="676"/>
      <c r="AH993" s="676"/>
      <c r="AI993" s="676"/>
      <c r="AJ993" s="676"/>
      <c r="AK993" s="676" t="s">
        <v>33</v>
      </c>
      <c r="AL993" s="676"/>
      <c r="AM993" s="676"/>
      <c r="AN993" s="676"/>
      <c r="AO993" s="676"/>
      <c r="AP993" s="676"/>
      <c r="AQ993" s="676"/>
      <c r="AR993" s="676"/>
    </row>
    <row r="994" spans="3:44" ht="12.75" hidden="1" customHeight="1">
      <c r="C994" s="258" t="s">
        <v>103</v>
      </c>
      <c r="D994" s="258"/>
      <c r="E994" s="258"/>
      <c r="F994" s="258"/>
      <c r="G994" s="258"/>
      <c r="H994" s="258"/>
      <c r="I994" s="258"/>
      <c r="J994" s="258"/>
      <c r="K994" s="258"/>
      <c r="L994" s="258"/>
      <c r="M994" s="258"/>
      <c r="N994" s="258"/>
      <c r="O994" s="258"/>
      <c r="P994" s="258"/>
      <c r="Q994" s="258"/>
      <c r="R994" s="258"/>
      <c r="S994" s="258"/>
      <c r="T994" s="258"/>
      <c r="U994" s="265"/>
      <c r="V994" s="265"/>
      <c r="W994" s="265"/>
      <c r="X994" s="265"/>
      <c r="Y994" s="265"/>
      <c r="Z994" s="265"/>
      <c r="AA994" s="265"/>
      <c r="AB994" s="265"/>
      <c r="AC994" s="265"/>
      <c r="AD994" s="265"/>
      <c r="AE994" s="265"/>
      <c r="AF994" s="265"/>
      <c r="AG994" s="265"/>
      <c r="AH994" s="265"/>
      <c r="AI994" s="265"/>
      <c r="AJ994" s="265"/>
      <c r="AK994" s="265"/>
      <c r="AL994" s="265"/>
      <c r="AM994" s="265"/>
      <c r="AN994" s="265"/>
      <c r="AO994" s="265"/>
      <c r="AP994" s="265"/>
      <c r="AQ994" s="265"/>
      <c r="AR994" s="265"/>
    </row>
    <row r="995" spans="3:44" ht="12.75" hidden="1" customHeight="1">
      <c r="C995" s="253"/>
      <c r="D995" s="253"/>
      <c r="E995" s="253"/>
      <c r="F995" s="253"/>
      <c r="G995" s="253"/>
      <c r="H995" s="253"/>
      <c r="I995" s="253"/>
      <c r="J995" s="253"/>
      <c r="K995" s="253"/>
      <c r="L995" s="253"/>
      <c r="M995" s="253"/>
      <c r="N995" s="253"/>
      <c r="O995" s="253"/>
      <c r="P995" s="253"/>
      <c r="Q995" s="253"/>
      <c r="R995" s="253"/>
      <c r="S995" s="253"/>
      <c r="T995" s="253"/>
      <c r="U995" s="199"/>
      <c r="V995" s="199"/>
      <c r="W995" s="199"/>
      <c r="X995" s="199"/>
      <c r="Y995" s="199"/>
      <c r="Z995" s="199"/>
      <c r="AA995" s="199"/>
      <c r="AB995" s="199"/>
      <c r="AC995" s="199"/>
      <c r="AD995" s="199"/>
      <c r="AE995" s="199"/>
      <c r="AF995" s="199"/>
      <c r="AG995" s="199"/>
      <c r="AH995" s="199"/>
      <c r="AI995" s="199"/>
      <c r="AJ995" s="199"/>
      <c r="AK995" s="199"/>
      <c r="AL995" s="199"/>
      <c r="AM995" s="199"/>
      <c r="AN995" s="199"/>
      <c r="AO995" s="199"/>
      <c r="AP995" s="199"/>
      <c r="AQ995" s="199"/>
      <c r="AR995" s="199"/>
    </row>
    <row r="996" spans="3:44" ht="12.75" hidden="1" customHeight="1">
      <c r="C996" s="253" t="s">
        <v>104</v>
      </c>
      <c r="D996" s="253"/>
      <c r="E996" s="253"/>
      <c r="F996" s="253"/>
      <c r="G996" s="253"/>
      <c r="H996" s="253"/>
      <c r="I996" s="253"/>
      <c r="J996" s="253"/>
      <c r="K996" s="253"/>
      <c r="L996" s="253"/>
      <c r="M996" s="253"/>
      <c r="N996" s="253"/>
      <c r="O996" s="253"/>
      <c r="P996" s="253"/>
      <c r="Q996" s="253"/>
      <c r="R996" s="253"/>
      <c r="S996" s="253"/>
      <c r="T996" s="253"/>
      <c r="U996" s="199"/>
      <c r="V996" s="199"/>
      <c r="W996" s="199"/>
      <c r="X996" s="199"/>
      <c r="Y996" s="199"/>
      <c r="Z996" s="199"/>
      <c r="AA996" s="199"/>
      <c r="AB996" s="199"/>
      <c r="AC996" s="199"/>
      <c r="AD996" s="199"/>
      <c r="AE996" s="199"/>
      <c r="AF996" s="199"/>
      <c r="AG996" s="199"/>
      <c r="AH996" s="199"/>
      <c r="AI996" s="199"/>
      <c r="AJ996" s="199"/>
      <c r="AK996" s="199"/>
      <c r="AL996" s="199"/>
      <c r="AM996" s="199"/>
      <c r="AN996" s="199"/>
      <c r="AO996" s="199"/>
      <c r="AP996" s="199"/>
      <c r="AQ996" s="199"/>
      <c r="AR996" s="199"/>
    </row>
    <row r="997" spans="3:44" ht="12.75" hidden="1" customHeight="1">
      <c r="C997" s="253"/>
      <c r="D997" s="253"/>
      <c r="E997" s="253"/>
      <c r="F997" s="253"/>
      <c r="G997" s="253"/>
      <c r="H997" s="253"/>
      <c r="I997" s="253"/>
      <c r="J997" s="253"/>
      <c r="K997" s="253"/>
      <c r="L997" s="253"/>
      <c r="M997" s="253"/>
      <c r="N997" s="253"/>
      <c r="O997" s="253"/>
      <c r="P997" s="253"/>
      <c r="Q997" s="253"/>
      <c r="R997" s="253"/>
      <c r="S997" s="253"/>
      <c r="T997" s="253"/>
      <c r="U997" s="199"/>
      <c r="V997" s="199"/>
      <c r="W997" s="199"/>
      <c r="X997" s="199"/>
      <c r="Y997" s="199"/>
      <c r="Z997" s="199"/>
      <c r="AA997" s="199"/>
      <c r="AB997" s="199"/>
      <c r="AC997" s="199"/>
      <c r="AD997" s="199"/>
      <c r="AE997" s="199"/>
      <c r="AF997" s="199"/>
      <c r="AG997" s="199"/>
      <c r="AH997" s="199"/>
      <c r="AI997" s="199"/>
      <c r="AJ997" s="199"/>
      <c r="AK997" s="199"/>
      <c r="AL997" s="199"/>
      <c r="AM997" s="199"/>
      <c r="AN997" s="199"/>
      <c r="AO997" s="199"/>
      <c r="AP997" s="199"/>
      <c r="AQ997" s="199"/>
      <c r="AR997" s="199"/>
    </row>
    <row r="998" spans="3:44" ht="12.75" hidden="1" customHeight="1">
      <c r="C998" s="230" t="s">
        <v>96</v>
      </c>
      <c r="D998" s="230"/>
      <c r="E998" s="230"/>
      <c r="F998" s="230"/>
      <c r="G998" s="230"/>
      <c r="H998" s="230"/>
      <c r="I998" s="230"/>
      <c r="J998" s="230"/>
      <c r="K998" s="230"/>
      <c r="L998" s="230"/>
      <c r="M998" s="230"/>
      <c r="N998" s="230"/>
      <c r="O998" s="230"/>
      <c r="P998" s="230"/>
      <c r="Q998" s="230"/>
      <c r="R998" s="230"/>
      <c r="S998" s="230"/>
      <c r="T998" s="230"/>
      <c r="U998" s="231"/>
      <c r="V998" s="231"/>
      <c r="W998" s="231"/>
      <c r="X998" s="231"/>
      <c r="Y998" s="231"/>
      <c r="Z998" s="231"/>
      <c r="AA998" s="231"/>
      <c r="AB998" s="231"/>
      <c r="AC998" s="231"/>
      <c r="AD998" s="231"/>
      <c r="AE998" s="231"/>
      <c r="AF998" s="231"/>
      <c r="AG998" s="231"/>
      <c r="AH998" s="231"/>
      <c r="AI998" s="231"/>
      <c r="AJ998" s="231"/>
      <c r="AK998" s="231"/>
      <c r="AL998" s="231"/>
      <c r="AM998" s="231"/>
      <c r="AN998" s="231"/>
      <c r="AO998" s="231"/>
      <c r="AP998" s="231"/>
      <c r="AQ998" s="231"/>
      <c r="AR998" s="231"/>
    </row>
    <row r="999" spans="3:44" ht="12.75" hidden="1" customHeight="1"/>
    <row r="1000" spans="3:44" ht="12.75" hidden="1" customHeight="1">
      <c r="C1000" s="72" t="s">
        <v>1252</v>
      </c>
    </row>
    <row r="1001" spans="3:44" ht="12.75" hidden="1" customHeight="1">
      <c r="C1001" s="235" t="s">
        <v>1481</v>
      </c>
      <c r="D1001" s="235"/>
      <c r="E1001" s="235"/>
      <c r="F1001" s="235"/>
      <c r="G1001" s="235"/>
      <c r="H1001" s="235"/>
      <c r="I1001" s="235"/>
      <c r="J1001" s="235"/>
      <c r="K1001" s="235"/>
      <c r="L1001" s="235"/>
      <c r="M1001" s="235"/>
      <c r="N1001" s="235"/>
      <c r="O1001" s="235"/>
      <c r="P1001" s="235"/>
      <c r="Q1001" s="235"/>
      <c r="R1001" s="235"/>
      <c r="S1001" s="235"/>
      <c r="T1001" s="235"/>
      <c r="U1001" s="235" t="s">
        <v>91</v>
      </c>
      <c r="V1001" s="235"/>
      <c r="W1001" s="235"/>
      <c r="X1001" s="235"/>
      <c r="Y1001" s="235"/>
      <c r="Z1001" s="235"/>
      <c r="AA1001" s="235"/>
      <c r="AB1001" s="235"/>
      <c r="AC1001" s="235" t="s">
        <v>102</v>
      </c>
      <c r="AD1001" s="235"/>
      <c r="AE1001" s="235"/>
      <c r="AF1001" s="235"/>
      <c r="AG1001" s="235"/>
      <c r="AH1001" s="235"/>
      <c r="AI1001" s="235"/>
      <c r="AJ1001" s="235"/>
    </row>
    <row r="1002" spans="3:44" ht="12.75" hidden="1" customHeight="1">
      <c r="C1002" s="518"/>
      <c r="D1002" s="518"/>
      <c r="E1002" s="518"/>
      <c r="F1002" s="518"/>
      <c r="G1002" s="518"/>
      <c r="H1002" s="518"/>
      <c r="I1002" s="518"/>
      <c r="J1002" s="518"/>
      <c r="K1002" s="518"/>
      <c r="L1002" s="518"/>
      <c r="M1002" s="518"/>
      <c r="N1002" s="518"/>
      <c r="O1002" s="518"/>
      <c r="P1002" s="518"/>
      <c r="Q1002" s="518"/>
      <c r="R1002" s="518"/>
      <c r="S1002" s="518"/>
      <c r="T1002" s="518"/>
      <c r="U1002" s="518"/>
      <c r="V1002" s="518"/>
      <c r="W1002" s="518"/>
      <c r="X1002" s="518"/>
      <c r="Y1002" s="518"/>
      <c r="Z1002" s="518"/>
      <c r="AA1002" s="518"/>
      <c r="AB1002" s="518"/>
      <c r="AC1002" s="518"/>
      <c r="AD1002" s="518"/>
      <c r="AE1002" s="518"/>
      <c r="AF1002" s="518"/>
      <c r="AG1002" s="518"/>
      <c r="AH1002" s="518"/>
      <c r="AI1002" s="518"/>
      <c r="AJ1002" s="518"/>
    </row>
    <row r="1003" spans="3:44" ht="12.75" hidden="1" customHeight="1">
      <c r="C1003" s="518"/>
      <c r="D1003" s="518"/>
      <c r="E1003" s="518"/>
      <c r="F1003" s="518"/>
      <c r="G1003" s="518"/>
      <c r="H1003" s="518"/>
      <c r="I1003" s="518"/>
      <c r="J1003" s="518"/>
      <c r="K1003" s="518"/>
      <c r="L1003" s="518"/>
      <c r="M1003" s="518"/>
      <c r="N1003" s="518"/>
      <c r="O1003" s="518"/>
      <c r="P1003" s="518"/>
      <c r="Q1003" s="518"/>
      <c r="R1003" s="518"/>
      <c r="S1003" s="518"/>
      <c r="T1003" s="518"/>
      <c r="U1003" s="518"/>
      <c r="V1003" s="518"/>
      <c r="W1003" s="518"/>
      <c r="X1003" s="518"/>
      <c r="Y1003" s="518"/>
      <c r="Z1003" s="518"/>
      <c r="AA1003" s="518"/>
      <c r="AB1003" s="518"/>
      <c r="AC1003" s="518"/>
      <c r="AD1003" s="518"/>
      <c r="AE1003" s="518"/>
      <c r="AF1003" s="518"/>
      <c r="AG1003" s="518"/>
      <c r="AH1003" s="518"/>
      <c r="AI1003" s="518"/>
      <c r="AJ1003" s="518"/>
    </row>
    <row r="1004" spans="3:44" ht="12.75" hidden="1" customHeight="1">
      <c r="C1004" s="518"/>
      <c r="D1004" s="518"/>
      <c r="E1004" s="518"/>
      <c r="F1004" s="518"/>
      <c r="G1004" s="518"/>
      <c r="H1004" s="518"/>
      <c r="I1004" s="518"/>
      <c r="J1004" s="518"/>
      <c r="K1004" s="518"/>
      <c r="L1004" s="518"/>
      <c r="M1004" s="518"/>
      <c r="N1004" s="518"/>
      <c r="O1004" s="518"/>
      <c r="P1004" s="518"/>
      <c r="Q1004" s="518"/>
      <c r="R1004" s="518"/>
      <c r="S1004" s="518"/>
      <c r="T1004" s="518"/>
      <c r="U1004" s="518"/>
      <c r="V1004" s="518"/>
      <c r="W1004" s="518"/>
      <c r="X1004" s="518"/>
      <c r="Y1004" s="518"/>
      <c r="Z1004" s="518"/>
      <c r="AA1004" s="518"/>
      <c r="AB1004" s="518"/>
      <c r="AC1004" s="518"/>
      <c r="AD1004" s="518"/>
      <c r="AE1004" s="518"/>
      <c r="AF1004" s="518"/>
      <c r="AG1004" s="518"/>
      <c r="AH1004" s="518"/>
      <c r="AI1004" s="518"/>
      <c r="AJ1004" s="518"/>
    </row>
    <row r="1005" spans="3:44" ht="12.75" hidden="1" customHeight="1">
      <c r="C1005" s="518"/>
      <c r="D1005" s="518"/>
      <c r="E1005" s="518"/>
      <c r="F1005" s="518"/>
      <c r="G1005" s="518"/>
      <c r="H1005" s="518"/>
      <c r="I1005" s="518"/>
      <c r="J1005" s="518"/>
      <c r="K1005" s="518"/>
      <c r="L1005" s="518"/>
      <c r="M1005" s="518"/>
      <c r="N1005" s="518"/>
      <c r="O1005" s="518"/>
      <c r="P1005" s="518"/>
      <c r="Q1005" s="518"/>
      <c r="R1005" s="518"/>
      <c r="S1005" s="518"/>
      <c r="T1005" s="518"/>
      <c r="U1005" s="518"/>
      <c r="V1005" s="518"/>
      <c r="W1005" s="518"/>
      <c r="X1005" s="518"/>
      <c r="Y1005" s="518"/>
      <c r="Z1005" s="518"/>
      <c r="AA1005" s="518"/>
      <c r="AB1005" s="518"/>
      <c r="AC1005" s="518"/>
      <c r="AD1005" s="518"/>
      <c r="AE1005" s="518"/>
      <c r="AF1005" s="518"/>
      <c r="AG1005" s="518"/>
      <c r="AH1005" s="518"/>
      <c r="AI1005" s="518"/>
      <c r="AJ1005" s="518"/>
    </row>
    <row r="1006" spans="3:44" ht="12.75" hidden="1" customHeight="1">
      <c r="C1006" s="518"/>
      <c r="D1006" s="518"/>
      <c r="E1006" s="518"/>
      <c r="F1006" s="518"/>
      <c r="G1006" s="518"/>
      <c r="H1006" s="518"/>
      <c r="I1006" s="518"/>
      <c r="J1006" s="518"/>
      <c r="K1006" s="518"/>
      <c r="L1006" s="518"/>
      <c r="M1006" s="518"/>
      <c r="N1006" s="518"/>
      <c r="O1006" s="518"/>
      <c r="P1006" s="518"/>
      <c r="Q1006" s="518"/>
      <c r="R1006" s="518"/>
      <c r="S1006" s="518"/>
      <c r="T1006" s="518"/>
      <c r="U1006" s="518"/>
      <c r="V1006" s="518"/>
      <c r="W1006" s="518"/>
      <c r="X1006" s="518"/>
      <c r="Y1006" s="518"/>
      <c r="Z1006" s="518"/>
      <c r="AA1006" s="518"/>
      <c r="AB1006" s="518"/>
      <c r="AC1006" s="518"/>
      <c r="AD1006" s="518"/>
      <c r="AE1006" s="518"/>
      <c r="AF1006" s="518"/>
      <c r="AG1006" s="518"/>
      <c r="AH1006" s="518"/>
      <c r="AI1006" s="518"/>
      <c r="AJ1006" s="518"/>
    </row>
    <row r="1007" spans="3:44" ht="12.75" hidden="1" customHeight="1">
      <c r="C1007" s="676" t="s">
        <v>26</v>
      </c>
      <c r="D1007" s="676"/>
      <c r="E1007" s="676"/>
      <c r="F1007" s="676"/>
      <c r="G1007" s="676"/>
      <c r="H1007" s="676"/>
      <c r="I1007" s="676"/>
      <c r="J1007" s="676"/>
      <c r="K1007" s="676"/>
      <c r="L1007" s="676"/>
      <c r="M1007" s="676"/>
      <c r="N1007" s="676"/>
      <c r="O1007" s="676"/>
      <c r="P1007" s="676"/>
      <c r="Q1007" s="676"/>
      <c r="R1007" s="676"/>
      <c r="S1007" s="676"/>
      <c r="T1007" s="676"/>
      <c r="U1007" s="676" t="s">
        <v>30</v>
      </c>
      <c r="V1007" s="676"/>
      <c r="W1007" s="676"/>
      <c r="X1007" s="676"/>
      <c r="Y1007" s="676"/>
      <c r="Z1007" s="676"/>
      <c r="AA1007" s="676"/>
      <c r="AB1007" s="676"/>
      <c r="AC1007" s="676" t="s">
        <v>31</v>
      </c>
      <c r="AD1007" s="676"/>
      <c r="AE1007" s="676"/>
      <c r="AF1007" s="676"/>
      <c r="AG1007" s="676"/>
      <c r="AH1007" s="676"/>
      <c r="AI1007" s="676"/>
      <c r="AJ1007" s="676"/>
    </row>
    <row r="1008" spans="3:44" ht="12.75" hidden="1" customHeight="1">
      <c r="C1008" s="258" t="s">
        <v>105</v>
      </c>
      <c r="D1008" s="258"/>
      <c r="E1008" s="258"/>
      <c r="F1008" s="258"/>
      <c r="G1008" s="258"/>
      <c r="H1008" s="258"/>
      <c r="I1008" s="258"/>
      <c r="J1008" s="258"/>
      <c r="K1008" s="258"/>
      <c r="L1008" s="258"/>
      <c r="M1008" s="258"/>
      <c r="N1008" s="258"/>
      <c r="O1008" s="258"/>
      <c r="P1008" s="258"/>
      <c r="Q1008" s="258"/>
      <c r="R1008" s="258"/>
      <c r="S1008" s="258"/>
      <c r="T1008" s="258"/>
      <c r="U1008" s="265"/>
      <c r="V1008" s="265"/>
      <c r="W1008" s="265"/>
      <c r="X1008" s="265"/>
      <c r="Y1008" s="265"/>
      <c r="Z1008" s="265"/>
      <c r="AA1008" s="265"/>
      <c r="AB1008" s="265"/>
      <c r="AC1008" s="265"/>
      <c r="AD1008" s="265"/>
      <c r="AE1008" s="265"/>
      <c r="AF1008" s="265"/>
      <c r="AG1008" s="265"/>
      <c r="AH1008" s="265"/>
      <c r="AI1008" s="265"/>
      <c r="AJ1008" s="265"/>
    </row>
    <row r="1009" spans="1:45" ht="12.75" hidden="1" customHeight="1">
      <c r="C1009" s="253"/>
      <c r="D1009" s="253"/>
      <c r="E1009" s="253"/>
      <c r="F1009" s="253"/>
      <c r="G1009" s="253"/>
      <c r="H1009" s="253"/>
      <c r="I1009" s="253"/>
      <c r="J1009" s="253"/>
      <c r="K1009" s="253"/>
      <c r="L1009" s="253"/>
      <c r="M1009" s="253"/>
      <c r="N1009" s="253"/>
      <c r="O1009" s="253"/>
      <c r="P1009" s="253"/>
      <c r="Q1009" s="253"/>
      <c r="R1009" s="253"/>
      <c r="S1009" s="253"/>
      <c r="T1009" s="253"/>
      <c r="U1009" s="199"/>
      <c r="V1009" s="199"/>
      <c r="W1009" s="199"/>
      <c r="X1009" s="199"/>
      <c r="Y1009" s="199"/>
      <c r="Z1009" s="199"/>
      <c r="AA1009" s="199"/>
      <c r="AB1009" s="199"/>
      <c r="AC1009" s="199"/>
      <c r="AD1009" s="199"/>
      <c r="AE1009" s="199"/>
      <c r="AF1009" s="199"/>
      <c r="AG1009" s="199"/>
      <c r="AH1009" s="199"/>
      <c r="AI1009" s="199"/>
      <c r="AJ1009" s="199"/>
    </row>
    <row r="1010" spans="1:45" ht="12.75" hidden="1" customHeight="1">
      <c r="C1010" s="253" t="s">
        <v>99</v>
      </c>
      <c r="D1010" s="253"/>
      <c r="E1010" s="253"/>
      <c r="F1010" s="253"/>
      <c r="G1010" s="253"/>
      <c r="H1010" s="253"/>
      <c r="I1010" s="253"/>
      <c r="J1010" s="253"/>
      <c r="K1010" s="253"/>
      <c r="L1010" s="253"/>
      <c r="M1010" s="253"/>
      <c r="N1010" s="253"/>
      <c r="O1010" s="253"/>
      <c r="P1010" s="253"/>
      <c r="Q1010" s="253"/>
      <c r="R1010" s="253"/>
      <c r="S1010" s="253"/>
      <c r="T1010" s="253"/>
      <c r="U1010" s="199"/>
      <c r="V1010" s="199"/>
      <c r="W1010" s="199"/>
      <c r="X1010" s="199"/>
      <c r="Y1010" s="199"/>
      <c r="Z1010" s="199"/>
      <c r="AA1010" s="199"/>
      <c r="AB1010" s="199"/>
      <c r="AC1010" s="199"/>
      <c r="AD1010" s="199"/>
      <c r="AE1010" s="199"/>
      <c r="AF1010" s="199"/>
      <c r="AG1010" s="199"/>
      <c r="AH1010" s="199"/>
      <c r="AI1010" s="199"/>
      <c r="AJ1010" s="199"/>
    </row>
    <row r="1011" spans="1:45" ht="12.75" hidden="1" customHeight="1">
      <c r="C1011" s="253"/>
      <c r="D1011" s="253"/>
      <c r="E1011" s="253"/>
      <c r="F1011" s="253"/>
      <c r="G1011" s="253"/>
      <c r="H1011" s="253"/>
      <c r="I1011" s="253"/>
      <c r="J1011" s="253"/>
      <c r="K1011" s="253"/>
      <c r="L1011" s="253"/>
      <c r="M1011" s="253"/>
      <c r="N1011" s="253"/>
      <c r="O1011" s="253"/>
      <c r="P1011" s="253"/>
      <c r="Q1011" s="253"/>
      <c r="R1011" s="253"/>
      <c r="S1011" s="253"/>
      <c r="T1011" s="253"/>
      <c r="U1011" s="199"/>
      <c r="V1011" s="199"/>
      <c r="W1011" s="199"/>
      <c r="X1011" s="199"/>
      <c r="Y1011" s="199"/>
      <c r="Z1011" s="199"/>
      <c r="AA1011" s="199"/>
      <c r="AB1011" s="199"/>
      <c r="AC1011" s="199"/>
      <c r="AD1011" s="199"/>
      <c r="AE1011" s="199"/>
      <c r="AF1011" s="199"/>
      <c r="AG1011" s="199"/>
      <c r="AH1011" s="199"/>
      <c r="AI1011" s="199"/>
      <c r="AJ1011" s="199"/>
    </row>
    <row r="1012" spans="1:45" ht="12.75" hidden="1" customHeight="1">
      <c r="C1012" s="677" t="s">
        <v>100</v>
      </c>
      <c r="D1012" s="678"/>
      <c r="E1012" s="678"/>
      <c r="F1012" s="678"/>
      <c r="G1012" s="678"/>
      <c r="H1012" s="678"/>
      <c r="I1012" s="678"/>
      <c r="J1012" s="678"/>
      <c r="K1012" s="678"/>
      <c r="L1012" s="678"/>
      <c r="M1012" s="678"/>
      <c r="N1012" s="678"/>
      <c r="O1012" s="678"/>
      <c r="P1012" s="678"/>
      <c r="Q1012" s="678"/>
      <c r="R1012" s="678"/>
      <c r="S1012" s="678"/>
      <c r="T1012" s="679"/>
      <c r="U1012" s="199"/>
      <c r="V1012" s="199"/>
      <c r="W1012" s="199"/>
      <c r="X1012" s="199"/>
      <c r="Y1012" s="199"/>
      <c r="Z1012" s="199"/>
      <c r="AA1012" s="199"/>
      <c r="AB1012" s="199"/>
      <c r="AC1012" s="199"/>
      <c r="AD1012" s="199"/>
      <c r="AE1012" s="199"/>
      <c r="AF1012" s="199"/>
      <c r="AG1012" s="199"/>
      <c r="AH1012" s="199"/>
      <c r="AI1012" s="199"/>
      <c r="AJ1012" s="199"/>
    </row>
    <row r="1013" spans="1:45" ht="12.75" hidden="1" customHeight="1">
      <c r="C1013" s="230" t="s">
        <v>101</v>
      </c>
      <c r="D1013" s="230"/>
      <c r="E1013" s="230"/>
      <c r="F1013" s="230"/>
      <c r="G1013" s="230"/>
      <c r="H1013" s="230"/>
      <c r="I1013" s="230"/>
      <c r="J1013" s="230"/>
      <c r="K1013" s="230"/>
      <c r="L1013" s="230"/>
      <c r="M1013" s="230"/>
      <c r="N1013" s="230"/>
      <c r="O1013" s="230"/>
      <c r="P1013" s="230"/>
      <c r="Q1013" s="230"/>
      <c r="R1013" s="230"/>
      <c r="S1013" s="230"/>
      <c r="T1013" s="230"/>
      <c r="U1013" s="231"/>
      <c r="V1013" s="231"/>
      <c r="W1013" s="231"/>
      <c r="X1013" s="231"/>
      <c r="Y1013" s="231"/>
      <c r="Z1013" s="231"/>
      <c r="AA1013" s="231"/>
      <c r="AB1013" s="231"/>
      <c r="AC1013" s="231"/>
      <c r="AD1013" s="231"/>
      <c r="AE1013" s="231"/>
      <c r="AF1013" s="231"/>
      <c r="AG1013" s="231"/>
      <c r="AH1013" s="231"/>
      <c r="AI1013" s="231"/>
      <c r="AJ1013" s="231"/>
    </row>
    <row r="1014" spans="1:45" ht="12.75" hidden="1" customHeight="1"/>
    <row r="1015" spans="1:45" ht="12.75" customHeight="1">
      <c r="A1015" s="93" t="s">
        <v>439</v>
      </c>
      <c r="B1015" s="94"/>
      <c r="C1015" s="513" t="s">
        <v>107</v>
      </c>
      <c r="D1015" s="513"/>
      <c r="E1015" s="513"/>
      <c r="F1015" s="513"/>
      <c r="G1015" s="513"/>
      <c r="H1015" s="513"/>
      <c r="I1015" s="513"/>
      <c r="J1015" s="513"/>
      <c r="K1015" s="513"/>
      <c r="L1015" s="513"/>
      <c r="M1015" s="513"/>
      <c r="N1015" s="513"/>
      <c r="O1015" s="513"/>
      <c r="P1015" s="513"/>
      <c r="Q1015" s="513"/>
      <c r="R1015" s="513"/>
      <c r="S1015" s="513"/>
      <c r="T1015" s="513"/>
      <c r="U1015" s="513"/>
      <c r="V1015" s="513"/>
      <c r="W1015" s="513"/>
      <c r="X1015" s="513"/>
      <c r="Y1015" s="513"/>
      <c r="Z1015" s="513"/>
      <c r="AA1015" s="513"/>
      <c r="AB1015" s="513"/>
      <c r="AC1015" s="513"/>
      <c r="AD1015" s="513"/>
      <c r="AE1015" s="513"/>
      <c r="AF1015" s="513"/>
      <c r="AG1015" s="513"/>
      <c r="AH1015" s="513"/>
      <c r="AI1015" s="513"/>
      <c r="AJ1015" s="513"/>
      <c r="AK1015" s="513"/>
      <c r="AL1015" s="513"/>
      <c r="AM1015" s="513"/>
      <c r="AN1015" s="513"/>
      <c r="AO1015" s="513"/>
      <c r="AP1015" s="513"/>
      <c r="AQ1015" s="513"/>
      <c r="AR1015" s="513"/>
      <c r="AS1015" s="513"/>
    </row>
    <row r="1016" spans="1:45" ht="12.75" customHeight="1">
      <c r="C1016" s="616" t="s">
        <v>1616</v>
      </c>
      <c r="D1016" s="616"/>
      <c r="E1016" s="616"/>
      <c r="F1016" s="616"/>
      <c r="G1016" s="616"/>
      <c r="H1016" s="616"/>
      <c r="I1016" s="616"/>
      <c r="J1016" s="616"/>
      <c r="K1016" s="616"/>
      <c r="L1016" s="616"/>
      <c r="M1016" s="616"/>
      <c r="N1016" s="616"/>
      <c r="O1016" s="616"/>
      <c r="P1016" s="616"/>
      <c r="Q1016" s="616"/>
      <c r="R1016" s="616"/>
      <c r="S1016" s="616"/>
      <c r="T1016" s="616"/>
      <c r="U1016" s="616"/>
      <c r="V1016" s="616"/>
      <c r="W1016" s="616"/>
      <c r="X1016" s="616"/>
      <c r="Y1016" s="616"/>
      <c r="Z1016" s="616"/>
      <c r="AA1016" s="616"/>
      <c r="AB1016" s="616"/>
      <c r="AC1016" s="616"/>
      <c r="AD1016" s="616"/>
      <c r="AE1016" s="616"/>
      <c r="AF1016" s="616"/>
      <c r="AG1016" s="616"/>
      <c r="AH1016" s="616"/>
      <c r="AI1016" s="616"/>
      <c r="AJ1016" s="616"/>
      <c r="AK1016" s="616"/>
      <c r="AL1016" s="616"/>
      <c r="AM1016" s="616"/>
      <c r="AN1016" s="616"/>
      <c r="AO1016" s="616"/>
      <c r="AP1016" s="616"/>
      <c r="AQ1016" s="616"/>
      <c r="AR1016" s="616"/>
      <c r="AS1016" s="616"/>
    </row>
    <row r="1017" spans="1:45" ht="9" customHeight="1">
      <c r="C1017" s="278" t="s">
        <v>1541</v>
      </c>
      <c r="D1017" s="278"/>
      <c r="E1017" s="278"/>
      <c r="F1017" s="278"/>
      <c r="G1017" s="278"/>
      <c r="H1017" s="278"/>
      <c r="I1017" s="278"/>
      <c r="J1017" s="278"/>
      <c r="K1017" s="278"/>
      <c r="L1017" s="278"/>
      <c r="M1017" s="278"/>
      <c r="N1017" s="278"/>
      <c r="O1017" s="278"/>
      <c r="P1017" s="278"/>
      <c r="Q1017" s="278"/>
      <c r="R1017" s="278"/>
      <c r="S1017" s="278"/>
      <c r="T1017" s="278"/>
      <c r="U1017" s="278"/>
      <c r="V1017" s="278"/>
      <c r="W1017" s="278"/>
      <c r="X1017" s="278"/>
      <c r="Y1017" s="278"/>
      <c r="Z1017" s="278"/>
      <c r="AA1017" s="278"/>
      <c r="AB1017" s="278"/>
      <c r="AC1017" s="278"/>
      <c r="AD1017" s="278"/>
      <c r="AE1017" s="278"/>
      <c r="AF1017" s="278"/>
      <c r="AG1017" s="278"/>
      <c r="AH1017" s="278"/>
      <c r="AI1017" s="278"/>
      <c r="AJ1017" s="278"/>
      <c r="AK1017" s="278"/>
      <c r="AL1017" s="278"/>
      <c r="AM1017" s="278"/>
      <c r="AN1017" s="278"/>
      <c r="AO1017" s="278"/>
      <c r="AP1017" s="278"/>
      <c r="AQ1017" s="278"/>
      <c r="AR1017" s="278"/>
      <c r="AS1017" s="278"/>
    </row>
    <row r="1018" spans="1:45" ht="12" hidden="1" customHeight="1">
      <c r="C1018" s="515" t="s">
        <v>107</v>
      </c>
      <c r="D1018" s="515"/>
      <c r="E1018" s="515"/>
      <c r="F1018" s="515"/>
      <c r="G1018" s="515"/>
      <c r="H1018" s="515"/>
      <c r="I1018" s="515"/>
      <c r="J1018" s="515"/>
      <c r="K1018" s="515"/>
      <c r="L1018" s="515"/>
      <c r="M1018" s="515"/>
      <c r="N1018" s="515"/>
      <c r="O1018" s="515"/>
      <c r="P1018" s="680" t="s">
        <v>14</v>
      </c>
      <c r="Q1018" s="680"/>
      <c r="R1018" s="680"/>
      <c r="S1018" s="680"/>
      <c r="T1018" s="680"/>
      <c r="U1018" s="680"/>
      <c r="V1018" s="680"/>
      <c r="W1018" s="680"/>
      <c r="X1018" s="680"/>
      <c r="Y1018" s="680"/>
      <c r="Z1018" s="680"/>
      <c r="AA1018" s="680"/>
      <c r="AB1018" s="680"/>
      <c r="AC1018" s="680"/>
      <c r="AD1018" s="680"/>
      <c r="AE1018" s="680"/>
      <c r="AF1018" s="680"/>
      <c r="AG1018" s="680"/>
      <c r="AH1018" s="680"/>
      <c r="AI1018" s="680"/>
      <c r="AJ1018" s="680"/>
      <c r="AK1018" s="680"/>
      <c r="AL1018" s="680"/>
      <c r="AM1018" s="680"/>
      <c r="AN1018" s="680"/>
    </row>
    <row r="1019" spans="1:45" ht="12.75" hidden="1" customHeight="1">
      <c r="C1019" s="516"/>
      <c r="D1019" s="516"/>
      <c r="E1019" s="516"/>
      <c r="F1019" s="516"/>
      <c r="G1019" s="516"/>
      <c r="H1019" s="516"/>
      <c r="I1019" s="516"/>
      <c r="J1019" s="516"/>
      <c r="K1019" s="516"/>
      <c r="L1019" s="516"/>
      <c r="M1019" s="516"/>
      <c r="N1019" s="516"/>
      <c r="O1019" s="516"/>
      <c r="P1019" s="518" t="s">
        <v>579</v>
      </c>
      <c r="Q1019" s="518"/>
      <c r="R1019" s="518"/>
      <c r="S1019" s="518"/>
      <c r="T1019" s="518"/>
      <c r="U1019" s="518" t="s">
        <v>81</v>
      </c>
      <c r="V1019" s="518"/>
      <c r="W1019" s="518"/>
      <c r="X1019" s="518"/>
      <c r="Y1019" s="518"/>
      <c r="Z1019" s="518" t="s">
        <v>436</v>
      </c>
      <c r="AA1019" s="518"/>
      <c r="AB1019" s="518"/>
      <c r="AC1019" s="518"/>
      <c r="AD1019" s="518"/>
      <c r="AE1019" s="518" t="s">
        <v>1477</v>
      </c>
      <c r="AF1019" s="518"/>
      <c r="AG1019" s="518"/>
      <c r="AH1019" s="518"/>
      <c r="AI1019" s="518"/>
      <c r="AJ1019" s="518" t="s">
        <v>80</v>
      </c>
      <c r="AK1019" s="518"/>
      <c r="AL1019" s="518"/>
      <c r="AM1019" s="518"/>
      <c r="AN1019" s="518"/>
    </row>
    <row r="1020" spans="1:45" ht="13.5" hidden="1" customHeight="1">
      <c r="C1020" s="516"/>
      <c r="D1020" s="516"/>
      <c r="E1020" s="516"/>
      <c r="F1020" s="516"/>
      <c r="G1020" s="516"/>
      <c r="H1020" s="516"/>
      <c r="I1020" s="516"/>
      <c r="J1020" s="516"/>
      <c r="K1020" s="516"/>
      <c r="L1020" s="516"/>
      <c r="M1020" s="516"/>
      <c r="N1020" s="516"/>
      <c r="O1020" s="516"/>
      <c r="P1020" s="518"/>
      <c r="Q1020" s="518"/>
      <c r="R1020" s="518"/>
      <c r="S1020" s="518"/>
      <c r="T1020" s="518"/>
      <c r="U1020" s="518"/>
      <c r="V1020" s="518"/>
      <c r="W1020" s="518"/>
      <c r="X1020" s="518"/>
      <c r="Y1020" s="518"/>
      <c r="Z1020" s="518"/>
      <c r="AA1020" s="518"/>
      <c r="AB1020" s="518"/>
      <c r="AC1020" s="518"/>
      <c r="AD1020" s="518"/>
      <c r="AE1020" s="518"/>
      <c r="AF1020" s="518"/>
      <c r="AG1020" s="518"/>
      <c r="AH1020" s="518"/>
      <c r="AI1020" s="518"/>
      <c r="AJ1020" s="518"/>
      <c r="AK1020" s="518"/>
      <c r="AL1020" s="518"/>
      <c r="AM1020" s="518"/>
      <c r="AN1020" s="518"/>
    </row>
    <row r="1021" spans="1:45" ht="12.75" hidden="1" customHeight="1">
      <c r="C1021" s="516"/>
      <c r="D1021" s="516"/>
      <c r="E1021" s="516"/>
      <c r="F1021" s="516"/>
      <c r="G1021" s="516"/>
      <c r="H1021" s="516"/>
      <c r="I1021" s="516"/>
      <c r="J1021" s="516"/>
      <c r="K1021" s="516"/>
      <c r="L1021" s="516"/>
      <c r="M1021" s="516"/>
      <c r="N1021" s="516"/>
      <c r="O1021" s="516"/>
      <c r="P1021" s="518"/>
      <c r="Q1021" s="518"/>
      <c r="R1021" s="518"/>
      <c r="S1021" s="518"/>
      <c r="T1021" s="518"/>
      <c r="U1021" s="518"/>
      <c r="V1021" s="518"/>
      <c r="W1021" s="518"/>
      <c r="X1021" s="518"/>
      <c r="Y1021" s="518"/>
      <c r="Z1021" s="518"/>
      <c r="AA1021" s="518"/>
      <c r="AB1021" s="518"/>
      <c r="AC1021" s="518"/>
      <c r="AD1021" s="518"/>
      <c r="AE1021" s="518"/>
      <c r="AF1021" s="518"/>
      <c r="AG1021" s="518"/>
      <c r="AH1021" s="518"/>
      <c r="AI1021" s="518"/>
      <c r="AJ1021" s="518"/>
      <c r="AK1021" s="518"/>
      <c r="AL1021" s="518"/>
      <c r="AM1021" s="518"/>
      <c r="AN1021" s="518"/>
    </row>
    <row r="1022" spans="1:45" ht="12.75" hidden="1" customHeight="1">
      <c r="C1022" s="516"/>
      <c r="D1022" s="516"/>
      <c r="E1022" s="516"/>
      <c r="F1022" s="516"/>
      <c r="G1022" s="516"/>
      <c r="H1022" s="516"/>
      <c r="I1022" s="516"/>
      <c r="J1022" s="516"/>
      <c r="K1022" s="516"/>
      <c r="L1022" s="516"/>
      <c r="M1022" s="516"/>
      <c r="N1022" s="516"/>
      <c r="O1022" s="516"/>
      <c r="P1022" s="518"/>
      <c r="Q1022" s="518"/>
      <c r="R1022" s="518"/>
      <c r="S1022" s="518"/>
      <c r="T1022" s="518"/>
      <c r="U1022" s="518"/>
      <c r="V1022" s="518"/>
      <c r="W1022" s="518"/>
      <c r="X1022" s="518"/>
      <c r="Y1022" s="518"/>
      <c r="Z1022" s="518"/>
      <c r="AA1022" s="518"/>
      <c r="AB1022" s="518"/>
      <c r="AC1022" s="518"/>
      <c r="AD1022" s="518"/>
      <c r="AE1022" s="518"/>
      <c r="AF1022" s="518"/>
      <c r="AG1022" s="518"/>
      <c r="AH1022" s="518"/>
      <c r="AI1022" s="518"/>
      <c r="AJ1022" s="518"/>
      <c r="AK1022" s="518"/>
      <c r="AL1022" s="518"/>
      <c r="AM1022" s="518"/>
      <c r="AN1022" s="518"/>
    </row>
    <row r="1023" spans="1:45" ht="5.25" hidden="1" customHeight="1">
      <c r="C1023" s="516"/>
      <c r="D1023" s="516"/>
      <c r="E1023" s="516"/>
      <c r="F1023" s="516"/>
      <c r="G1023" s="516"/>
      <c r="H1023" s="516"/>
      <c r="I1023" s="516"/>
      <c r="J1023" s="516"/>
      <c r="K1023" s="516"/>
      <c r="L1023" s="516"/>
      <c r="M1023" s="516"/>
      <c r="N1023" s="516"/>
      <c r="O1023" s="516"/>
      <c r="P1023" s="518"/>
      <c r="Q1023" s="518"/>
      <c r="R1023" s="518"/>
      <c r="S1023" s="518"/>
      <c r="T1023" s="518"/>
      <c r="U1023" s="518"/>
      <c r="V1023" s="518"/>
      <c r="W1023" s="518"/>
      <c r="X1023" s="518"/>
      <c r="Y1023" s="518"/>
      <c r="Z1023" s="518"/>
      <c r="AA1023" s="518"/>
      <c r="AB1023" s="518"/>
      <c r="AC1023" s="518"/>
      <c r="AD1023" s="518"/>
      <c r="AE1023" s="518"/>
      <c r="AF1023" s="518"/>
      <c r="AG1023" s="518"/>
      <c r="AH1023" s="518"/>
      <c r="AI1023" s="518"/>
      <c r="AJ1023" s="518"/>
      <c r="AK1023" s="518"/>
      <c r="AL1023" s="518"/>
      <c r="AM1023" s="518"/>
      <c r="AN1023" s="518"/>
    </row>
    <row r="1024" spans="1:45" ht="11.25" hidden="1" customHeight="1">
      <c r="C1024" s="489" t="s">
        <v>26</v>
      </c>
      <c r="D1024" s="489"/>
      <c r="E1024" s="489"/>
      <c r="F1024" s="489"/>
      <c r="G1024" s="489"/>
      <c r="H1024" s="489"/>
      <c r="I1024" s="489"/>
      <c r="J1024" s="489"/>
      <c r="K1024" s="489"/>
      <c r="L1024" s="489"/>
      <c r="M1024" s="489"/>
      <c r="N1024" s="489"/>
      <c r="O1024" s="489"/>
      <c r="P1024" s="489" t="s">
        <v>30</v>
      </c>
      <c r="Q1024" s="489"/>
      <c r="R1024" s="489"/>
      <c r="S1024" s="489"/>
      <c r="T1024" s="489"/>
      <c r="U1024" s="489" t="s">
        <v>31</v>
      </c>
      <c r="V1024" s="489"/>
      <c r="W1024" s="489"/>
      <c r="X1024" s="489"/>
      <c r="Y1024" s="489"/>
      <c r="Z1024" s="489" t="s">
        <v>33</v>
      </c>
      <c r="AA1024" s="489"/>
      <c r="AB1024" s="489"/>
      <c r="AC1024" s="489"/>
      <c r="AD1024" s="489"/>
      <c r="AE1024" s="489" t="s">
        <v>35</v>
      </c>
      <c r="AF1024" s="489"/>
      <c r="AG1024" s="489"/>
      <c r="AH1024" s="489"/>
      <c r="AI1024" s="489"/>
      <c r="AJ1024" s="489" t="s">
        <v>38</v>
      </c>
      <c r="AK1024" s="489"/>
      <c r="AL1024" s="489"/>
      <c r="AM1024" s="489"/>
      <c r="AN1024" s="489"/>
    </row>
    <row r="1025" spans="3:45" ht="12.75" hidden="1" customHeight="1">
      <c r="C1025" s="263" t="s">
        <v>108</v>
      </c>
      <c r="D1025" s="263"/>
      <c r="E1025" s="263"/>
      <c r="F1025" s="263"/>
      <c r="G1025" s="263"/>
      <c r="H1025" s="263"/>
      <c r="I1025" s="263"/>
      <c r="J1025" s="263"/>
      <c r="K1025" s="263"/>
      <c r="L1025" s="263"/>
      <c r="M1025" s="263"/>
      <c r="N1025" s="263"/>
      <c r="O1025" s="263"/>
      <c r="P1025" s="265"/>
      <c r="Q1025" s="265"/>
      <c r="R1025" s="265"/>
      <c r="S1025" s="265"/>
      <c r="T1025" s="265"/>
      <c r="U1025" s="265"/>
      <c r="V1025" s="265"/>
      <c r="W1025" s="265"/>
      <c r="X1025" s="265"/>
      <c r="Y1025" s="265"/>
      <c r="Z1025" s="265"/>
      <c r="AA1025" s="265"/>
      <c r="AB1025" s="265"/>
      <c r="AC1025" s="265"/>
      <c r="AD1025" s="265"/>
      <c r="AE1025" s="265"/>
      <c r="AF1025" s="265"/>
      <c r="AG1025" s="265"/>
      <c r="AH1025" s="265"/>
      <c r="AI1025" s="265"/>
      <c r="AJ1025" s="265">
        <f>P1025+U1025-Z1025-AE1025</f>
        <v>0</v>
      </c>
      <c r="AK1025" s="265"/>
      <c r="AL1025" s="265"/>
      <c r="AM1025" s="265"/>
      <c r="AN1025" s="265"/>
    </row>
    <row r="1026" spans="3:45" ht="12.75" hidden="1" customHeight="1">
      <c r="C1026" s="677" t="s">
        <v>1300</v>
      </c>
      <c r="D1026" s="678"/>
      <c r="E1026" s="678"/>
      <c r="F1026" s="678"/>
      <c r="G1026" s="678"/>
      <c r="H1026" s="678"/>
      <c r="I1026" s="678"/>
      <c r="J1026" s="678"/>
      <c r="K1026" s="678"/>
      <c r="L1026" s="678"/>
      <c r="M1026" s="678"/>
      <c r="N1026" s="678"/>
      <c r="O1026" s="679"/>
      <c r="P1026" s="199"/>
      <c r="Q1026" s="199"/>
      <c r="R1026" s="199"/>
      <c r="S1026" s="199"/>
      <c r="T1026" s="199"/>
      <c r="U1026" s="199"/>
      <c r="V1026" s="199"/>
      <c r="W1026" s="199"/>
      <c r="X1026" s="199"/>
      <c r="Y1026" s="199"/>
      <c r="Z1026" s="199"/>
      <c r="AA1026" s="199"/>
      <c r="AB1026" s="199"/>
      <c r="AC1026" s="199"/>
      <c r="AD1026" s="199"/>
      <c r="AE1026" s="199"/>
      <c r="AF1026" s="199"/>
      <c r="AG1026" s="199"/>
      <c r="AH1026" s="199"/>
      <c r="AI1026" s="199"/>
      <c r="AJ1026" s="199">
        <f>P1026+U1026-Z1026-AE1026</f>
        <v>0</v>
      </c>
      <c r="AK1026" s="199"/>
      <c r="AL1026" s="199"/>
      <c r="AM1026" s="199"/>
      <c r="AN1026" s="199"/>
    </row>
    <row r="1027" spans="3:45" ht="12.75" hidden="1" customHeight="1">
      <c r="C1027" s="228" t="s">
        <v>109</v>
      </c>
      <c r="D1027" s="228"/>
      <c r="E1027" s="228"/>
      <c r="F1027" s="228"/>
      <c r="G1027" s="228"/>
      <c r="H1027" s="228"/>
      <c r="I1027" s="228"/>
      <c r="J1027" s="228"/>
      <c r="K1027" s="228"/>
      <c r="L1027" s="228"/>
      <c r="M1027" s="228"/>
      <c r="N1027" s="228"/>
      <c r="O1027" s="228"/>
      <c r="P1027" s="199"/>
      <c r="Q1027" s="199"/>
      <c r="R1027" s="199"/>
      <c r="S1027" s="199"/>
      <c r="T1027" s="199"/>
      <c r="U1027" s="199"/>
      <c r="V1027" s="199"/>
      <c r="W1027" s="199"/>
      <c r="X1027" s="199"/>
      <c r="Y1027" s="199"/>
      <c r="Z1027" s="199"/>
      <c r="AA1027" s="199"/>
      <c r="AB1027" s="199"/>
      <c r="AC1027" s="199"/>
      <c r="AD1027" s="199"/>
      <c r="AE1027" s="199"/>
      <c r="AF1027" s="199"/>
      <c r="AG1027" s="199"/>
      <c r="AH1027" s="199"/>
      <c r="AI1027" s="199"/>
      <c r="AJ1027" s="199">
        <f>P1027+U1027-Z1027-AE1027</f>
        <v>0</v>
      </c>
      <c r="AK1027" s="199"/>
      <c r="AL1027" s="199"/>
      <c r="AM1027" s="199"/>
      <c r="AN1027" s="199"/>
    </row>
    <row r="1028" spans="3:45" ht="12.75" hidden="1" customHeight="1">
      <c r="C1028" s="253" t="s">
        <v>1225</v>
      </c>
      <c r="D1028" s="253"/>
      <c r="E1028" s="253"/>
      <c r="F1028" s="253"/>
      <c r="G1028" s="253"/>
      <c r="H1028" s="253"/>
      <c r="I1028" s="253"/>
      <c r="J1028" s="253"/>
      <c r="K1028" s="253"/>
      <c r="L1028" s="253"/>
      <c r="M1028" s="253"/>
      <c r="N1028" s="253"/>
      <c r="O1028" s="253"/>
      <c r="P1028" s="199"/>
      <c r="Q1028" s="199"/>
      <c r="R1028" s="199"/>
      <c r="S1028" s="199"/>
      <c r="T1028" s="199"/>
      <c r="U1028" s="199"/>
      <c r="V1028" s="199"/>
      <c r="W1028" s="199"/>
      <c r="X1028" s="199"/>
      <c r="Y1028" s="199"/>
      <c r="Z1028" s="199"/>
      <c r="AA1028" s="199"/>
      <c r="AB1028" s="199"/>
      <c r="AC1028" s="199"/>
      <c r="AD1028" s="199"/>
      <c r="AE1028" s="199"/>
      <c r="AF1028" s="199"/>
      <c r="AG1028" s="199"/>
      <c r="AH1028" s="199"/>
      <c r="AI1028" s="199"/>
      <c r="AJ1028" s="199">
        <f>P1028+U1028-Z1028-AE1028</f>
        <v>0</v>
      </c>
      <c r="AK1028" s="199"/>
      <c r="AL1028" s="199"/>
      <c r="AM1028" s="199"/>
      <c r="AN1028" s="199"/>
    </row>
    <row r="1029" spans="3:45" ht="11.25" hidden="1" customHeight="1">
      <c r="C1029" s="253"/>
      <c r="D1029" s="253"/>
      <c r="E1029" s="253"/>
      <c r="F1029" s="253"/>
      <c r="G1029" s="253"/>
      <c r="H1029" s="253"/>
      <c r="I1029" s="253"/>
      <c r="J1029" s="253"/>
      <c r="K1029" s="253"/>
      <c r="L1029" s="253"/>
      <c r="M1029" s="253"/>
      <c r="N1029" s="253"/>
      <c r="O1029" s="253"/>
      <c r="P1029" s="199"/>
      <c r="Q1029" s="199"/>
      <c r="R1029" s="199"/>
      <c r="S1029" s="199"/>
      <c r="T1029" s="199"/>
      <c r="U1029" s="199"/>
      <c r="V1029" s="199"/>
      <c r="W1029" s="199"/>
      <c r="X1029" s="199"/>
      <c r="Y1029" s="199"/>
      <c r="Z1029" s="199"/>
      <c r="AA1029" s="199"/>
      <c r="AB1029" s="199"/>
      <c r="AC1029" s="199"/>
      <c r="AD1029" s="199"/>
      <c r="AE1029" s="199"/>
      <c r="AF1029" s="199"/>
      <c r="AG1029" s="199"/>
      <c r="AH1029" s="199"/>
      <c r="AI1029" s="199"/>
      <c r="AJ1029" s="199"/>
      <c r="AK1029" s="199"/>
      <c r="AL1029" s="199"/>
      <c r="AM1029" s="199"/>
      <c r="AN1029" s="199"/>
    </row>
    <row r="1030" spans="3:45" ht="12" hidden="1" customHeight="1">
      <c r="C1030" s="230" t="s">
        <v>110</v>
      </c>
      <c r="D1030" s="230"/>
      <c r="E1030" s="230"/>
      <c r="F1030" s="230"/>
      <c r="G1030" s="230"/>
      <c r="H1030" s="230"/>
      <c r="I1030" s="230"/>
      <c r="J1030" s="230"/>
      <c r="K1030" s="230"/>
      <c r="L1030" s="230"/>
      <c r="M1030" s="230"/>
      <c r="N1030" s="230"/>
      <c r="O1030" s="230"/>
      <c r="P1030" s="231"/>
      <c r="Q1030" s="231"/>
      <c r="R1030" s="231"/>
      <c r="S1030" s="231"/>
      <c r="T1030" s="231"/>
      <c r="U1030" s="231"/>
      <c r="V1030" s="231"/>
      <c r="W1030" s="231"/>
      <c r="X1030" s="231"/>
      <c r="Y1030" s="231"/>
      <c r="Z1030" s="231"/>
      <c r="AA1030" s="231"/>
      <c r="AB1030" s="231"/>
      <c r="AC1030" s="231"/>
      <c r="AD1030" s="231"/>
      <c r="AE1030" s="231"/>
      <c r="AF1030" s="231"/>
      <c r="AG1030" s="231"/>
      <c r="AH1030" s="231"/>
      <c r="AI1030" s="231"/>
      <c r="AJ1030" s="231">
        <f>P1030+U1030-Z1030-AE1030</f>
        <v>0</v>
      </c>
      <c r="AK1030" s="231"/>
      <c r="AL1030" s="231"/>
      <c r="AM1030" s="231"/>
      <c r="AN1030" s="231"/>
    </row>
    <row r="1031" spans="3:45" ht="12.75" hidden="1" customHeight="1">
      <c r="C1031" s="447" t="s">
        <v>111</v>
      </c>
      <c r="D1031" s="447"/>
      <c r="E1031" s="447"/>
      <c r="F1031" s="447"/>
      <c r="G1031" s="447"/>
      <c r="H1031" s="447"/>
      <c r="I1031" s="447"/>
      <c r="J1031" s="447"/>
      <c r="K1031" s="447"/>
      <c r="L1031" s="447"/>
      <c r="M1031" s="447"/>
      <c r="N1031" s="447"/>
      <c r="O1031" s="447"/>
      <c r="P1031" s="210">
        <f>SUM(P1025:T1030)</f>
        <v>0</v>
      </c>
      <c r="Q1031" s="210"/>
      <c r="R1031" s="210"/>
      <c r="S1031" s="210"/>
      <c r="T1031" s="210"/>
      <c r="U1031" s="210">
        <f>SUM(U1025:Y1030)</f>
        <v>0</v>
      </c>
      <c r="V1031" s="210"/>
      <c r="W1031" s="210"/>
      <c r="X1031" s="210"/>
      <c r="Y1031" s="210"/>
      <c r="Z1031" s="210">
        <f>SUM(Z1025:AD1030)</f>
        <v>0</v>
      </c>
      <c r="AA1031" s="210"/>
      <c r="AB1031" s="210"/>
      <c r="AC1031" s="210"/>
      <c r="AD1031" s="210"/>
      <c r="AE1031" s="210">
        <f>SUM(AE1025:AI1030)</f>
        <v>0</v>
      </c>
      <c r="AF1031" s="210"/>
      <c r="AG1031" s="210"/>
      <c r="AH1031" s="210"/>
      <c r="AI1031" s="210"/>
      <c r="AJ1031" s="210">
        <f>SUM(AJ1025:AN1030)</f>
        <v>0</v>
      </c>
      <c r="AK1031" s="210"/>
      <c r="AL1031" s="210"/>
      <c r="AM1031" s="210"/>
      <c r="AN1031" s="210"/>
      <c r="AO1031" s="144"/>
      <c r="AP1031" s="144"/>
      <c r="AQ1031" s="144"/>
      <c r="AR1031" s="144"/>
      <c r="AS1031" s="144"/>
    </row>
    <row r="1032" spans="3:45" ht="12.75" hidden="1" customHeight="1">
      <c r="C1032" s="144"/>
      <c r="D1032" s="144"/>
      <c r="E1032" s="144"/>
      <c r="F1032" s="144"/>
      <c r="G1032" s="144"/>
      <c r="H1032" s="144"/>
      <c r="I1032" s="144"/>
      <c r="J1032" s="144"/>
      <c r="K1032" s="144"/>
      <c r="L1032" s="144"/>
      <c r="M1032" s="144"/>
      <c r="N1032" s="144"/>
      <c r="O1032" s="144"/>
      <c r="P1032" s="144"/>
      <c r="Q1032" s="144"/>
      <c r="R1032" s="144"/>
      <c r="S1032" s="144"/>
      <c r="T1032" s="144"/>
      <c r="U1032" s="144"/>
      <c r="V1032" s="144"/>
      <c r="W1032" s="144"/>
      <c r="X1032" s="144"/>
      <c r="Y1032" s="144"/>
      <c r="Z1032" s="144"/>
      <c r="AA1032" s="144"/>
      <c r="AB1032" s="144"/>
      <c r="AC1032" s="144"/>
      <c r="AD1032" s="144"/>
      <c r="AE1032" s="144"/>
      <c r="AF1032" s="144"/>
      <c r="AG1032" s="144"/>
      <c r="AH1032" s="144"/>
      <c r="AI1032" s="144"/>
      <c r="AJ1032" s="144"/>
      <c r="AK1032" s="144"/>
      <c r="AL1032" s="144"/>
      <c r="AM1032" s="144"/>
      <c r="AN1032" s="144"/>
      <c r="AO1032" s="144"/>
      <c r="AP1032" s="144"/>
      <c r="AQ1032" s="144"/>
      <c r="AR1032" s="144"/>
      <c r="AS1032" s="144"/>
    </row>
    <row r="1033" spans="3:45" ht="11.25" hidden="1">
      <c r="C1033" s="144"/>
      <c r="D1033" s="144"/>
      <c r="E1033" s="144"/>
      <c r="F1033" s="144"/>
      <c r="G1033" s="144"/>
      <c r="H1033" s="144"/>
      <c r="I1033" s="144"/>
      <c r="J1033" s="144"/>
      <c r="K1033" s="144"/>
      <c r="L1033" s="144"/>
      <c r="M1033" s="144"/>
      <c r="N1033" s="144"/>
      <c r="O1033" s="144"/>
      <c r="P1033" s="144"/>
      <c r="Q1033" s="144"/>
      <c r="R1033" s="144"/>
      <c r="S1033" s="144"/>
      <c r="T1033" s="144"/>
      <c r="U1033" s="144"/>
      <c r="V1033" s="144"/>
      <c r="W1033" s="144"/>
      <c r="X1033" s="144"/>
      <c r="Y1033" s="144"/>
      <c r="Z1033" s="144"/>
      <c r="AA1033" s="144"/>
      <c r="AB1033" s="144"/>
      <c r="AC1033" s="144"/>
      <c r="AD1033" s="144"/>
      <c r="AE1033" s="144"/>
      <c r="AF1033" s="144"/>
      <c r="AG1033" s="144"/>
      <c r="AH1033" s="144"/>
      <c r="AI1033" s="144"/>
      <c r="AJ1033" s="144"/>
      <c r="AK1033" s="144"/>
      <c r="AL1033" s="144"/>
      <c r="AM1033" s="144"/>
      <c r="AN1033" s="144"/>
      <c r="AO1033" s="144"/>
      <c r="AP1033" s="144"/>
      <c r="AQ1033" s="144"/>
      <c r="AR1033" s="144"/>
      <c r="AS1033" s="144"/>
    </row>
    <row r="1034" spans="3:45" ht="17.25" customHeight="1">
      <c r="C1034" s="208" t="s">
        <v>1226</v>
      </c>
      <c r="D1034" s="208"/>
      <c r="E1034" s="208"/>
      <c r="F1034" s="208"/>
      <c r="G1034" s="208"/>
      <c r="H1034" s="208"/>
      <c r="I1034" s="208"/>
      <c r="J1034" s="208"/>
      <c r="K1034" s="208"/>
      <c r="L1034" s="208"/>
      <c r="M1034" s="208"/>
      <c r="N1034" s="208"/>
      <c r="O1034" s="208"/>
      <c r="P1034" s="208"/>
      <c r="Q1034" s="208"/>
      <c r="R1034" s="208"/>
      <c r="S1034" s="208"/>
      <c r="T1034" s="208"/>
      <c r="U1034" s="208"/>
      <c r="V1034" s="208"/>
      <c r="W1034" s="208"/>
      <c r="X1034" s="208"/>
      <c r="Y1034" s="208"/>
      <c r="Z1034" s="208"/>
      <c r="AA1034" s="208"/>
      <c r="AB1034" s="208"/>
      <c r="AC1034" s="208"/>
      <c r="AD1034" s="208"/>
      <c r="AE1034" s="208"/>
      <c r="AF1034" s="208"/>
      <c r="AG1034" s="208"/>
      <c r="AH1034" s="208"/>
      <c r="AI1034" s="208"/>
      <c r="AJ1034" s="208"/>
      <c r="AK1034" s="208"/>
      <c r="AL1034" s="208"/>
      <c r="AM1034" s="208"/>
      <c r="AN1034" s="208"/>
      <c r="AO1034" s="208"/>
      <c r="AP1034" s="208"/>
      <c r="AQ1034" s="208"/>
      <c r="AR1034" s="208"/>
      <c r="AS1034" s="208"/>
    </row>
    <row r="1035" spans="3:45" ht="12.75" customHeight="1">
      <c r="C1035" s="72"/>
    </row>
    <row r="1036" spans="3:45" ht="12.75" customHeight="1">
      <c r="C1036" s="191" t="s">
        <v>112</v>
      </c>
      <c r="D1036" s="191"/>
      <c r="E1036" s="191"/>
      <c r="F1036" s="191"/>
      <c r="G1036" s="191"/>
      <c r="H1036" s="191"/>
      <c r="I1036" s="191"/>
      <c r="J1036" s="191"/>
      <c r="K1036" s="191"/>
      <c r="L1036" s="191"/>
      <c r="M1036" s="191"/>
      <c r="N1036" s="527" t="s">
        <v>113</v>
      </c>
      <c r="O1036" s="527"/>
      <c r="P1036" s="527"/>
      <c r="Q1036" s="527"/>
      <c r="R1036" s="527"/>
      <c r="S1036" s="527"/>
      <c r="T1036" s="527"/>
      <c r="U1036" s="527" t="s">
        <v>1301</v>
      </c>
      <c r="V1036" s="527"/>
      <c r="W1036" s="527"/>
      <c r="X1036" s="527"/>
      <c r="Y1036" s="527"/>
      <c r="Z1036" s="527"/>
      <c r="AA1036" s="527"/>
      <c r="AB1036" s="527" t="s">
        <v>111</v>
      </c>
      <c r="AC1036" s="527"/>
      <c r="AD1036" s="527"/>
      <c r="AE1036" s="527"/>
      <c r="AF1036" s="527"/>
      <c r="AG1036" s="527"/>
      <c r="AH1036" s="527"/>
    </row>
    <row r="1037" spans="3:45" ht="12.75" customHeight="1">
      <c r="C1037" s="681"/>
      <c r="D1037" s="681"/>
      <c r="E1037" s="681"/>
      <c r="F1037" s="681"/>
      <c r="G1037" s="681"/>
      <c r="H1037" s="681"/>
      <c r="I1037" s="681"/>
      <c r="J1037" s="681"/>
      <c r="K1037" s="681"/>
      <c r="L1037" s="681"/>
      <c r="M1037" s="681"/>
      <c r="N1037" s="682"/>
      <c r="O1037" s="682"/>
      <c r="P1037" s="682"/>
      <c r="Q1037" s="682"/>
      <c r="R1037" s="682"/>
      <c r="S1037" s="682"/>
      <c r="T1037" s="682"/>
      <c r="U1037" s="682"/>
      <c r="V1037" s="682"/>
      <c r="W1037" s="682"/>
      <c r="X1037" s="682"/>
      <c r="Y1037" s="682"/>
      <c r="Z1037" s="682"/>
      <c r="AA1037" s="682"/>
      <c r="AB1037" s="682"/>
      <c r="AC1037" s="682"/>
      <c r="AD1037" s="682"/>
      <c r="AE1037" s="682"/>
      <c r="AF1037" s="682"/>
      <c r="AG1037" s="682"/>
      <c r="AH1037" s="682"/>
    </row>
    <row r="1038" spans="3:45" ht="12.75" customHeight="1">
      <c r="C1038" s="582" t="s">
        <v>26</v>
      </c>
      <c r="D1038" s="582"/>
      <c r="E1038" s="582"/>
      <c r="F1038" s="582"/>
      <c r="G1038" s="582"/>
      <c r="H1038" s="582"/>
      <c r="I1038" s="582"/>
      <c r="J1038" s="582"/>
      <c r="K1038" s="582"/>
      <c r="L1038" s="582"/>
      <c r="M1038" s="582"/>
      <c r="N1038" s="582" t="s">
        <v>30</v>
      </c>
      <c r="O1038" s="582"/>
      <c r="P1038" s="582"/>
      <c r="Q1038" s="582"/>
      <c r="R1038" s="582"/>
      <c r="S1038" s="582"/>
      <c r="T1038" s="582"/>
      <c r="U1038" s="582" t="s">
        <v>31</v>
      </c>
      <c r="V1038" s="582"/>
      <c r="W1038" s="582"/>
      <c r="X1038" s="582"/>
      <c r="Y1038" s="582"/>
      <c r="Z1038" s="582"/>
      <c r="AA1038" s="582"/>
      <c r="AB1038" s="582" t="s">
        <v>33</v>
      </c>
      <c r="AC1038" s="582"/>
      <c r="AD1038" s="582"/>
      <c r="AE1038" s="582"/>
      <c r="AF1038" s="582"/>
      <c r="AG1038" s="582"/>
      <c r="AH1038" s="582"/>
    </row>
    <row r="1039" spans="3:45" ht="12.75" customHeight="1">
      <c r="C1039" s="683" t="s">
        <v>114</v>
      </c>
      <c r="D1039" s="684"/>
      <c r="E1039" s="684"/>
      <c r="F1039" s="684"/>
      <c r="G1039" s="684"/>
      <c r="H1039" s="684"/>
      <c r="I1039" s="684"/>
      <c r="J1039" s="684"/>
      <c r="K1039" s="684"/>
      <c r="L1039" s="684"/>
      <c r="M1039" s="684"/>
      <c r="N1039" s="684"/>
      <c r="O1039" s="684"/>
      <c r="P1039" s="684"/>
      <c r="Q1039" s="684"/>
      <c r="R1039" s="684"/>
      <c r="S1039" s="684"/>
      <c r="T1039" s="684"/>
      <c r="U1039" s="684"/>
      <c r="V1039" s="684"/>
      <c r="W1039" s="684"/>
      <c r="X1039" s="684"/>
      <c r="Y1039" s="684"/>
      <c r="Z1039" s="684"/>
      <c r="AA1039" s="684"/>
      <c r="AB1039" s="684"/>
      <c r="AC1039" s="684"/>
      <c r="AD1039" s="684"/>
      <c r="AE1039" s="684"/>
      <c r="AF1039" s="684"/>
      <c r="AG1039" s="684"/>
      <c r="AH1039" s="685"/>
      <c r="AI1039" s="99"/>
      <c r="AJ1039" s="99"/>
    </row>
    <row r="1040" spans="3:45" ht="12.75" customHeight="1">
      <c r="C1040" s="263" t="s">
        <v>503</v>
      </c>
      <c r="D1040" s="263"/>
      <c r="E1040" s="263"/>
      <c r="F1040" s="263"/>
      <c r="G1040" s="263"/>
      <c r="H1040" s="263"/>
      <c r="I1040" s="263"/>
      <c r="J1040" s="263"/>
      <c r="K1040" s="263"/>
      <c r="L1040" s="263"/>
      <c r="M1040" s="263"/>
      <c r="N1040" s="265"/>
      <c r="O1040" s="265"/>
      <c r="P1040" s="265"/>
      <c r="Q1040" s="265"/>
      <c r="R1040" s="265"/>
      <c r="S1040" s="265"/>
      <c r="T1040" s="265"/>
      <c r="U1040" s="265"/>
      <c r="V1040" s="265"/>
      <c r="W1040" s="265"/>
      <c r="X1040" s="265"/>
      <c r="Y1040" s="265"/>
      <c r="Z1040" s="265"/>
      <c r="AA1040" s="265"/>
      <c r="AB1040" s="265">
        <f>N1040+U1040</f>
        <v>0</v>
      </c>
      <c r="AC1040" s="265"/>
      <c r="AD1040" s="265"/>
      <c r="AE1040" s="265"/>
      <c r="AF1040" s="265"/>
      <c r="AG1040" s="265"/>
      <c r="AH1040" s="265"/>
    </row>
    <row r="1041" spans="3:35" ht="12.75" customHeight="1">
      <c r="C1041" s="228" t="s">
        <v>1302</v>
      </c>
      <c r="D1041" s="228"/>
      <c r="E1041" s="228"/>
      <c r="F1041" s="228"/>
      <c r="G1041" s="228"/>
      <c r="H1041" s="228"/>
      <c r="I1041" s="228"/>
      <c r="J1041" s="228"/>
      <c r="K1041" s="228"/>
      <c r="L1041" s="228"/>
      <c r="M1041" s="228"/>
      <c r="N1041" s="199"/>
      <c r="O1041" s="199"/>
      <c r="P1041" s="199"/>
      <c r="Q1041" s="199"/>
      <c r="R1041" s="199"/>
      <c r="S1041" s="199"/>
      <c r="T1041" s="199"/>
      <c r="U1041" s="199"/>
      <c r="V1041" s="199"/>
      <c r="W1041" s="199"/>
      <c r="X1041" s="199"/>
      <c r="Y1041" s="199"/>
      <c r="Z1041" s="199"/>
      <c r="AA1041" s="199"/>
      <c r="AB1041" s="199">
        <f>N1041+U1041</f>
        <v>0</v>
      </c>
      <c r="AC1041" s="199"/>
      <c r="AD1041" s="199"/>
      <c r="AE1041" s="199"/>
      <c r="AF1041" s="199"/>
      <c r="AG1041" s="199"/>
      <c r="AH1041" s="199"/>
    </row>
    <row r="1042" spans="3:35" ht="12.75" customHeight="1">
      <c r="C1042" s="253" t="s">
        <v>1303</v>
      </c>
      <c r="D1042" s="253"/>
      <c r="E1042" s="253"/>
      <c r="F1042" s="253"/>
      <c r="G1042" s="253"/>
      <c r="H1042" s="253"/>
      <c r="I1042" s="253"/>
      <c r="J1042" s="253"/>
      <c r="K1042" s="253"/>
      <c r="L1042" s="253"/>
      <c r="M1042" s="253"/>
      <c r="N1042" s="275"/>
      <c r="O1042" s="275"/>
      <c r="P1042" s="275"/>
      <c r="Q1042" s="275"/>
      <c r="R1042" s="275"/>
      <c r="S1042" s="275"/>
      <c r="T1042" s="275"/>
      <c r="U1042" s="275"/>
      <c r="V1042" s="275"/>
      <c r="W1042" s="275"/>
      <c r="X1042" s="275"/>
      <c r="Y1042" s="275"/>
      <c r="Z1042" s="275"/>
      <c r="AA1042" s="275"/>
      <c r="AB1042" s="540">
        <f>N1042+U1042</f>
        <v>0</v>
      </c>
      <c r="AC1042" s="540"/>
      <c r="AD1042" s="540"/>
      <c r="AE1042" s="540"/>
      <c r="AF1042" s="540"/>
      <c r="AG1042" s="540"/>
      <c r="AH1042" s="540"/>
    </row>
    <row r="1043" spans="3:35" ht="12.75" customHeight="1">
      <c r="C1043" s="253"/>
      <c r="D1043" s="253"/>
      <c r="E1043" s="253"/>
      <c r="F1043" s="253"/>
      <c r="G1043" s="253"/>
      <c r="H1043" s="253"/>
      <c r="I1043" s="253"/>
      <c r="J1043" s="253"/>
      <c r="K1043" s="253"/>
      <c r="L1043" s="253"/>
      <c r="M1043" s="253"/>
      <c r="N1043" s="275"/>
      <c r="O1043" s="275"/>
      <c r="P1043" s="275"/>
      <c r="Q1043" s="275"/>
      <c r="R1043" s="275"/>
      <c r="S1043" s="275"/>
      <c r="T1043" s="275"/>
      <c r="U1043" s="275"/>
      <c r="V1043" s="275"/>
      <c r="W1043" s="275"/>
      <c r="X1043" s="275"/>
      <c r="Y1043" s="275"/>
      <c r="Z1043" s="275"/>
      <c r="AA1043" s="275"/>
      <c r="AB1043" s="540"/>
      <c r="AC1043" s="540"/>
      <c r="AD1043" s="540"/>
      <c r="AE1043" s="540"/>
      <c r="AF1043" s="540"/>
      <c r="AG1043" s="540"/>
      <c r="AH1043" s="540"/>
    </row>
    <row r="1044" spans="3:35" ht="12.75" customHeight="1">
      <c r="C1044" s="253" t="s">
        <v>1225</v>
      </c>
      <c r="D1044" s="253"/>
      <c r="E1044" s="253"/>
      <c r="F1044" s="253"/>
      <c r="G1044" s="253"/>
      <c r="H1044" s="253"/>
      <c r="I1044" s="253"/>
      <c r="J1044" s="253"/>
      <c r="K1044" s="253"/>
      <c r="L1044" s="253"/>
      <c r="M1044" s="253"/>
      <c r="N1044" s="275"/>
      <c r="O1044" s="275"/>
      <c r="P1044" s="275"/>
      <c r="Q1044" s="275"/>
      <c r="R1044" s="275"/>
      <c r="S1044" s="275"/>
      <c r="T1044" s="275"/>
      <c r="U1044" s="275"/>
      <c r="V1044" s="275"/>
      <c r="W1044" s="275"/>
      <c r="X1044" s="275"/>
      <c r="Y1044" s="275"/>
      <c r="Z1044" s="275"/>
      <c r="AA1044" s="275"/>
      <c r="AB1044" s="540">
        <f>N1044+U1044</f>
        <v>0</v>
      </c>
      <c r="AC1044" s="540"/>
      <c r="AD1044" s="540"/>
      <c r="AE1044" s="540"/>
      <c r="AF1044" s="540"/>
      <c r="AG1044" s="540"/>
      <c r="AH1044" s="540"/>
    </row>
    <row r="1045" spans="3:35" ht="12.75" customHeight="1">
      <c r="C1045" s="253"/>
      <c r="D1045" s="253"/>
      <c r="E1045" s="253"/>
      <c r="F1045" s="253"/>
      <c r="G1045" s="253"/>
      <c r="H1045" s="253"/>
      <c r="I1045" s="253"/>
      <c r="J1045" s="253"/>
      <c r="K1045" s="253"/>
      <c r="L1045" s="253"/>
      <c r="M1045" s="253"/>
      <c r="N1045" s="275"/>
      <c r="O1045" s="275"/>
      <c r="P1045" s="275"/>
      <c r="Q1045" s="275"/>
      <c r="R1045" s="275"/>
      <c r="S1045" s="275"/>
      <c r="T1045" s="275"/>
      <c r="U1045" s="275"/>
      <c r="V1045" s="275"/>
      <c r="W1045" s="275"/>
      <c r="X1045" s="275"/>
      <c r="Y1045" s="275"/>
      <c r="Z1045" s="275"/>
      <c r="AA1045" s="275"/>
      <c r="AB1045" s="540"/>
      <c r="AC1045" s="540"/>
      <c r="AD1045" s="540"/>
      <c r="AE1045" s="540"/>
      <c r="AF1045" s="540"/>
      <c r="AG1045" s="540"/>
      <c r="AH1045" s="540"/>
    </row>
    <row r="1046" spans="3:35" ht="12.75" customHeight="1">
      <c r="C1046" s="228" t="s">
        <v>110</v>
      </c>
      <c r="D1046" s="228"/>
      <c r="E1046" s="228"/>
      <c r="F1046" s="228"/>
      <c r="G1046" s="228"/>
      <c r="H1046" s="228"/>
      <c r="I1046" s="228"/>
      <c r="J1046" s="228"/>
      <c r="K1046" s="228"/>
      <c r="L1046" s="228"/>
      <c r="M1046" s="228"/>
      <c r="N1046" s="199"/>
      <c r="O1046" s="199"/>
      <c r="P1046" s="199"/>
      <c r="Q1046" s="199"/>
      <c r="R1046" s="199"/>
      <c r="S1046" s="199"/>
      <c r="T1046" s="199"/>
      <c r="U1046" s="199"/>
      <c r="V1046" s="199"/>
      <c r="W1046" s="199"/>
      <c r="X1046" s="199"/>
      <c r="Y1046" s="199"/>
      <c r="Z1046" s="199"/>
      <c r="AA1046" s="199"/>
      <c r="AB1046" s="199">
        <f>N1046+U1046</f>
        <v>0</v>
      </c>
      <c r="AC1046" s="199"/>
      <c r="AD1046" s="199"/>
      <c r="AE1046" s="199"/>
      <c r="AF1046" s="199"/>
      <c r="AG1046" s="199"/>
      <c r="AH1046" s="199"/>
    </row>
    <row r="1047" spans="3:35" ht="12.75" customHeight="1">
      <c r="C1047" s="504" t="s">
        <v>115</v>
      </c>
      <c r="D1047" s="504"/>
      <c r="E1047" s="504"/>
      <c r="F1047" s="504"/>
      <c r="G1047" s="504"/>
      <c r="H1047" s="504"/>
      <c r="I1047" s="504"/>
      <c r="J1047" s="504"/>
      <c r="K1047" s="504"/>
      <c r="L1047" s="504"/>
      <c r="M1047" s="504"/>
      <c r="N1047" s="408">
        <f>SUM(N1040:T1046)</f>
        <v>0</v>
      </c>
      <c r="O1047" s="408"/>
      <c r="P1047" s="408"/>
      <c r="Q1047" s="408"/>
      <c r="R1047" s="408"/>
      <c r="S1047" s="408"/>
      <c r="T1047" s="408"/>
      <c r="U1047" s="408">
        <f>SUM(U1040:AA1046)</f>
        <v>0</v>
      </c>
      <c r="V1047" s="408"/>
      <c r="W1047" s="408"/>
      <c r="X1047" s="408"/>
      <c r="Y1047" s="408"/>
      <c r="Z1047" s="408"/>
      <c r="AA1047" s="408"/>
      <c r="AB1047" s="408">
        <f>SUM(AB1040:AH1046)</f>
        <v>0</v>
      </c>
      <c r="AC1047" s="408"/>
      <c r="AD1047" s="408"/>
      <c r="AE1047" s="408"/>
      <c r="AF1047" s="408"/>
      <c r="AG1047" s="408"/>
      <c r="AH1047" s="408"/>
    </row>
    <row r="1048" spans="3:35" ht="12.75" customHeight="1">
      <c r="C1048" s="683" t="s">
        <v>116</v>
      </c>
      <c r="D1048" s="684"/>
      <c r="E1048" s="684"/>
      <c r="F1048" s="684"/>
      <c r="G1048" s="684"/>
      <c r="H1048" s="684"/>
      <c r="I1048" s="684"/>
      <c r="J1048" s="684"/>
      <c r="K1048" s="684"/>
      <c r="L1048" s="684"/>
      <c r="M1048" s="684"/>
      <c r="N1048" s="684"/>
      <c r="O1048" s="684"/>
      <c r="P1048" s="684"/>
      <c r="Q1048" s="684"/>
      <c r="R1048" s="684"/>
      <c r="S1048" s="684"/>
      <c r="T1048" s="684"/>
      <c r="U1048" s="684"/>
      <c r="V1048" s="684"/>
      <c r="W1048" s="684"/>
      <c r="X1048" s="684"/>
      <c r="Y1048" s="684"/>
      <c r="Z1048" s="684"/>
      <c r="AA1048" s="684"/>
      <c r="AB1048" s="684"/>
      <c r="AC1048" s="684"/>
      <c r="AD1048" s="684"/>
      <c r="AE1048" s="684"/>
      <c r="AF1048" s="684"/>
      <c r="AG1048" s="684"/>
      <c r="AH1048" s="685"/>
      <c r="AI1048" s="99"/>
    </row>
    <row r="1049" spans="3:35" ht="12.75" customHeight="1">
      <c r="C1049" s="263" t="s">
        <v>503</v>
      </c>
      <c r="D1049" s="263"/>
      <c r="E1049" s="263"/>
      <c r="F1049" s="263"/>
      <c r="G1049" s="263"/>
      <c r="H1049" s="263"/>
      <c r="I1049" s="263"/>
      <c r="J1049" s="263"/>
      <c r="K1049" s="263"/>
      <c r="L1049" s="263"/>
      <c r="M1049" s="263"/>
      <c r="N1049" s="265">
        <v>487596</v>
      </c>
      <c r="O1049" s="265"/>
      <c r="P1049" s="265"/>
      <c r="Q1049" s="265"/>
      <c r="R1049" s="265"/>
      <c r="S1049" s="265"/>
      <c r="T1049" s="265"/>
      <c r="U1049" s="265">
        <v>20162</v>
      </c>
      <c r="V1049" s="265"/>
      <c r="W1049" s="265"/>
      <c r="X1049" s="265"/>
      <c r="Y1049" s="265"/>
      <c r="Z1049" s="265"/>
      <c r="AA1049" s="265"/>
      <c r="AB1049" s="265">
        <f>SUM(N1049:AA1049)</f>
        <v>507758</v>
      </c>
      <c r="AC1049" s="265"/>
      <c r="AD1049" s="265"/>
      <c r="AE1049" s="265"/>
      <c r="AF1049" s="265"/>
      <c r="AG1049" s="265"/>
      <c r="AH1049" s="265"/>
    </row>
    <row r="1050" spans="3:35" ht="12.75" customHeight="1">
      <c r="C1050" s="228" t="s">
        <v>1302</v>
      </c>
      <c r="D1050" s="228"/>
      <c r="E1050" s="228"/>
      <c r="F1050" s="228"/>
      <c r="G1050" s="228"/>
      <c r="H1050" s="228"/>
      <c r="I1050" s="228"/>
      <c r="J1050" s="228"/>
      <c r="K1050" s="228"/>
      <c r="L1050" s="228"/>
      <c r="M1050" s="228"/>
      <c r="N1050" s="199"/>
      <c r="O1050" s="199"/>
      <c r="P1050" s="199"/>
      <c r="Q1050" s="199"/>
      <c r="R1050" s="199"/>
      <c r="S1050" s="199"/>
      <c r="T1050" s="199"/>
      <c r="U1050" s="199"/>
      <c r="V1050" s="199"/>
      <c r="W1050" s="199"/>
      <c r="X1050" s="199"/>
      <c r="Y1050" s="199"/>
      <c r="Z1050" s="199"/>
      <c r="AA1050" s="199"/>
      <c r="AB1050" s="199">
        <f>SUM(N1050:AA1050)</f>
        <v>0</v>
      </c>
      <c r="AC1050" s="199"/>
      <c r="AD1050" s="199"/>
      <c r="AE1050" s="199"/>
      <c r="AF1050" s="199"/>
      <c r="AG1050" s="199"/>
      <c r="AH1050" s="199"/>
    </row>
    <row r="1051" spans="3:35" ht="12.75" customHeight="1">
      <c r="C1051" s="253" t="s">
        <v>1303</v>
      </c>
      <c r="D1051" s="253"/>
      <c r="E1051" s="253"/>
      <c r="F1051" s="253"/>
      <c r="G1051" s="253"/>
      <c r="H1051" s="253"/>
      <c r="I1051" s="253"/>
      <c r="J1051" s="253"/>
      <c r="K1051" s="253"/>
      <c r="L1051" s="253"/>
      <c r="M1051" s="253"/>
      <c r="N1051" s="275"/>
      <c r="O1051" s="275"/>
      <c r="P1051" s="275"/>
      <c r="Q1051" s="275"/>
      <c r="R1051" s="275"/>
      <c r="S1051" s="275"/>
      <c r="T1051" s="275"/>
      <c r="U1051" s="275"/>
      <c r="V1051" s="275"/>
      <c r="W1051" s="275"/>
      <c r="X1051" s="275"/>
      <c r="Y1051" s="275"/>
      <c r="Z1051" s="275"/>
      <c r="AA1051" s="275"/>
      <c r="AB1051" s="686">
        <f>SUM(N1051:AA1052)</f>
        <v>0</v>
      </c>
      <c r="AC1051" s="687"/>
      <c r="AD1051" s="687"/>
      <c r="AE1051" s="687"/>
      <c r="AF1051" s="687"/>
      <c r="AG1051" s="687"/>
      <c r="AH1051" s="688"/>
    </row>
    <row r="1052" spans="3:35" ht="12.75" customHeight="1">
      <c r="C1052" s="253"/>
      <c r="D1052" s="253"/>
      <c r="E1052" s="253"/>
      <c r="F1052" s="253"/>
      <c r="G1052" s="253"/>
      <c r="H1052" s="253"/>
      <c r="I1052" s="253"/>
      <c r="J1052" s="253"/>
      <c r="K1052" s="253"/>
      <c r="L1052" s="253"/>
      <c r="M1052" s="253"/>
      <c r="N1052" s="275"/>
      <c r="O1052" s="275"/>
      <c r="P1052" s="275"/>
      <c r="Q1052" s="275"/>
      <c r="R1052" s="275"/>
      <c r="S1052" s="275"/>
      <c r="T1052" s="275"/>
      <c r="U1052" s="275"/>
      <c r="V1052" s="275"/>
      <c r="W1052" s="275"/>
      <c r="X1052" s="275"/>
      <c r="Y1052" s="275"/>
      <c r="Z1052" s="275"/>
      <c r="AA1052" s="275"/>
      <c r="AB1052" s="689"/>
      <c r="AC1052" s="690"/>
      <c r="AD1052" s="690"/>
      <c r="AE1052" s="690"/>
      <c r="AF1052" s="690"/>
      <c r="AG1052" s="690"/>
      <c r="AH1052" s="691"/>
    </row>
    <row r="1053" spans="3:35" ht="12.75" customHeight="1">
      <c r="C1053" s="253" t="s">
        <v>1225</v>
      </c>
      <c r="D1053" s="253"/>
      <c r="E1053" s="253"/>
      <c r="F1053" s="253"/>
      <c r="G1053" s="253"/>
      <c r="H1053" s="253"/>
      <c r="I1053" s="253"/>
      <c r="J1053" s="253"/>
      <c r="K1053" s="253"/>
      <c r="L1053" s="253"/>
      <c r="M1053" s="253"/>
      <c r="N1053" s="275"/>
      <c r="O1053" s="275"/>
      <c r="P1053" s="275"/>
      <c r="Q1053" s="275"/>
      <c r="R1053" s="275"/>
      <c r="S1053" s="275"/>
      <c r="T1053" s="275"/>
      <c r="U1053" s="275"/>
      <c r="V1053" s="275"/>
      <c r="W1053" s="275"/>
      <c r="X1053" s="275"/>
      <c r="Y1053" s="275"/>
      <c r="Z1053" s="275"/>
      <c r="AA1053" s="275"/>
      <c r="AB1053" s="692">
        <f>SUM(N1053:AA1054)</f>
        <v>0</v>
      </c>
      <c r="AC1053" s="693"/>
      <c r="AD1053" s="693"/>
      <c r="AE1053" s="693"/>
      <c r="AF1053" s="693"/>
      <c r="AG1053" s="693"/>
      <c r="AH1053" s="694"/>
    </row>
    <row r="1054" spans="3:35" ht="12.75" customHeight="1">
      <c r="C1054" s="253"/>
      <c r="D1054" s="253"/>
      <c r="E1054" s="253"/>
      <c r="F1054" s="253"/>
      <c r="G1054" s="253"/>
      <c r="H1054" s="253"/>
      <c r="I1054" s="253"/>
      <c r="J1054" s="253"/>
      <c r="K1054" s="253"/>
      <c r="L1054" s="253"/>
      <c r="M1054" s="253"/>
      <c r="N1054" s="275"/>
      <c r="O1054" s="275"/>
      <c r="P1054" s="275"/>
      <c r="Q1054" s="275"/>
      <c r="R1054" s="275"/>
      <c r="S1054" s="275"/>
      <c r="T1054" s="275"/>
      <c r="U1054" s="275"/>
      <c r="V1054" s="275"/>
      <c r="W1054" s="275"/>
      <c r="X1054" s="275"/>
      <c r="Y1054" s="275"/>
      <c r="Z1054" s="275"/>
      <c r="AA1054" s="275"/>
      <c r="AB1054" s="695"/>
      <c r="AC1054" s="696"/>
      <c r="AD1054" s="696"/>
      <c r="AE1054" s="696"/>
      <c r="AF1054" s="696"/>
      <c r="AG1054" s="696"/>
      <c r="AH1054" s="697"/>
    </row>
    <row r="1055" spans="3:35" ht="12.75" customHeight="1">
      <c r="C1055" s="228" t="s">
        <v>117</v>
      </c>
      <c r="D1055" s="228"/>
      <c r="E1055" s="228"/>
      <c r="F1055" s="228"/>
      <c r="G1055" s="228"/>
      <c r="H1055" s="228"/>
      <c r="I1055" s="228"/>
      <c r="J1055" s="228"/>
      <c r="K1055" s="228"/>
      <c r="L1055" s="228"/>
      <c r="M1055" s="228"/>
      <c r="N1055" s="199"/>
      <c r="O1055" s="199"/>
      <c r="P1055" s="199"/>
      <c r="Q1055" s="199"/>
      <c r="R1055" s="199"/>
      <c r="S1055" s="199"/>
      <c r="T1055" s="199"/>
      <c r="U1055" s="199"/>
      <c r="V1055" s="199"/>
      <c r="W1055" s="199"/>
      <c r="X1055" s="199"/>
      <c r="Y1055" s="199"/>
      <c r="Z1055" s="199"/>
      <c r="AA1055" s="199"/>
      <c r="AB1055" s="199">
        <f t="shared" ref="AB1055:AB1057" si="148">SUM(N1055:AA1055)</f>
        <v>0</v>
      </c>
      <c r="AC1055" s="199"/>
      <c r="AD1055" s="199"/>
      <c r="AE1055" s="199"/>
      <c r="AF1055" s="199"/>
      <c r="AG1055" s="199"/>
      <c r="AH1055" s="199"/>
    </row>
    <row r="1056" spans="3:35" ht="12.75" customHeight="1">
      <c r="C1056" s="228" t="s">
        <v>1304</v>
      </c>
      <c r="D1056" s="228"/>
      <c r="E1056" s="228"/>
      <c r="F1056" s="228"/>
      <c r="G1056" s="228"/>
      <c r="H1056" s="228"/>
      <c r="I1056" s="228"/>
      <c r="J1056" s="228"/>
      <c r="K1056" s="228"/>
      <c r="L1056" s="228"/>
      <c r="M1056" s="228"/>
      <c r="N1056" s="229">
        <v>12390</v>
      </c>
      <c r="O1056" s="229"/>
      <c r="P1056" s="229"/>
      <c r="Q1056" s="229"/>
      <c r="R1056" s="229"/>
      <c r="S1056" s="229"/>
      <c r="T1056" s="229"/>
      <c r="U1056" s="199"/>
      <c r="V1056" s="199"/>
      <c r="W1056" s="199"/>
      <c r="X1056" s="199"/>
      <c r="Y1056" s="199"/>
      <c r="Z1056" s="199"/>
      <c r="AA1056" s="199"/>
      <c r="AB1056" s="199">
        <f t="shared" si="148"/>
        <v>12390</v>
      </c>
      <c r="AC1056" s="199"/>
      <c r="AD1056" s="199"/>
      <c r="AE1056" s="199"/>
      <c r="AF1056" s="199"/>
      <c r="AG1056" s="199"/>
      <c r="AH1056" s="199"/>
    </row>
    <row r="1057" spans="3:45" ht="12.75" customHeight="1">
      <c r="C1057" s="228" t="s">
        <v>110</v>
      </c>
      <c r="D1057" s="228"/>
      <c r="E1057" s="228"/>
      <c r="F1057" s="228"/>
      <c r="G1057" s="228"/>
      <c r="H1057" s="228"/>
      <c r="I1057" s="228"/>
      <c r="J1057" s="228"/>
      <c r="K1057" s="228"/>
      <c r="L1057" s="228"/>
      <c r="M1057" s="228"/>
      <c r="N1057" s="229">
        <v>398363</v>
      </c>
      <c r="O1057" s="229"/>
      <c r="P1057" s="229"/>
      <c r="Q1057" s="229"/>
      <c r="R1057" s="229"/>
      <c r="S1057" s="229"/>
      <c r="T1057" s="229"/>
      <c r="U1057" s="199"/>
      <c r="V1057" s="199"/>
      <c r="W1057" s="199"/>
      <c r="X1057" s="199"/>
      <c r="Y1057" s="199"/>
      <c r="Z1057" s="199"/>
      <c r="AA1057" s="199"/>
      <c r="AB1057" s="199">
        <f t="shared" si="148"/>
        <v>398363</v>
      </c>
      <c r="AC1057" s="199"/>
      <c r="AD1057" s="199"/>
      <c r="AE1057" s="199"/>
      <c r="AF1057" s="199"/>
      <c r="AG1057" s="199"/>
      <c r="AH1057" s="199"/>
    </row>
    <row r="1058" spans="3:45" ht="12.75" customHeight="1">
      <c r="C1058" s="504" t="s">
        <v>118</v>
      </c>
      <c r="D1058" s="504"/>
      <c r="E1058" s="504"/>
      <c r="F1058" s="504"/>
      <c r="G1058" s="504"/>
      <c r="H1058" s="504"/>
      <c r="I1058" s="504"/>
      <c r="J1058" s="504"/>
      <c r="K1058" s="504"/>
      <c r="L1058" s="504"/>
      <c r="M1058" s="504"/>
      <c r="N1058" s="408">
        <f>SUM(N1049:T1057)</f>
        <v>898349</v>
      </c>
      <c r="O1058" s="408"/>
      <c r="P1058" s="408"/>
      <c r="Q1058" s="408"/>
      <c r="R1058" s="408"/>
      <c r="S1058" s="408"/>
      <c r="T1058" s="408"/>
      <c r="U1058" s="408">
        <f>SUM(U1049:AA1057)</f>
        <v>20162</v>
      </c>
      <c r="V1058" s="408"/>
      <c r="W1058" s="408"/>
      <c r="X1058" s="408"/>
      <c r="Y1058" s="408"/>
      <c r="Z1058" s="408"/>
      <c r="AA1058" s="408"/>
      <c r="AB1058" s="408">
        <f>SUM(AB1049:AH1057)</f>
        <v>918511</v>
      </c>
      <c r="AC1058" s="408"/>
      <c r="AD1058" s="408"/>
      <c r="AE1058" s="408"/>
      <c r="AF1058" s="408"/>
      <c r="AG1058" s="408"/>
      <c r="AH1058" s="408"/>
    </row>
    <row r="1059" spans="3:45" ht="8.25" customHeight="1"/>
    <row r="1060" spans="3:45" ht="12.75" customHeight="1">
      <c r="C1060" s="241" t="s">
        <v>1637</v>
      </c>
      <c r="D1060" s="241"/>
      <c r="E1060" s="241"/>
      <c r="F1060" s="241"/>
      <c r="G1060" s="241"/>
      <c r="H1060" s="241"/>
      <c r="I1060" s="241"/>
      <c r="J1060" s="241"/>
      <c r="K1060" s="241"/>
      <c r="L1060" s="241"/>
      <c r="M1060" s="241"/>
      <c r="N1060" s="241"/>
      <c r="O1060" s="241"/>
      <c r="P1060" s="241"/>
      <c r="Q1060" s="241"/>
      <c r="R1060" s="241"/>
      <c r="S1060" s="241"/>
      <c r="T1060" s="241"/>
      <c r="U1060" s="241"/>
      <c r="V1060" s="241"/>
      <c r="W1060" s="241"/>
      <c r="X1060" s="241"/>
      <c r="Y1060" s="241"/>
      <c r="Z1060" s="241"/>
      <c r="AA1060" s="241"/>
      <c r="AB1060" s="241"/>
      <c r="AC1060" s="241"/>
      <c r="AD1060" s="241"/>
      <c r="AE1060" s="241"/>
      <c r="AF1060" s="241"/>
      <c r="AG1060" s="241"/>
      <c r="AH1060" s="241"/>
      <c r="AI1060" s="241"/>
      <c r="AJ1060" s="241"/>
      <c r="AK1060" s="241"/>
      <c r="AL1060" s="241"/>
      <c r="AM1060" s="241"/>
      <c r="AN1060" s="241"/>
      <c r="AO1060" s="241"/>
      <c r="AP1060" s="241"/>
      <c r="AQ1060" s="241"/>
      <c r="AR1060" s="241"/>
      <c r="AS1060" s="241"/>
    </row>
    <row r="1061" spans="3:45" ht="9" customHeight="1"/>
    <row r="1062" spans="3:45" ht="12.75" hidden="1" customHeight="1">
      <c r="C1062" s="256" t="s">
        <v>534</v>
      </c>
      <c r="D1062" s="256"/>
      <c r="E1062" s="256"/>
      <c r="F1062" s="256"/>
      <c r="G1062" s="256"/>
      <c r="H1062" s="256"/>
      <c r="I1062" s="256"/>
      <c r="J1062" s="256"/>
      <c r="K1062" s="256"/>
      <c r="L1062" s="256"/>
      <c r="M1062" s="256"/>
      <c r="N1062" s="256"/>
      <c r="O1062" s="256"/>
      <c r="P1062" s="256"/>
      <c r="Q1062" s="256"/>
      <c r="R1062" s="256"/>
      <c r="S1062" s="256"/>
      <c r="T1062" s="256"/>
      <c r="U1062" s="256"/>
      <c r="V1062" s="256"/>
      <c r="W1062" s="256"/>
      <c r="X1062" s="256"/>
      <c r="Y1062" s="256"/>
      <c r="Z1062" s="256"/>
      <c r="AA1062" s="256"/>
      <c r="AB1062" s="256"/>
      <c r="AC1062" s="256"/>
      <c r="AD1062" s="256"/>
      <c r="AE1062" s="256"/>
      <c r="AF1062" s="256"/>
      <c r="AG1062" s="256"/>
      <c r="AH1062" s="256"/>
      <c r="AI1062" s="256"/>
      <c r="AJ1062" s="256"/>
      <c r="AK1062" s="256"/>
      <c r="AL1062" s="256"/>
      <c r="AM1062" s="256"/>
      <c r="AN1062" s="256"/>
      <c r="AO1062" s="256"/>
      <c r="AP1062" s="256"/>
      <c r="AQ1062" s="256"/>
      <c r="AR1062" s="256"/>
      <c r="AS1062" s="256"/>
    </row>
    <row r="1063" spans="3:45" ht="12.75" hidden="1" customHeight="1"/>
    <row r="1064" spans="3:45" ht="12.75" hidden="1" customHeight="1">
      <c r="C1064" s="255" t="s">
        <v>535</v>
      </c>
      <c r="D1064" s="255"/>
      <c r="E1064" s="255"/>
      <c r="F1064" s="255"/>
      <c r="G1064" s="255"/>
      <c r="H1064" s="255"/>
      <c r="I1064" s="255"/>
      <c r="J1064" s="255"/>
      <c r="K1064" s="255"/>
      <c r="L1064" s="255"/>
      <c r="M1064" s="255"/>
      <c r="N1064" s="255"/>
      <c r="O1064" s="255"/>
      <c r="P1064" s="255"/>
      <c r="Q1064" s="255"/>
      <c r="R1064" s="255"/>
      <c r="S1064" s="255"/>
      <c r="T1064" s="255"/>
      <c r="U1064" s="255"/>
      <c r="V1064" s="255"/>
      <c r="W1064" s="255"/>
      <c r="X1064" s="255"/>
      <c r="Y1064" s="255"/>
      <c r="Z1064" s="255"/>
      <c r="AA1064" s="255"/>
      <c r="AB1064" s="255"/>
      <c r="AC1064" s="255"/>
      <c r="AD1064" s="255"/>
      <c r="AE1064" s="255"/>
      <c r="AF1064" s="255"/>
      <c r="AG1064" s="255"/>
      <c r="AH1064" s="255"/>
      <c r="AI1064" s="255"/>
      <c r="AJ1064" s="255"/>
      <c r="AK1064" s="255"/>
      <c r="AL1064" s="255"/>
      <c r="AM1064" s="255"/>
      <c r="AN1064" s="255"/>
      <c r="AO1064" s="255"/>
      <c r="AP1064" s="255"/>
      <c r="AQ1064" s="255"/>
      <c r="AR1064" s="255"/>
      <c r="AS1064" s="255"/>
    </row>
    <row r="1065" spans="3:45" ht="12.75" hidden="1" customHeight="1">
      <c r="C1065" s="255"/>
      <c r="D1065" s="255"/>
      <c r="E1065" s="255"/>
      <c r="F1065" s="255"/>
      <c r="G1065" s="255"/>
      <c r="H1065" s="255"/>
      <c r="I1065" s="255"/>
      <c r="J1065" s="255"/>
      <c r="K1065" s="255"/>
      <c r="L1065" s="255"/>
      <c r="M1065" s="255"/>
      <c r="N1065" s="255"/>
      <c r="O1065" s="255"/>
      <c r="P1065" s="255"/>
      <c r="Q1065" s="255"/>
      <c r="R1065" s="255"/>
      <c r="S1065" s="255"/>
      <c r="T1065" s="255"/>
      <c r="U1065" s="255"/>
      <c r="V1065" s="255"/>
      <c r="W1065" s="255"/>
      <c r="X1065" s="255"/>
      <c r="Y1065" s="255"/>
      <c r="Z1065" s="255"/>
      <c r="AA1065" s="255"/>
      <c r="AB1065" s="255"/>
      <c r="AC1065" s="255"/>
      <c r="AD1065" s="255"/>
      <c r="AE1065" s="255"/>
      <c r="AF1065" s="255"/>
      <c r="AG1065" s="255"/>
      <c r="AH1065" s="255"/>
      <c r="AI1065" s="255"/>
      <c r="AJ1065" s="255"/>
      <c r="AK1065" s="255"/>
      <c r="AL1065" s="255"/>
      <c r="AM1065" s="255"/>
      <c r="AN1065" s="255"/>
      <c r="AO1065" s="255"/>
      <c r="AP1065" s="255"/>
      <c r="AQ1065" s="255"/>
      <c r="AR1065" s="255"/>
      <c r="AS1065" s="255"/>
    </row>
    <row r="1066" spans="3:45" ht="12.75" hidden="1" customHeight="1">
      <c r="C1066" s="96"/>
      <c r="D1066" s="96"/>
      <c r="E1066" s="96"/>
      <c r="F1066" s="96"/>
      <c r="G1066" s="96"/>
      <c r="H1066" s="96"/>
      <c r="I1066" s="96"/>
      <c r="J1066" s="96"/>
      <c r="K1066" s="96"/>
      <c r="L1066" s="96"/>
      <c r="M1066" s="96"/>
      <c r="N1066" s="96"/>
      <c r="O1066" s="96"/>
      <c r="P1066" s="96"/>
      <c r="Q1066" s="96"/>
      <c r="R1066" s="96"/>
      <c r="S1066" s="96"/>
      <c r="T1066" s="96"/>
      <c r="U1066" s="96"/>
      <c r="V1066" s="96"/>
      <c r="W1066" s="96"/>
      <c r="X1066" s="96"/>
      <c r="Y1066" s="96"/>
      <c r="Z1066" s="96"/>
      <c r="AA1066" s="96"/>
      <c r="AB1066" s="96"/>
      <c r="AC1066" s="96"/>
      <c r="AD1066" s="96"/>
      <c r="AE1066" s="96"/>
      <c r="AF1066" s="96"/>
      <c r="AG1066" s="96"/>
      <c r="AH1066" s="96"/>
      <c r="AI1066" s="96"/>
      <c r="AJ1066" s="96"/>
      <c r="AK1066" s="96"/>
      <c r="AL1066" s="96"/>
      <c r="AM1066" s="96"/>
      <c r="AN1066" s="96"/>
      <c r="AO1066" s="96"/>
      <c r="AP1066" s="96"/>
      <c r="AQ1066" s="96"/>
      <c r="AR1066" s="96"/>
      <c r="AS1066" s="96"/>
    </row>
    <row r="1067" spans="3:45" ht="12.75" hidden="1" customHeight="1">
      <c r="C1067" s="255" t="s">
        <v>536</v>
      </c>
      <c r="D1067" s="255"/>
      <c r="E1067" s="255"/>
      <c r="F1067" s="255"/>
      <c r="G1067" s="255"/>
      <c r="H1067" s="255"/>
      <c r="I1067" s="255"/>
      <c r="J1067" s="255"/>
      <c r="K1067" s="255"/>
      <c r="L1067" s="255"/>
      <c r="M1067" s="255"/>
      <c r="N1067" s="255"/>
      <c r="O1067" s="255"/>
      <c r="P1067" s="255"/>
      <c r="Q1067" s="255"/>
      <c r="R1067" s="255"/>
      <c r="S1067" s="255"/>
      <c r="T1067" s="255"/>
      <c r="U1067" s="255"/>
      <c r="V1067" s="255"/>
      <c r="W1067" s="255"/>
      <c r="X1067" s="255"/>
      <c r="Y1067" s="255"/>
      <c r="Z1067" s="255"/>
      <c r="AA1067" s="255"/>
      <c r="AB1067" s="255"/>
      <c r="AC1067" s="255"/>
      <c r="AD1067" s="255"/>
      <c r="AE1067" s="255"/>
      <c r="AF1067" s="255"/>
      <c r="AG1067" s="255"/>
      <c r="AH1067" s="255"/>
      <c r="AI1067" s="255"/>
      <c r="AJ1067" s="255"/>
      <c r="AK1067" s="255"/>
      <c r="AL1067" s="255"/>
      <c r="AM1067" s="255"/>
      <c r="AN1067" s="255"/>
      <c r="AO1067" s="255"/>
      <c r="AP1067" s="255"/>
      <c r="AQ1067" s="255"/>
      <c r="AR1067" s="255"/>
      <c r="AS1067" s="255"/>
    </row>
    <row r="1068" spans="3:45" ht="12.75" hidden="1" customHeight="1">
      <c r="C1068" s="255"/>
      <c r="D1068" s="255"/>
      <c r="E1068" s="255"/>
      <c r="F1068" s="255"/>
      <c r="G1068" s="255"/>
      <c r="H1068" s="255"/>
      <c r="I1068" s="255"/>
      <c r="J1068" s="255"/>
      <c r="K1068" s="255"/>
      <c r="L1068" s="255"/>
      <c r="M1068" s="255"/>
      <c r="N1068" s="255"/>
      <c r="O1068" s="255"/>
      <c r="P1068" s="255"/>
      <c r="Q1068" s="255"/>
      <c r="R1068" s="255"/>
      <c r="S1068" s="255"/>
      <c r="T1068" s="255"/>
      <c r="U1068" s="255"/>
      <c r="V1068" s="255"/>
      <c r="W1068" s="255"/>
      <c r="X1068" s="255"/>
      <c r="Y1068" s="255"/>
      <c r="Z1068" s="255"/>
      <c r="AA1068" s="255"/>
      <c r="AB1068" s="255"/>
      <c r="AC1068" s="255"/>
      <c r="AD1068" s="255"/>
      <c r="AE1068" s="255"/>
      <c r="AF1068" s="255"/>
      <c r="AG1068" s="255"/>
      <c r="AH1068" s="255"/>
      <c r="AI1068" s="255"/>
      <c r="AJ1068" s="255"/>
      <c r="AK1068" s="255"/>
      <c r="AL1068" s="255"/>
      <c r="AM1068" s="255"/>
      <c r="AN1068" s="255"/>
      <c r="AO1068" s="255"/>
      <c r="AP1068" s="255"/>
      <c r="AQ1068" s="255"/>
      <c r="AR1068" s="255"/>
      <c r="AS1068" s="255"/>
    </row>
    <row r="1069" spans="3:45" ht="12.75" hidden="1" customHeight="1"/>
    <row r="1070" spans="3:45" ht="12.75" hidden="1" customHeight="1">
      <c r="C1070" s="255" t="s">
        <v>537</v>
      </c>
      <c r="D1070" s="255"/>
      <c r="E1070" s="255"/>
      <c r="F1070" s="255"/>
      <c r="G1070" s="255"/>
      <c r="H1070" s="255"/>
      <c r="I1070" s="255"/>
      <c r="J1070" s="255"/>
      <c r="K1070" s="255"/>
      <c r="L1070" s="255"/>
      <c r="M1070" s="255"/>
      <c r="N1070" s="255"/>
      <c r="O1070" s="255"/>
      <c r="P1070" s="255"/>
      <c r="Q1070" s="255"/>
      <c r="R1070" s="255"/>
      <c r="S1070" s="255"/>
      <c r="T1070" s="255"/>
      <c r="U1070" s="255"/>
      <c r="V1070" s="255"/>
      <c r="W1070" s="255"/>
      <c r="X1070" s="255"/>
      <c r="Y1070" s="255"/>
      <c r="Z1070" s="255"/>
      <c r="AA1070" s="255"/>
      <c r="AB1070" s="255"/>
      <c r="AC1070" s="255"/>
      <c r="AD1070" s="255"/>
      <c r="AE1070" s="255"/>
      <c r="AF1070" s="255"/>
      <c r="AG1070" s="255"/>
      <c r="AH1070" s="255"/>
      <c r="AI1070" s="255"/>
      <c r="AJ1070" s="255"/>
      <c r="AK1070" s="255"/>
      <c r="AL1070" s="255"/>
      <c r="AM1070" s="255"/>
      <c r="AN1070" s="255"/>
      <c r="AO1070" s="255"/>
      <c r="AP1070" s="255"/>
      <c r="AQ1070" s="255"/>
      <c r="AR1070" s="255"/>
      <c r="AS1070" s="255"/>
    </row>
    <row r="1071" spans="3:45" ht="12.75" hidden="1" customHeight="1">
      <c r="C1071" s="255"/>
      <c r="D1071" s="255"/>
      <c r="E1071" s="255"/>
      <c r="F1071" s="255"/>
      <c r="G1071" s="255"/>
      <c r="H1071" s="255"/>
      <c r="I1071" s="255"/>
      <c r="J1071" s="255"/>
      <c r="K1071" s="255"/>
      <c r="L1071" s="255"/>
      <c r="M1071" s="255"/>
      <c r="N1071" s="255"/>
      <c r="O1071" s="255"/>
      <c r="P1071" s="255"/>
      <c r="Q1071" s="255"/>
      <c r="R1071" s="255"/>
      <c r="S1071" s="255"/>
      <c r="T1071" s="255"/>
      <c r="U1071" s="255"/>
      <c r="V1071" s="255"/>
      <c r="W1071" s="255"/>
      <c r="X1071" s="255"/>
      <c r="Y1071" s="255"/>
      <c r="Z1071" s="255"/>
      <c r="AA1071" s="255"/>
      <c r="AB1071" s="255"/>
      <c r="AC1071" s="255"/>
      <c r="AD1071" s="255"/>
      <c r="AE1071" s="255"/>
      <c r="AF1071" s="255"/>
      <c r="AG1071" s="255"/>
      <c r="AH1071" s="255"/>
      <c r="AI1071" s="255"/>
      <c r="AJ1071" s="255"/>
      <c r="AK1071" s="255"/>
      <c r="AL1071" s="255"/>
      <c r="AM1071" s="255"/>
      <c r="AN1071" s="255"/>
      <c r="AO1071" s="255"/>
      <c r="AP1071" s="255"/>
      <c r="AQ1071" s="255"/>
      <c r="AR1071" s="255"/>
      <c r="AS1071" s="255"/>
    </row>
    <row r="1072" spans="3:45" ht="12.75" hidden="1" customHeight="1"/>
    <row r="1073" spans="3:45" ht="12.75" hidden="1" customHeight="1">
      <c r="C1073" s="255" t="s">
        <v>1408</v>
      </c>
      <c r="D1073" s="255"/>
      <c r="E1073" s="255"/>
      <c r="F1073" s="255"/>
      <c r="G1073" s="255"/>
      <c r="H1073" s="255"/>
      <c r="I1073" s="255"/>
      <c r="J1073" s="255"/>
      <c r="K1073" s="255"/>
      <c r="L1073" s="255"/>
      <c r="M1073" s="255"/>
      <c r="N1073" s="255"/>
      <c r="O1073" s="255"/>
      <c r="P1073" s="255"/>
      <c r="Q1073" s="255"/>
      <c r="R1073" s="255"/>
      <c r="S1073" s="255"/>
      <c r="T1073" s="255"/>
      <c r="U1073" s="255"/>
      <c r="V1073" s="255"/>
      <c r="W1073" s="255"/>
      <c r="X1073" s="255"/>
      <c r="Y1073" s="255"/>
      <c r="Z1073" s="255"/>
      <c r="AA1073" s="255"/>
      <c r="AB1073" s="255"/>
      <c r="AC1073" s="255"/>
      <c r="AD1073" s="255"/>
      <c r="AE1073" s="255"/>
      <c r="AF1073" s="255"/>
      <c r="AG1073" s="255"/>
      <c r="AH1073" s="255"/>
      <c r="AI1073" s="255"/>
      <c r="AJ1073" s="255"/>
      <c r="AK1073" s="255"/>
      <c r="AL1073" s="255"/>
      <c r="AM1073" s="255"/>
      <c r="AN1073" s="255"/>
      <c r="AO1073" s="255"/>
      <c r="AP1073" s="255"/>
      <c r="AQ1073" s="255"/>
      <c r="AR1073" s="255"/>
      <c r="AS1073" s="255"/>
    </row>
    <row r="1074" spans="3:45" ht="12.75" hidden="1" customHeight="1">
      <c r="C1074" s="255"/>
      <c r="D1074" s="255"/>
      <c r="E1074" s="255"/>
      <c r="F1074" s="255"/>
      <c r="G1074" s="255"/>
      <c r="H1074" s="255"/>
      <c r="I1074" s="255"/>
      <c r="J1074" s="255"/>
      <c r="K1074" s="255"/>
      <c r="L1074" s="255"/>
      <c r="M1074" s="255"/>
      <c r="N1074" s="255"/>
      <c r="O1074" s="255"/>
      <c r="P1074" s="255"/>
      <c r="Q1074" s="255"/>
      <c r="R1074" s="255"/>
      <c r="S1074" s="255"/>
      <c r="T1074" s="255"/>
      <c r="U1074" s="255"/>
      <c r="V1074" s="255"/>
      <c r="W1074" s="255"/>
      <c r="X1074" s="255"/>
      <c r="Y1074" s="255"/>
      <c r="Z1074" s="255"/>
      <c r="AA1074" s="255"/>
      <c r="AB1074" s="255"/>
      <c r="AC1074" s="255"/>
      <c r="AD1074" s="255"/>
      <c r="AE1074" s="255"/>
      <c r="AF1074" s="255"/>
      <c r="AG1074" s="255"/>
      <c r="AH1074" s="255"/>
      <c r="AI1074" s="255"/>
      <c r="AJ1074" s="255"/>
      <c r="AK1074" s="255"/>
      <c r="AL1074" s="255"/>
      <c r="AM1074" s="255"/>
      <c r="AN1074" s="255"/>
      <c r="AO1074" s="255"/>
      <c r="AP1074" s="255"/>
      <c r="AQ1074" s="255"/>
      <c r="AR1074" s="255"/>
      <c r="AS1074" s="255"/>
    </row>
    <row r="1075" spans="3:45" ht="12.75" hidden="1" customHeight="1"/>
    <row r="1076" spans="3:45" ht="12.75" hidden="1" customHeight="1">
      <c r="C1076" s="255" t="s">
        <v>538</v>
      </c>
      <c r="D1076" s="255"/>
      <c r="E1076" s="255"/>
      <c r="F1076" s="255"/>
      <c r="G1076" s="255"/>
      <c r="H1076" s="255"/>
      <c r="I1076" s="255"/>
      <c r="J1076" s="255"/>
      <c r="K1076" s="255"/>
      <c r="L1076" s="255"/>
      <c r="M1076" s="255"/>
      <c r="N1076" s="255"/>
      <c r="O1076" s="255"/>
      <c r="P1076" s="255"/>
      <c r="Q1076" s="255"/>
      <c r="R1076" s="255"/>
      <c r="S1076" s="255"/>
      <c r="T1076" s="255"/>
      <c r="U1076" s="255"/>
      <c r="V1076" s="255"/>
      <c r="W1076" s="255"/>
      <c r="X1076" s="255"/>
      <c r="Y1076" s="255"/>
      <c r="Z1076" s="255"/>
      <c r="AA1076" s="255"/>
      <c r="AB1076" s="255"/>
      <c r="AC1076" s="255"/>
      <c r="AD1076" s="255"/>
      <c r="AE1076" s="255"/>
      <c r="AF1076" s="255"/>
      <c r="AG1076" s="255"/>
      <c r="AH1076" s="255"/>
      <c r="AI1076" s="255"/>
      <c r="AJ1076" s="255"/>
      <c r="AK1076" s="255"/>
      <c r="AL1076" s="255"/>
      <c r="AM1076" s="255"/>
      <c r="AN1076" s="255"/>
      <c r="AO1076" s="255"/>
      <c r="AP1076" s="255"/>
      <c r="AQ1076" s="255"/>
      <c r="AR1076" s="255"/>
      <c r="AS1076" s="255"/>
    </row>
    <row r="1077" spans="3:45" ht="12.75" hidden="1" customHeight="1">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row>
    <row r="1078" spans="3:45" ht="12.75" customHeight="1">
      <c r="C1078" s="525" t="s">
        <v>1227</v>
      </c>
      <c r="D1078" s="525"/>
      <c r="E1078" s="525"/>
      <c r="F1078" s="525"/>
      <c r="G1078" s="525"/>
      <c r="H1078" s="525"/>
      <c r="I1078" s="525"/>
      <c r="J1078" s="525"/>
      <c r="K1078" s="525"/>
      <c r="L1078" s="525"/>
      <c r="M1078" s="525"/>
      <c r="N1078" s="525"/>
      <c r="O1078" s="525"/>
      <c r="P1078" s="525"/>
      <c r="Q1078" s="525"/>
      <c r="R1078" s="525"/>
      <c r="S1078" s="525"/>
      <c r="T1078" s="525"/>
      <c r="U1078" s="525"/>
      <c r="V1078" s="525"/>
      <c r="W1078" s="525"/>
      <c r="X1078" s="525"/>
      <c r="Y1078" s="525"/>
      <c r="Z1078" s="525"/>
      <c r="AA1078" s="525"/>
      <c r="AB1078" s="525"/>
      <c r="AC1078" s="525"/>
      <c r="AD1078" s="525"/>
      <c r="AE1078" s="525"/>
      <c r="AF1078" s="525"/>
      <c r="AG1078" s="525"/>
      <c r="AH1078" s="525"/>
      <c r="AI1078" s="525"/>
      <c r="AJ1078" s="525"/>
      <c r="AK1078" s="525"/>
      <c r="AL1078" s="525"/>
      <c r="AM1078" s="525"/>
      <c r="AN1078" s="525"/>
      <c r="AO1078" s="525"/>
      <c r="AP1078" s="525"/>
      <c r="AQ1078" s="525"/>
      <c r="AR1078" s="525"/>
      <c r="AS1078" s="525"/>
    </row>
    <row r="1079" spans="3:45" ht="9.75" customHeight="1">
      <c r="C1079" s="72"/>
    </row>
    <row r="1080" spans="3:45" ht="12.75" customHeight="1">
      <c r="C1080" s="235" t="s">
        <v>112</v>
      </c>
      <c r="D1080" s="235"/>
      <c r="E1080" s="235"/>
      <c r="F1080" s="235"/>
      <c r="G1080" s="235"/>
      <c r="H1080" s="235"/>
      <c r="I1080" s="235"/>
      <c r="J1080" s="235"/>
      <c r="K1080" s="235"/>
      <c r="L1080" s="235"/>
      <c r="M1080" s="235"/>
      <c r="N1080" s="527" t="s">
        <v>113</v>
      </c>
      <c r="O1080" s="527"/>
      <c r="P1080" s="527"/>
      <c r="Q1080" s="527"/>
      <c r="R1080" s="527"/>
      <c r="S1080" s="527"/>
      <c r="T1080" s="527"/>
      <c r="U1080" s="527" t="s">
        <v>1301</v>
      </c>
      <c r="V1080" s="527"/>
      <c r="W1080" s="527"/>
      <c r="X1080" s="527"/>
      <c r="Y1080" s="527"/>
      <c r="Z1080" s="527"/>
      <c r="AA1080" s="527"/>
      <c r="AB1080" s="527" t="s">
        <v>111</v>
      </c>
      <c r="AC1080" s="527"/>
      <c r="AD1080" s="527"/>
      <c r="AE1080" s="527"/>
      <c r="AF1080" s="527"/>
      <c r="AG1080" s="527"/>
      <c r="AH1080" s="527"/>
    </row>
    <row r="1081" spans="3:45" ht="6" customHeight="1">
      <c r="C1081" s="518"/>
      <c r="D1081" s="518"/>
      <c r="E1081" s="518"/>
      <c r="F1081" s="518"/>
      <c r="G1081" s="518"/>
      <c r="H1081" s="518"/>
      <c r="I1081" s="518"/>
      <c r="J1081" s="518"/>
      <c r="K1081" s="518"/>
      <c r="L1081" s="518"/>
      <c r="M1081" s="518"/>
      <c r="N1081" s="682"/>
      <c r="O1081" s="682"/>
      <c r="P1081" s="682"/>
      <c r="Q1081" s="682"/>
      <c r="R1081" s="682"/>
      <c r="S1081" s="682"/>
      <c r="T1081" s="682"/>
      <c r="U1081" s="682"/>
      <c r="V1081" s="682"/>
      <c r="W1081" s="682"/>
      <c r="X1081" s="682"/>
      <c r="Y1081" s="682"/>
      <c r="Z1081" s="682"/>
      <c r="AA1081" s="682"/>
      <c r="AB1081" s="682"/>
      <c r="AC1081" s="682"/>
      <c r="AD1081" s="682"/>
      <c r="AE1081" s="682"/>
      <c r="AF1081" s="682"/>
      <c r="AG1081" s="682"/>
      <c r="AH1081" s="682"/>
    </row>
    <row r="1082" spans="3:45" ht="12.75" customHeight="1">
      <c r="C1082" s="582" t="s">
        <v>26</v>
      </c>
      <c r="D1082" s="582"/>
      <c r="E1082" s="582"/>
      <c r="F1082" s="582"/>
      <c r="G1082" s="582"/>
      <c r="H1082" s="582"/>
      <c r="I1082" s="582"/>
      <c r="J1082" s="582"/>
      <c r="K1082" s="582"/>
      <c r="L1082" s="582"/>
      <c r="M1082" s="582"/>
      <c r="N1082" s="582" t="s">
        <v>30</v>
      </c>
      <c r="O1082" s="582"/>
      <c r="P1082" s="582"/>
      <c r="Q1082" s="582"/>
      <c r="R1082" s="582"/>
      <c r="S1082" s="582"/>
      <c r="T1082" s="582"/>
      <c r="U1082" s="582" t="s">
        <v>31</v>
      </c>
      <c r="V1082" s="582"/>
      <c r="W1082" s="582"/>
      <c r="X1082" s="582"/>
      <c r="Y1082" s="582"/>
      <c r="Z1082" s="582"/>
      <c r="AA1082" s="582"/>
      <c r="AB1082" s="582" t="s">
        <v>33</v>
      </c>
      <c r="AC1082" s="582"/>
      <c r="AD1082" s="582"/>
      <c r="AE1082" s="582"/>
      <c r="AF1082" s="582"/>
      <c r="AG1082" s="582"/>
      <c r="AH1082" s="582"/>
    </row>
    <row r="1083" spans="3:45" ht="12.75" customHeight="1">
      <c r="C1083" s="683" t="s">
        <v>114</v>
      </c>
      <c r="D1083" s="684"/>
      <c r="E1083" s="684"/>
      <c r="F1083" s="684"/>
      <c r="G1083" s="684"/>
      <c r="H1083" s="684"/>
      <c r="I1083" s="684"/>
      <c r="J1083" s="684"/>
      <c r="K1083" s="684"/>
      <c r="L1083" s="684"/>
      <c r="M1083" s="684"/>
      <c r="N1083" s="684"/>
      <c r="O1083" s="684"/>
      <c r="P1083" s="684"/>
      <c r="Q1083" s="684"/>
      <c r="R1083" s="684"/>
      <c r="S1083" s="684"/>
      <c r="T1083" s="684"/>
      <c r="U1083" s="684"/>
      <c r="V1083" s="684"/>
      <c r="W1083" s="684"/>
      <c r="X1083" s="684"/>
      <c r="Y1083" s="684"/>
      <c r="Z1083" s="684"/>
      <c r="AA1083" s="684"/>
      <c r="AB1083" s="684"/>
      <c r="AC1083" s="684"/>
      <c r="AD1083" s="684"/>
      <c r="AE1083" s="684"/>
      <c r="AF1083" s="684"/>
      <c r="AG1083" s="684"/>
      <c r="AH1083" s="685"/>
    </row>
    <row r="1084" spans="3:45" ht="12.75" customHeight="1">
      <c r="C1084" s="263" t="s">
        <v>503</v>
      </c>
      <c r="D1084" s="263"/>
      <c r="E1084" s="263"/>
      <c r="F1084" s="263"/>
      <c r="G1084" s="263"/>
      <c r="H1084" s="263"/>
      <c r="I1084" s="263"/>
      <c r="J1084" s="263"/>
      <c r="K1084" s="263"/>
      <c r="L1084" s="263"/>
      <c r="M1084" s="263"/>
      <c r="N1084" s="265"/>
      <c r="O1084" s="265"/>
      <c r="P1084" s="265"/>
      <c r="Q1084" s="265"/>
      <c r="R1084" s="265"/>
      <c r="S1084" s="265"/>
      <c r="T1084" s="265"/>
      <c r="U1084" s="265"/>
      <c r="V1084" s="265"/>
      <c r="W1084" s="265"/>
      <c r="X1084" s="265"/>
      <c r="Y1084" s="265"/>
      <c r="Z1084" s="265"/>
      <c r="AA1084" s="265"/>
      <c r="AB1084" s="265">
        <f>N1084+U1084</f>
        <v>0</v>
      </c>
      <c r="AC1084" s="265"/>
      <c r="AD1084" s="265"/>
      <c r="AE1084" s="265"/>
      <c r="AF1084" s="265"/>
      <c r="AG1084" s="265"/>
      <c r="AH1084" s="265"/>
    </row>
    <row r="1085" spans="3:45" ht="12.75" customHeight="1">
      <c r="C1085" s="228" t="s">
        <v>1302</v>
      </c>
      <c r="D1085" s="228"/>
      <c r="E1085" s="228"/>
      <c r="F1085" s="228"/>
      <c r="G1085" s="228"/>
      <c r="H1085" s="228"/>
      <c r="I1085" s="228"/>
      <c r="J1085" s="228"/>
      <c r="K1085" s="228"/>
      <c r="L1085" s="228"/>
      <c r="M1085" s="228"/>
      <c r="N1085" s="199"/>
      <c r="O1085" s="199"/>
      <c r="P1085" s="199"/>
      <c r="Q1085" s="199"/>
      <c r="R1085" s="199"/>
      <c r="S1085" s="199"/>
      <c r="T1085" s="199"/>
      <c r="U1085" s="199"/>
      <c r="V1085" s="199"/>
      <c r="W1085" s="199"/>
      <c r="X1085" s="199"/>
      <c r="Y1085" s="199"/>
      <c r="Z1085" s="199"/>
      <c r="AA1085" s="199"/>
      <c r="AB1085" s="199">
        <f>N1085+U1085</f>
        <v>0</v>
      </c>
      <c r="AC1085" s="199"/>
      <c r="AD1085" s="199"/>
      <c r="AE1085" s="199"/>
      <c r="AF1085" s="199"/>
      <c r="AG1085" s="199"/>
      <c r="AH1085" s="199"/>
    </row>
    <row r="1086" spans="3:45" ht="12.75" customHeight="1">
      <c r="C1086" s="253" t="s">
        <v>1303</v>
      </c>
      <c r="D1086" s="253"/>
      <c r="E1086" s="253"/>
      <c r="F1086" s="253"/>
      <c r="G1086" s="253"/>
      <c r="H1086" s="253"/>
      <c r="I1086" s="253"/>
      <c r="J1086" s="253"/>
      <c r="K1086" s="253"/>
      <c r="L1086" s="253"/>
      <c r="M1086" s="253"/>
      <c r="N1086" s="275"/>
      <c r="O1086" s="275"/>
      <c r="P1086" s="275"/>
      <c r="Q1086" s="275"/>
      <c r="R1086" s="275"/>
      <c r="S1086" s="275"/>
      <c r="T1086" s="275"/>
      <c r="U1086" s="275"/>
      <c r="V1086" s="275"/>
      <c r="W1086" s="275"/>
      <c r="X1086" s="275"/>
      <c r="Y1086" s="275"/>
      <c r="Z1086" s="275"/>
      <c r="AA1086" s="275"/>
      <c r="AB1086" s="540">
        <f>N1086+U1086</f>
        <v>0</v>
      </c>
      <c r="AC1086" s="540"/>
      <c r="AD1086" s="540"/>
      <c r="AE1086" s="540"/>
      <c r="AF1086" s="540"/>
      <c r="AG1086" s="540"/>
      <c r="AH1086" s="540"/>
    </row>
    <row r="1087" spans="3:45" ht="12.75" customHeight="1">
      <c r="C1087" s="253"/>
      <c r="D1087" s="253"/>
      <c r="E1087" s="253"/>
      <c r="F1087" s="253"/>
      <c r="G1087" s="253"/>
      <c r="H1087" s="253"/>
      <c r="I1087" s="253"/>
      <c r="J1087" s="253"/>
      <c r="K1087" s="253"/>
      <c r="L1087" s="253"/>
      <c r="M1087" s="253"/>
      <c r="N1087" s="275"/>
      <c r="O1087" s="275"/>
      <c r="P1087" s="275"/>
      <c r="Q1087" s="275"/>
      <c r="R1087" s="275"/>
      <c r="S1087" s="275"/>
      <c r="T1087" s="275"/>
      <c r="U1087" s="275"/>
      <c r="V1087" s="275"/>
      <c r="W1087" s="275"/>
      <c r="X1087" s="275"/>
      <c r="Y1087" s="275"/>
      <c r="Z1087" s="275"/>
      <c r="AA1087" s="275"/>
      <c r="AB1087" s="540"/>
      <c r="AC1087" s="540"/>
      <c r="AD1087" s="540"/>
      <c r="AE1087" s="540"/>
      <c r="AF1087" s="540"/>
      <c r="AG1087" s="540"/>
      <c r="AH1087" s="540"/>
    </row>
    <row r="1088" spans="3:45" ht="12.75" customHeight="1">
      <c r="C1088" s="253" t="s">
        <v>1225</v>
      </c>
      <c r="D1088" s="253"/>
      <c r="E1088" s="253"/>
      <c r="F1088" s="253"/>
      <c r="G1088" s="253"/>
      <c r="H1088" s="253"/>
      <c r="I1088" s="253"/>
      <c r="J1088" s="253"/>
      <c r="K1088" s="253"/>
      <c r="L1088" s="253"/>
      <c r="M1088" s="253"/>
      <c r="N1088" s="275"/>
      <c r="O1088" s="275"/>
      <c r="P1088" s="275"/>
      <c r="Q1088" s="275"/>
      <c r="R1088" s="275"/>
      <c r="S1088" s="275"/>
      <c r="T1088" s="275"/>
      <c r="U1088" s="275"/>
      <c r="V1088" s="275"/>
      <c r="W1088" s="275"/>
      <c r="X1088" s="275"/>
      <c r="Y1088" s="275"/>
      <c r="Z1088" s="275"/>
      <c r="AA1088" s="275"/>
      <c r="AB1088" s="540">
        <f>N1088+U1088</f>
        <v>0</v>
      </c>
      <c r="AC1088" s="540"/>
      <c r="AD1088" s="540"/>
      <c r="AE1088" s="540"/>
      <c r="AF1088" s="540"/>
      <c r="AG1088" s="540"/>
      <c r="AH1088" s="540"/>
    </row>
    <row r="1089" spans="3:45" ht="12.75" customHeight="1">
      <c r="C1089" s="253"/>
      <c r="D1089" s="253"/>
      <c r="E1089" s="253"/>
      <c r="F1089" s="253"/>
      <c r="G1089" s="253"/>
      <c r="H1089" s="253"/>
      <c r="I1089" s="253"/>
      <c r="J1089" s="253"/>
      <c r="K1089" s="253"/>
      <c r="L1089" s="253"/>
      <c r="M1089" s="253"/>
      <c r="N1089" s="275"/>
      <c r="O1089" s="275"/>
      <c r="P1089" s="275"/>
      <c r="Q1089" s="275"/>
      <c r="R1089" s="275"/>
      <c r="S1089" s="275"/>
      <c r="T1089" s="275"/>
      <c r="U1089" s="275"/>
      <c r="V1089" s="275"/>
      <c r="W1089" s="275"/>
      <c r="X1089" s="275"/>
      <c r="Y1089" s="275"/>
      <c r="Z1089" s="275"/>
      <c r="AA1089" s="275"/>
      <c r="AB1089" s="540"/>
      <c r="AC1089" s="540"/>
      <c r="AD1089" s="540"/>
      <c r="AE1089" s="540"/>
      <c r="AF1089" s="540"/>
      <c r="AG1089" s="540"/>
      <c r="AH1089" s="540"/>
    </row>
    <row r="1090" spans="3:45" ht="12.75" customHeight="1">
      <c r="C1090" s="228" t="s">
        <v>110</v>
      </c>
      <c r="D1090" s="228"/>
      <c r="E1090" s="228"/>
      <c r="F1090" s="228"/>
      <c r="G1090" s="228"/>
      <c r="H1090" s="228"/>
      <c r="I1090" s="228"/>
      <c r="J1090" s="228"/>
      <c r="K1090" s="228"/>
      <c r="L1090" s="228"/>
      <c r="M1090" s="228"/>
      <c r="N1090" s="199"/>
      <c r="O1090" s="199"/>
      <c r="P1090" s="199"/>
      <c r="Q1090" s="199"/>
      <c r="R1090" s="199"/>
      <c r="S1090" s="199"/>
      <c r="T1090" s="199"/>
      <c r="U1090" s="199"/>
      <c r="V1090" s="199"/>
      <c r="W1090" s="199"/>
      <c r="X1090" s="199"/>
      <c r="Y1090" s="199"/>
      <c r="Z1090" s="199"/>
      <c r="AA1090" s="199"/>
      <c r="AB1090" s="199">
        <f>N1090+U1090</f>
        <v>0</v>
      </c>
      <c r="AC1090" s="199"/>
      <c r="AD1090" s="199"/>
      <c r="AE1090" s="199"/>
      <c r="AF1090" s="199"/>
      <c r="AG1090" s="199"/>
      <c r="AH1090" s="199"/>
    </row>
    <row r="1091" spans="3:45" ht="12.75" customHeight="1">
      <c r="C1091" s="504" t="s">
        <v>115</v>
      </c>
      <c r="D1091" s="504"/>
      <c r="E1091" s="504"/>
      <c r="F1091" s="504"/>
      <c r="G1091" s="504"/>
      <c r="H1091" s="504"/>
      <c r="I1091" s="504"/>
      <c r="J1091" s="504"/>
      <c r="K1091" s="504"/>
      <c r="L1091" s="504"/>
      <c r="M1091" s="504"/>
      <c r="N1091" s="408">
        <f>SUM(N1084:T1090)</f>
        <v>0</v>
      </c>
      <c r="O1091" s="408"/>
      <c r="P1091" s="408"/>
      <c r="Q1091" s="408"/>
      <c r="R1091" s="408"/>
      <c r="S1091" s="408"/>
      <c r="T1091" s="408"/>
      <c r="U1091" s="408">
        <f>SUM(U1084:AA1090)</f>
        <v>0</v>
      </c>
      <c r="V1091" s="408"/>
      <c r="W1091" s="408"/>
      <c r="X1091" s="408"/>
      <c r="Y1091" s="408"/>
      <c r="Z1091" s="408"/>
      <c r="AA1091" s="408"/>
      <c r="AB1091" s="408">
        <f>SUM(AB1084:AH1090)</f>
        <v>0</v>
      </c>
      <c r="AC1091" s="408"/>
      <c r="AD1091" s="408"/>
      <c r="AE1091" s="408"/>
      <c r="AF1091" s="408"/>
      <c r="AG1091" s="408"/>
      <c r="AH1091" s="408"/>
    </row>
    <row r="1092" spans="3:45" ht="12.75" customHeight="1">
      <c r="C1092" s="683" t="s">
        <v>116</v>
      </c>
      <c r="D1092" s="684"/>
      <c r="E1092" s="684"/>
      <c r="F1092" s="684"/>
      <c r="G1092" s="684"/>
      <c r="H1092" s="684"/>
      <c r="I1092" s="684"/>
      <c r="J1092" s="684"/>
      <c r="K1092" s="684"/>
      <c r="L1092" s="684"/>
      <c r="M1092" s="684"/>
      <c r="N1092" s="684"/>
      <c r="O1092" s="684"/>
      <c r="P1092" s="684"/>
      <c r="Q1092" s="684"/>
      <c r="R1092" s="684"/>
      <c r="S1092" s="684"/>
      <c r="T1092" s="684"/>
      <c r="U1092" s="684"/>
      <c r="V1092" s="684"/>
      <c r="W1092" s="684"/>
      <c r="X1092" s="684"/>
      <c r="Y1092" s="684"/>
      <c r="Z1092" s="684"/>
      <c r="AA1092" s="684"/>
      <c r="AB1092" s="684"/>
      <c r="AC1092" s="684"/>
      <c r="AD1092" s="684"/>
      <c r="AE1092" s="684"/>
      <c r="AF1092" s="684"/>
      <c r="AG1092" s="684"/>
      <c r="AH1092" s="685"/>
    </row>
    <row r="1093" spans="3:45" ht="12.75" customHeight="1">
      <c r="C1093" s="263" t="s">
        <v>503</v>
      </c>
      <c r="D1093" s="263"/>
      <c r="E1093" s="263"/>
      <c r="F1093" s="263"/>
      <c r="G1093" s="263"/>
      <c r="H1093" s="263"/>
      <c r="I1093" s="263"/>
      <c r="J1093" s="263"/>
      <c r="K1093" s="263"/>
      <c r="L1093" s="263"/>
      <c r="M1093" s="263"/>
      <c r="N1093" s="348">
        <v>374370</v>
      </c>
      <c r="O1093" s="348"/>
      <c r="P1093" s="348"/>
      <c r="Q1093" s="348"/>
      <c r="R1093" s="348"/>
      <c r="S1093" s="348"/>
      <c r="T1093" s="348"/>
      <c r="U1093" s="265">
        <v>9794</v>
      </c>
      <c r="V1093" s="265"/>
      <c r="W1093" s="265"/>
      <c r="X1093" s="265"/>
      <c r="Y1093" s="265"/>
      <c r="Z1093" s="265"/>
      <c r="AA1093" s="265"/>
      <c r="AB1093" s="265">
        <f>SUM(N1093:AA1093)</f>
        <v>384164</v>
      </c>
      <c r="AC1093" s="265"/>
      <c r="AD1093" s="265"/>
      <c r="AE1093" s="265"/>
      <c r="AF1093" s="265"/>
      <c r="AG1093" s="265"/>
      <c r="AH1093" s="265"/>
    </row>
    <row r="1094" spans="3:45" ht="12.75" customHeight="1">
      <c r="C1094" s="228" t="s">
        <v>1302</v>
      </c>
      <c r="D1094" s="228"/>
      <c r="E1094" s="228"/>
      <c r="F1094" s="228"/>
      <c r="G1094" s="228"/>
      <c r="H1094" s="228"/>
      <c r="I1094" s="228"/>
      <c r="J1094" s="228"/>
      <c r="K1094" s="228"/>
      <c r="L1094" s="228"/>
      <c r="M1094" s="228"/>
      <c r="N1094" s="229"/>
      <c r="O1094" s="229"/>
      <c r="P1094" s="229"/>
      <c r="Q1094" s="229"/>
      <c r="R1094" s="229"/>
      <c r="S1094" s="229"/>
      <c r="T1094" s="229"/>
      <c r="U1094" s="199"/>
      <c r="V1094" s="199"/>
      <c r="W1094" s="199"/>
      <c r="X1094" s="199"/>
      <c r="Y1094" s="199"/>
      <c r="Z1094" s="199"/>
      <c r="AA1094" s="199"/>
      <c r="AB1094" s="199">
        <f>SUM(N1094:AA1094)</f>
        <v>0</v>
      </c>
      <c r="AC1094" s="199"/>
      <c r="AD1094" s="199"/>
      <c r="AE1094" s="199"/>
      <c r="AF1094" s="199"/>
      <c r="AG1094" s="199"/>
      <c r="AH1094" s="199"/>
    </row>
    <row r="1095" spans="3:45" ht="12.75" customHeight="1">
      <c r="C1095" s="253" t="s">
        <v>1303</v>
      </c>
      <c r="D1095" s="253"/>
      <c r="E1095" s="253"/>
      <c r="F1095" s="253"/>
      <c r="G1095" s="253"/>
      <c r="H1095" s="253"/>
      <c r="I1095" s="253"/>
      <c r="J1095" s="253"/>
      <c r="K1095" s="253"/>
      <c r="L1095" s="253"/>
      <c r="M1095" s="253"/>
      <c r="N1095" s="698"/>
      <c r="O1095" s="698"/>
      <c r="P1095" s="698"/>
      <c r="Q1095" s="698"/>
      <c r="R1095" s="698"/>
      <c r="S1095" s="698"/>
      <c r="T1095" s="698"/>
      <c r="U1095" s="275"/>
      <c r="V1095" s="275"/>
      <c r="W1095" s="275"/>
      <c r="X1095" s="275"/>
      <c r="Y1095" s="275"/>
      <c r="Z1095" s="275"/>
      <c r="AA1095" s="275"/>
      <c r="AB1095" s="692">
        <f>N1095+U1095</f>
        <v>0</v>
      </c>
      <c r="AC1095" s="693"/>
      <c r="AD1095" s="693"/>
      <c r="AE1095" s="693"/>
      <c r="AF1095" s="693"/>
      <c r="AG1095" s="693"/>
      <c r="AH1095" s="694"/>
    </row>
    <row r="1096" spans="3:45" ht="12.75" customHeight="1">
      <c r="C1096" s="253"/>
      <c r="D1096" s="253"/>
      <c r="E1096" s="253"/>
      <c r="F1096" s="253"/>
      <c r="G1096" s="253"/>
      <c r="H1096" s="253"/>
      <c r="I1096" s="253"/>
      <c r="J1096" s="253"/>
      <c r="K1096" s="253"/>
      <c r="L1096" s="253"/>
      <c r="M1096" s="253"/>
      <c r="N1096" s="698"/>
      <c r="O1096" s="698"/>
      <c r="P1096" s="698"/>
      <c r="Q1096" s="698"/>
      <c r="R1096" s="698"/>
      <c r="S1096" s="698"/>
      <c r="T1096" s="698"/>
      <c r="U1096" s="275"/>
      <c r="V1096" s="275"/>
      <c r="W1096" s="275"/>
      <c r="X1096" s="275"/>
      <c r="Y1096" s="275"/>
      <c r="Z1096" s="275"/>
      <c r="AA1096" s="275"/>
      <c r="AB1096" s="695"/>
      <c r="AC1096" s="696"/>
      <c r="AD1096" s="696"/>
      <c r="AE1096" s="696"/>
      <c r="AF1096" s="696"/>
      <c r="AG1096" s="696"/>
      <c r="AH1096" s="697"/>
    </row>
    <row r="1097" spans="3:45" ht="12.75" customHeight="1">
      <c r="C1097" s="253" t="s">
        <v>1225</v>
      </c>
      <c r="D1097" s="253"/>
      <c r="E1097" s="253"/>
      <c r="F1097" s="253"/>
      <c r="G1097" s="253"/>
      <c r="H1097" s="253"/>
      <c r="I1097" s="253"/>
      <c r="J1097" s="253"/>
      <c r="K1097" s="253"/>
      <c r="L1097" s="253"/>
      <c r="M1097" s="253"/>
      <c r="N1097" s="698"/>
      <c r="O1097" s="698"/>
      <c r="P1097" s="698"/>
      <c r="Q1097" s="698"/>
      <c r="R1097" s="698"/>
      <c r="S1097" s="698"/>
      <c r="T1097" s="698"/>
      <c r="U1097" s="275"/>
      <c r="V1097" s="275"/>
      <c r="W1097" s="275"/>
      <c r="X1097" s="275"/>
      <c r="Y1097" s="275"/>
      <c r="Z1097" s="275"/>
      <c r="AA1097" s="275"/>
      <c r="AB1097" s="692">
        <f>N1097+U1097</f>
        <v>0</v>
      </c>
      <c r="AC1097" s="693"/>
      <c r="AD1097" s="693"/>
      <c r="AE1097" s="693"/>
      <c r="AF1097" s="693"/>
      <c r="AG1097" s="693"/>
      <c r="AH1097" s="694"/>
    </row>
    <row r="1098" spans="3:45" ht="12.75" customHeight="1">
      <c r="C1098" s="253"/>
      <c r="D1098" s="253"/>
      <c r="E1098" s="253"/>
      <c r="F1098" s="253"/>
      <c r="G1098" s="253"/>
      <c r="H1098" s="253"/>
      <c r="I1098" s="253"/>
      <c r="J1098" s="253"/>
      <c r="K1098" s="253"/>
      <c r="L1098" s="253"/>
      <c r="M1098" s="253"/>
      <c r="N1098" s="698"/>
      <c r="O1098" s="698"/>
      <c r="P1098" s="698"/>
      <c r="Q1098" s="698"/>
      <c r="R1098" s="698"/>
      <c r="S1098" s="698"/>
      <c r="T1098" s="698"/>
      <c r="U1098" s="275"/>
      <c r="V1098" s="275"/>
      <c r="W1098" s="275"/>
      <c r="X1098" s="275"/>
      <c r="Y1098" s="275"/>
      <c r="Z1098" s="275"/>
      <c r="AA1098" s="275"/>
      <c r="AB1098" s="695"/>
      <c r="AC1098" s="696"/>
      <c r="AD1098" s="696"/>
      <c r="AE1098" s="696"/>
      <c r="AF1098" s="696"/>
      <c r="AG1098" s="696"/>
      <c r="AH1098" s="697"/>
    </row>
    <row r="1099" spans="3:45" ht="12.75" customHeight="1">
      <c r="C1099" s="228" t="s">
        <v>117</v>
      </c>
      <c r="D1099" s="228"/>
      <c r="E1099" s="228"/>
      <c r="F1099" s="228"/>
      <c r="G1099" s="228"/>
      <c r="H1099" s="228"/>
      <c r="I1099" s="228"/>
      <c r="J1099" s="228"/>
      <c r="K1099" s="228"/>
      <c r="L1099" s="228"/>
      <c r="M1099" s="228"/>
      <c r="N1099" s="229"/>
      <c r="O1099" s="229"/>
      <c r="P1099" s="229"/>
      <c r="Q1099" s="229"/>
      <c r="R1099" s="229"/>
      <c r="S1099" s="229"/>
      <c r="T1099" s="229"/>
      <c r="U1099" s="199"/>
      <c r="V1099" s="199"/>
      <c r="W1099" s="199"/>
      <c r="X1099" s="199"/>
      <c r="Y1099" s="199"/>
      <c r="Z1099" s="199"/>
      <c r="AA1099" s="199"/>
      <c r="AB1099" s="199">
        <f t="shared" ref="AB1099:AB1101" si="149">SUM(N1099:AA1099)</f>
        <v>0</v>
      </c>
      <c r="AC1099" s="199"/>
      <c r="AD1099" s="199"/>
      <c r="AE1099" s="199"/>
      <c r="AF1099" s="199"/>
      <c r="AG1099" s="199"/>
      <c r="AH1099" s="199"/>
    </row>
    <row r="1100" spans="3:45" ht="12.75" customHeight="1">
      <c r="C1100" s="228" t="s">
        <v>1304</v>
      </c>
      <c r="D1100" s="228"/>
      <c r="E1100" s="228"/>
      <c r="F1100" s="228"/>
      <c r="G1100" s="228"/>
      <c r="H1100" s="228"/>
      <c r="I1100" s="228"/>
      <c r="J1100" s="228"/>
      <c r="K1100" s="228"/>
      <c r="L1100" s="228"/>
      <c r="M1100" s="228"/>
      <c r="N1100" s="229">
        <v>30096</v>
      </c>
      <c r="O1100" s="229"/>
      <c r="P1100" s="229"/>
      <c r="Q1100" s="229"/>
      <c r="R1100" s="229"/>
      <c r="S1100" s="229"/>
      <c r="T1100" s="229"/>
      <c r="U1100" s="199"/>
      <c r="V1100" s="199"/>
      <c r="W1100" s="199"/>
      <c r="X1100" s="199"/>
      <c r="Y1100" s="199"/>
      <c r="Z1100" s="199"/>
      <c r="AA1100" s="199"/>
      <c r="AB1100" s="199">
        <f t="shared" si="149"/>
        <v>30096</v>
      </c>
      <c r="AC1100" s="199"/>
      <c r="AD1100" s="199"/>
      <c r="AE1100" s="199"/>
      <c r="AF1100" s="199"/>
      <c r="AG1100" s="199"/>
      <c r="AH1100" s="199"/>
    </row>
    <row r="1101" spans="3:45" ht="12.75" customHeight="1">
      <c r="C1101" s="228" t="s">
        <v>110</v>
      </c>
      <c r="D1101" s="228"/>
      <c r="E1101" s="228"/>
      <c r="F1101" s="228"/>
      <c r="G1101" s="228"/>
      <c r="H1101" s="228"/>
      <c r="I1101" s="228"/>
      <c r="J1101" s="228"/>
      <c r="K1101" s="228"/>
      <c r="L1101" s="228"/>
      <c r="M1101" s="228"/>
      <c r="N1101" s="229">
        <v>388108</v>
      </c>
      <c r="O1101" s="229"/>
      <c r="P1101" s="229"/>
      <c r="Q1101" s="229"/>
      <c r="R1101" s="229"/>
      <c r="S1101" s="229"/>
      <c r="T1101" s="229"/>
      <c r="U1101" s="199"/>
      <c r="V1101" s="199"/>
      <c r="W1101" s="199"/>
      <c r="X1101" s="199"/>
      <c r="Y1101" s="199"/>
      <c r="Z1101" s="199"/>
      <c r="AA1101" s="199"/>
      <c r="AB1101" s="199">
        <f t="shared" si="149"/>
        <v>388108</v>
      </c>
      <c r="AC1101" s="199"/>
      <c r="AD1101" s="199"/>
      <c r="AE1101" s="199"/>
      <c r="AF1101" s="199"/>
      <c r="AG1101" s="199"/>
      <c r="AH1101" s="199"/>
    </row>
    <row r="1102" spans="3:45" ht="12.75" customHeight="1">
      <c r="C1102" s="504" t="s">
        <v>118</v>
      </c>
      <c r="D1102" s="504"/>
      <c r="E1102" s="504"/>
      <c r="F1102" s="504"/>
      <c r="G1102" s="504"/>
      <c r="H1102" s="504"/>
      <c r="I1102" s="504"/>
      <c r="J1102" s="504"/>
      <c r="K1102" s="504"/>
      <c r="L1102" s="504"/>
      <c r="M1102" s="504"/>
      <c r="N1102" s="408">
        <f>SUM(N1093:T1101)</f>
        <v>792574</v>
      </c>
      <c r="O1102" s="408"/>
      <c r="P1102" s="408"/>
      <c r="Q1102" s="408"/>
      <c r="R1102" s="408"/>
      <c r="S1102" s="408"/>
      <c r="T1102" s="408"/>
      <c r="U1102" s="408">
        <f>SUM(U1093:AA1101)</f>
        <v>9794</v>
      </c>
      <c r="V1102" s="408"/>
      <c r="W1102" s="408"/>
      <c r="X1102" s="408"/>
      <c r="Y1102" s="408"/>
      <c r="Z1102" s="408"/>
      <c r="AA1102" s="408"/>
      <c r="AB1102" s="408">
        <f>SUM(AB1093:AH1101)</f>
        <v>802368</v>
      </c>
      <c r="AC1102" s="408"/>
      <c r="AD1102" s="408"/>
      <c r="AE1102" s="408"/>
      <c r="AF1102" s="408"/>
      <c r="AG1102" s="408"/>
      <c r="AH1102" s="408"/>
    </row>
    <row r="1103" spans="3:45" ht="7.5" customHeight="1"/>
    <row r="1104" spans="3:45" ht="12.75" customHeight="1">
      <c r="C1104" s="298" t="s">
        <v>1228</v>
      </c>
      <c r="D1104" s="298"/>
      <c r="E1104" s="298"/>
      <c r="F1104" s="298"/>
      <c r="G1104" s="298"/>
      <c r="H1104" s="298"/>
      <c r="I1104" s="298"/>
      <c r="J1104" s="298"/>
      <c r="K1104" s="298"/>
      <c r="L1104" s="298"/>
      <c r="M1104" s="298"/>
      <c r="N1104" s="298"/>
      <c r="O1104" s="298"/>
      <c r="P1104" s="298"/>
      <c r="Q1104" s="298"/>
      <c r="R1104" s="298"/>
      <c r="S1104" s="298"/>
      <c r="T1104" s="298"/>
      <c r="U1104" s="298"/>
      <c r="V1104" s="298"/>
      <c r="W1104" s="298"/>
      <c r="X1104" s="298"/>
      <c r="Y1104" s="298"/>
      <c r="Z1104" s="298"/>
      <c r="AA1104" s="298"/>
      <c r="AB1104" s="298"/>
      <c r="AC1104" s="298"/>
      <c r="AD1104" s="298"/>
      <c r="AE1104" s="298"/>
      <c r="AF1104" s="298"/>
      <c r="AG1104" s="298"/>
      <c r="AH1104" s="298"/>
      <c r="AI1104" s="298"/>
      <c r="AJ1104" s="298"/>
      <c r="AK1104" s="298"/>
      <c r="AL1104" s="298"/>
      <c r="AM1104" s="298"/>
      <c r="AN1104" s="298"/>
      <c r="AO1104" s="298"/>
      <c r="AP1104" s="298"/>
      <c r="AQ1104" s="298"/>
      <c r="AR1104" s="298"/>
      <c r="AS1104" s="298"/>
    </row>
    <row r="1105" spans="3:45" ht="7.5" customHeight="1">
      <c r="C1105" s="72"/>
    </row>
    <row r="1106" spans="3:45" ht="12.75" hidden="1" customHeight="1">
      <c r="C1106" s="234" t="s">
        <v>119</v>
      </c>
      <c r="D1106" s="234"/>
      <c r="E1106" s="234"/>
      <c r="F1106" s="234"/>
      <c r="G1106" s="234"/>
      <c r="H1106" s="234"/>
      <c r="I1106" s="234"/>
      <c r="J1106" s="234"/>
      <c r="K1106" s="234"/>
      <c r="L1106" s="234"/>
      <c r="M1106" s="234"/>
      <c r="N1106" s="517" t="s">
        <v>14</v>
      </c>
      <c r="O1106" s="517"/>
      <c r="P1106" s="517"/>
      <c r="Q1106" s="517"/>
      <c r="R1106" s="517"/>
      <c r="S1106" s="517"/>
      <c r="T1106" s="517"/>
      <c r="U1106" s="517"/>
      <c r="V1106" s="517"/>
      <c r="W1106" s="517"/>
      <c r="X1106" s="517"/>
      <c r="Y1106" s="517"/>
      <c r="Z1106" s="517"/>
      <c r="AA1106" s="517"/>
    </row>
    <row r="1107" spans="3:45" ht="12.75" hidden="1" customHeight="1">
      <c r="C1107" s="234"/>
      <c r="D1107" s="234"/>
      <c r="E1107" s="234"/>
      <c r="F1107" s="234"/>
      <c r="G1107" s="234"/>
      <c r="H1107" s="234"/>
      <c r="I1107" s="234"/>
      <c r="J1107" s="234"/>
      <c r="K1107" s="234"/>
      <c r="L1107" s="234"/>
      <c r="M1107" s="234"/>
      <c r="N1107" s="234" t="s">
        <v>1305</v>
      </c>
      <c r="O1107" s="234"/>
      <c r="P1107" s="234"/>
      <c r="Q1107" s="234"/>
      <c r="R1107" s="234"/>
      <c r="S1107" s="234"/>
      <c r="T1107" s="234"/>
      <c r="U1107" s="234" t="s">
        <v>1306</v>
      </c>
      <c r="V1107" s="526"/>
      <c r="W1107" s="526"/>
      <c r="X1107" s="526"/>
      <c r="Y1107" s="526"/>
      <c r="Z1107" s="526"/>
      <c r="AA1107" s="526"/>
    </row>
    <row r="1108" spans="3:45" ht="12.75" hidden="1" customHeight="1">
      <c r="C1108" s="234"/>
      <c r="D1108" s="234"/>
      <c r="E1108" s="234"/>
      <c r="F1108" s="234"/>
      <c r="G1108" s="234"/>
      <c r="H1108" s="234"/>
      <c r="I1108" s="234"/>
      <c r="J1108" s="234"/>
      <c r="K1108" s="234"/>
      <c r="L1108" s="234"/>
      <c r="M1108" s="234"/>
      <c r="N1108" s="234"/>
      <c r="O1108" s="234"/>
      <c r="P1108" s="234"/>
      <c r="Q1108" s="234"/>
      <c r="R1108" s="234"/>
      <c r="S1108" s="234"/>
      <c r="T1108" s="234"/>
      <c r="U1108" s="526"/>
      <c r="V1108" s="526"/>
      <c r="W1108" s="526"/>
      <c r="X1108" s="526"/>
      <c r="Y1108" s="526"/>
      <c r="Z1108" s="526"/>
      <c r="AA1108" s="526"/>
    </row>
    <row r="1109" spans="3:45" ht="12.75" hidden="1" customHeight="1">
      <c r="C1109" s="345" t="s">
        <v>120</v>
      </c>
      <c r="D1109" s="345"/>
      <c r="E1109" s="345"/>
      <c r="F1109" s="345"/>
      <c r="G1109" s="345"/>
      <c r="H1109" s="345"/>
      <c r="I1109" s="345"/>
      <c r="J1109" s="345"/>
      <c r="K1109" s="345"/>
      <c r="L1109" s="345"/>
      <c r="M1109" s="345"/>
      <c r="N1109" s="265"/>
      <c r="O1109" s="265"/>
      <c r="P1109" s="265"/>
      <c r="Q1109" s="265"/>
      <c r="R1109" s="265"/>
      <c r="S1109" s="265"/>
      <c r="T1109" s="265"/>
      <c r="U1109" s="265"/>
      <c r="V1109" s="265"/>
      <c r="W1109" s="265"/>
      <c r="X1109" s="265"/>
      <c r="Y1109" s="265"/>
      <c r="Z1109" s="265"/>
      <c r="AA1109" s="265"/>
    </row>
    <row r="1110" spans="3:45" ht="12.75" hidden="1" customHeight="1">
      <c r="C1110" s="381"/>
      <c r="D1110" s="381"/>
      <c r="E1110" s="381"/>
      <c r="F1110" s="381"/>
      <c r="G1110" s="381"/>
      <c r="H1110" s="381"/>
      <c r="I1110" s="381"/>
      <c r="J1110" s="381"/>
      <c r="K1110" s="381"/>
      <c r="L1110" s="381"/>
      <c r="M1110" s="381"/>
      <c r="N1110" s="199"/>
      <c r="O1110" s="199"/>
      <c r="P1110" s="199"/>
      <c r="Q1110" s="199"/>
      <c r="R1110" s="199"/>
      <c r="S1110" s="199"/>
      <c r="T1110" s="199"/>
      <c r="U1110" s="199"/>
      <c r="V1110" s="199"/>
      <c r="W1110" s="199"/>
      <c r="X1110" s="199"/>
      <c r="Y1110" s="199"/>
      <c r="Z1110" s="199"/>
      <c r="AA1110" s="199"/>
    </row>
    <row r="1111" spans="3:45" ht="12.75" hidden="1" customHeight="1">
      <c r="C1111" s="381" t="s">
        <v>1307</v>
      </c>
      <c r="D1111" s="381"/>
      <c r="E1111" s="381"/>
      <c r="F1111" s="381"/>
      <c r="G1111" s="381"/>
      <c r="H1111" s="381"/>
      <c r="I1111" s="381"/>
      <c r="J1111" s="381"/>
      <c r="K1111" s="381"/>
      <c r="L1111" s="381"/>
      <c r="M1111" s="381"/>
      <c r="N1111" s="702" t="s">
        <v>0</v>
      </c>
      <c r="O1111" s="703"/>
      <c r="P1111" s="703"/>
      <c r="Q1111" s="703"/>
      <c r="R1111" s="703"/>
      <c r="S1111" s="703"/>
      <c r="T1111" s="704"/>
      <c r="U1111" s="199"/>
      <c r="V1111" s="199"/>
      <c r="W1111" s="199"/>
      <c r="X1111" s="199"/>
      <c r="Y1111" s="199"/>
      <c r="Z1111" s="199"/>
      <c r="AA1111" s="199"/>
    </row>
    <row r="1112" spans="3:45" ht="0.75" hidden="1" customHeight="1">
      <c r="C1112" s="701"/>
      <c r="D1112" s="519"/>
      <c r="E1112" s="519"/>
      <c r="F1112" s="519"/>
      <c r="G1112" s="519"/>
      <c r="H1112" s="519"/>
      <c r="I1112" s="519"/>
      <c r="J1112" s="519"/>
      <c r="K1112" s="519"/>
      <c r="L1112" s="519"/>
      <c r="M1112" s="519"/>
      <c r="N1112" s="705"/>
      <c r="O1112" s="706"/>
      <c r="P1112" s="706"/>
      <c r="Q1112" s="706"/>
      <c r="R1112" s="706"/>
      <c r="S1112" s="706"/>
      <c r="T1112" s="707"/>
      <c r="U1112" s="231"/>
      <c r="V1112" s="231"/>
      <c r="W1112" s="231"/>
      <c r="X1112" s="231"/>
      <c r="Y1112" s="231"/>
      <c r="Z1112" s="231"/>
      <c r="AA1112" s="231"/>
    </row>
    <row r="1113" spans="3:45" ht="12.75" customHeight="1">
      <c r="C1113" s="135" t="s">
        <v>1543</v>
      </c>
    </row>
    <row r="1114" spans="3:45" ht="7.5" customHeight="1"/>
    <row r="1115" spans="3:45" ht="12.75" hidden="1" customHeight="1">
      <c r="C1115" s="256" t="s">
        <v>1229</v>
      </c>
      <c r="D1115" s="256"/>
      <c r="E1115" s="256"/>
      <c r="F1115" s="256"/>
      <c r="G1115" s="256"/>
      <c r="H1115" s="256"/>
      <c r="I1115" s="256"/>
      <c r="J1115" s="256"/>
      <c r="K1115" s="256"/>
      <c r="L1115" s="256"/>
      <c r="M1115" s="256"/>
      <c r="N1115" s="256"/>
      <c r="O1115" s="256"/>
      <c r="P1115" s="256"/>
      <c r="Q1115" s="256"/>
      <c r="R1115" s="256"/>
      <c r="S1115" s="256"/>
      <c r="T1115" s="256"/>
      <c r="U1115" s="256"/>
      <c r="V1115" s="256"/>
      <c r="W1115" s="256"/>
      <c r="X1115" s="256"/>
      <c r="Y1115" s="256"/>
      <c r="Z1115" s="256"/>
      <c r="AA1115" s="256"/>
      <c r="AB1115" s="256"/>
      <c r="AC1115" s="256"/>
      <c r="AD1115" s="256"/>
      <c r="AE1115" s="256"/>
      <c r="AF1115" s="256"/>
      <c r="AG1115" s="256"/>
      <c r="AH1115" s="256"/>
      <c r="AI1115" s="256"/>
      <c r="AJ1115" s="256"/>
      <c r="AK1115" s="256"/>
      <c r="AL1115" s="256"/>
      <c r="AM1115" s="256"/>
      <c r="AN1115" s="256"/>
      <c r="AO1115" s="256"/>
      <c r="AP1115" s="256"/>
      <c r="AQ1115" s="256"/>
      <c r="AR1115" s="256"/>
      <c r="AS1115" s="256"/>
    </row>
    <row r="1116" spans="3:45" ht="12.75" hidden="1" customHeight="1"/>
    <row r="1117" spans="3:45" ht="12.75" hidden="1" customHeight="1">
      <c r="C1117" s="699" t="s">
        <v>1270</v>
      </c>
      <c r="D1117" s="699"/>
      <c r="E1117" s="699"/>
      <c r="F1117" s="699"/>
      <c r="G1117" s="699"/>
      <c r="H1117" s="699"/>
      <c r="I1117" s="699"/>
      <c r="J1117" s="699"/>
      <c r="K1117" s="699"/>
      <c r="L1117" s="699"/>
      <c r="M1117" s="699"/>
      <c r="N1117" s="699"/>
      <c r="O1117" s="699"/>
      <c r="P1117" s="699"/>
      <c r="Q1117" s="699"/>
      <c r="R1117" s="699"/>
      <c r="S1117" s="699"/>
      <c r="T1117" s="699"/>
      <c r="U1117" s="699"/>
      <c r="V1117" s="699"/>
      <c r="W1117" s="699"/>
      <c r="X1117" s="699"/>
      <c r="Y1117" s="699"/>
      <c r="Z1117" s="699"/>
      <c r="AA1117" s="699"/>
      <c r="AB1117" s="699"/>
      <c r="AC1117" s="699"/>
      <c r="AD1117" s="699"/>
      <c r="AE1117" s="699"/>
      <c r="AF1117" s="699"/>
      <c r="AG1117" s="699"/>
      <c r="AH1117" s="699"/>
      <c r="AI1117" s="699"/>
      <c r="AJ1117" s="699"/>
      <c r="AK1117" s="699"/>
      <c r="AL1117" s="699"/>
      <c r="AM1117" s="699"/>
      <c r="AN1117" s="699"/>
      <c r="AO1117" s="699"/>
      <c r="AP1117" s="699"/>
      <c r="AQ1117" s="699"/>
      <c r="AR1117" s="699"/>
      <c r="AS1117" s="699"/>
    </row>
    <row r="1118" spans="3:45" ht="12.75" hidden="1" customHeight="1">
      <c r="C1118" s="699"/>
      <c r="D1118" s="699"/>
      <c r="E1118" s="699"/>
      <c r="F1118" s="699"/>
      <c r="G1118" s="699"/>
      <c r="H1118" s="699"/>
      <c r="I1118" s="699"/>
      <c r="J1118" s="699"/>
      <c r="K1118" s="699"/>
      <c r="L1118" s="699"/>
      <c r="M1118" s="699"/>
      <c r="N1118" s="699"/>
      <c r="O1118" s="699"/>
      <c r="P1118" s="699"/>
      <c r="Q1118" s="699"/>
      <c r="R1118" s="699"/>
      <c r="S1118" s="699"/>
      <c r="T1118" s="699"/>
      <c r="U1118" s="699"/>
      <c r="V1118" s="699"/>
      <c r="W1118" s="699"/>
      <c r="X1118" s="699"/>
      <c r="Y1118" s="699"/>
      <c r="Z1118" s="699"/>
      <c r="AA1118" s="699"/>
      <c r="AB1118" s="699"/>
      <c r="AC1118" s="699"/>
      <c r="AD1118" s="699"/>
      <c r="AE1118" s="699"/>
      <c r="AF1118" s="699"/>
      <c r="AG1118" s="699"/>
      <c r="AH1118" s="699"/>
      <c r="AI1118" s="699"/>
      <c r="AJ1118" s="699"/>
      <c r="AK1118" s="699"/>
      <c r="AL1118" s="699"/>
      <c r="AM1118" s="699"/>
      <c r="AN1118" s="699"/>
      <c r="AO1118" s="699"/>
      <c r="AP1118" s="699"/>
      <c r="AQ1118" s="699"/>
      <c r="AR1118" s="699"/>
      <c r="AS1118" s="699"/>
    </row>
    <row r="1119" spans="3:45" ht="12.75" hidden="1" customHeight="1">
      <c r="C1119" s="699"/>
      <c r="D1119" s="699"/>
      <c r="E1119" s="699"/>
      <c r="F1119" s="699"/>
      <c r="G1119" s="699"/>
      <c r="H1119" s="699"/>
      <c r="I1119" s="699"/>
      <c r="J1119" s="699"/>
      <c r="K1119" s="699"/>
      <c r="L1119" s="699"/>
      <c r="M1119" s="699"/>
      <c r="N1119" s="699"/>
      <c r="O1119" s="699"/>
      <c r="P1119" s="699"/>
      <c r="Q1119" s="699"/>
      <c r="R1119" s="699"/>
      <c r="S1119" s="699"/>
      <c r="T1119" s="699"/>
      <c r="U1119" s="699"/>
      <c r="V1119" s="699"/>
      <c r="W1119" s="699"/>
      <c r="X1119" s="699"/>
      <c r="Y1119" s="699"/>
      <c r="Z1119" s="699"/>
      <c r="AA1119" s="699"/>
      <c r="AB1119" s="699"/>
      <c r="AC1119" s="699"/>
      <c r="AD1119" s="699"/>
      <c r="AE1119" s="699"/>
      <c r="AF1119" s="699"/>
      <c r="AG1119" s="699"/>
      <c r="AH1119" s="699"/>
      <c r="AI1119" s="699"/>
      <c r="AJ1119" s="699"/>
      <c r="AK1119" s="699"/>
      <c r="AL1119" s="699"/>
      <c r="AM1119" s="699"/>
      <c r="AN1119" s="699"/>
      <c r="AO1119" s="699"/>
      <c r="AP1119" s="699"/>
      <c r="AQ1119" s="699"/>
      <c r="AR1119" s="699"/>
      <c r="AS1119" s="699"/>
    </row>
    <row r="1120" spans="3:45" ht="12.75" hidden="1" customHeight="1">
      <c r="C1120" s="700" t="s">
        <v>1274</v>
      </c>
      <c r="D1120" s="700"/>
      <c r="E1120" s="700"/>
      <c r="F1120" s="700"/>
      <c r="G1120" s="700"/>
      <c r="H1120" s="700"/>
      <c r="I1120" s="700"/>
      <c r="J1120" s="700"/>
      <c r="K1120" s="700"/>
      <c r="L1120" s="700"/>
      <c r="M1120" s="700"/>
      <c r="N1120" s="700"/>
      <c r="O1120" s="700"/>
      <c r="P1120" s="700"/>
      <c r="Q1120" s="700"/>
      <c r="R1120" s="700"/>
      <c r="S1120" s="700"/>
      <c r="T1120" s="700"/>
      <c r="U1120" s="700"/>
      <c r="V1120" s="700"/>
      <c r="W1120" s="700"/>
      <c r="X1120" s="700"/>
      <c r="Y1120" s="700"/>
      <c r="Z1120" s="700"/>
      <c r="AA1120" s="700"/>
      <c r="AB1120" s="700"/>
      <c r="AC1120" s="700"/>
      <c r="AD1120" s="700"/>
      <c r="AE1120" s="700"/>
      <c r="AF1120" s="700"/>
      <c r="AG1120" s="700"/>
      <c r="AH1120" s="700"/>
      <c r="AI1120" s="700"/>
      <c r="AJ1120" s="700"/>
      <c r="AK1120" s="700"/>
      <c r="AL1120" s="700"/>
      <c r="AM1120" s="700"/>
      <c r="AN1120" s="700"/>
      <c r="AO1120" s="700"/>
      <c r="AP1120" s="700"/>
      <c r="AQ1120" s="700"/>
      <c r="AR1120" s="700"/>
      <c r="AS1120" s="700"/>
    </row>
    <row r="1121" spans="1:45" ht="12.75" hidden="1" customHeight="1">
      <c r="C1121" s="700"/>
      <c r="D1121" s="700"/>
      <c r="E1121" s="700"/>
      <c r="F1121" s="700"/>
      <c r="G1121" s="700"/>
      <c r="H1121" s="700"/>
      <c r="I1121" s="700"/>
      <c r="J1121" s="700"/>
      <c r="K1121" s="700"/>
      <c r="L1121" s="700"/>
      <c r="M1121" s="700"/>
      <c r="N1121" s="700"/>
      <c r="O1121" s="700"/>
      <c r="P1121" s="700"/>
      <c r="Q1121" s="700"/>
      <c r="R1121" s="700"/>
      <c r="S1121" s="700"/>
      <c r="T1121" s="700"/>
      <c r="U1121" s="700"/>
      <c r="V1121" s="700"/>
      <c r="W1121" s="700"/>
      <c r="X1121" s="700"/>
      <c r="Y1121" s="700"/>
      <c r="Z1121" s="700"/>
      <c r="AA1121" s="700"/>
      <c r="AB1121" s="700"/>
      <c r="AC1121" s="700"/>
      <c r="AD1121" s="700"/>
      <c r="AE1121" s="700"/>
      <c r="AF1121" s="700"/>
      <c r="AG1121" s="700"/>
      <c r="AH1121" s="700"/>
      <c r="AI1121" s="700"/>
      <c r="AJ1121" s="700"/>
      <c r="AK1121" s="700"/>
      <c r="AL1121" s="700"/>
      <c r="AM1121" s="700"/>
      <c r="AN1121" s="700"/>
      <c r="AO1121" s="700"/>
      <c r="AP1121" s="700"/>
      <c r="AQ1121" s="700"/>
      <c r="AR1121" s="700"/>
      <c r="AS1121" s="700"/>
    </row>
    <row r="1122" spans="1:45" ht="12.75" hidden="1" customHeight="1">
      <c r="C1122" s="73" t="s">
        <v>1252</v>
      </c>
    </row>
    <row r="1123" spans="1:45" ht="12.75" hidden="1" customHeight="1">
      <c r="C1123" s="527" t="s">
        <v>13</v>
      </c>
      <c r="D1123" s="527"/>
      <c r="E1123" s="527"/>
      <c r="F1123" s="527"/>
      <c r="G1123" s="527"/>
      <c r="H1123" s="527"/>
      <c r="I1123" s="234" t="s">
        <v>14</v>
      </c>
      <c r="J1123" s="234"/>
      <c r="K1123" s="234"/>
      <c r="L1123" s="234"/>
      <c r="M1123" s="234"/>
      <c r="N1123" s="234"/>
      <c r="O1123" s="234"/>
      <c r="P1123" s="234"/>
      <c r="Q1123" s="234"/>
      <c r="R1123" s="234"/>
      <c r="S1123" s="234"/>
      <c r="T1123" s="234"/>
      <c r="U1123" s="234"/>
      <c r="V1123" s="234"/>
      <c r="W1123" s="234"/>
      <c r="X1123" s="234" t="s">
        <v>15</v>
      </c>
      <c r="Y1123" s="234"/>
      <c r="Z1123" s="234"/>
      <c r="AA1123" s="234"/>
      <c r="AB1123" s="234"/>
      <c r="AC1123" s="234"/>
      <c r="AD1123" s="234"/>
      <c r="AE1123" s="234"/>
      <c r="AF1123" s="234"/>
      <c r="AG1123" s="234"/>
      <c r="AH1123" s="234"/>
      <c r="AI1123" s="234"/>
      <c r="AJ1123" s="234"/>
      <c r="AK1123" s="234"/>
      <c r="AL1123" s="234"/>
    </row>
    <row r="1124" spans="1:45" ht="12.75" hidden="1" customHeight="1">
      <c r="C1124" s="682"/>
      <c r="D1124" s="682"/>
      <c r="E1124" s="682"/>
      <c r="F1124" s="682"/>
      <c r="G1124" s="682"/>
      <c r="H1124" s="682"/>
      <c r="I1124" s="234"/>
      <c r="J1124" s="234"/>
      <c r="K1124" s="234"/>
      <c r="L1124" s="234"/>
      <c r="M1124" s="234"/>
      <c r="N1124" s="234"/>
      <c r="O1124" s="234"/>
      <c r="P1124" s="234"/>
      <c r="Q1124" s="234"/>
      <c r="R1124" s="234"/>
      <c r="S1124" s="234"/>
      <c r="T1124" s="234"/>
      <c r="U1124" s="234"/>
      <c r="V1124" s="234"/>
      <c r="W1124" s="234"/>
      <c r="X1124" s="234"/>
      <c r="Y1124" s="234"/>
      <c r="Z1124" s="234"/>
      <c r="AA1124" s="234"/>
      <c r="AB1124" s="234"/>
      <c r="AC1124" s="234"/>
      <c r="AD1124" s="234"/>
      <c r="AE1124" s="234"/>
      <c r="AF1124" s="234"/>
      <c r="AG1124" s="234"/>
      <c r="AH1124" s="234"/>
      <c r="AI1124" s="234"/>
      <c r="AJ1124" s="234"/>
      <c r="AK1124" s="234"/>
      <c r="AL1124" s="234"/>
    </row>
    <row r="1125" spans="1:45" ht="12.75" hidden="1" customHeight="1">
      <c r="C1125" s="682"/>
      <c r="D1125" s="682"/>
      <c r="E1125" s="682"/>
      <c r="F1125" s="682"/>
      <c r="G1125" s="682"/>
      <c r="H1125" s="682"/>
      <c r="I1125" s="517" t="s">
        <v>136</v>
      </c>
      <c r="J1125" s="517"/>
      <c r="K1125" s="517"/>
      <c r="L1125" s="517"/>
      <c r="M1125" s="517"/>
      <c r="N1125" s="517"/>
      <c r="O1125" s="517"/>
      <c r="P1125" s="517"/>
      <c r="Q1125" s="517"/>
      <c r="R1125" s="517"/>
      <c r="S1125" s="517"/>
      <c r="T1125" s="517"/>
      <c r="U1125" s="517"/>
      <c r="V1125" s="517"/>
      <c r="W1125" s="517"/>
      <c r="X1125" s="517" t="s">
        <v>136</v>
      </c>
      <c r="Y1125" s="517"/>
      <c r="Z1125" s="517"/>
      <c r="AA1125" s="517"/>
      <c r="AB1125" s="517"/>
      <c r="AC1125" s="517"/>
      <c r="AD1125" s="517"/>
      <c r="AE1125" s="517"/>
      <c r="AF1125" s="517"/>
      <c r="AG1125" s="517"/>
      <c r="AH1125" s="517"/>
      <c r="AI1125" s="517"/>
      <c r="AJ1125" s="517"/>
      <c r="AK1125" s="517"/>
      <c r="AL1125" s="517"/>
    </row>
    <row r="1126" spans="1:45" ht="12.75" hidden="1" customHeight="1">
      <c r="C1126" s="682"/>
      <c r="D1126" s="682"/>
      <c r="E1126" s="682"/>
      <c r="F1126" s="682"/>
      <c r="G1126" s="682"/>
      <c r="H1126" s="682"/>
      <c r="I1126" s="518" t="s">
        <v>137</v>
      </c>
      <c r="J1126" s="518"/>
      <c r="K1126" s="518"/>
      <c r="L1126" s="518"/>
      <c r="M1126" s="518"/>
      <c r="N1126" s="518" t="s">
        <v>138</v>
      </c>
      <c r="O1126" s="518"/>
      <c r="P1126" s="518"/>
      <c r="Q1126" s="518"/>
      <c r="R1126" s="518"/>
      <c r="S1126" s="518" t="s">
        <v>139</v>
      </c>
      <c r="T1126" s="518"/>
      <c r="U1126" s="518"/>
      <c r="V1126" s="518"/>
      <c r="W1126" s="518"/>
      <c r="X1126" s="518" t="s">
        <v>137</v>
      </c>
      <c r="Y1126" s="518"/>
      <c r="Z1126" s="518"/>
      <c r="AA1126" s="518"/>
      <c r="AB1126" s="518"/>
      <c r="AC1126" s="518" t="s">
        <v>138</v>
      </c>
      <c r="AD1126" s="518"/>
      <c r="AE1126" s="518"/>
      <c r="AF1126" s="518"/>
      <c r="AG1126" s="518"/>
      <c r="AH1126" s="518" t="s">
        <v>139</v>
      </c>
      <c r="AI1126" s="518"/>
      <c r="AJ1126" s="518"/>
      <c r="AK1126" s="518"/>
      <c r="AL1126" s="518"/>
      <c r="AM1126" s="4"/>
      <c r="AN1126" s="4"/>
    </row>
    <row r="1127" spans="1:45" ht="12.75" hidden="1" customHeight="1">
      <c r="C1127" s="682"/>
      <c r="D1127" s="682"/>
      <c r="E1127" s="682"/>
      <c r="F1127" s="682"/>
      <c r="G1127" s="682"/>
      <c r="H1127" s="682"/>
      <c r="I1127" s="518"/>
      <c r="J1127" s="518"/>
      <c r="K1127" s="518"/>
      <c r="L1127" s="518"/>
      <c r="M1127" s="518"/>
      <c r="N1127" s="518"/>
      <c r="O1127" s="518"/>
      <c r="P1127" s="518"/>
      <c r="Q1127" s="518"/>
      <c r="R1127" s="518"/>
      <c r="S1127" s="518"/>
      <c r="T1127" s="518"/>
      <c r="U1127" s="518"/>
      <c r="V1127" s="518"/>
      <c r="W1127" s="518"/>
      <c r="X1127" s="518"/>
      <c r="Y1127" s="518"/>
      <c r="Z1127" s="518"/>
      <c r="AA1127" s="518"/>
      <c r="AB1127" s="518"/>
      <c r="AC1127" s="518"/>
      <c r="AD1127" s="518"/>
      <c r="AE1127" s="518"/>
      <c r="AF1127" s="518"/>
      <c r="AG1127" s="518"/>
      <c r="AH1127" s="518"/>
      <c r="AI1127" s="518"/>
      <c r="AJ1127" s="518"/>
      <c r="AK1127" s="518"/>
      <c r="AL1127" s="518"/>
      <c r="AM1127" s="4"/>
      <c r="AN1127" s="4"/>
    </row>
    <row r="1128" spans="1:45" ht="12.75" hidden="1" customHeight="1">
      <c r="C1128" s="682"/>
      <c r="D1128" s="682"/>
      <c r="E1128" s="682"/>
      <c r="F1128" s="682"/>
      <c r="G1128" s="682"/>
      <c r="H1128" s="682"/>
      <c r="I1128" s="518"/>
      <c r="J1128" s="518"/>
      <c r="K1128" s="518"/>
      <c r="L1128" s="518"/>
      <c r="M1128" s="518"/>
      <c r="N1128" s="518"/>
      <c r="O1128" s="518"/>
      <c r="P1128" s="518"/>
      <c r="Q1128" s="518"/>
      <c r="R1128" s="518"/>
      <c r="S1128" s="518"/>
      <c r="T1128" s="518"/>
      <c r="U1128" s="518"/>
      <c r="V1128" s="518"/>
      <c r="W1128" s="518"/>
      <c r="X1128" s="518"/>
      <c r="Y1128" s="518"/>
      <c r="Z1128" s="518"/>
      <c r="AA1128" s="518"/>
      <c r="AB1128" s="518"/>
      <c r="AC1128" s="518"/>
      <c r="AD1128" s="518"/>
      <c r="AE1128" s="518"/>
      <c r="AF1128" s="518"/>
      <c r="AG1128" s="518"/>
      <c r="AH1128" s="518"/>
      <c r="AI1128" s="518"/>
      <c r="AJ1128" s="518"/>
      <c r="AK1128" s="518"/>
      <c r="AL1128" s="518"/>
      <c r="AM1128" s="4"/>
      <c r="AN1128" s="4"/>
    </row>
    <row r="1129" spans="1:45" ht="12.75" hidden="1" customHeight="1">
      <c r="C1129" s="682"/>
      <c r="D1129" s="682"/>
      <c r="E1129" s="682"/>
      <c r="F1129" s="682"/>
      <c r="G1129" s="682"/>
      <c r="H1129" s="682"/>
      <c r="I1129" s="518"/>
      <c r="J1129" s="518"/>
      <c r="K1129" s="518"/>
      <c r="L1129" s="518"/>
      <c r="M1129" s="518"/>
      <c r="N1129" s="518"/>
      <c r="O1129" s="518"/>
      <c r="P1129" s="518"/>
      <c r="Q1129" s="518"/>
      <c r="R1129" s="518"/>
      <c r="S1129" s="518"/>
      <c r="T1129" s="518"/>
      <c r="U1129" s="518"/>
      <c r="V1129" s="518"/>
      <c r="W1129" s="518"/>
      <c r="X1129" s="518"/>
      <c r="Y1129" s="518"/>
      <c r="Z1129" s="518"/>
      <c r="AA1129" s="518"/>
      <c r="AB1129" s="518"/>
      <c r="AC1129" s="518"/>
      <c r="AD1129" s="518"/>
      <c r="AE1129" s="518"/>
      <c r="AF1129" s="518"/>
      <c r="AG1129" s="518"/>
      <c r="AH1129" s="518"/>
      <c r="AI1129" s="518"/>
      <c r="AJ1129" s="518"/>
      <c r="AK1129" s="518"/>
      <c r="AL1129" s="518"/>
      <c r="AM1129" s="4"/>
      <c r="AN1129" s="4"/>
    </row>
    <row r="1130" spans="1:45" ht="12.75" hidden="1" customHeight="1">
      <c r="C1130" s="489" t="s">
        <v>26</v>
      </c>
      <c r="D1130" s="489"/>
      <c r="E1130" s="489"/>
      <c r="F1130" s="489"/>
      <c r="G1130" s="489"/>
      <c r="H1130" s="489"/>
      <c r="I1130" s="489" t="s">
        <v>30</v>
      </c>
      <c r="J1130" s="489"/>
      <c r="K1130" s="489"/>
      <c r="L1130" s="489"/>
      <c r="M1130" s="489"/>
      <c r="N1130" s="489" t="s">
        <v>31</v>
      </c>
      <c r="O1130" s="489"/>
      <c r="P1130" s="489"/>
      <c r="Q1130" s="489"/>
      <c r="R1130" s="489"/>
      <c r="S1130" s="489" t="s">
        <v>33</v>
      </c>
      <c r="T1130" s="489"/>
      <c r="U1130" s="489"/>
      <c r="V1130" s="489"/>
      <c r="W1130" s="489"/>
      <c r="X1130" s="489" t="s">
        <v>35</v>
      </c>
      <c r="Y1130" s="489"/>
      <c r="Z1130" s="489"/>
      <c r="AA1130" s="489"/>
      <c r="AB1130" s="489"/>
      <c r="AC1130" s="489" t="s">
        <v>38</v>
      </c>
      <c r="AD1130" s="489"/>
      <c r="AE1130" s="489"/>
      <c r="AF1130" s="489"/>
      <c r="AG1130" s="489"/>
      <c r="AH1130" s="489" t="s">
        <v>44</v>
      </c>
      <c r="AI1130" s="489"/>
      <c r="AJ1130" s="489"/>
      <c r="AK1130" s="489"/>
      <c r="AL1130" s="489"/>
    </row>
    <row r="1131" spans="1:45" ht="12.75" hidden="1" customHeight="1">
      <c r="C1131" s="263" t="s">
        <v>140</v>
      </c>
      <c r="D1131" s="263"/>
      <c r="E1131" s="263"/>
      <c r="F1131" s="263"/>
      <c r="G1131" s="263"/>
      <c r="H1131" s="263"/>
      <c r="I1131" s="265"/>
      <c r="J1131" s="265"/>
      <c r="K1131" s="265"/>
      <c r="L1131" s="265"/>
      <c r="M1131" s="265"/>
      <c r="N1131" s="265"/>
      <c r="O1131" s="265"/>
      <c r="P1131" s="265"/>
      <c r="Q1131" s="265"/>
      <c r="R1131" s="265"/>
      <c r="S1131" s="265"/>
      <c r="T1131" s="265"/>
      <c r="U1131" s="265"/>
      <c r="V1131" s="265"/>
      <c r="W1131" s="265"/>
      <c r="X1131" s="265"/>
      <c r="Y1131" s="265"/>
      <c r="Z1131" s="265"/>
      <c r="AA1131" s="265"/>
      <c r="AB1131" s="265"/>
      <c r="AC1131" s="265"/>
      <c r="AD1131" s="265"/>
      <c r="AE1131" s="265"/>
      <c r="AF1131" s="265"/>
      <c r="AG1131" s="265"/>
      <c r="AH1131" s="265"/>
      <c r="AI1131" s="265"/>
      <c r="AJ1131" s="265"/>
      <c r="AK1131" s="265"/>
      <c r="AL1131" s="265"/>
    </row>
    <row r="1132" spans="1:45" ht="12.75" hidden="1" customHeight="1">
      <c r="C1132" s="230" t="s">
        <v>1173</v>
      </c>
      <c r="D1132" s="230"/>
      <c r="E1132" s="230"/>
      <c r="F1132" s="230"/>
      <c r="G1132" s="230"/>
      <c r="H1132" s="230"/>
      <c r="I1132" s="231"/>
      <c r="J1132" s="231"/>
      <c r="K1132" s="231"/>
      <c r="L1132" s="231"/>
      <c r="M1132" s="231"/>
      <c r="N1132" s="231"/>
      <c r="O1132" s="231"/>
      <c r="P1132" s="231"/>
      <c r="Q1132" s="231"/>
      <c r="R1132" s="231"/>
      <c r="S1132" s="231"/>
      <c r="T1132" s="231"/>
      <c r="U1132" s="231"/>
      <c r="V1132" s="231"/>
      <c r="W1132" s="231"/>
      <c r="X1132" s="231"/>
      <c r="Y1132" s="231"/>
      <c r="Z1132" s="231"/>
      <c r="AA1132" s="231"/>
      <c r="AB1132" s="231"/>
      <c r="AC1132" s="231"/>
      <c r="AD1132" s="231"/>
      <c r="AE1132" s="231"/>
      <c r="AF1132" s="231"/>
      <c r="AG1132" s="231"/>
      <c r="AH1132" s="231"/>
      <c r="AI1132" s="231"/>
      <c r="AJ1132" s="231"/>
      <c r="AK1132" s="231"/>
      <c r="AL1132" s="231"/>
    </row>
    <row r="1133" spans="1:45" ht="12.75" hidden="1" customHeight="1">
      <c r="C1133" s="236" t="s">
        <v>36</v>
      </c>
      <c r="D1133" s="236"/>
      <c r="E1133" s="236"/>
      <c r="F1133" s="236"/>
      <c r="G1133" s="236"/>
      <c r="H1133" s="236"/>
      <c r="I1133" s="237">
        <f>SUM(I1131:M1132)</f>
        <v>0</v>
      </c>
      <c r="J1133" s="237"/>
      <c r="K1133" s="237"/>
      <c r="L1133" s="237"/>
      <c r="M1133" s="237"/>
      <c r="N1133" s="237">
        <f>SUM(N1131:R1132)</f>
        <v>0</v>
      </c>
      <c r="O1133" s="237"/>
      <c r="P1133" s="237"/>
      <c r="Q1133" s="237"/>
      <c r="R1133" s="237"/>
      <c r="S1133" s="237">
        <f>SUM(S1131:W1132)</f>
        <v>0</v>
      </c>
      <c r="T1133" s="237"/>
      <c r="U1133" s="237"/>
      <c r="V1133" s="237"/>
      <c r="W1133" s="237"/>
      <c r="X1133" s="237">
        <f>SUM(X1131:AB1132)</f>
        <v>0</v>
      </c>
      <c r="Y1133" s="237"/>
      <c r="Z1133" s="237"/>
      <c r="AA1133" s="237"/>
      <c r="AB1133" s="237"/>
      <c r="AC1133" s="237">
        <f>SUM(AC1131:AG1132)</f>
        <v>0</v>
      </c>
      <c r="AD1133" s="237"/>
      <c r="AE1133" s="237"/>
      <c r="AF1133" s="237"/>
      <c r="AG1133" s="237"/>
      <c r="AH1133" s="237">
        <f>SUM(AH1131:AL1132)</f>
        <v>0</v>
      </c>
      <c r="AI1133" s="237"/>
      <c r="AJ1133" s="237"/>
      <c r="AK1133" s="237"/>
      <c r="AL1133" s="237"/>
    </row>
    <row r="1134" spans="1:45" ht="12.75" hidden="1" customHeight="1"/>
    <row r="1135" spans="1:45" ht="12.75" customHeight="1">
      <c r="A1135" s="93" t="s">
        <v>441</v>
      </c>
      <c r="B1135" s="94"/>
      <c r="C1135" s="297" t="s">
        <v>440</v>
      </c>
      <c r="D1135" s="297"/>
      <c r="E1135" s="297"/>
      <c r="F1135" s="297"/>
      <c r="G1135" s="297"/>
      <c r="H1135" s="297"/>
      <c r="I1135" s="297"/>
      <c r="J1135" s="297"/>
      <c r="K1135" s="297"/>
      <c r="L1135" s="297"/>
      <c r="M1135" s="297"/>
      <c r="N1135" s="297"/>
      <c r="O1135" s="297"/>
      <c r="P1135" s="297"/>
      <c r="Q1135" s="297"/>
      <c r="R1135" s="297"/>
      <c r="S1135" s="297"/>
      <c r="T1135" s="297"/>
      <c r="U1135" s="297"/>
      <c r="V1135" s="297"/>
      <c r="W1135" s="297"/>
      <c r="X1135" s="297"/>
      <c r="Y1135" s="297"/>
      <c r="Z1135" s="297"/>
      <c r="AA1135" s="297"/>
      <c r="AB1135" s="297"/>
      <c r="AC1135" s="297"/>
      <c r="AD1135" s="297"/>
      <c r="AE1135" s="297"/>
      <c r="AF1135" s="297"/>
      <c r="AG1135" s="297"/>
      <c r="AH1135" s="297"/>
      <c r="AI1135" s="297"/>
      <c r="AJ1135" s="297"/>
      <c r="AK1135" s="297"/>
      <c r="AL1135" s="297"/>
      <c r="AM1135" s="297"/>
      <c r="AN1135" s="297"/>
      <c r="AO1135" s="297"/>
      <c r="AP1135" s="297"/>
      <c r="AQ1135" s="297"/>
      <c r="AR1135" s="297"/>
      <c r="AS1135" s="297"/>
    </row>
    <row r="1136" spans="1:45" ht="12.75" customHeight="1">
      <c r="C1136" s="278" t="s">
        <v>1545</v>
      </c>
      <c r="D1136" s="278"/>
      <c r="E1136" s="278"/>
      <c r="F1136" s="278"/>
      <c r="G1136" s="278"/>
      <c r="H1136" s="278"/>
      <c r="I1136" s="278"/>
      <c r="J1136" s="278"/>
      <c r="K1136" s="278"/>
      <c r="L1136" s="278"/>
      <c r="M1136" s="278"/>
      <c r="N1136" s="278"/>
      <c r="O1136" s="278"/>
      <c r="P1136" s="278"/>
      <c r="Q1136" s="278"/>
      <c r="R1136" s="278"/>
      <c r="S1136" s="278"/>
      <c r="T1136" s="278"/>
      <c r="U1136" s="278"/>
      <c r="V1136" s="278"/>
      <c r="W1136" s="278"/>
      <c r="X1136" s="278"/>
      <c r="Y1136" s="278"/>
      <c r="Z1136" s="278"/>
      <c r="AA1136" s="278"/>
      <c r="AB1136" s="278"/>
      <c r="AC1136" s="278"/>
      <c r="AD1136" s="278"/>
      <c r="AE1136" s="278"/>
      <c r="AF1136" s="278"/>
      <c r="AG1136" s="278"/>
      <c r="AH1136" s="278"/>
      <c r="AI1136" s="278"/>
      <c r="AJ1136" s="278"/>
      <c r="AK1136" s="278"/>
      <c r="AL1136" s="278"/>
      <c r="AM1136" s="278"/>
      <c r="AN1136" s="278"/>
      <c r="AO1136" s="278"/>
      <c r="AP1136" s="278"/>
      <c r="AQ1136" s="278"/>
      <c r="AR1136" s="278"/>
      <c r="AS1136" s="278"/>
    </row>
    <row r="1137" spans="3:45" ht="2.25" customHeight="1">
      <c r="C1137" s="278"/>
      <c r="D1137" s="278"/>
      <c r="E1137" s="278"/>
      <c r="F1137" s="278"/>
      <c r="G1137" s="278"/>
      <c r="H1137" s="278"/>
      <c r="I1137" s="278"/>
      <c r="J1137" s="278"/>
      <c r="K1137" s="278"/>
      <c r="L1137" s="278"/>
      <c r="M1137" s="278"/>
      <c r="N1137" s="278"/>
      <c r="O1137" s="278"/>
      <c r="P1137" s="278"/>
      <c r="Q1137" s="278"/>
      <c r="R1137" s="278"/>
      <c r="S1137" s="278"/>
      <c r="T1137" s="278"/>
      <c r="U1137" s="278"/>
      <c r="V1137" s="278"/>
      <c r="W1137" s="278"/>
      <c r="X1137" s="278"/>
      <c r="Y1137" s="278"/>
      <c r="Z1137" s="278"/>
      <c r="AA1137" s="278"/>
      <c r="AB1137" s="278"/>
      <c r="AC1137" s="278"/>
      <c r="AD1137" s="278"/>
      <c r="AE1137" s="278"/>
      <c r="AF1137" s="278"/>
      <c r="AG1137" s="278"/>
      <c r="AH1137" s="278"/>
      <c r="AI1137" s="278"/>
      <c r="AJ1137" s="278"/>
      <c r="AK1137" s="278"/>
      <c r="AL1137" s="278"/>
      <c r="AM1137" s="278"/>
      <c r="AN1137" s="278"/>
      <c r="AO1137" s="278"/>
      <c r="AP1137" s="278"/>
      <c r="AQ1137" s="278"/>
      <c r="AR1137" s="278"/>
      <c r="AS1137" s="278"/>
    </row>
    <row r="1138" spans="3:45" ht="9.75" customHeight="1"/>
    <row r="1139" spans="3:45" ht="11.25" hidden="1"/>
    <row r="1140" spans="3:45" ht="12.75" customHeight="1">
      <c r="C1140" s="208" t="s">
        <v>442</v>
      </c>
      <c r="D1140" s="208"/>
      <c r="E1140" s="208"/>
      <c r="F1140" s="208"/>
      <c r="G1140" s="208"/>
      <c r="H1140" s="208"/>
      <c r="I1140" s="208"/>
      <c r="J1140" s="208"/>
      <c r="K1140" s="208"/>
      <c r="L1140" s="208"/>
      <c r="M1140" s="208"/>
      <c r="N1140" s="208"/>
      <c r="O1140" s="208"/>
      <c r="P1140" s="208"/>
      <c r="Q1140" s="208"/>
      <c r="R1140" s="208"/>
      <c r="S1140" s="208"/>
      <c r="T1140" s="208"/>
      <c r="U1140" s="208"/>
      <c r="V1140" s="208"/>
      <c r="W1140" s="208"/>
      <c r="X1140" s="208"/>
      <c r="Y1140" s="208"/>
      <c r="Z1140" s="208"/>
      <c r="AA1140" s="208"/>
      <c r="AB1140" s="208"/>
      <c r="AC1140" s="208"/>
      <c r="AD1140" s="208"/>
      <c r="AE1140" s="208"/>
      <c r="AF1140" s="208"/>
      <c r="AG1140" s="208"/>
      <c r="AH1140" s="208"/>
      <c r="AI1140" s="208"/>
      <c r="AJ1140" s="208"/>
      <c r="AK1140" s="208"/>
      <c r="AL1140" s="208"/>
      <c r="AM1140" s="208"/>
      <c r="AN1140" s="208"/>
      <c r="AO1140" s="208"/>
      <c r="AP1140" s="208"/>
      <c r="AQ1140" s="208"/>
      <c r="AR1140" s="208"/>
      <c r="AS1140" s="208"/>
    </row>
    <row r="1141" spans="3:45" ht="7.5" customHeight="1">
      <c r="C1141" s="73"/>
    </row>
    <row r="1142" spans="3:45" ht="12.75" customHeight="1">
      <c r="C1142" s="320" t="s">
        <v>112</v>
      </c>
      <c r="D1142" s="320"/>
      <c r="E1142" s="320"/>
      <c r="F1142" s="320"/>
      <c r="G1142" s="320"/>
      <c r="H1142" s="320"/>
      <c r="I1142" s="320"/>
      <c r="J1142" s="320"/>
      <c r="K1142" s="320"/>
      <c r="L1142" s="320"/>
      <c r="M1142" s="320"/>
      <c r="N1142" s="320"/>
      <c r="O1142" s="317" t="s">
        <v>14</v>
      </c>
      <c r="P1142" s="317"/>
      <c r="Q1142" s="317"/>
      <c r="R1142" s="317"/>
      <c r="S1142" s="317"/>
      <c r="T1142" s="317"/>
      <c r="U1142" s="317"/>
      <c r="V1142" s="317"/>
      <c r="W1142" s="317"/>
      <c r="X1142" s="320" t="s">
        <v>15</v>
      </c>
      <c r="Y1142" s="320"/>
      <c r="Z1142" s="320"/>
      <c r="AA1142" s="320"/>
      <c r="AB1142" s="320"/>
      <c r="AC1142" s="320"/>
      <c r="AD1142" s="320"/>
      <c r="AE1142" s="320"/>
      <c r="AF1142" s="320"/>
      <c r="AG1142" s="100"/>
      <c r="AH1142" s="100"/>
    </row>
    <row r="1143" spans="3:45" ht="12.75" customHeight="1">
      <c r="C1143" s="321"/>
      <c r="D1143" s="321"/>
      <c r="E1143" s="321"/>
      <c r="F1143" s="321"/>
      <c r="G1143" s="321"/>
      <c r="H1143" s="321"/>
      <c r="I1143" s="321"/>
      <c r="J1143" s="321"/>
      <c r="K1143" s="321"/>
      <c r="L1143" s="321"/>
      <c r="M1143" s="321"/>
      <c r="N1143" s="321"/>
      <c r="O1143" s="318"/>
      <c r="P1143" s="318"/>
      <c r="Q1143" s="318"/>
      <c r="R1143" s="318"/>
      <c r="S1143" s="318"/>
      <c r="T1143" s="318"/>
      <c r="U1143" s="318"/>
      <c r="V1143" s="318"/>
      <c r="W1143" s="318"/>
      <c r="X1143" s="321"/>
      <c r="Y1143" s="321"/>
      <c r="Z1143" s="321"/>
      <c r="AA1143" s="321"/>
      <c r="AB1143" s="321"/>
      <c r="AC1143" s="321"/>
      <c r="AD1143" s="321"/>
      <c r="AE1143" s="321"/>
      <c r="AF1143" s="321"/>
      <c r="AG1143" s="100"/>
      <c r="AH1143" s="100"/>
    </row>
    <row r="1144" spans="3:45" ht="9.75" customHeight="1">
      <c r="C1144" s="322"/>
      <c r="D1144" s="322"/>
      <c r="E1144" s="322"/>
      <c r="F1144" s="322"/>
      <c r="G1144" s="322"/>
      <c r="H1144" s="322"/>
      <c r="I1144" s="322"/>
      <c r="J1144" s="322"/>
      <c r="K1144" s="322"/>
      <c r="L1144" s="322"/>
      <c r="M1144" s="322"/>
      <c r="N1144" s="322"/>
      <c r="O1144" s="319"/>
      <c r="P1144" s="319"/>
      <c r="Q1144" s="319"/>
      <c r="R1144" s="319"/>
      <c r="S1144" s="319"/>
      <c r="T1144" s="319"/>
      <c r="U1144" s="319"/>
      <c r="V1144" s="319"/>
      <c r="W1144" s="319"/>
      <c r="X1144" s="322"/>
      <c r="Y1144" s="322"/>
      <c r="Z1144" s="322"/>
      <c r="AA1144" s="322"/>
      <c r="AB1144" s="322"/>
      <c r="AC1144" s="322"/>
      <c r="AD1144" s="322"/>
      <c r="AE1144" s="322"/>
      <c r="AF1144" s="322"/>
      <c r="AG1144" s="100"/>
      <c r="AH1144" s="100"/>
    </row>
    <row r="1145" spans="3:45" ht="12.75" customHeight="1">
      <c r="C1145" s="263" t="s">
        <v>121</v>
      </c>
      <c r="D1145" s="263"/>
      <c r="E1145" s="263"/>
      <c r="F1145" s="263"/>
      <c r="G1145" s="263"/>
      <c r="H1145" s="263"/>
      <c r="I1145" s="263"/>
      <c r="J1145" s="263"/>
      <c r="K1145" s="263"/>
      <c r="L1145" s="263"/>
      <c r="M1145" s="263"/>
      <c r="N1145" s="263"/>
      <c r="O1145" s="265">
        <v>1378</v>
      </c>
      <c r="P1145" s="265"/>
      <c r="Q1145" s="265"/>
      <c r="R1145" s="265"/>
      <c r="S1145" s="265"/>
      <c r="T1145" s="265"/>
      <c r="U1145" s="265"/>
      <c r="V1145" s="265"/>
      <c r="W1145" s="265"/>
      <c r="X1145" s="265">
        <v>663</v>
      </c>
      <c r="Y1145" s="265"/>
      <c r="Z1145" s="265"/>
      <c r="AA1145" s="265"/>
      <c r="AB1145" s="265"/>
      <c r="AC1145" s="265"/>
      <c r="AD1145" s="265"/>
      <c r="AE1145" s="265"/>
      <c r="AF1145" s="265"/>
    </row>
    <row r="1146" spans="3:45" ht="12.75" customHeight="1">
      <c r="C1146" s="381" t="s">
        <v>1230</v>
      </c>
      <c r="D1146" s="381"/>
      <c r="E1146" s="381"/>
      <c r="F1146" s="381"/>
      <c r="G1146" s="381"/>
      <c r="H1146" s="381"/>
      <c r="I1146" s="381"/>
      <c r="J1146" s="381"/>
      <c r="K1146" s="381"/>
      <c r="L1146" s="381"/>
      <c r="M1146" s="381"/>
      <c r="N1146" s="381"/>
      <c r="O1146" s="199">
        <v>69243</v>
      </c>
      <c r="P1146" s="199"/>
      <c r="Q1146" s="199"/>
      <c r="R1146" s="199"/>
      <c r="S1146" s="199"/>
      <c r="T1146" s="199"/>
      <c r="U1146" s="199"/>
      <c r="V1146" s="199"/>
      <c r="W1146" s="199"/>
      <c r="X1146" s="199">
        <v>94656</v>
      </c>
      <c r="Y1146" s="199"/>
      <c r="Z1146" s="199"/>
      <c r="AA1146" s="199"/>
      <c r="AB1146" s="199"/>
      <c r="AC1146" s="199"/>
      <c r="AD1146" s="199"/>
      <c r="AE1146" s="199"/>
      <c r="AF1146" s="199"/>
    </row>
    <row r="1147" spans="3:45" ht="9" customHeight="1">
      <c r="C1147" s="381"/>
      <c r="D1147" s="381"/>
      <c r="E1147" s="381"/>
      <c r="F1147" s="381"/>
      <c r="G1147" s="381"/>
      <c r="H1147" s="381"/>
      <c r="I1147" s="381"/>
      <c r="J1147" s="381"/>
      <c r="K1147" s="381"/>
      <c r="L1147" s="381"/>
      <c r="M1147" s="381"/>
      <c r="N1147" s="381"/>
      <c r="O1147" s="199"/>
      <c r="P1147" s="199"/>
      <c r="Q1147" s="199"/>
      <c r="R1147" s="199"/>
      <c r="S1147" s="199"/>
      <c r="T1147" s="199"/>
      <c r="U1147" s="199"/>
      <c r="V1147" s="199"/>
      <c r="W1147" s="199"/>
      <c r="X1147" s="199"/>
      <c r="Y1147" s="199"/>
      <c r="Z1147" s="199"/>
      <c r="AA1147" s="199"/>
      <c r="AB1147" s="199"/>
      <c r="AC1147" s="199"/>
      <c r="AD1147" s="199"/>
      <c r="AE1147" s="199"/>
      <c r="AF1147" s="199"/>
    </row>
    <row r="1148" spans="3:45" ht="12.75" customHeight="1">
      <c r="C1148" s="381" t="s">
        <v>1231</v>
      </c>
      <c r="D1148" s="381"/>
      <c r="E1148" s="381"/>
      <c r="F1148" s="381"/>
      <c r="G1148" s="381"/>
      <c r="H1148" s="381"/>
      <c r="I1148" s="381"/>
      <c r="J1148" s="381"/>
      <c r="K1148" s="381"/>
      <c r="L1148" s="381"/>
      <c r="M1148" s="381"/>
      <c r="N1148" s="381"/>
      <c r="O1148" s="199"/>
      <c r="P1148" s="199"/>
      <c r="Q1148" s="199"/>
      <c r="R1148" s="199"/>
      <c r="S1148" s="199"/>
      <c r="T1148" s="199"/>
      <c r="U1148" s="199"/>
      <c r="V1148" s="199"/>
      <c r="W1148" s="199"/>
      <c r="X1148" s="199"/>
      <c r="Y1148" s="199"/>
      <c r="Z1148" s="199"/>
      <c r="AA1148" s="199"/>
      <c r="AB1148" s="199"/>
      <c r="AC1148" s="199"/>
      <c r="AD1148" s="199"/>
      <c r="AE1148" s="199"/>
      <c r="AF1148" s="199"/>
    </row>
    <row r="1149" spans="3:45" ht="9.75" customHeight="1">
      <c r="C1149" s="381"/>
      <c r="D1149" s="381"/>
      <c r="E1149" s="381"/>
      <c r="F1149" s="381"/>
      <c r="G1149" s="381"/>
      <c r="H1149" s="381"/>
      <c r="I1149" s="381"/>
      <c r="J1149" s="381"/>
      <c r="K1149" s="381"/>
      <c r="L1149" s="381"/>
      <c r="M1149" s="381"/>
      <c r="N1149" s="381"/>
      <c r="O1149" s="199"/>
      <c r="P1149" s="199"/>
      <c r="Q1149" s="199"/>
      <c r="R1149" s="199"/>
      <c r="S1149" s="199"/>
      <c r="T1149" s="199"/>
      <c r="U1149" s="199"/>
      <c r="V1149" s="199"/>
      <c r="W1149" s="199"/>
      <c r="X1149" s="199"/>
      <c r="Y1149" s="199"/>
      <c r="Z1149" s="199"/>
      <c r="AA1149" s="199"/>
      <c r="AB1149" s="199"/>
      <c r="AC1149" s="199"/>
      <c r="AD1149" s="199"/>
      <c r="AE1149" s="199"/>
      <c r="AF1149" s="199"/>
    </row>
    <row r="1150" spans="3:45" ht="12.75" customHeight="1">
      <c r="C1150" s="230" t="s">
        <v>1308</v>
      </c>
      <c r="D1150" s="230"/>
      <c r="E1150" s="230"/>
      <c r="F1150" s="230"/>
      <c r="G1150" s="230"/>
      <c r="H1150" s="230"/>
      <c r="I1150" s="230"/>
      <c r="J1150" s="230"/>
      <c r="K1150" s="230"/>
      <c r="L1150" s="230"/>
      <c r="M1150" s="230"/>
      <c r="N1150" s="230"/>
      <c r="O1150" s="231"/>
      <c r="P1150" s="231"/>
      <c r="Q1150" s="231"/>
      <c r="R1150" s="231"/>
      <c r="S1150" s="231"/>
      <c r="T1150" s="231"/>
      <c r="U1150" s="231"/>
      <c r="V1150" s="231"/>
      <c r="W1150" s="231"/>
      <c r="X1150" s="231"/>
      <c r="Y1150" s="231"/>
      <c r="Z1150" s="231"/>
      <c r="AA1150" s="231"/>
      <c r="AB1150" s="231"/>
      <c r="AC1150" s="231"/>
      <c r="AD1150" s="231"/>
      <c r="AE1150" s="231"/>
      <c r="AF1150" s="231"/>
    </row>
    <row r="1151" spans="3:45" ht="12.75" customHeight="1">
      <c r="C1151" s="236" t="s">
        <v>36</v>
      </c>
      <c r="D1151" s="236"/>
      <c r="E1151" s="236"/>
      <c r="F1151" s="236"/>
      <c r="G1151" s="236"/>
      <c r="H1151" s="236"/>
      <c r="I1151" s="236"/>
      <c r="J1151" s="236"/>
      <c r="K1151" s="236"/>
      <c r="L1151" s="236"/>
      <c r="M1151" s="236"/>
      <c r="N1151" s="236"/>
      <c r="O1151" s="237">
        <f>SUM(O1145:W1150)</f>
        <v>70621</v>
      </c>
      <c r="P1151" s="237"/>
      <c r="Q1151" s="237"/>
      <c r="R1151" s="237"/>
      <c r="S1151" s="237"/>
      <c r="T1151" s="237"/>
      <c r="U1151" s="237"/>
      <c r="V1151" s="237"/>
      <c r="W1151" s="237"/>
      <c r="X1151" s="237">
        <f>SUM(X1145:AF1150)</f>
        <v>95319</v>
      </c>
      <c r="Y1151" s="237"/>
      <c r="Z1151" s="237"/>
      <c r="AA1151" s="237"/>
      <c r="AB1151" s="237"/>
      <c r="AC1151" s="237"/>
      <c r="AD1151" s="237"/>
      <c r="AE1151" s="237"/>
      <c r="AF1151" s="237"/>
    </row>
    <row r="1152" spans="3:45" ht="11.25"/>
    <row r="1153" spans="1:45" ht="12.75" customHeight="1">
      <c r="A1153" s="93" t="s">
        <v>443</v>
      </c>
      <c r="B1153" s="94"/>
      <c r="C1153" s="513" t="s">
        <v>122</v>
      </c>
      <c r="D1153" s="513"/>
      <c r="E1153" s="513"/>
      <c r="F1153" s="513"/>
      <c r="G1153" s="513"/>
      <c r="H1153" s="513"/>
      <c r="I1153" s="513"/>
      <c r="J1153" s="513"/>
      <c r="K1153" s="513"/>
      <c r="L1153" s="513"/>
      <c r="M1153" s="513"/>
      <c r="N1153" s="513"/>
      <c r="O1153" s="513"/>
      <c r="P1153" s="513"/>
      <c r="Q1153" s="513"/>
      <c r="R1153" s="513"/>
      <c r="S1153" s="513"/>
      <c r="T1153" s="513"/>
      <c r="U1153" s="513"/>
      <c r="V1153" s="513"/>
      <c r="W1153" s="513"/>
      <c r="X1153" s="513"/>
      <c r="Y1153" s="513"/>
      <c r="Z1153" s="513"/>
      <c r="AA1153" s="513"/>
      <c r="AB1153" s="513"/>
      <c r="AC1153" s="513"/>
      <c r="AD1153" s="513"/>
      <c r="AE1153" s="513"/>
      <c r="AF1153" s="513"/>
      <c r="AG1153" s="513"/>
      <c r="AH1153" s="513"/>
      <c r="AI1153" s="513"/>
      <c r="AJ1153" s="513"/>
      <c r="AK1153" s="513"/>
      <c r="AL1153" s="513"/>
      <c r="AM1153" s="513"/>
      <c r="AN1153" s="513"/>
      <c r="AO1153" s="513"/>
      <c r="AP1153" s="513"/>
      <c r="AQ1153" s="513"/>
      <c r="AR1153" s="513"/>
      <c r="AS1153" s="513"/>
    </row>
    <row r="1154" spans="1:45" ht="12.75" customHeight="1">
      <c r="C1154" s="272" t="s">
        <v>1541</v>
      </c>
      <c r="D1154" s="272"/>
      <c r="E1154" s="272"/>
      <c r="F1154" s="272"/>
      <c r="G1154" s="272"/>
      <c r="H1154" s="272"/>
      <c r="I1154" s="272"/>
      <c r="J1154" s="272"/>
      <c r="K1154" s="272"/>
      <c r="L1154" s="272"/>
      <c r="M1154" s="272"/>
      <c r="N1154" s="272"/>
      <c r="O1154" s="272"/>
      <c r="P1154" s="272"/>
      <c r="Q1154" s="272"/>
      <c r="R1154" s="272"/>
      <c r="S1154" s="272"/>
      <c r="T1154" s="272"/>
      <c r="U1154" s="272"/>
      <c r="V1154" s="272"/>
      <c r="W1154" s="272"/>
      <c r="X1154" s="272"/>
      <c r="Y1154" s="272"/>
      <c r="Z1154" s="272"/>
      <c r="AA1154" s="272"/>
      <c r="AB1154" s="272"/>
      <c r="AC1154" s="272"/>
      <c r="AD1154" s="272"/>
      <c r="AE1154" s="272"/>
      <c r="AF1154" s="272"/>
      <c r="AG1154" s="272"/>
      <c r="AH1154" s="272"/>
      <c r="AI1154" s="272"/>
      <c r="AJ1154" s="272"/>
      <c r="AK1154" s="272"/>
      <c r="AL1154" s="272"/>
      <c r="AM1154" s="272"/>
      <c r="AN1154" s="272"/>
      <c r="AO1154" s="272"/>
      <c r="AP1154" s="272"/>
      <c r="AQ1154" s="272"/>
      <c r="AR1154" s="272"/>
      <c r="AS1154" s="272"/>
    </row>
    <row r="1155" spans="1:45" ht="9.75" customHeight="1">
      <c r="C1155" s="73"/>
    </row>
    <row r="1156" spans="1:45" ht="12.75" hidden="1" customHeight="1">
      <c r="C1156" s="527" t="s">
        <v>122</v>
      </c>
      <c r="D1156" s="527"/>
      <c r="E1156" s="527"/>
      <c r="F1156" s="527"/>
      <c r="G1156" s="527"/>
      <c r="H1156" s="527"/>
      <c r="I1156" s="527"/>
      <c r="J1156" s="527"/>
      <c r="K1156" s="527"/>
      <c r="L1156" s="527"/>
      <c r="M1156" s="527"/>
      <c r="N1156" s="527"/>
      <c r="O1156" s="675" t="s">
        <v>14</v>
      </c>
      <c r="P1156" s="623"/>
      <c r="Q1156" s="623"/>
      <c r="R1156" s="623"/>
      <c r="S1156" s="623"/>
      <c r="T1156" s="623"/>
      <c r="U1156" s="623"/>
      <c r="V1156" s="623"/>
      <c r="W1156" s="623"/>
      <c r="X1156" s="623"/>
      <c r="Y1156" s="623"/>
      <c r="Z1156" s="623"/>
      <c r="AA1156" s="623"/>
      <c r="AB1156" s="623"/>
      <c r="AC1156" s="623"/>
      <c r="AD1156" s="623"/>
      <c r="AE1156" s="623"/>
      <c r="AF1156" s="623"/>
      <c r="AG1156" s="623"/>
      <c r="AH1156" s="623"/>
      <c r="AI1156" s="623"/>
      <c r="AJ1156" s="623"/>
      <c r="AK1156" s="623"/>
      <c r="AL1156" s="623"/>
      <c r="AM1156" s="624"/>
      <c r="AN1156" s="102"/>
      <c r="AO1156" s="102"/>
      <c r="AP1156" s="102"/>
      <c r="AQ1156" s="102"/>
      <c r="AR1156" s="102"/>
    </row>
    <row r="1157" spans="1:45" ht="12.75" hidden="1" customHeight="1">
      <c r="C1157" s="682"/>
      <c r="D1157" s="682"/>
      <c r="E1157" s="682"/>
      <c r="F1157" s="682"/>
      <c r="G1157" s="682"/>
      <c r="H1157" s="682"/>
      <c r="I1157" s="682"/>
      <c r="J1157" s="682"/>
      <c r="K1157" s="682"/>
      <c r="L1157" s="682"/>
      <c r="M1157" s="682"/>
      <c r="N1157" s="682"/>
      <c r="O1157" s="299" t="s">
        <v>1312</v>
      </c>
      <c r="P1157" s="300"/>
      <c r="Q1157" s="300"/>
      <c r="R1157" s="300"/>
      <c r="S1157" s="301"/>
      <c r="T1157" s="299" t="s">
        <v>49</v>
      </c>
      <c r="U1157" s="300"/>
      <c r="V1157" s="300"/>
      <c r="W1157" s="300"/>
      <c r="X1157" s="301"/>
      <c r="Y1157" s="299" t="s">
        <v>50</v>
      </c>
      <c r="Z1157" s="300"/>
      <c r="AA1157" s="300"/>
      <c r="AB1157" s="300"/>
      <c r="AC1157" s="301"/>
      <c r="AD1157" s="299" t="s">
        <v>51</v>
      </c>
      <c r="AE1157" s="300"/>
      <c r="AF1157" s="300"/>
      <c r="AG1157" s="300"/>
      <c r="AH1157" s="301"/>
      <c r="AI1157" s="299" t="s">
        <v>1217</v>
      </c>
      <c r="AJ1157" s="300"/>
      <c r="AK1157" s="300"/>
      <c r="AL1157" s="300"/>
      <c r="AM1157" s="301"/>
      <c r="AN1157" s="9"/>
      <c r="AO1157" s="3"/>
      <c r="AP1157" s="3"/>
      <c r="AQ1157" s="3"/>
      <c r="AR1157" s="3"/>
    </row>
    <row r="1158" spans="1:45" ht="12.75" hidden="1" customHeight="1">
      <c r="C1158" s="682"/>
      <c r="D1158" s="682"/>
      <c r="E1158" s="682"/>
      <c r="F1158" s="682"/>
      <c r="G1158" s="682"/>
      <c r="H1158" s="682"/>
      <c r="I1158" s="682"/>
      <c r="J1158" s="682"/>
      <c r="K1158" s="682"/>
      <c r="L1158" s="682"/>
      <c r="M1158" s="682"/>
      <c r="N1158" s="682"/>
      <c r="O1158" s="308"/>
      <c r="P1158" s="309"/>
      <c r="Q1158" s="309"/>
      <c r="R1158" s="309"/>
      <c r="S1158" s="310"/>
      <c r="T1158" s="308"/>
      <c r="U1158" s="309"/>
      <c r="V1158" s="309"/>
      <c r="W1158" s="309"/>
      <c r="X1158" s="310"/>
      <c r="Y1158" s="308"/>
      <c r="Z1158" s="309"/>
      <c r="AA1158" s="309"/>
      <c r="AB1158" s="309"/>
      <c r="AC1158" s="310"/>
      <c r="AD1158" s="308"/>
      <c r="AE1158" s="309"/>
      <c r="AF1158" s="309"/>
      <c r="AG1158" s="309"/>
      <c r="AH1158" s="310"/>
      <c r="AI1158" s="308"/>
      <c r="AJ1158" s="309"/>
      <c r="AK1158" s="309"/>
      <c r="AL1158" s="309"/>
      <c r="AM1158" s="310"/>
      <c r="AN1158" s="9"/>
    </row>
    <row r="1159" spans="1:45" ht="12.75" hidden="1" customHeight="1">
      <c r="C1159" s="682"/>
      <c r="D1159" s="682"/>
      <c r="E1159" s="682"/>
      <c r="F1159" s="682"/>
      <c r="G1159" s="682"/>
      <c r="H1159" s="682"/>
      <c r="I1159" s="682"/>
      <c r="J1159" s="682"/>
      <c r="K1159" s="682"/>
      <c r="L1159" s="682"/>
      <c r="M1159" s="682"/>
      <c r="N1159" s="682"/>
      <c r="O1159" s="308"/>
      <c r="P1159" s="309"/>
      <c r="Q1159" s="309"/>
      <c r="R1159" s="309"/>
      <c r="S1159" s="310"/>
      <c r="T1159" s="308"/>
      <c r="U1159" s="309"/>
      <c r="V1159" s="309"/>
      <c r="W1159" s="309"/>
      <c r="X1159" s="310"/>
      <c r="Y1159" s="308"/>
      <c r="Z1159" s="309"/>
      <c r="AA1159" s="309"/>
      <c r="AB1159" s="309"/>
      <c r="AC1159" s="310"/>
      <c r="AD1159" s="308"/>
      <c r="AE1159" s="309"/>
      <c r="AF1159" s="309"/>
      <c r="AG1159" s="309"/>
      <c r="AH1159" s="310"/>
      <c r="AI1159" s="308"/>
      <c r="AJ1159" s="309"/>
      <c r="AK1159" s="309"/>
      <c r="AL1159" s="309"/>
      <c r="AM1159" s="310"/>
      <c r="AN1159" s="9"/>
    </row>
    <row r="1160" spans="1:45" ht="12.75" hidden="1" customHeight="1">
      <c r="C1160" s="682"/>
      <c r="D1160" s="682"/>
      <c r="E1160" s="682"/>
      <c r="F1160" s="682"/>
      <c r="G1160" s="682"/>
      <c r="H1160" s="682"/>
      <c r="I1160" s="682"/>
      <c r="J1160" s="682"/>
      <c r="K1160" s="682"/>
      <c r="L1160" s="682"/>
      <c r="M1160" s="682"/>
      <c r="N1160" s="682"/>
      <c r="O1160" s="308"/>
      <c r="P1160" s="309"/>
      <c r="Q1160" s="309"/>
      <c r="R1160" s="309"/>
      <c r="S1160" s="310"/>
      <c r="T1160" s="308"/>
      <c r="U1160" s="309"/>
      <c r="V1160" s="309"/>
      <c r="W1160" s="309"/>
      <c r="X1160" s="310"/>
      <c r="Y1160" s="308"/>
      <c r="Z1160" s="309"/>
      <c r="AA1160" s="309"/>
      <c r="AB1160" s="309"/>
      <c r="AC1160" s="310"/>
      <c r="AD1160" s="308"/>
      <c r="AE1160" s="309"/>
      <c r="AF1160" s="309"/>
      <c r="AG1160" s="309"/>
      <c r="AH1160" s="310"/>
      <c r="AI1160" s="308"/>
      <c r="AJ1160" s="309"/>
      <c r="AK1160" s="309"/>
      <c r="AL1160" s="309"/>
      <c r="AM1160" s="310"/>
      <c r="AN1160" s="9"/>
    </row>
    <row r="1161" spans="1:45" ht="12.75" hidden="1" customHeight="1">
      <c r="C1161" s="489" t="s">
        <v>26</v>
      </c>
      <c r="D1161" s="489"/>
      <c r="E1161" s="489"/>
      <c r="F1161" s="489"/>
      <c r="G1161" s="489"/>
      <c r="H1161" s="489"/>
      <c r="I1161" s="489"/>
      <c r="J1161" s="489"/>
      <c r="K1161" s="489"/>
      <c r="L1161" s="489"/>
      <c r="M1161" s="489"/>
      <c r="N1161" s="489"/>
      <c r="O1161" s="709" t="s">
        <v>30</v>
      </c>
      <c r="P1161" s="710"/>
      <c r="Q1161" s="710"/>
      <c r="R1161" s="710"/>
      <c r="S1161" s="711"/>
      <c r="T1161" s="709" t="s">
        <v>31</v>
      </c>
      <c r="U1161" s="710"/>
      <c r="V1161" s="710"/>
      <c r="W1161" s="710"/>
      <c r="X1161" s="711"/>
      <c r="Y1161" s="709" t="s">
        <v>33</v>
      </c>
      <c r="Z1161" s="710"/>
      <c r="AA1161" s="710"/>
      <c r="AB1161" s="710"/>
      <c r="AC1161" s="711"/>
      <c r="AD1161" s="709" t="s">
        <v>35</v>
      </c>
      <c r="AE1161" s="710"/>
      <c r="AF1161" s="710"/>
      <c r="AG1161" s="710"/>
      <c r="AH1161" s="711"/>
      <c r="AI1161" s="709" t="s">
        <v>38</v>
      </c>
      <c r="AJ1161" s="710"/>
      <c r="AK1161" s="710"/>
      <c r="AL1161" s="710"/>
      <c r="AM1161" s="711"/>
      <c r="AN1161" s="60"/>
    </row>
    <row r="1162" spans="1:45" ht="12.75" hidden="1" customHeight="1">
      <c r="C1162" s="263" t="s">
        <v>1309</v>
      </c>
      <c r="D1162" s="263"/>
      <c r="E1162" s="263"/>
      <c r="F1162" s="263"/>
      <c r="G1162" s="263"/>
      <c r="H1162" s="263"/>
      <c r="I1162" s="263"/>
      <c r="J1162" s="263"/>
      <c r="K1162" s="263"/>
      <c r="L1162" s="263"/>
      <c r="M1162" s="263"/>
      <c r="N1162" s="263"/>
      <c r="O1162" s="265"/>
      <c r="P1162" s="265"/>
      <c r="Q1162" s="265"/>
      <c r="R1162" s="265"/>
      <c r="S1162" s="265"/>
      <c r="T1162" s="265"/>
      <c r="U1162" s="265"/>
      <c r="V1162" s="265"/>
      <c r="W1162" s="265"/>
      <c r="X1162" s="265"/>
      <c r="Y1162" s="265"/>
      <c r="Z1162" s="265"/>
      <c r="AA1162" s="265"/>
      <c r="AB1162" s="265"/>
      <c r="AC1162" s="265"/>
      <c r="AD1162" s="265"/>
      <c r="AE1162" s="265"/>
      <c r="AF1162" s="265"/>
      <c r="AG1162" s="265"/>
      <c r="AH1162" s="265"/>
      <c r="AI1162" s="265">
        <f>O1162+T1162-Y1162+AD1162</f>
        <v>0</v>
      </c>
      <c r="AJ1162" s="265"/>
      <c r="AK1162" s="265"/>
      <c r="AL1162" s="265"/>
      <c r="AM1162" s="265"/>
      <c r="AN1162" s="71"/>
    </row>
    <row r="1163" spans="1:45" ht="12.75" hidden="1" customHeight="1">
      <c r="C1163" s="228" t="s">
        <v>1310</v>
      </c>
      <c r="D1163" s="228"/>
      <c r="E1163" s="228"/>
      <c r="F1163" s="228"/>
      <c r="G1163" s="228"/>
      <c r="H1163" s="228"/>
      <c r="I1163" s="228"/>
      <c r="J1163" s="228"/>
      <c r="K1163" s="228"/>
      <c r="L1163" s="228"/>
      <c r="M1163" s="228"/>
      <c r="N1163" s="228"/>
      <c r="O1163" s="199"/>
      <c r="P1163" s="199"/>
      <c r="Q1163" s="199"/>
      <c r="R1163" s="199"/>
      <c r="S1163" s="199"/>
      <c r="T1163" s="199"/>
      <c r="U1163" s="199"/>
      <c r="V1163" s="199"/>
      <c r="W1163" s="199"/>
      <c r="X1163" s="199"/>
      <c r="Y1163" s="199"/>
      <c r="Z1163" s="199"/>
      <c r="AA1163" s="199"/>
      <c r="AB1163" s="199"/>
      <c r="AC1163" s="199"/>
      <c r="AD1163" s="199"/>
      <c r="AE1163" s="199"/>
      <c r="AF1163" s="199"/>
      <c r="AG1163" s="199"/>
      <c r="AH1163" s="199"/>
      <c r="AI1163" s="199">
        <f>O1163+T1163-Y1163+AD1163</f>
        <v>0</v>
      </c>
      <c r="AJ1163" s="199"/>
      <c r="AK1163" s="199"/>
      <c r="AL1163" s="199"/>
      <c r="AM1163" s="199"/>
      <c r="AN1163" s="71"/>
    </row>
    <row r="1164" spans="1:45" ht="12.75" hidden="1" customHeight="1">
      <c r="C1164" s="228" t="s">
        <v>123</v>
      </c>
      <c r="D1164" s="228"/>
      <c r="E1164" s="228"/>
      <c r="F1164" s="228"/>
      <c r="G1164" s="228"/>
      <c r="H1164" s="228"/>
      <c r="I1164" s="228"/>
      <c r="J1164" s="228"/>
      <c r="K1164" s="228"/>
      <c r="L1164" s="228"/>
      <c r="M1164" s="228"/>
      <c r="N1164" s="228"/>
      <c r="O1164" s="199"/>
      <c r="P1164" s="199"/>
      <c r="Q1164" s="199"/>
      <c r="R1164" s="199"/>
      <c r="S1164" s="199"/>
      <c r="T1164" s="199"/>
      <c r="U1164" s="199"/>
      <c r="V1164" s="199"/>
      <c r="W1164" s="199"/>
      <c r="X1164" s="199"/>
      <c r="Y1164" s="199"/>
      <c r="Z1164" s="199"/>
      <c r="AA1164" s="199"/>
      <c r="AB1164" s="199"/>
      <c r="AC1164" s="199"/>
      <c r="AD1164" s="199"/>
      <c r="AE1164" s="199"/>
      <c r="AF1164" s="199"/>
      <c r="AG1164" s="199"/>
      <c r="AH1164" s="199"/>
      <c r="AI1164" s="199">
        <f>O1164+T1164-Y1164+AD1164</f>
        <v>0</v>
      </c>
      <c r="AJ1164" s="199"/>
      <c r="AK1164" s="199"/>
      <c r="AL1164" s="199"/>
      <c r="AM1164" s="199"/>
      <c r="AN1164" s="71"/>
    </row>
    <row r="1165" spans="1:45" ht="12.75" hidden="1" customHeight="1">
      <c r="C1165" s="253" t="s">
        <v>1311</v>
      </c>
      <c r="D1165" s="253"/>
      <c r="E1165" s="253"/>
      <c r="F1165" s="253"/>
      <c r="G1165" s="253"/>
      <c r="H1165" s="253"/>
      <c r="I1165" s="253"/>
      <c r="J1165" s="253"/>
      <c r="K1165" s="253"/>
      <c r="L1165" s="253"/>
      <c r="M1165" s="253"/>
      <c r="N1165" s="253"/>
      <c r="O1165" s="199"/>
      <c r="P1165" s="199"/>
      <c r="Q1165" s="199"/>
      <c r="R1165" s="199"/>
      <c r="S1165" s="199"/>
      <c r="T1165" s="199"/>
      <c r="U1165" s="199"/>
      <c r="V1165" s="199"/>
      <c r="W1165" s="199"/>
      <c r="X1165" s="199"/>
      <c r="Y1165" s="199"/>
      <c r="Z1165" s="199"/>
      <c r="AA1165" s="199"/>
      <c r="AB1165" s="199"/>
      <c r="AC1165" s="199"/>
      <c r="AD1165" s="199"/>
      <c r="AE1165" s="199"/>
      <c r="AF1165" s="199"/>
      <c r="AG1165" s="199"/>
      <c r="AH1165" s="199"/>
      <c r="AI1165" s="199">
        <f>O1165+T1165-Y1165+AD1165</f>
        <v>0</v>
      </c>
      <c r="AJ1165" s="199"/>
      <c r="AK1165" s="199"/>
      <c r="AL1165" s="199"/>
      <c r="AM1165" s="199"/>
      <c r="AN1165" s="71"/>
    </row>
    <row r="1166" spans="1:45" ht="12.75" hidden="1" customHeight="1">
      <c r="C1166" s="253"/>
      <c r="D1166" s="253"/>
      <c r="E1166" s="253"/>
      <c r="F1166" s="253"/>
      <c r="G1166" s="253"/>
      <c r="H1166" s="253"/>
      <c r="I1166" s="253"/>
      <c r="J1166" s="253"/>
      <c r="K1166" s="253"/>
      <c r="L1166" s="253"/>
      <c r="M1166" s="253"/>
      <c r="N1166" s="253"/>
      <c r="O1166" s="199"/>
      <c r="P1166" s="199"/>
      <c r="Q1166" s="199"/>
      <c r="R1166" s="199"/>
      <c r="S1166" s="199"/>
      <c r="T1166" s="199"/>
      <c r="U1166" s="199"/>
      <c r="V1166" s="199"/>
      <c r="W1166" s="199"/>
      <c r="X1166" s="199"/>
      <c r="Y1166" s="199"/>
      <c r="Z1166" s="199"/>
      <c r="AA1166" s="199"/>
      <c r="AB1166" s="199"/>
      <c r="AC1166" s="199"/>
      <c r="AD1166" s="199"/>
      <c r="AE1166" s="199"/>
      <c r="AF1166" s="199"/>
      <c r="AG1166" s="199"/>
      <c r="AH1166" s="199"/>
      <c r="AI1166" s="199"/>
      <c r="AJ1166" s="199"/>
      <c r="AK1166" s="199"/>
      <c r="AL1166" s="199"/>
      <c r="AM1166" s="199"/>
      <c r="AN1166" s="71"/>
    </row>
    <row r="1167" spans="1:45" ht="12.75" hidden="1" customHeight="1">
      <c r="C1167" s="228" t="s">
        <v>124</v>
      </c>
      <c r="D1167" s="228"/>
      <c r="E1167" s="228"/>
      <c r="F1167" s="228"/>
      <c r="G1167" s="228"/>
      <c r="H1167" s="228"/>
      <c r="I1167" s="228"/>
      <c r="J1167" s="228"/>
      <c r="K1167" s="228"/>
      <c r="L1167" s="228"/>
      <c r="M1167" s="228"/>
      <c r="N1167" s="228"/>
      <c r="O1167" s="199"/>
      <c r="P1167" s="199"/>
      <c r="Q1167" s="199"/>
      <c r="R1167" s="199"/>
      <c r="S1167" s="199"/>
      <c r="T1167" s="199"/>
      <c r="U1167" s="199"/>
      <c r="V1167" s="199"/>
      <c r="W1167" s="199"/>
      <c r="X1167" s="199"/>
      <c r="Y1167" s="199"/>
      <c r="Z1167" s="199"/>
      <c r="AA1167" s="199"/>
      <c r="AB1167" s="199"/>
      <c r="AC1167" s="199"/>
      <c r="AD1167" s="199"/>
      <c r="AE1167" s="199"/>
      <c r="AF1167" s="199"/>
      <c r="AG1167" s="199"/>
      <c r="AH1167" s="199"/>
      <c r="AI1167" s="199">
        <f>O1167+T1167-Y1167+AD1167</f>
        <v>0</v>
      </c>
      <c r="AJ1167" s="199"/>
      <c r="AK1167" s="199"/>
      <c r="AL1167" s="199"/>
      <c r="AM1167" s="199"/>
      <c r="AN1167" s="71"/>
    </row>
    <row r="1168" spans="1:45" ht="12.75" hidden="1" customHeight="1">
      <c r="C1168" s="253" t="s">
        <v>125</v>
      </c>
      <c r="D1168" s="253"/>
      <c r="E1168" s="253"/>
      <c r="F1168" s="253"/>
      <c r="G1168" s="253"/>
      <c r="H1168" s="253"/>
      <c r="I1168" s="253"/>
      <c r="J1168" s="253"/>
      <c r="K1168" s="253"/>
      <c r="L1168" s="253"/>
      <c r="M1168" s="253"/>
      <c r="N1168" s="253"/>
      <c r="O1168" s="199"/>
      <c r="P1168" s="199"/>
      <c r="Q1168" s="199"/>
      <c r="R1168" s="199"/>
      <c r="S1168" s="199"/>
      <c r="T1168" s="199"/>
      <c r="U1168" s="199"/>
      <c r="V1168" s="199"/>
      <c r="W1168" s="199"/>
      <c r="X1168" s="199"/>
      <c r="Y1168" s="199"/>
      <c r="Z1168" s="199"/>
      <c r="AA1168" s="199"/>
      <c r="AB1168" s="199"/>
      <c r="AC1168" s="199"/>
      <c r="AD1168" s="199"/>
      <c r="AE1168" s="199"/>
      <c r="AF1168" s="199"/>
      <c r="AG1168" s="199"/>
      <c r="AH1168" s="199"/>
      <c r="AI1168" s="199">
        <f>O1168+T1168-Y1168+AD1168</f>
        <v>0</v>
      </c>
      <c r="AJ1168" s="199"/>
      <c r="AK1168" s="199"/>
      <c r="AL1168" s="199"/>
      <c r="AM1168" s="199"/>
      <c r="AN1168" s="71"/>
    </row>
    <row r="1169" spans="3:45" ht="12.75" hidden="1" customHeight="1">
      <c r="C1169" s="261"/>
      <c r="D1169" s="261"/>
      <c r="E1169" s="261"/>
      <c r="F1169" s="261"/>
      <c r="G1169" s="261"/>
      <c r="H1169" s="261"/>
      <c r="I1169" s="261"/>
      <c r="J1169" s="261"/>
      <c r="K1169" s="261"/>
      <c r="L1169" s="261"/>
      <c r="M1169" s="261"/>
      <c r="N1169" s="261"/>
      <c r="O1169" s="231"/>
      <c r="P1169" s="231"/>
      <c r="Q1169" s="231"/>
      <c r="R1169" s="231"/>
      <c r="S1169" s="231"/>
      <c r="T1169" s="231"/>
      <c r="U1169" s="231"/>
      <c r="V1169" s="231"/>
      <c r="W1169" s="231"/>
      <c r="X1169" s="231"/>
      <c r="Y1169" s="231"/>
      <c r="Z1169" s="231"/>
      <c r="AA1169" s="231"/>
      <c r="AB1169" s="231"/>
      <c r="AC1169" s="231"/>
      <c r="AD1169" s="231"/>
      <c r="AE1169" s="231"/>
      <c r="AF1169" s="231"/>
      <c r="AG1169" s="231"/>
      <c r="AH1169" s="231"/>
      <c r="AI1169" s="231"/>
      <c r="AJ1169" s="231"/>
      <c r="AK1169" s="231"/>
      <c r="AL1169" s="231"/>
      <c r="AM1169" s="231"/>
      <c r="AN1169" s="71"/>
    </row>
    <row r="1170" spans="3:45" ht="12.75" hidden="1" customHeight="1">
      <c r="C1170" s="708" t="s">
        <v>126</v>
      </c>
      <c r="D1170" s="708"/>
      <c r="E1170" s="708"/>
      <c r="F1170" s="708"/>
      <c r="G1170" s="708"/>
      <c r="H1170" s="708"/>
      <c r="I1170" s="708"/>
      <c r="J1170" s="708"/>
      <c r="K1170" s="708"/>
      <c r="L1170" s="708"/>
      <c r="M1170" s="708"/>
      <c r="N1170" s="708"/>
      <c r="O1170" s="560">
        <f>SUM(O1162:S1169)</f>
        <v>0</v>
      </c>
      <c r="P1170" s="561"/>
      <c r="Q1170" s="561"/>
      <c r="R1170" s="561"/>
      <c r="S1170" s="562"/>
      <c r="T1170" s="560">
        <f>SUM(T1162:X1169)</f>
        <v>0</v>
      </c>
      <c r="U1170" s="561"/>
      <c r="V1170" s="561"/>
      <c r="W1170" s="561"/>
      <c r="X1170" s="562"/>
      <c r="Y1170" s="560">
        <f>SUM(Y1162:AC1169)</f>
        <v>0</v>
      </c>
      <c r="Z1170" s="561"/>
      <c r="AA1170" s="561"/>
      <c r="AB1170" s="561"/>
      <c r="AC1170" s="562"/>
      <c r="AD1170" s="560">
        <f>SUM(AD1162:AH1169)</f>
        <v>0</v>
      </c>
      <c r="AE1170" s="561"/>
      <c r="AF1170" s="561"/>
      <c r="AG1170" s="561"/>
      <c r="AH1170" s="562"/>
      <c r="AI1170" s="560">
        <f>SUM(AI1162:AM1169)</f>
        <v>0</v>
      </c>
      <c r="AJ1170" s="561"/>
      <c r="AK1170" s="561"/>
      <c r="AL1170" s="561"/>
      <c r="AM1170" s="562"/>
      <c r="AN1170" s="101"/>
    </row>
    <row r="1171" spans="3:45" ht="12.75" hidden="1" customHeight="1"/>
    <row r="1172" spans="3:45" ht="12.75" hidden="1" customHeight="1">
      <c r="C1172" s="699" t="s">
        <v>1270</v>
      </c>
      <c r="D1172" s="699"/>
      <c r="E1172" s="699"/>
      <c r="F1172" s="699"/>
      <c r="G1172" s="699"/>
      <c r="H1172" s="699"/>
      <c r="I1172" s="699"/>
      <c r="J1172" s="699"/>
      <c r="K1172" s="699"/>
      <c r="L1172" s="699"/>
      <c r="M1172" s="699"/>
      <c r="N1172" s="699"/>
      <c r="O1172" s="699"/>
      <c r="P1172" s="699"/>
      <c r="Q1172" s="699"/>
      <c r="R1172" s="699"/>
      <c r="S1172" s="699"/>
      <c r="T1172" s="699"/>
      <c r="U1172" s="699"/>
      <c r="V1172" s="699"/>
      <c r="W1172" s="699"/>
      <c r="X1172" s="699"/>
      <c r="Y1172" s="699"/>
      <c r="Z1172" s="699"/>
      <c r="AA1172" s="699"/>
      <c r="AB1172" s="699"/>
      <c r="AC1172" s="699"/>
      <c r="AD1172" s="699"/>
      <c r="AE1172" s="699"/>
      <c r="AF1172" s="699"/>
      <c r="AG1172" s="699"/>
      <c r="AH1172" s="699"/>
      <c r="AI1172" s="699"/>
      <c r="AJ1172" s="699"/>
      <c r="AK1172" s="699"/>
      <c r="AL1172" s="699"/>
      <c r="AM1172" s="699"/>
      <c r="AN1172" s="699"/>
      <c r="AO1172" s="699"/>
      <c r="AP1172" s="699"/>
      <c r="AQ1172" s="699"/>
      <c r="AR1172" s="699"/>
      <c r="AS1172" s="699"/>
    </row>
    <row r="1173" spans="3:45" ht="12.75" hidden="1" customHeight="1">
      <c r="C1173" s="699"/>
      <c r="D1173" s="699"/>
      <c r="E1173" s="699"/>
      <c r="F1173" s="699"/>
      <c r="G1173" s="699"/>
      <c r="H1173" s="699"/>
      <c r="I1173" s="699"/>
      <c r="J1173" s="699"/>
      <c r="K1173" s="699"/>
      <c r="L1173" s="699"/>
      <c r="M1173" s="699"/>
      <c r="N1173" s="699"/>
      <c r="O1173" s="699"/>
      <c r="P1173" s="699"/>
      <c r="Q1173" s="699"/>
      <c r="R1173" s="699"/>
      <c r="S1173" s="699"/>
      <c r="T1173" s="699"/>
      <c r="U1173" s="699"/>
      <c r="V1173" s="699"/>
      <c r="W1173" s="699"/>
      <c r="X1173" s="699"/>
      <c r="Y1173" s="699"/>
      <c r="Z1173" s="699"/>
      <c r="AA1173" s="699"/>
      <c r="AB1173" s="699"/>
      <c r="AC1173" s="699"/>
      <c r="AD1173" s="699"/>
      <c r="AE1173" s="699"/>
      <c r="AF1173" s="699"/>
      <c r="AG1173" s="699"/>
      <c r="AH1173" s="699"/>
      <c r="AI1173" s="699"/>
      <c r="AJ1173" s="699"/>
      <c r="AK1173" s="699"/>
      <c r="AL1173" s="699"/>
      <c r="AM1173" s="699"/>
      <c r="AN1173" s="699"/>
      <c r="AO1173" s="699"/>
      <c r="AP1173" s="699"/>
      <c r="AQ1173" s="699"/>
      <c r="AR1173" s="699"/>
      <c r="AS1173" s="699"/>
    </row>
    <row r="1174" spans="3:45" ht="12.75" hidden="1" customHeight="1">
      <c r="C1174" s="699"/>
      <c r="D1174" s="699"/>
      <c r="E1174" s="699"/>
      <c r="F1174" s="699"/>
      <c r="G1174" s="699"/>
      <c r="H1174" s="699"/>
      <c r="I1174" s="699"/>
      <c r="J1174" s="699"/>
      <c r="K1174" s="699"/>
      <c r="L1174" s="699"/>
      <c r="M1174" s="699"/>
      <c r="N1174" s="699"/>
      <c r="O1174" s="699"/>
      <c r="P1174" s="699"/>
      <c r="Q1174" s="699"/>
      <c r="R1174" s="699"/>
      <c r="S1174" s="699"/>
      <c r="T1174" s="699"/>
      <c r="U1174" s="699"/>
      <c r="V1174" s="699"/>
      <c r="W1174" s="699"/>
      <c r="X1174" s="699"/>
      <c r="Y1174" s="699"/>
      <c r="Z1174" s="699"/>
      <c r="AA1174" s="699"/>
      <c r="AB1174" s="699"/>
      <c r="AC1174" s="699"/>
      <c r="AD1174" s="699"/>
      <c r="AE1174" s="699"/>
      <c r="AF1174" s="699"/>
      <c r="AG1174" s="699"/>
      <c r="AH1174" s="699"/>
      <c r="AI1174" s="699"/>
      <c r="AJ1174" s="699"/>
      <c r="AK1174" s="699"/>
      <c r="AL1174" s="699"/>
      <c r="AM1174" s="699"/>
      <c r="AN1174" s="699"/>
      <c r="AO1174" s="699"/>
      <c r="AP1174" s="699"/>
      <c r="AQ1174" s="699"/>
      <c r="AR1174" s="699"/>
      <c r="AS1174" s="699"/>
    </row>
    <row r="1175" spans="3:45" ht="12.75" hidden="1" customHeight="1"/>
    <row r="1176" spans="3:45" ht="12.75" hidden="1" customHeight="1">
      <c r="C1176" s="298" t="s">
        <v>1275</v>
      </c>
      <c r="D1176" s="298"/>
      <c r="E1176" s="298"/>
      <c r="F1176" s="298"/>
      <c r="G1176" s="298"/>
      <c r="H1176" s="298"/>
      <c r="I1176" s="298"/>
      <c r="J1176" s="298"/>
      <c r="K1176" s="298"/>
      <c r="L1176" s="298"/>
      <c r="M1176" s="298"/>
      <c r="N1176" s="298"/>
      <c r="O1176" s="298"/>
      <c r="P1176" s="298"/>
      <c r="Q1176" s="298"/>
      <c r="R1176" s="298"/>
      <c r="S1176" s="298"/>
      <c r="T1176" s="298"/>
      <c r="U1176" s="298"/>
      <c r="V1176" s="298"/>
      <c r="W1176" s="298"/>
      <c r="X1176" s="298"/>
      <c r="Y1176" s="298"/>
      <c r="Z1176" s="298"/>
      <c r="AA1176" s="298"/>
      <c r="AB1176" s="298"/>
      <c r="AC1176" s="298"/>
      <c r="AD1176" s="298"/>
      <c r="AE1176" s="298"/>
      <c r="AF1176" s="298"/>
      <c r="AG1176" s="298"/>
      <c r="AH1176" s="298"/>
      <c r="AI1176" s="298"/>
      <c r="AJ1176" s="298"/>
      <c r="AK1176" s="298"/>
      <c r="AL1176" s="298"/>
      <c r="AM1176" s="298"/>
      <c r="AN1176" s="298"/>
      <c r="AO1176" s="298"/>
      <c r="AP1176" s="298"/>
      <c r="AQ1176" s="298"/>
      <c r="AR1176" s="298"/>
      <c r="AS1176" s="298"/>
    </row>
    <row r="1177" spans="3:45" ht="12.75" hidden="1" customHeight="1">
      <c r="C1177" s="73" t="s">
        <v>1252</v>
      </c>
    </row>
    <row r="1178" spans="3:45" ht="12.75" hidden="1" customHeight="1">
      <c r="C1178" s="527" t="s">
        <v>122</v>
      </c>
      <c r="D1178" s="527"/>
      <c r="E1178" s="527"/>
      <c r="F1178" s="527"/>
      <c r="G1178" s="527"/>
      <c r="H1178" s="527"/>
      <c r="I1178" s="527"/>
      <c r="J1178" s="527"/>
      <c r="K1178" s="527"/>
      <c r="L1178" s="527"/>
      <c r="M1178" s="527"/>
      <c r="N1178" s="527"/>
      <c r="O1178" s="235" t="s">
        <v>1313</v>
      </c>
      <c r="P1178" s="527"/>
      <c r="Q1178" s="527"/>
      <c r="R1178" s="527"/>
      <c r="S1178" s="527"/>
      <c r="T1178" s="235" t="s">
        <v>1314</v>
      </c>
      <c r="U1178" s="527"/>
      <c r="V1178" s="527"/>
      <c r="W1178" s="527"/>
      <c r="X1178" s="527"/>
      <c r="Y1178" s="235" t="s">
        <v>1315</v>
      </c>
      <c r="Z1178" s="235"/>
      <c r="AA1178" s="235"/>
      <c r="AB1178" s="235"/>
      <c r="AC1178" s="235"/>
      <c r="AD1178" s="235" t="s">
        <v>1316</v>
      </c>
      <c r="AE1178" s="235"/>
      <c r="AF1178" s="235"/>
      <c r="AG1178" s="235"/>
      <c r="AH1178" s="235"/>
      <c r="AI1178" s="235" t="s">
        <v>1317</v>
      </c>
      <c r="AJ1178" s="235"/>
      <c r="AK1178" s="235"/>
      <c r="AL1178" s="235"/>
      <c r="AM1178" s="235"/>
    </row>
    <row r="1179" spans="3:45" ht="12.75" hidden="1" customHeight="1">
      <c r="C1179" s="682"/>
      <c r="D1179" s="682"/>
      <c r="E1179" s="682"/>
      <c r="F1179" s="682"/>
      <c r="G1179" s="682"/>
      <c r="H1179" s="682"/>
      <c r="I1179" s="682"/>
      <c r="J1179" s="682"/>
      <c r="K1179" s="682"/>
      <c r="L1179" s="682"/>
      <c r="M1179" s="682"/>
      <c r="N1179" s="682"/>
      <c r="O1179" s="682"/>
      <c r="P1179" s="682"/>
      <c r="Q1179" s="682"/>
      <c r="R1179" s="682"/>
      <c r="S1179" s="682"/>
      <c r="T1179" s="682"/>
      <c r="U1179" s="682"/>
      <c r="V1179" s="682"/>
      <c r="W1179" s="682"/>
      <c r="X1179" s="682"/>
      <c r="Y1179" s="518"/>
      <c r="Z1179" s="518"/>
      <c r="AA1179" s="518"/>
      <c r="AB1179" s="518"/>
      <c r="AC1179" s="518"/>
      <c r="AD1179" s="518"/>
      <c r="AE1179" s="518"/>
      <c r="AF1179" s="518"/>
      <c r="AG1179" s="518"/>
      <c r="AH1179" s="518"/>
      <c r="AI1179" s="518"/>
      <c r="AJ1179" s="518"/>
      <c r="AK1179" s="518"/>
      <c r="AL1179" s="518"/>
      <c r="AM1179" s="518"/>
    </row>
    <row r="1180" spans="3:45" ht="12.75" hidden="1" customHeight="1">
      <c r="C1180" s="682"/>
      <c r="D1180" s="682"/>
      <c r="E1180" s="682"/>
      <c r="F1180" s="682"/>
      <c r="G1180" s="682"/>
      <c r="H1180" s="682"/>
      <c r="I1180" s="682"/>
      <c r="J1180" s="682"/>
      <c r="K1180" s="682"/>
      <c r="L1180" s="682"/>
      <c r="M1180" s="682"/>
      <c r="N1180" s="682"/>
      <c r="O1180" s="682"/>
      <c r="P1180" s="682"/>
      <c r="Q1180" s="682"/>
      <c r="R1180" s="682"/>
      <c r="S1180" s="682"/>
      <c r="T1180" s="682"/>
      <c r="U1180" s="682"/>
      <c r="V1180" s="682"/>
      <c r="W1180" s="682"/>
      <c r="X1180" s="682"/>
      <c r="Y1180" s="518"/>
      <c r="Z1180" s="518"/>
      <c r="AA1180" s="518"/>
      <c r="AB1180" s="518"/>
      <c r="AC1180" s="518"/>
      <c r="AD1180" s="518"/>
      <c r="AE1180" s="518"/>
      <c r="AF1180" s="518"/>
      <c r="AG1180" s="518"/>
      <c r="AH1180" s="518"/>
      <c r="AI1180" s="518"/>
      <c r="AJ1180" s="518"/>
      <c r="AK1180" s="518"/>
      <c r="AL1180" s="518"/>
      <c r="AM1180" s="518"/>
    </row>
    <row r="1181" spans="3:45" ht="12.75" hidden="1" customHeight="1">
      <c r="C1181" s="682"/>
      <c r="D1181" s="682"/>
      <c r="E1181" s="682"/>
      <c r="F1181" s="682"/>
      <c r="G1181" s="682"/>
      <c r="H1181" s="682"/>
      <c r="I1181" s="682"/>
      <c r="J1181" s="682"/>
      <c r="K1181" s="682"/>
      <c r="L1181" s="682"/>
      <c r="M1181" s="682"/>
      <c r="N1181" s="682"/>
      <c r="O1181" s="682"/>
      <c r="P1181" s="682"/>
      <c r="Q1181" s="682"/>
      <c r="R1181" s="682"/>
      <c r="S1181" s="682"/>
      <c r="T1181" s="682"/>
      <c r="U1181" s="682"/>
      <c r="V1181" s="682"/>
      <c r="W1181" s="682"/>
      <c r="X1181" s="682"/>
      <c r="Y1181" s="518"/>
      <c r="Z1181" s="518"/>
      <c r="AA1181" s="518"/>
      <c r="AB1181" s="518"/>
      <c r="AC1181" s="518"/>
      <c r="AD1181" s="518"/>
      <c r="AE1181" s="518"/>
      <c r="AF1181" s="518"/>
      <c r="AG1181" s="518"/>
      <c r="AH1181" s="518"/>
      <c r="AI1181" s="518"/>
      <c r="AJ1181" s="518"/>
      <c r="AK1181" s="518"/>
      <c r="AL1181" s="518"/>
      <c r="AM1181" s="518"/>
    </row>
    <row r="1182" spans="3:45" ht="12.75" hidden="1" customHeight="1">
      <c r="C1182" s="682"/>
      <c r="D1182" s="682"/>
      <c r="E1182" s="682"/>
      <c r="F1182" s="682"/>
      <c r="G1182" s="682"/>
      <c r="H1182" s="682"/>
      <c r="I1182" s="682"/>
      <c r="J1182" s="682"/>
      <c r="K1182" s="682"/>
      <c r="L1182" s="682"/>
      <c r="M1182" s="682"/>
      <c r="N1182" s="682"/>
      <c r="O1182" s="682"/>
      <c r="P1182" s="682"/>
      <c r="Q1182" s="682"/>
      <c r="R1182" s="682"/>
      <c r="S1182" s="682"/>
      <c r="T1182" s="682"/>
      <c r="U1182" s="682"/>
      <c r="V1182" s="682"/>
      <c r="W1182" s="682"/>
      <c r="X1182" s="682"/>
      <c r="Y1182" s="518"/>
      <c r="Z1182" s="518"/>
      <c r="AA1182" s="518"/>
      <c r="AB1182" s="518"/>
      <c r="AC1182" s="518"/>
      <c r="AD1182" s="518"/>
      <c r="AE1182" s="518"/>
      <c r="AF1182" s="518"/>
      <c r="AG1182" s="518"/>
      <c r="AH1182" s="518"/>
      <c r="AI1182" s="518"/>
      <c r="AJ1182" s="518"/>
      <c r="AK1182" s="518"/>
      <c r="AL1182" s="518"/>
      <c r="AM1182" s="518"/>
    </row>
    <row r="1183" spans="3:45" ht="12.75" hidden="1" customHeight="1">
      <c r="C1183" s="682" t="s">
        <v>26</v>
      </c>
      <c r="D1183" s="682"/>
      <c r="E1183" s="682"/>
      <c r="F1183" s="682"/>
      <c r="G1183" s="682"/>
      <c r="H1183" s="682"/>
      <c r="I1183" s="682"/>
      <c r="J1183" s="682"/>
      <c r="K1183" s="682"/>
      <c r="L1183" s="682"/>
      <c r="M1183" s="682"/>
      <c r="N1183" s="682"/>
      <c r="O1183" s="489" t="s">
        <v>30</v>
      </c>
      <c r="P1183" s="489"/>
      <c r="Q1183" s="489"/>
      <c r="R1183" s="489"/>
      <c r="S1183" s="489"/>
      <c r="T1183" s="489" t="s">
        <v>31</v>
      </c>
      <c r="U1183" s="489"/>
      <c r="V1183" s="489"/>
      <c r="W1183" s="489"/>
      <c r="X1183" s="489"/>
      <c r="Y1183" s="489" t="s">
        <v>33</v>
      </c>
      <c r="Z1183" s="489"/>
      <c r="AA1183" s="489"/>
      <c r="AB1183" s="489"/>
      <c r="AC1183" s="489"/>
      <c r="AD1183" s="489" t="s">
        <v>35</v>
      </c>
      <c r="AE1183" s="489"/>
      <c r="AF1183" s="489"/>
      <c r="AG1183" s="489"/>
      <c r="AH1183" s="489"/>
      <c r="AI1183" s="489" t="s">
        <v>38</v>
      </c>
      <c r="AJ1183" s="489"/>
      <c r="AK1183" s="489"/>
      <c r="AL1183" s="489"/>
      <c r="AM1183" s="489"/>
    </row>
    <row r="1184" spans="3:45" ht="12.75" hidden="1" customHeight="1">
      <c r="C1184" s="263" t="s">
        <v>124</v>
      </c>
      <c r="D1184" s="263"/>
      <c r="E1184" s="263"/>
      <c r="F1184" s="263"/>
      <c r="G1184" s="263"/>
      <c r="H1184" s="263"/>
      <c r="I1184" s="263"/>
      <c r="J1184" s="263"/>
      <c r="K1184" s="263"/>
      <c r="L1184" s="263"/>
      <c r="M1184" s="263"/>
      <c r="N1184" s="263"/>
      <c r="O1184" s="265"/>
      <c r="P1184" s="265"/>
      <c r="Q1184" s="265"/>
      <c r="R1184" s="265"/>
      <c r="S1184" s="265"/>
      <c r="T1184" s="265"/>
      <c r="U1184" s="265"/>
      <c r="V1184" s="265"/>
      <c r="W1184" s="265"/>
      <c r="X1184" s="265"/>
      <c r="Y1184" s="265"/>
      <c r="Z1184" s="265"/>
      <c r="AA1184" s="265"/>
      <c r="AB1184" s="265"/>
      <c r="AC1184" s="265"/>
      <c r="AD1184" s="265"/>
      <c r="AE1184" s="265"/>
      <c r="AF1184" s="265"/>
      <c r="AG1184" s="265"/>
      <c r="AH1184" s="265"/>
      <c r="AI1184" s="265">
        <f>O1184+T1184-Y1184-AD1184</f>
        <v>0</v>
      </c>
      <c r="AJ1184" s="265"/>
      <c r="AK1184" s="265"/>
      <c r="AL1184" s="265"/>
      <c r="AM1184" s="265"/>
    </row>
    <row r="1185" spans="3:45" ht="12.75" hidden="1" customHeight="1">
      <c r="C1185" s="253" t="s">
        <v>125</v>
      </c>
      <c r="D1185" s="253"/>
      <c r="E1185" s="253"/>
      <c r="F1185" s="253"/>
      <c r="G1185" s="253"/>
      <c r="H1185" s="253"/>
      <c r="I1185" s="253"/>
      <c r="J1185" s="253"/>
      <c r="K1185" s="253"/>
      <c r="L1185" s="253"/>
      <c r="M1185" s="253"/>
      <c r="N1185" s="253"/>
      <c r="O1185" s="199"/>
      <c r="P1185" s="199"/>
      <c r="Q1185" s="199"/>
      <c r="R1185" s="199"/>
      <c r="S1185" s="199"/>
      <c r="T1185" s="199"/>
      <c r="U1185" s="199"/>
      <c r="V1185" s="199"/>
      <c r="W1185" s="199"/>
      <c r="X1185" s="199"/>
      <c r="Y1185" s="199"/>
      <c r="Z1185" s="199"/>
      <c r="AA1185" s="199"/>
      <c r="AB1185" s="199"/>
      <c r="AC1185" s="199"/>
      <c r="AD1185" s="199"/>
      <c r="AE1185" s="199"/>
      <c r="AF1185" s="199"/>
      <c r="AG1185" s="199"/>
      <c r="AH1185" s="199"/>
      <c r="AI1185" s="199">
        <f>O1185+T1185-Y1185-AD1185</f>
        <v>0</v>
      </c>
      <c r="AJ1185" s="199"/>
      <c r="AK1185" s="199"/>
      <c r="AL1185" s="199"/>
      <c r="AM1185" s="199"/>
    </row>
    <row r="1186" spans="3:45" ht="12.75" hidden="1" customHeight="1">
      <c r="C1186" s="261"/>
      <c r="D1186" s="261"/>
      <c r="E1186" s="261"/>
      <c r="F1186" s="261"/>
      <c r="G1186" s="261"/>
      <c r="H1186" s="261"/>
      <c r="I1186" s="261"/>
      <c r="J1186" s="261"/>
      <c r="K1186" s="261"/>
      <c r="L1186" s="261"/>
      <c r="M1186" s="261"/>
      <c r="N1186" s="261"/>
      <c r="O1186" s="231"/>
      <c r="P1186" s="231"/>
      <c r="Q1186" s="231"/>
      <c r="R1186" s="231"/>
      <c r="S1186" s="231"/>
      <c r="T1186" s="231"/>
      <c r="U1186" s="231"/>
      <c r="V1186" s="231"/>
      <c r="W1186" s="231"/>
      <c r="X1186" s="231"/>
      <c r="Y1186" s="231"/>
      <c r="Z1186" s="231"/>
      <c r="AA1186" s="231"/>
      <c r="AB1186" s="231"/>
      <c r="AC1186" s="231"/>
      <c r="AD1186" s="231"/>
      <c r="AE1186" s="231"/>
      <c r="AF1186" s="231"/>
      <c r="AG1186" s="231"/>
      <c r="AH1186" s="231"/>
      <c r="AI1186" s="231"/>
      <c r="AJ1186" s="231"/>
      <c r="AK1186" s="231"/>
      <c r="AL1186" s="231"/>
      <c r="AM1186" s="231"/>
    </row>
    <row r="1187" spans="3:45" ht="12.75" hidden="1" customHeight="1">
      <c r="C1187" s="708" t="s">
        <v>126</v>
      </c>
      <c r="D1187" s="708"/>
      <c r="E1187" s="708"/>
      <c r="F1187" s="708"/>
      <c r="G1187" s="708"/>
      <c r="H1187" s="708"/>
      <c r="I1187" s="708"/>
      <c r="J1187" s="708"/>
      <c r="K1187" s="708"/>
      <c r="L1187" s="708"/>
      <c r="M1187" s="708"/>
      <c r="N1187" s="708"/>
      <c r="O1187" s="237">
        <f>O1184+O1185</f>
        <v>0</v>
      </c>
      <c r="P1187" s="237"/>
      <c r="Q1187" s="237"/>
      <c r="R1187" s="237"/>
      <c r="S1187" s="237"/>
      <c r="T1187" s="237">
        <f>T1184+T1185</f>
        <v>0</v>
      </c>
      <c r="U1187" s="237"/>
      <c r="V1187" s="237"/>
      <c r="W1187" s="237"/>
      <c r="X1187" s="237"/>
      <c r="Y1187" s="237">
        <f>Y1184+Y1185</f>
        <v>0</v>
      </c>
      <c r="Z1187" s="237"/>
      <c r="AA1187" s="237"/>
      <c r="AB1187" s="237"/>
      <c r="AC1187" s="237"/>
      <c r="AD1187" s="237">
        <f>AD1184+AD1185</f>
        <v>0</v>
      </c>
      <c r="AE1187" s="237"/>
      <c r="AF1187" s="237"/>
      <c r="AG1187" s="237"/>
      <c r="AH1187" s="237"/>
      <c r="AI1187" s="237">
        <f>AI1184+AI1185</f>
        <v>0</v>
      </c>
      <c r="AJ1187" s="237"/>
      <c r="AK1187" s="237"/>
      <c r="AL1187" s="237"/>
      <c r="AM1187" s="237"/>
    </row>
    <row r="1188" spans="3:45" ht="12.75" hidden="1" customHeight="1"/>
    <row r="1189" spans="3:45" ht="12.75" hidden="1" customHeight="1">
      <c r="C1189" s="699" t="s">
        <v>1270</v>
      </c>
      <c r="D1189" s="699"/>
      <c r="E1189" s="699"/>
      <c r="F1189" s="699"/>
      <c r="G1189" s="699"/>
      <c r="H1189" s="699"/>
      <c r="I1189" s="699"/>
      <c r="J1189" s="699"/>
      <c r="K1189" s="699"/>
      <c r="L1189" s="699"/>
      <c r="M1189" s="699"/>
      <c r="N1189" s="699"/>
      <c r="O1189" s="699"/>
      <c r="P1189" s="699"/>
      <c r="Q1189" s="699"/>
      <c r="R1189" s="699"/>
      <c r="S1189" s="699"/>
      <c r="T1189" s="699"/>
      <c r="U1189" s="699"/>
      <c r="V1189" s="699"/>
      <c r="W1189" s="699"/>
      <c r="X1189" s="699"/>
      <c r="Y1189" s="699"/>
      <c r="Z1189" s="699"/>
      <c r="AA1189" s="699"/>
      <c r="AB1189" s="699"/>
      <c r="AC1189" s="699"/>
      <c r="AD1189" s="699"/>
      <c r="AE1189" s="699"/>
      <c r="AF1189" s="699"/>
      <c r="AG1189" s="699"/>
      <c r="AH1189" s="699"/>
      <c r="AI1189" s="699"/>
      <c r="AJ1189" s="699"/>
      <c r="AK1189" s="699"/>
      <c r="AL1189" s="699"/>
      <c r="AM1189" s="699"/>
      <c r="AN1189" s="699"/>
      <c r="AO1189" s="699"/>
      <c r="AP1189" s="699"/>
      <c r="AQ1189" s="699"/>
      <c r="AR1189" s="699"/>
      <c r="AS1189" s="699"/>
    </row>
    <row r="1190" spans="3:45" ht="12.75" hidden="1" customHeight="1">
      <c r="C1190" s="699"/>
      <c r="D1190" s="699"/>
      <c r="E1190" s="699"/>
      <c r="F1190" s="699"/>
      <c r="G1190" s="699"/>
      <c r="H1190" s="699"/>
      <c r="I1190" s="699"/>
      <c r="J1190" s="699"/>
      <c r="K1190" s="699"/>
      <c r="L1190" s="699"/>
      <c r="M1190" s="699"/>
      <c r="N1190" s="699"/>
      <c r="O1190" s="699"/>
      <c r="P1190" s="699"/>
      <c r="Q1190" s="699"/>
      <c r="R1190" s="699"/>
      <c r="S1190" s="699"/>
      <c r="T1190" s="699"/>
      <c r="U1190" s="699"/>
      <c r="V1190" s="699"/>
      <c r="W1190" s="699"/>
      <c r="X1190" s="699"/>
      <c r="Y1190" s="699"/>
      <c r="Z1190" s="699"/>
      <c r="AA1190" s="699"/>
      <c r="AB1190" s="699"/>
      <c r="AC1190" s="699"/>
      <c r="AD1190" s="699"/>
      <c r="AE1190" s="699"/>
      <c r="AF1190" s="699"/>
      <c r="AG1190" s="699"/>
      <c r="AH1190" s="699"/>
      <c r="AI1190" s="699"/>
      <c r="AJ1190" s="699"/>
      <c r="AK1190" s="699"/>
      <c r="AL1190" s="699"/>
      <c r="AM1190" s="699"/>
      <c r="AN1190" s="699"/>
      <c r="AO1190" s="699"/>
      <c r="AP1190" s="699"/>
      <c r="AQ1190" s="699"/>
      <c r="AR1190" s="699"/>
      <c r="AS1190" s="699"/>
    </row>
    <row r="1191" spans="3:45" ht="12.75" hidden="1" customHeight="1">
      <c r="C1191" s="699"/>
      <c r="D1191" s="699"/>
      <c r="E1191" s="699"/>
      <c r="F1191" s="699"/>
      <c r="G1191" s="699"/>
      <c r="H1191" s="699"/>
      <c r="I1191" s="699"/>
      <c r="J1191" s="699"/>
      <c r="K1191" s="699"/>
      <c r="L1191" s="699"/>
      <c r="M1191" s="699"/>
      <c r="N1191" s="699"/>
      <c r="O1191" s="699"/>
      <c r="P1191" s="699"/>
      <c r="Q1191" s="699"/>
      <c r="R1191" s="699"/>
      <c r="S1191" s="699"/>
      <c r="T1191" s="699"/>
      <c r="U1191" s="699"/>
      <c r="V1191" s="699"/>
      <c r="W1191" s="699"/>
      <c r="X1191" s="699"/>
      <c r="Y1191" s="699"/>
      <c r="Z1191" s="699"/>
      <c r="AA1191" s="699"/>
      <c r="AB1191" s="699"/>
      <c r="AC1191" s="699"/>
      <c r="AD1191" s="699"/>
      <c r="AE1191" s="699"/>
      <c r="AF1191" s="699"/>
      <c r="AG1191" s="699"/>
      <c r="AH1191" s="699"/>
      <c r="AI1191" s="699"/>
      <c r="AJ1191" s="699"/>
      <c r="AK1191" s="699"/>
      <c r="AL1191" s="699"/>
      <c r="AM1191" s="699"/>
      <c r="AN1191" s="699"/>
      <c r="AO1191" s="699"/>
      <c r="AP1191" s="699"/>
      <c r="AQ1191" s="699"/>
      <c r="AR1191" s="699"/>
      <c r="AS1191" s="699"/>
    </row>
    <row r="1192" spans="3:45" ht="12.75" hidden="1" customHeight="1"/>
    <row r="1193" spans="3:45" ht="12.75" hidden="1" customHeight="1">
      <c r="C1193" s="616" t="s">
        <v>1276</v>
      </c>
      <c r="D1193" s="616"/>
      <c r="E1193" s="616"/>
      <c r="F1193" s="616"/>
      <c r="G1193" s="616"/>
      <c r="H1193" s="616"/>
      <c r="I1193" s="616"/>
      <c r="J1193" s="616"/>
      <c r="K1193" s="616"/>
      <c r="L1193" s="616"/>
      <c r="M1193" s="616"/>
      <c r="N1193" s="616"/>
      <c r="O1193" s="616"/>
      <c r="P1193" s="616"/>
      <c r="Q1193" s="616"/>
      <c r="R1193" s="616"/>
      <c r="S1193" s="616"/>
      <c r="T1193" s="616"/>
      <c r="U1193" s="616"/>
      <c r="V1193" s="616"/>
      <c r="W1193" s="616"/>
      <c r="X1193" s="616"/>
      <c r="Y1193" s="616"/>
      <c r="Z1193" s="616"/>
      <c r="AA1193" s="616"/>
      <c r="AB1193" s="616"/>
      <c r="AC1193" s="616"/>
      <c r="AD1193" s="616"/>
      <c r="AE1193" s="616"/>
      <c r="AF1193" s="616"/>
      <c r="AG1193" s="616"/>
      <c r="AH1193" s="616"/>
      <c r="AI1193" s="616"/>
      <c r="AJ1193" s="616"/>
      <c r="AK1193" s="616"/>
      <c r="AL1193" s="616"/>
      <c r="AM1193" s="616"/>
      <c r="AN1193" s="616"/>
      <c r="AO1193" s="616"/>
      <c r="AP1193" s="616"/>
      <c r="AQ1193" s="616"/>
      <c r="AR1193" s="616"/>
      <c r="AS1193" s="616"/>
    </row>
    <row r="1194" spans="3:45" ht="12.75" hidden="1" customHeight="1">
      <c r="C1194" s="73" t="s">
        <v>1252</v>
      </c>
    </row>
    <row r="1195" spans="3:45" ht="12.75" hidden="1" customHeight="1">
      <c r="C1195" s="234" t="s">
        <v>13</v>
      </c>
      <c r="D1195" s="234"/>
      <c r="E1195" s="234"/>
      <c r="F1195" s="234"/>
      <c r="G1195" s="234"/>
      <c r="H1195" s="234"/>
      <c r="I1195" s="234"/>
      <c r="J1195" s="234"/>
      <c r="K1195" s="234"/>
      <c r="L1195" s="234"/>
      <c r="M1195" s="234"/>
      <c r="N1195" s="234"/>
      <c r="O1195" s="234"/>
      <c r="P1195" s="234"/>
      <c r="Q1195" s="234"/>
      <c r="R1195" s="234"/>
      <c r="S1195" s="234"/>
      <c r="T1195" s="234"/>
      <c r="U1195" s="234"/>
      <c r="V1195" s="234"/>
      <c r="W1195" s="234"/>
      <c r="X1195" s="234"/>
      <c r="Y1195" s="234" t="s">
        <v>56</v>
      </c>
      <c r="Z1195" s="234"/>
      <c r="AA1195" s="234"/>
      <c r="AB1195" s="234"/>
      <c r="AC1195" s="234"/>
      <c r="AD1195" s="234"/>
      <c r="AE1195" s="234"/>
      <c r="AF1195" s="234"/>
      <c r="AG1195" s="234"/>
      <c r="AH1195" s="234"/>
    </row>
    <row r="1196" spans="3:45" ht="12.75" hidden="1" customHeight="1">
      <c r="C1196" s="234"/>
      <c r="D1196" s="234"/>
      <c r="E1196" s="234"/>
      <c r="F1196" s="234"/>
      <c r="G1196" s="234"/>
      <c r="H1196" s="234"/>
      <c r="I1196" s="234"/>
      <c r="J1196" s="234"/>
      <c r="K1196" s="234"/>
      <c r="L1196" s="234"/>
      <c r="M1196" s="234"/>
      <c r="N1196" s="234"/>
      <c r="O1196" s="234"/>
      <c r="P1196" s="234"/>
      <c r="Q1196" s="234"/>
      <c r="R1196" s="234"/>
      <c r="S1196" s="234"/>
      <c r="T1196" s="234"/>
      <c r="U1196" s="234"/>
      <c r="V1196" s="234"/>
      <c r="W1196" s="234"/>
      <c r="X1196" s="234"/>
      <c r="Y1196" s="234"/>
      <c r="Z1196" s="234"/>
      <c r="AA1196" s="234"/>
      <c r="AB1196" s="234"/>
      <c r="AC1196" s="234"/>
      <c r="AD1196" s="234"/>
      <c r="AE1196" s="234"/>
      <c r="AF1196" s="234"/>
      <c r="AG1196" s="234"/>
      <c r="AH1196" s="234"/>
    </row>
    <row r="1197" spans="3:45" ht="12.75" hidden="1" customHeight="1">
      <c r="C1197" s="571" t="s">
        <v>1318</v>
      </c>
      <c r="D1197" s="571"/>
      <c r="E1197" s="571"/>
      <c r="F1197" s="571"/>
      <c r="G1197" s="571"/>
      <c r="H1197" s="571"/>
      <c r="I1197" s="571"/>
      <c r="J1197" s="571"/>
      <c r="K1197" s="571"/>
      <c r="L1197" s="571"/>
      <c r="M1197" s="571"/>
      <c r="N1197" s="571"/>
      <c r="O1197" s="571"/>
      <c r="P1197" s="571"/>
      <c r="Q1197" s="571"/>
      <c r="R1197" s="571"/>
      <c r="S1197" s="571"/>
      <c r="T1197" s="571"/>
      <c r="U1197" s="571"/>
      <c r="V1197" s="571"/>
      <c r="W1197" s="571"/>
      <c r="X1197" s="571"/>
      <c r="Y1197" s="666"/>
      <c r="Z1197" s="666"/>
      <c r="AA1197" s="666"/>
      <c r="AB1197" s="666"/>
      <c r="AC1197" s="666"/>
      <c r="AD1197" s="666"/>
      <c r="AE1197" s="666"/>
      <c r="AF1197" s="666"/>
      <c r="AG1197" s="666"/>
      <c r="AH1197" s="666"/>
    </row>
    <row r="1198" spans="3:45" ht="12.75" hidden="1" customHeight="1">
      <c r="C1198" s="75" t="s">
        <v>1207</v>
      </c>
    </row>
    <row r="1199" spans="3:45" ht="12.75" hidden="1" customHeight="1">
      <c r="C1199" s="673" t="s">
        <v>1232</v>
      </c>
      <c r="D1199" s="673"/>
      <c r="E1199" s="673"/>
      <c r="F1199" s="673"/>
      <c r="G1199" s="673"/>
      <c r="H1199" s="673"/>
      <c r="I1199" s="673"/>
      <c r="J1199" s="673"/>
      <c r="K1199" s="673"/>
      <c r="L1199" s="673"/>
      <c r="M1199" s="673"/>
      <c r="N1199" s="673"/>
      <c r="O1199" s="673"/>
      <c r="P1199" s="673"/>
      <c r="Q1199" s="673"/>
      <c r="R1199" s="673"/>
      <c r="S1199" s="673"/>
      <c r="T1199" s="673"/>
      <c r="U1199" s="673"/>
      <c r="V1199" s="673"/>
      <c r="W1199" s="673"/>
      <c r="X1199" s="673"/>
      <c r="Y1199" s="673"/>
      <c r="Z1199" s="673"/>
      <c r="AA1199" s="673"/>
      <c r="AB1199" s="673"/>
      <c r="AC1199" s="673"/>
      <c r="AD1199" s="673"/>
      <c r="AE1199" s="673"/>
      <c r="AF1199" s="673"/>
      <c r="AG1199" s="673"/>
      <c r="AH1199" s="673"/>
      <c r="AI1199" s="673"/>
      <c r="AJ1199" s="673"/>
      <c r="AK1199" s="673"/>
      <c r="AL1199" s="673"/>
      <c r="AM1199" s="673"/>
      <c r="AN1199" s="673"/>
      <c r="AO1199" s="673"/>
      <c r="AP1199" s="673"/>
      <c r="AQ1199" s="673"/>
      <c r="AR1199" s="673"/>
      <c r="AS1199" s="673"/>
    </row>
    <row r="1200" spans="3:45" ht="12.75" hidden="1" customHeight="1">
      <c r="C1200" s="673"/>
      <c r="D1200" s="673"/>
      <c r="E1200" s="673"/>
      <c r="F1200" s="673"/>
      <c r="G1200" s="673"/>
      <c r="H1200" s="673"/>
      <c r="I1200" s="673"/>
      <c r="J1200" s="673"/>
      <c r="K1200" s="673"/>
      <c r="L1200" s="673"/>
      <c r="M1200" s="673"/>
      <c r="N1200" s="673"/>
      <c r="O1200" s="673"/>
      <c r="P1200" s="673"/>
      <c r="Q1200" s="673"/>
      <c r="R1200" s="673"/>
      <c r="S1200" s="673"/>
      <c r="T1200" s="673"/>
      <c r="U1200" s="673"/>
      <c r="V1200" s="673"/>
      <c r="W1200" s="673"/>
      <c r="X1200" s="673"/>
      <c r="Y1200" s="673"/>
      <c r="Z1200" s="673"/>
      <c r="AA1200" s="673"/>
      <c r="AB1200" s="673"/>
      <c r="AC1200" s="673"/>
      <c r="AD1200" s="673"/>
      <c r="AE1200" s="673"/>
      <c r="AF1200" s="673"/>
      <c r="AG1200" s="673"/>
      <c r="AH1200" s="673"/>
      <c r="AI1200" s="673"/>
      <c r="AJ1200" s="673"/>
      <c r="AK1200" s="673"/>
      <c r="AL1200" s="673"/>
      <c r="AM1200" s="673"/>
      <c r="AN1200" s="673"/>
      <c r="AO1200" s="673"/>
      <c r="AP1200" s="673"/>
      <c r="AQ1200" s="673"/>
      <c r="AR1200" s="673"/>
      <c r="AS1200" s="673"/>
    </row>
    <row r="1201" spans="3:45" ht="12.75" hidden="1" customHeight="1"/>
    <row r="1202" spans="3:45" ht="12.75" hidden="1" customHeight="1">
      <c r="C1202" s="699" t="s">
        <v>1270</v>
      </c>
      <c r="D1202" s="699"/>
      <c r="E1202" s="699"/>
      <c r="F1202" s="699"/>
      <c r="G1202" s="699"/>
      <c r="H1202" s="699"/>
      <c r="I1202" s="699"/>
      <c r="J1202" s="699"/>
      <c r="K1202" s="699"/>
      <c r="L1202" s="699"/>
      <c r="M1202" s="699"/>
      <c r="N1202" s="699"/>
      <c r="O1202" s="699"/>
      <c r="P1202" s="699"/>
      <c r="Q1202" s="699"/>
      <c r="R1202" s="699"/>
      <c r="S1202" s="699"/>
      <c r="T1202" s="699"/>
      <c r="U1202" s="699"/>
      <c r="V1202" s="699"/>
      <c r="W1202" s="699"/>
      <c r="X1202" s="699"/>
      <c r="Y1202" s="699"/>
      <c r="Z1202" s="699"/>
      <c r="AA1202" s="699"/>
      <c r="AB1202" s="699"/>
      <c r="AC1202" s="699"/>
      <c r="AD1202" s="699"/>
      <c r="AE1202" s="699"/>
      <c r="AF1202" s="699"/>
      <c r="AG1202" s="699"/>
      <c r="AH1202" s="699"/>
      <c r="AI1202" s="699"/>
      <c r="AJ1202" s="699"/>
      <c r="AK1202" s="699"/>
      <c r="AL1202" s="699"/>
      <c r="AM1202" s="699"/>
      <c r="AN1202" s="699"/>
      <c r="AO1202" s="699"/>
      <c r="AP1202" s="699"/>
      <c r="AQ1202" s="699"/>
      <c r="AR1202" s="699"/>
      <c r="AS1202" s="699"/>
    </row>
    <row r="1203" spans="3:45" ht="12.75" hidden="1" customHeight="1">
      <c r="C1203" s="699"/>
      <c r="D1203" s="699"/>
      <c r="E1203" s="699"/>
      <c r="F1203" s="699"/>
      <c r="G1203" s="699"/>
      <c r="H1203" s="699"/>
      <c r="I1203" s="699"/>
      <c r="J1203" s="699"/>
      <c r="K1203" s="699"/>
      <c r="L1203" s="699"/>
      <c r="M1203" s="699"/>
      <c r="N1203" s="699"/>
      <c r="O1203" s="699"/>
      <c r="P1203" s="699"/>
      <c r="Q1203" s="699"/>
      <c r="R1203" s="699"/>
      <c r="S1203" s="699"/>
      <c r="T1203" s="699"/>
      <c r="U1203" s="699"/>
      <c r="V1203" s="699"/>
      <c r="W1203" s="699"/>
      <c r="X1203" s="699"/>
      <c r="Y1203" s="699"/>
      <c r="Z1203" s="699"/>
      <c r="AA1203" s="699"/>
      <c r="AB1203" s="699"/>
      <c r="AC1203" s="699"/>
      <c r="AD1203" s="699"/>
      <c r="AE1203" s="699"/>
      <c r="AF1203" s="699"/>
      <c r="AG1203" s="699"/>
      <c r="AH1203" s="699"/>
      <c r="AI1203" s="699"/>
      <c r="AJ1203" s="699"/>
      <c r="AK1203" s="699"/>
      <c r="AL1203" s="699"/>
      <c r="AM1203" s="699"/>
      <c r="AN1203" s="699"/>
      <c r="AO1203" s="699"/>
      <c r="AP1203" s="699"/>
      <c r="AQ1203" s="699"/>
      <c r="AR1203" s="699"/>
      <c r="AS1203" s="699"/>
    </row>
    <row r="1204" spans="3:45" ht="12.75" hidden="1" customHeight="1">
      <c r="C1204" s="699"/>
      <c r="D1204" s="699"/>
      <c r="E1204" s="699"/>
      <c r="F1204" s="699"/>
      <c r="G1204" s="699"/>
      <c r="H1204" s="699"/>
      <c r="I1204" s="699"/>
      <c r="J1204" s="699"/>
      <c r="K1204" s="699"/>
      <c r="L1204" s="699"/>
      <c r="M1204" s="699"/>
      <c r="N1204" s="699"/>
      <c r="O1204" s="699"/>
      <c r="P1204" s="699"/>
      <c r="Q1204" s="699"/>
      <c r="R1204" s="699"/>
      <c r="S1204" s="699"/>
      <c r="T1204" s="699"/>
      <c r="U1204" s="699"/>
      <c r="V1204" s="699"/>
      <c r="W1204" s="699"/>
      <c r="X1204" s="699"/>
      <c r="Y1204" s="699"/>
      <c r="Z1204" s="699"/>
      <c r="AA1204" s="699"/>
      <c r="AB1204" s="699"/>
      <c r="AC1204" s="699"/>
      <c r="AD1204" s="699"/>
      <c r="AE1204" s="699"/>
      <c r="AF1204" s="699"/>
      <c r="AG1204" s="699"/>
      <c r="AH1204" s="699"/>
      <c r="AI1204" s="699"/>
      <c r="AJ1204" s="699"/>
      <c r="AK1204" s="699"/>
      <c r="AL1204" s="699"/>
      <c r="AM1204" s="699"/>
      <c r="AN1204" s="699"/>
      <c r="AO1204" s="699"/>
      <c r="AP1204" s="699"/>
      <c r="AQ1204" s="699"/>
      <c r="AR1204" s="699"/>
      <c r="AS1204" s="699"/>
    </row>
    <row r="1205" spans="3:45" ht="12.75" hidden="1" customHeight="1">
      <c r="C1205" s="208" t="s">
        <v>447</v>
      </c>
      <c r="D1205" s="208"/>
      <c r="E1205" s="208"/>
      <c r="F1205" s="208"/>
      <c r="G1205" s="208"/>
      <c r="H1205" s="208"/>
      <c r="I1205" s="208"/>
      <c r="J1205" s="208"/>
      <c r="K1205" s="208"/>
      <c r="L1205" s="208"/>
      <c r="M1205" s="208"/>
      <c r="N1205" s="208"/>
      <c r="O1205" s="208"/>
      <c r="P1205" s="208"/>
      <c r="Q1205" s="208"/>
      <c r="R1205" s="208"/>
      <c r="S1205" s="208"/>
      <c r="T1205" s="208"/>
      <c r="U1205" s="208"/>
      <c r="V1205" s="208"/>
      <c r="W1205" s="208"/>
      <c r="X1205" s="208"/>
      <c r="Y1205" s="208"/>
      <c r="Z1205" s="208"/>
      <c r="AA1205" s="208"/>
      <c r="AB1205" s="208"/>
      <c r="AC1205" s="208"/>
      <c r="AD1205" s="208"/>
      <c r="AE1205" s="208"/>
      <c r="AF1205" s="208"/>
      <c r="AG1205" s="208"/>
      <c r="AH1205" s="208"/>
      <c r="AI1205" s="208"/>
      <c r="AJ1205" s="208"/>
      <c r="AK1205" s="208"/>
      <c r="AL1205" s="208"/>
      <c r="AM1205" s="208"/>
      <c r="AN1205" s="208"/>
      <c r="AO1205" s="208"/>
      <c r="AP1205" s="208"/>
      <c r="AQ1205" s="208"/>
      <c r="AR1205" s="208"/>
      <c r="AS1205" s="208"/>
    </row>
    <row r="1206" spans="3:45" ht="12.75" hidden="1" customHeight="1">
      <c r="C1206" s="73" t="s">
        <v>1252</v>
      </c>
    </row>
    <row r="1207" spans="3:45" ht="12.75" hidden="1" customHeight="1">
      <c r="C1207" s="667" t="s">
        <v>122</v>
      </c>
      <c r="D1207" s="668"/>
      <c r="E1207" s="668"/>
      <c r="F1207" s="668"/>
      <c r="G1207" s="668"/>
      <c r="H1207" s="668"/>
      <c r="I1207" s="668"/>
      <c r="J1207" s="668"/>
      <c r="K1207" s="668"/>
      <c r="L1207" s="668"/>
      <c r="M1207" s="668"/>
      <c r="N1207" s="668"/>
      <c r="O1207" s="669"/>
      <c r="P1207" s="299" t="s">
        <v>1482</v>
      </c>
      <c r="Q1207" s="300"/>
      <c r="R1207" s="300"/>
      <c r="S1207" s="300"/>
      <c r="T1207" s="300"/>
      <c r="U1207" s="300"/>
      <c r="V1207" s="301"/>
      <c r="W1207" s="299" t="s">
        <v>1319</v>
      </c>
      <c r="X1207" s="300"/>
      <c r="Y1207" s="300"/>
      <c r="Z1207" s="300"/>
      <c r="AA1207" s="300"/>
      <c r="AB1207" s="300"/>
      <c r="AC1207" s="301"/>
      <c r="AD1207" s="299" t="s">
        <v>1182</v>
      </c>
      <c r="AE1207" s="300"/>
      <c r="AF1207" s="300"/>
      <c r="AG1207" s="300"/>
      <c r="AH1207" s="300"/>
      <c r="AI1207" s="300"/>
      <c r="AJ1207" s="301"/>
    </row>
    <row r="1208" spans="3:45" ht="12.75" hidden="1" customHeight="1">
      <c r="C1208" s="712"/>
      <c r="D1208" s="713"/>
      <c r="E1208" s="713"/>
      <c r="F1208" s="713"/>
      <c r="G1208" s="713"/>
      <c r="H1208" s="713"/>
      <c r="I1208" s="713"/>
      <c r="J1208" s="713"/>
      <c r="K1208" s="713"/>
      <c r="L1208" s="713"/>
      <c r="M1208" s="713"/>
      <c r="N1208" s="713"/>
      <c r="O1208" s="714"/>
      <c r="P1208" s="308"/>
      <c r="Q1208" s="309"/>
      <c r="R1208" s="309"/>
      <c r="S1208" s="309"/>
      <c r="T1208" s="309"/>
      <c r="U1208" s="309"/>
      <c r="V1208" s="310"/>
      <c r="W1208" s="308"/>
      <c r="X1208" s="309"/>
      <c r="Y1208" s="309"/>
      <c r="Z1208" s="309"/>
      <c r="AA1208" s="309"/>
      <c r="AB1208" s="309"/>
      <c r="AC1208" s="310"/>
      <c r="AD1208" s="308"/>
      <c r="AE1208" s="309"/>
      <c r="AF1208" s="309"/>
      <c r="AG1208" s="309"/>
      <c r="AH1208" s="309"/>
      <c r="AI1208" s="309"/>
      <c r="AJ1208" s="310"/>
    </row>
    <row r="1209" spans="3:45" ht="12.75" hidden="1" customHeight="1">
      <c r="C1209" s="712"/>
      <c r="D1209" s="713"/>
      <c r="E1209" s="713"/>
      <c r="F1209" s="713"/>
      <c r="G1209" s="713"/>
      <c r="H1209" s="713"/>
      <c r="I1209" s="713"/>
      <c r="J1209" s="713"/>
      <c r="K1209" s="713"/>
      <c r="L1209" s="713"/>
      <c r="M1209" s="713"/>
      <c r="N1209" s="713"/>
      <c r="O1209" s="714"/>
      <c r="P1209" s="308"/>
      <c r="Q1209" s="309"/>
      <c r="R1209" s="309"/>
      <c r="S1209" s="309"/>
      <c r="T1209" s="309"/>
      <c r="U1209" s="309"/>
      <c r="V1209" s="310"/>
      <c r="W1209" s="308"/>
      <c r="X1209" s="309"/>
      <c r="Y1209" s="309"/>
      <c r="Z1209" s="309"/>
      <c r="AA1209" s="309"/>
      <c r="AB1209" s="309"/>
      <c r="AC1209" s="310"/>
      <c r="AD1209" s="308"/>
      <c r="AE1209" s="309"/>
      <c r="AF1209" s="309"/>
      <c r="AG1209" s="309"/>
      <c r="AH1209" s="309"/>
      <c r="AI1209" s="309"/>
      <c r="AJ1209" s="310"/>
    </row>
    <row r="1210" spans="3:45" ht="12.75" hidden="1" customHeight="1">
      <c r="C1210" s="712"/>
      <c r="D1210" s="713"/>
      <c r="E1210" s="713"/>
      <c r="F1210" s="713"/>
      <c r="G1210" s="713"/>
      <c r="H1210" s="713"/>
      <c r="I1210" s="713"/>
      <c r="J1210" s="713"/>
      <c r="K1210" s="713"/>
      <c r="L1210" s="713"/>
      <c r="M1210" s="713"/>
      <c r="N1210" s="713"/>
      <c r="O1210" s="714"/>
      <c r="P1210" s="308"/>
      <c r="Q1210" s="309"/>
      <c r="R1210" s="309"/>
      <c r="S1210" s="309"/>
      <c r="T1210" s="309"/>
      <c r="U1210" s="309"/>
      <c r="V1210" s="310"/>
      <c r="W1210" s="308"/>
      <c r="X1210" s="309"/>
      <c r="Y1210" s="309"/>
      <c r="Z1210" s="309"/>
      <c r="AA1210" s="309"/>
      <c r="AB1210" s="309"/>
      <c r="AC1210" s="310"/>
      <c r="AD1210" s="308"/>
      <c r="AE1210" s="309"/>
      <c r="AF1210" s="309"/>
      <c r="AG1210" s="309"/>
      <c r="AH1210" s="309"/>
      <c r="AI1210" s="309"/>
      <c r="AJ1210" s="310"/>
    </row>
    <row r="1211" spans="3:45" ht="12.75" hidden="1" customHeight="1">
      <c r="C1211" s="712"/>
      <c r="D1211" s="713"/>
      <c r="E1211" s="713"/>
      <c r="F1211" s="713"/>
      <c r="G1211" s="713"/>
      <c r="H1211" s="713"/>
      <c r="I1211" s="713"/>
      <c r="J1211" s="713"/>
      <c r="K1211" s="713"/>
      <c r="L1211" s="713"/>
      <c r="M1211" s="713"/>
      <c r="N1211" s="713"/>
      <c r="O1211" s="714"/>
      <c r="P1211" s="308"/>
      <c r="Q1211" s="309"/>
      <c r="R1211" s="309"/>
      <c r="S1211" s="309"/>
      <c r="T1211" s="309"/>
      <c r="U1211" s="309"/>
      <c r="V1211" s="310"/>
      <c r="W1211" s="308"/>
      <c r="X1211" s="309"/>
      <c r="Y1211" s="309"/>
      <c r="Z1211" s="309"/>
      <c r="AA1211" s="309"/>
      <c r="AB1211" s="309"/>
      <c r="AC1211" s="310"/>
      <c r="AD1211" s="308"/>
      <c r="AE1211" s="309"/>
      <c r="AF1211" s="309"/>
      <c r="AG1211" s="309"/>
      <c r="AH1211" s="309"/>
      <c r="AI1211" s="309"/>
      <c r="AJ1211" s="310"/>
    </row>
    <row r="1212" spans="3:45" ht="12.75" hidden="1" customHeight="1">
      <c r="C1212" s="712" t="s">
        <v>26</v>
      </c>
      <c r="D1212" s="713"/>
      <c r="E1212" s="713"/>
      <c r="F1212" s="713"/>
      <c r="G1212" s="713"/>
      <c r="H1212" s="713"/>
      <c r="I1212" s="713"/>
      <c r="J1212" s="713"/>
      <c r="K1212" s="713"/>
      <c r="L1212" s="713"/>
      <c r="M1212" s="713"/>
      <c r="N1212" s="713"/>
      <c r="O1212" s="714"/>
      <c r="P1212" s="566" t="s">
        <v>30</v>
      </c>
      <c r="Q1212" s="567"/>
      <c r="R1212" s="567"/>
      <c r="S1212" s="567"/>
      <c r="T1212" s="567"/>
      <c r="U1212" s="567"/>
      <c r="V1212" s="568"/>
      <c r="W1212" s="566" t="s">
        <v>31</v>
      </c>
      <c r="X1212" s="567"/>
      <c r="Y1212" s="567"/>
      <c r="Z1212" s="567"/>
      <c r="AA1212" s="567"/>
      <c r="AB1212" s="567"/>
      <c r="AC1212" s="568"/>
      <c r="AD1212" s="566" t="s">
        <v>33</v>
      </c>
      <c r="AE1212" s="567"/>
      <c r="AF1212" s="567"/>
      <c r="AG1212" s="567"/>
      <c r="AH1212" s="567"/>
      <c r="AI1212" s="567"/>
      <c r="AJ1212" s="568"/>
    </row>
    <row r="1213" spans="3:45" ht="12.75" hidden="1" customHeight="1">
      <c r="C1213" s="263" t="s">
        <v>1309</v>
      </c>
      <c r="D1213" s="263"/>
      <c r="E1213" s="263"/>
      <c r="F1213" s="263"/>
      <c r="G1213" s="263"/>
      <c r="H1213" s="263"/>
      <c r="I1213" s="263"/>
      <c r="J1213" s="263"/>
      <c r="K1213" s="263"/>
      <c r="L1213" s="263"/>
      <c r="M1213" s="263"/>
      <c r="N1213" s="263"/>
      <c r="O1213" s="263"/>
      <c r="P1213" s="265"/>
      <c r="Q1213" s="265"/>
      <c r="R1213" s="265"/>
      <c r="S1213" s="265"/>
      <c r="T1213" s="265"/>
      <c r="U1213" s="265"/>
      <c r="V1213" s="265"/>
      <c r="W1213" s="265"/>
      <c r="X1213" s="265"/>
      <c r="Y1213" s="265"/>
      <c r="Z1213" s="265"/>
      <c r="AA1213" s="265"/>
      <c r="AB1213" s="265"/>
      <c r="AC1213" s="265"/>
      <c r="AD1213" s="265"/>
      <c r="AE1213" s="265"/>
      <c r="AF1213" s="265"/>
      <c r="AG1213" s="265"/>
      <c r="AH1213" s="265"/>
      <c r="AI1213" s="265"/>
      <c r="AJ1213" s="265"/>
    </row>
    <row r="1214" spans="3:45" ht="12.75" hidden="1" customHeight="1">
      <c r="C1214" s="228" t="s">
        <v>1310</v>
      </c>
      <c r="D1214" s="228"/>
      <c r="E1214" s="228"/>
      <c r="F1214" s="228"/>
      <c r="G1214" s="228"/>
      <c r="H1214" s="228"/>
      <c r="I1214" s="228"/>
      <c r="J1214" s="228"/>
      <c r="K1214" s="228"/>
      <c r="L1214" s="228"/>
      <c r="M1214" s="228"/>
      <c r="N1214" s="228"/>
      <c r="O1214" s="228"/>
      <c r="P1214" s="199"/>
      <c r="Q1214" s="199"/>
      <c r="R1214" s="199"/>
      <c r="S1214" s="199"/>
      <c r="T1214" s="199"/>
      <c r="U1214" s="199"/>
      <c r="V1214" s="199"/>
      <c r="W1214" s="199"/>
      <c r="X1214" s="199"/>
      <c r="Y1214" s="199"/>
      <c r="Z1214" s="199"/>
      <c r="AA1214" s="199"/>
      <c r="AB1214" s="199"/>
      <c r="AC1214" s="199"/>
      <c r="AD1214" s="199"/>
      <c r="AE1214" s="199"/>
      <c r="AF1214" s="199"/>
      <c r="AG1214" s="199"/>
      <c r="AH1214" s="199"/>
      <c r="AI1214" s="199"/>
      <c r="AJ1214" s="199"/>
    </row>
    <row r="1215" spans="3:45" ht="12.75" hidden="1" customHeight="1">
      <c r="C1215" s="228" t="s">
        <v>128</v>
      </c>
      <c r="D1215" s="228"/>
      <c r="E1215" s="228"/>
      <c r="F1215" s="228"/>
      <c r="G1215" s="228"/>
      <c r="H1215" s="228"/>
      <c r="I1215" s="228"/>
      <c r="J1215" s="228"/>
      <c r="K1215" s="228"/>
      <c r="L1215" s="228"/>
      <c r="M1215" s="228"/>
      <c r="N1215" s="228"/>
      <c r="O1215" s="228"/>
      <c r="P1215" s="199"/>
      <c r="Q1215" s="199"/>
      <c r="R1215" s="199"/>
      <c r="S1215" s="199"/>
      <c r="T1215" s="199"/>
      <c r="U1215" s="199"/>
      <c r="V1215" s="199"/>
      <c r="W1215" s="199"/>
      <c r="X1215" s="199"/>
      <c r="Y1215" s="199"/>
      <c r="Z1215" s="199"/>
      <c r="AA1215" s="199"/>
      <c r="AB1215" s="199"/>
      <c r="AC1215" s="199"/>
      <c r="AD1215" s="199"/>
      <c r="AE1215" s="199"/>
      <c r="AF1215" s="199"/>
      <c r="AG1215" s="199"/>
      <c r="AH1215" s="199"/>
      <c r="AI1215" s="199"/>
      <c r="AJ1215" s="199"/>
    </row>
    <row r="1216" spans="3:45" ht="12.75" hidden="1" customHeight="1">
      <c r="C1216" s="230" t="s">
        <v>124</v>
      </c>
      <c r="D1216" s="230"/>
      <c r="E1216" s="230"/>
      <c r="F1216" s="230"/>
      <c r="G1216" s="230"/>
      <c r="H1216" s="230"/>
      <c r="I1216" s="230"/>
      <c r="J1216" s="230"/>
      <c r="K1216" s="230"/>
      <c r="L1216" s="230"/>
      <c r="M1216" s="230"/>
      <c r="N1216" s="230"/>
      <c r="O1216" s="230"/>
      <c r="P1216" s="231"/>
      <c r="Q1216" s="231"/>
      <c r="R1216" s="231"/>
      <c r="S1216" s="231"/>
      <c r="T1216" s="231"/>
      <c r="U1216" s="231"/>
      <c r="V1216" s="231"/>
      <c r="W1216" s="231"/>
      <c r="X1216" s="231"/>
      <c r="Y1216" s="231"/>
      <c r="Z1216" s="231"/>
      <c r="AA1216" s="231"/>
      <c r="AB1216" s="231"/>
      <c r="AC1216" s="231"/>
      <c r="AD1216" s="231"/>
      <c r="AE1216" s="231"/>
      <c r="AF1216" s="231"/>
      <c r="AG1216" s="231"/>
      <c r="AH1216" s="231"/>
      <c r="AI1216" s="231"/>
      <c r="AJ1216" s="231"/>
    </row>
    <row r="1217" spans="1:45" ht="12.75" hidden="1" customHeight="1">
      <c r="C1217" s="236" t="s">
        <v>126</v>
      </c>
      <c r="D1217" s="236"/>
      <c r="E1217" s="236"/>
      <c r="F1217" s="236"/>
      <c r="G1217" s="236"/>
      <c r="H1217" s="236"/>
      <c r="I1217" s="236"/>
      <c r="J1217" s="236"/>
      <c r="K1217" s="236"/>
      <c r="L1217" s="236"/>
      <c r="M1217" s="236"/>
      <c r="N1217" s="236"/>
      <c r="O1217" s="236"/>
      <c r="P1217" s="237">
        <f>SUM(P1213:V1216)</f>
        <v>0</v>
      </c>
      <c r="Q1217" s="237"/>
      <c r="R1217" s="237"/>
      <c r="S1217" s="237"/>
      <c r="T1217" s="237"/>
      <c r="U1217" s="237"/>
      <c r="V1217" s="237"/>
      <c r="W1217" s="237">
        <f>SUM(W1213:AC1216)</f>
        <v>0</v>
      </c>
      <c r="X1217" s="237"/>
      <c r="Y1217" s="237"/>
      <c r="Z1217" s="237"/>
      <c r="AA1217" s="237"/>
      <c r="AB1217" s="237"/>
      <c r="AC1217" s="237"/>
      <c r="AD1217" s="237">
        <f>SUM(AD1213:AJ1216)</f>
        <v>0</v>
      </c>
      <c r="AE1217" s="237"/>
      <c r="AF1217" s="237"/>
      <c r="AG1217" s="237"/>
      <c r="AH1217" s="237"/>
      <c r="AI1217" s="237"/>
      <c r="AJ1217" s="237"/>
    </row>
    <row r="1218" spans="1:45" ht="12.75" hidden="1" customHeight="1"/>
    <row r="1219" spans="1:45" ht="12.75" customHeight="1">
      <c r="A1219" s="93" t="s">
        <v>444</v>
      </c>
      <c r="B1219" s="94"/>
      <c r="C1219" s="513" t="s">
        <v>445</v>
      </c>
      <c r="D1219" s="513"/>
      <c r="E1219" s="513"/>
      <c r="F1219" s="513"/>
      <c r="G1219" s="513"/>
      <c r="H1219" s="513"/>
      <c r="I1219" s="513"/>
      <c r="J1219" s="513"/>
      <c r="K1219" s="513"/>
      <c r="L1219" s="513"/>
      <c r="M1219" s="513"/>
      <c r="N1219" s="513"/>
      <c r="O1219" s="513"/>
      <c r="P1219" s="513"/>
      <c r="Q1219" s="513"/>
      <c r="R1219" s="513"/>
      <c r="S1219" s="513"/>
      <c r="T1219" s="513"/>
      <c r="U1219" s="513"/>
      <c r="V1219" s="513"/>
      <c r="W1219" s="513"/>
      <c r="X1219" s="513"/>
      <c r="Y1219" s="513"/>
      <c r="Z1219" s="513"/>
      <c r="AA1219" s="513"/>
      <c r="AB1219" s="513"/>
      <c r="AC1219" s="513"/>
      <c r="AD1219" s="513"/>
      <c r="AE1219" s="513"/>
      <c r="AF1219" s="513"/>
      <c r="AG1219" s="513"/>
      <c r="AH1219" s="513"/>
      <c r="AI1219" s="513"/>
      <c r="AJ1219" s="513"/>
      <c r="AK1219" s="513"/>
      <c r="AL1219" s="513"/>
      <c r="AM1219" s="513"/>
      <c r="AN1219" s="513"/>
      <c r="AO1219" s="513"/>
      <c r="AP1219" s="513"/>
      <c r="AQ1219" s="513"/>
      <c r="AR1219" s="513"/>
      <c r="AS1219" s="513"/>
    </row>
    <row r="1220" spans="1:45" ht="12.75" customHeight="1">
      <c r="C1220" s="208" t="s">
        <v>446</v>
      </c>
      <c r="D1220" s="208"/>
      <c r="E1220" s="208"/>
      <c r="F1220" s="208"/>
      <c r="G1220" s="208"/>
      <c r="H1220" s="208"/>
      <c r="I1220" s="208"/>
      <c r="J1220" s="208"/>
      <c r="K1220" s="208"/>
      <c r="L1220" s="208"/>
      <c r="M1220" s="208"/>
      <c r="N1220" s="208"/>
      <c r="O1220" s="208"/>
      <c r="P1220" s="208"/>
      <c r="Q1220" s="208"/>
      <c r="R1220" s="208"/>
      <c r="S1220" s="208"/>
      <c r="T1220" s="208"/>
      <c r="U1220" s="208"/>
      <c r="V1220" s="208"/>
      <c r="W1220" s="208"/>
      <c r="X1220" s="208"/>
      <c r="Y1220" s="208"/>
      <c r="Z1220" s="208"/>
      <c r="AA1220" s="208"/>
      <c r="AB1220" s="208"/>
      <c r="AC1220" s="208"/>
      <c r="AD1220" s="208"/>
      <c r="AE1220" s="208"/>
      <c r="AF1220" s="208"/>
      <c r="AG1220" s="208"/>
      <c r="AH1220" s="208"/>
      <c r="AI1220" s="208"/>
      <c r="AJ1220" s="208"/>
      <c r="AK1220" s="208"/>
      <c r="AL1220" s="208"/>
      <c r="AM1220" s="208"/>
      <c r="AN1220" s="208"/>
      <c r="AO1220" s="208"/>
      <c r="AP1220" s="208"/>
      <c r="AQ1220" s="208"/>
      <c r="AR1220" s="208"/>
      <c r="AS1220" s="208"/>
    </row>
    <row r="1221" spans="1:45" ht="8.25" customHeight="1">
      <c r="C1221" s="72"/>
    </row>
    <row r="1222" spans="1:45" ht="12.75" customHeight="1">
      <c r="C1222" s="190" t="s">
        <v>129</v>
      </c>
      <c r="D1222" s="190"/>
      <c r="E1222" s="190"/>
      <c r="F1222" s="190"/>
      <c r="G1222" s="190"/>
      <c r="H1222" s="190"/>
      <c r="I1222" s="190"/>
      <c r="J1222" s="190"/>
      <c r="K1222" s="190"/>
      <c r="L1222" s="190"/>
      <c r="M1222" s="190"/>
      <c r="N1222" s="190"/>
      <c r="O1222" s="190"/>
      <c r="P1222" s="190" t="s">
        <v>14</v>
      </c>
      <c r="Q1222" s="190"/>
      <c r="R1222" s="190"/>
      <c r="S1222" s="190"/>
      <c r="T1222" s="190"/>
      <c r="U1222" s="190"/>
      <c r="V1222" s="190"/>
      <c r="W1222" s="234" t="s">
        <v>15</v>
      </c>
      <c r="X1222" s="234"/>
      <c r="Y1222" s="234"/>
      <c r="Z1222" s="234"/>
      <c r="AA1222" s="234"/>
      <c r="AB1222" s="234"/>
      <c r="AC1222" s="234"/>
    </row>
    <row r="1223" spans="1:45" ht="12.75" customHeight="1">
      <c r="C1223" s="190"/>
      <c r="D1223" s="190"/>
      <c r="E1223" s="190"/>
      <c r="F1223" s="190"/>
      <c r="G1223" s="190"/>
      <c r="H1223" s="190"/>
      <c r="I1223" s="190"/>
      <c r="J1223" s="190"/>
      <c r="K1223" s="190"/>
      <c r="L1223" s="190"/>
      <c r="M1223" s="190"/>
      <c r="N1223" s="190"/>
      <c r="O1223" s="190"/>
      <c r="P1223" s="190"/>
      <c r="Q1223" s="190"/>
      <c r="R1223" s="190"/>
      <c r="S1223" s="190"/>
      <c r="T1223" s="190"/>
      <c r="U1223" s="190"/>
      <c r="V1223" s="190"/>
      <c r="W1223" s="234"/>
      <c r="X1223" s="234"/>
      <c r="Y1223" s="234"/>
      <c r="Z1223" s="234"/>
      <c r="AA1223" s="234"/>
      <c r="AB1223" s="234"/>
      <c r="AC1223" s="234"/>
    </row>
    <row r="1224" spans="1:45" ht="12.75" customHeight="1">
      <c r="C1224" s="191"/>
      <c r="D1224" s="191"/>
      <c r="E1224" s="191"/>
      <c r="F1224" s="191"/>
      <c r="G1224" s="191"/>
      <c r="H1224" s="191"/>
      <c r="I1224" s="191"/>
      <c r="J1224" s="191"/>
      <c r="K1224" s="191"/>
      <c r="L1224" s="191"/>
      <c r="M1224" s="191"/>
      <c r="N1224" s="191"/>
      <c r="O1224" s="191"/>
      <c r="P1224" s="191"/>
      <c r="Q1224" s="191"/>
      <c r="R1224" s="191"/>
      <c r="S1224" s="191"/>
      <c r="T1224" s="191"/>
      <c r="U1224" s="191"/>
      <c r="V1224" s="191"/>
      <c r="W1224" s="235"/>
      <c r="X1224" s="235"/>
      <c r="Y1224" s="235"/>
      <c r="Z1224" s="235"/>
      <c r="AA1224" s="235"/>
      <c r="AB1224" s="235"/>
      <c r="AC1224" s="235"/>
    </row>
    <row r="1225" spans="1:45" ht="12.75" customHeight="1">
      <c r="C1225" s="404" t="s">
        <v>130</v>
      </c>
      <c r="D1225" s="404"/>
      <c r="E1225" s="404"/>
      <c r="F1225" s="404"/>
      <c r="G1225" s="404"/>
      <c r="H1225" s="404"/>
      <c r="I1225" s="404"/>
      <c r="J1225" s="404"/>
      <c r="K1225" s="404"/>
      <c r="L1225" s="404"/>
      <c r="M1225" s="404"/>
      <c r="N1225" s="404"/>
      <c r="O1225" s="404"/>
      <c r="P1225" s="344">
        <f>SUM(P1227:V1229)</f>
        <v>89</v>
      </c>
      <c r="Q1225" s="344"/>
      <c r="R1225" s="344"/>
      <c r="S1225" s="344"/>
      <c r="T1225" s="344"/>
      <c r="U1225" s="344"/>
      <c r="V1225" s="344"/>
      <c r="W1225" s="344">
        <f>SUM(W1227:AC1229)</f>
        <v>169</v>
      </c>
      <c r="X1225" s="344"/>
      <c r="Y1225" s="344"/>
      <c r="Z1225" s="344"/>
      <c r="AA1225" s="344"/>
      <c r="AB1225" s="344"/>
      <c r="AC1225" s="344"/>
    </row>
    <row r="1226" spans="1:45" ht="11.25" customHeight="1">
      <c r="C1226" s="405"/>
      <c r="D1226" s="405"/>
      <c r="E1226" s="405"/>
      <c r="F1226" s="405"/>
      <c r="G1226" s="405"/>
      <c r="H1226" s="405"/>
      <c r="I1226" s="405"/>
      <c r="J1226" s="405"/>
      <c r="K1226" s="405"/>
      <c r="L1226" s="405"/>
      <c r="M1226" s="405"/>
      <c r="N1226" s="405"/>
      <c r="O1226" s="405"/>
      <c r="P1226" s="408"/>
      <c r="Q1226" s="408"/>
      <c r="R1226" s="408"/>
      <c r="S1226" s="408"/>
      <c r="T1226" s="408"/>
      <c r="U1226" s="408"/>
      <c r="V1226" s="408"/>
      <c r="W1226" s="408"/>
      <c r="X1226" s="408"/>
      <c r="Y1226" s="408"/>
      <c r="Z1226" s="408"/>
      <c r="AA1226" s="408"/>
      <c r="AB1226" s="408"/>
      <c r="AC1226" s="408"/>
    </row>
    <row r="1227" spans="1:45" ht="12.75" customHeight="1">
      <c r="C1227" s="263" t="s">
        <v>1511</v>
      </c>
      <c r="D1227" s="263"/>
      <c r="E1227" s="263"/>
      <c r="F1227" s="263"/>
      <c r="G1227" s="263"/>
      <c r="H1227" s="263"/>
      <c r="I1227" s="263"/>
      <c r="J1227" s="263"/>
      <c r="K1227" s="263"/>
      <c r="L1227" s="263"/>
      <c r="M1227" s="263"/>
      <c r="N1227" s="263"/>
      <c r="O1227" s="263"/>
      <c r="P1227" s="265">
        <v>0</v>
      </c>
      <c r="Q1227" s="265"/>
      <c r="R1227" s="265"/>
      <c r="S1227" s="265"/>
      <c r="T1227" s="265"/>
      <c r="U1227" s="265"/>
      <c r="V1227" s="265"/>
      <c r="W1227" s="265">
        <v>91</v>
      </c>
      <c r="X1227" s="265"/>
      <c r="Y1227" s="265"/>
      <c r="Z1227" s="265"/>
      <c r="AA1227" s="265"/>
      <c r="AB1227" s="265"/>
      <c r="AC1227" s="265"/>
    </row>
    <row r="1228" spans="1:45" ht="12.75" customHeight="1">
      <c r="C1228" s="228" t="s">
        <v>1512</v>
      </c>
      <c r="D1228" s="228"/>
      <c r="E1228" s="228"/>
      <c r="F1228" s="228"/>
      <c r="G1228" s="228"/>
      <c r="H1228" s="228"/>
      <c r="I1228" s="228"/>
      <c r="J1228" s="228"/>
      <c r="K1228" s="228"/>
      <c r="L1228" s="228"/>
      <c r="M1228" s="228"/>
      <c r="N1228" s="228"/>
      <c r="O1228" s="228"/>
      <c r="P1228" s="199">
        <v>89</v>
      </c>
      <c r="Q1228" s="199"/>
      <c r="R1228" s="199"/>
      <c r="S1228" s="199"/>
      <c r="T1228" s="199"/>
      <c r="U1228" s="199"/>
      <c r="V1228" s="199"/>
      <c r="W1228" s="199">
        <v>78</v>
      </c>
      <c r="X1228" s="199"/>
      <c r="Y1228" s="199"/>
      <c r="Z1228" s="199"/>
      <c r="AA1228" s="199"/>
      <c r="AB1228" s="199"/>
      <c r="AC1228" s="199"/>
    </row>
    <row r="1229" spans="1:45" ht="12.75" hidden="1" customHeight="1">
      <c r="C1229" s="230"/>
      <c r="D1229" s="230"/>
      <c r="E1229" s="230"/>
      <c r="F1229" s="230"/>
      <c r="G1229" s="230"/>
      <c r="H1229" s="230"/>
      <c r="I1229" s="230"/>
      <c r="J1229" s="230"/>
      <c r="K1229" s="230"/>
      <c r="L1229" s="230"/>
      <c r="M1229" s="230"/>
      <c r="N1229" s="230"/>
      <c r="O1229" s="230"/>
      <c r="P1229" s="231"/>
      <c r="Q1229" s="231"/>
      <c r="R1229" s="231"/>
      <c r="S1229" s="231"/>
      <c r="T1229" s="231"/>
      <c r="U1229" s="231"/>
      <c r="V1229" s="231"/>
      <c r="W1229" s="231"/>
      <c r="X1229" s="231"/>
      <c r="Y1229" s="231"/>
      <c r="Z1229" s="231"/>
      <c r="AA1229" s="231"/>
      <c r="AB1229" s="231"/>
      <c r="AC1229" s="231"/>
    </row>
    <row r="1230" spans="1:45" ht="12.75" customHeight="1">
      <c r="C1230" s="404" t="s">
        <v>131</v>
      </c>
      <c r="D1230" s="404"/>
      <c r="E1230" s="404"/>
      <c r="F1230" s="404"/>
      <c r="G1230" s="404"/>
      <c r="H1230" s="404"/>
      <c r="I1230" s="404"/>
      <c r="J1230" s="404"/>
      <c r="K1230" s="404"/>
      <c r="L1230" s="404"/>
      <c r="M1230" s="404"/>
      <c r="N1230" s="404"/>
      <c r="O1230" s="404"/>
      <c r="P1230" s="344">
        <f>SUM(P1232:V1241)</f>
        <v>12036</v>
      </c>
      <c r="Q1230" s="344"/>
      <c r="R1230" s="344"/>
      <c r="S1230" s="344"/>
      <c r="T1230" s="344"/>
      <c r="U1230" s="344"/>
      <c r="V1230" s="344"/>
      <c r="W1230" s="344">
        <f>SUM(W1232:AC1241)</f>
        <v>11575</v>
      </c>
      <c r="X1230" s="344"/>
      <c r="Y1230" s="344"/>
      <c r="Z1230" s="344"/>
      <c r="AA1230" s="344"/>
      <c r="AB1230" s="344"/>
      <c r="AC1230" s="344"/>
    </row>
    <row r="1231" spans="1:45" ht="11.25" customHeight="1">
      <c r="C1231" s="405"/>
      <c r="D1231" s="405"/>
      <c r="E1231" s="405"/>
      <c r="F1231" s="405"/>
      <c r="G1231" s="405"/>
      <c r="H1231" s="405"/>
      <c r="I1231" s="405"/>
      <c r="J1231" s="405"/>
      <c r="K1231" s="405"/>
      <c r="L1231" s="405"/>
      <c r="M1231" s="405"/>
      <c r="N1231" s="405"/>
      <c r="O1231" s="405"/>
      <c r="P1231" s="408"/>
      <c r="Q1231" s="408"/>
      <c r="R1231" s="408"/>
      <c r="S1231" s="408"/>
      <c r="T1231" s="408"/>
      <c r="U1231" s="408"/>
      <c r="V1231" s="408"/>
      <c r="W1231" s="408"/>
      <c r="X1231" s="408"/>
      <c r="Y1231" s="408"/>
      <c r="Z1231" s="408"/>
      <c r="AA1231" s="408"/>
      <c r="AB1231" s="408"/>
      <c r="AC1231" s="408"/>
    </row>
    <row r="1232" spans="1:45" ht="12.75" customHeight="1">
      <c r="C1232" s="263" t="s">
        <v>1513</v>
      </c>
      <c r="D1232" s="263"/>
      <c r="E1232" s="263"/>
      <c r="F1232" s="263"/>
      <c r="G1232" s="263"/>
      <c r="H1232" s="263"/>
      <c r="I1232" s="263"/>
      <c r="J1232" s="263"/>
      <c r="K1232" s="263"/>
      <c r="L1232" s="263"/>
      <c r="M1232" s="263"/>
      <c r="N1232" s="263"/>
      <c r="O1232" s="263"/>
      <c r="P1232" s="348">
        <v>446</v>
      </c>
      <c r="Q1232" s="348"/>
      <c r="R1232" s="348"/>
      <c r="S1232" s="348"/>
      <c r="T1232" s="348"/>
      <c r="U1232" s="348"/>
      <c r="V1232" s="348"/>
      <c r="W1232" s="265">
        <v>446</v>
      </c>
      <c r="X1232" s="265"/>
      <c r="Y1232" s="265"/>
      <c r="Z1232" s="265"/>
      <c r="AA1232" s="265"/>
      <c r="AB1232" s="265"/>
      <c r="AC1232" s="265"/>
    </row>
    <row r="1233" spans="3:29" ht="12.75" customHeight="1">
      <c r="C1233" s="228" t="s">
        <v>1514</v>
      </c>
      <c r="D1233" s="228"/>
      <c r="E1233" s="228"/>
      <c r="F1233" s="228"/>
      <c r="G1233" s="228"/>
      <c r="H1233" s="228"/>
      <c r="I1233" s="228"/>
      <c r="J1233" s="228"/>
      <c r="K1233" s="228"/>
      <c r="L1233" s="228"/>
      <c r="M1233" s="228"/>
      <c r="N1233" s="228"/>
      <c r="O1233" s="228"/>
      <c r="P1233" s="229">
        <v>0</v>
      </c>
      <c r="Q1233" s="229"/>
      <c r="R1233" s="229"/>
      <c r="S1233" s="229"/>
      <c r="T1233" s="229"/>
      <c r="U1233" s="229"/>
      <c r="V1233" s="229"/>
      <c r="W1233" s="199">
        <v>1098</v>
      </c>
      <c r="X1233" s="199"/>
      <c r="Y1233" s="199"/>
      <c r="Z1233" s="199"/>
      <c r="AA1233" s="199"/>
      <c r="AB1233" s="199"/>
      <c r="AC1233" s="199"/>
    </row>
    <row r="1234" spans="3:29" ht="12.75" customHeight="1">
      <c r="C1234" s="228" t="s">
        <v>132</v>
      </c>
      <c r="D1234" s="228"/>
      <c r="E1234" s="228"/>
      <c r="F1234" s="228"/>
      <c r="G1234" s="228"/>
      <c r="H1234" s="228"/>
      <c r="I1234" s="228"/>
      <c r="J1234" s="228"/>
      <c r="K1234" s="228"/>
      <c r="L1234" s="228"/>
      <c r="M1234" s="228"/>
      <c r="N1234" s="228"/>
      <c r="O1234" s="228"/>
      <c r="P1234" s="229">
        <v>7892</v>
      </c>
      <c r="Q1234" s="229"/>
      <c r="R1234" s="229"/>
      <c r="S1234" s="229"/>
      <c r="T1234" s="229"/>
      <c r="U1234" s="229"/>
      <c r="V1234" s="229"/>
      <c r="W1234" s="199">
        <v>7904</v>
      </c>
      <c r="X1234" s="199"/>
      <c r="Y1234" s="199"/>
      <c r="Z1234" s="199"/>
      <c r="AA1234" s="199"/>
      <c r="AB1234" s="199"/>
      <c r="AC1234" s="199"/>
    </row>
    <row r="1235" spans="3:29" ht="12.75" customHeight="1">
      <c r="C1235" s="228" t="s">
        <v>1559</v>
      </c>
      <c r="D1235" s="228"/>
      <c r="E1235" s="228"/>
      <c r="F1235" s="228"/>
      <c r="G1235" s="228"/>
      <c r="H1235" s="228"/>
      <c r="I1235" s="228"/>
      <c r="J1235" s="228"/>
      <c r="K1235" s="228"/>
      <c r="L1235" s="228"/>
      <c r="M1235" s="228"/>
      <c r="N1235" s="228"/>
      <c r="O1235" s="228"/>
      <c r="P1235" s="229">
        <v>167</v>
      </c>
      <c r="Q1235" s="229"/>
      <c r="R1235" s="229"/>
      <c r="S1235" s="229"/>
      <c r="T1235" s="229"/>
      <c r="U1235" s="229"/>
      <c r="V1235" s="229"/>
      <c r="W1235" s="199">
        <v>143</v>
      </c>
      <c r="X1235" s="199"/>
      <c r="Y1235" s="199"/>
      <c r="Z1235" s="199"/>
      <c r="AA1235" s="199"/>
      <c r="AB1235" s="199"/>
      <c r="AC1235" s="199"/>
    </row>
    <row r="1236" spans="3:29" ht="12.75" customHeight="1">
      <c r="C1236" s="228" t="s">
        <v>1560</v>
      </c>
      <c r="D1236" s="228"/>
      <c r="E1236" s="228"/>
      <c r="F1236" s="228"/>
      <c r="G1236" s="228"/>
      <c r="H1236" s="228"/>
      <c r="I1236" s="228"/>
      <c r="J1236" s="228"/>
      <c r="K1236" s="228"/>
      <c r="L1236" s="228"/>
      <c r="M1236" s="228"/>
      <c r="N1236" s="228"/>
      <c r="O1236" s="228"/>
      <c r="P1236" s="229">
        <v>445</v>
      </c>
      <c r="Q1236" s="229"/>
      <c r="R1236" s="229"/>
      <c r="S1236" s="229"/>
      <c r="T1236" s="229"/>
      <c r="U1236" s="229"/>
      <c r="V1236" s="229"/>
      <c r="W1236" s="199">
        <v>445</v>
      </c>
      <c r="X1236" s="199"/>
      <c r="Y1236" s="199"/>
      <c r="Z1236" s="199"/>
      <c r="AA1236" s="199"/>
      <c r="AB1236" s="199"/>
      <c r="AC1236" s="199"/>
    </row>
    <row r="1237" spans="3:29" ht="12.75" customHeight="1">
      <c r="C1237" s="228" t="s">
        <v>1515</v>
      </c>
      <c r="D1237" s="228"/>
      <c r="E1237" s="228"/>
      <c r="F1237" s="228"/>
      <c r="G1237" s="228"/>
      <c r="H1237" s="228"/>
      <c r="I1237" s="228"/>
      <c r="J1237" s="228"/>
      <c r="K1237" s="228"/>
      <c r="L1237" s="228"/>
      <c r="M1237" s="228"/>
      <c r="N1237" s="228"/>
      <c r="O1237" s="228"/>
      <c r="P1237" s="229">
        <v>576</v>
      </c>
      <c r="Q1237" s="229"/>
      <c r="R1237" s="229"/>
      <c r="S1237" s="229"/>
      <c r="T1237" s="229"/>
      <c r="U1237" s="229"/>
      <c r="V1237" s="229"/>
      <c r="W1237" s="199">
        <v>490</v>
      </c>
      <c r="X1237" s="199"/>
      <c r="Y1237" s="199"/>
      <c r="Z1237" s="199"/>
      <c r="AA1237" s="199"/>
      <c r="AB1237" s="199"/>
      <c r="AC1237" s="199"/>
    </row>
    <row r="1238" spans="3:29" ht="12.75" customHeight="1">
      <c r="C1238" s="715" t="s">
        <v>1613</v>
      </c>
      <c r="D1238" s="716"/>
      <c r="E1238" s="716"/>
      <c r="F1238" s="716"/>
      <c r="G1238" s="716"/>
      <c r="H1238" s="716"/>
      <c r="I1238" s="716"/>
      <c r="J1238" s="716"/>
      <c r="K1238" s="716"/>
      <c r="L1238" s="716"/>
      <c r="M1238" s="716"/>
      <c r="N1238" s="716"/>
      <c r="O1238" s="717"/>
      <c r="P1238" s="718">
        <v>0</v>
      </c>
      <c r="Q1238" s="719"/>
      <c r="R1238" s="719"/>
      <c r="S1238" s="719"/>
      <c r="T1238" s="719"/>
      <c r="U1238" s="719"/>
      <c r="V1238" s="720"/>
      <c r="W1238" s="215">
        <v>0</v>
      </c>
      <c r="X1238" s="216"/>
      <c r="Y1238" s="216"/>
      <c r="Z1238" s="216"/>
      <c r="AA1238" s="216"/>
      <c r="AB1238" s="216"/>
      <c r="AC1238" s="217"/>
    </row>
    <row r="1239" spans="3:29" ht="12.75" customHeight="1">
      <c r="C1239" s="715" t="s">
        <v>1620</v>
      </c>
      <c r="D1239" s="716"/>
      <c r="E1239" s="716"/>
      <c r="F1239" s="716"/>
      <c r="G1239" s="716"/>
      <c r="H1239" s="716"/>
      <c r="I1239" s="716"/>
      <c r="J1239" s="716"/>
      <c r="K1239" s="716"/>
      <c r="L1239" s="716"/>
      <c r="M1239" s="716"/>
      <c r="N1239" s="716"/>
      <c r="O1239" s="717"/>
      <c r="P1239" s="718">
        <v>482</v>
      </c>
      <c r="Q1239" s="719"/>
      <c r="R1239" s="719"/>
      <c r="S1239" s="719"/>
      <c r="T1239" s="719"/>
      <c r="U1239" s="719"/>
      <c r="V1239" s="720"/>
      <c r="W1239" s="215">
        <v>482</v>
      </c>
      <c r="X1239" s="216"/>
      <c r="Y1239" s="216"/>
      <c r="Z1239" s="216"/>
      <c r="AA1239" s="216"/>
      <c r="AB1239" s="216"/>
      <c r="AC1239" s="217"/>
    </row>
    <row r="1240" spans="3:29" ht="12.75" customHeight="1">
      <c r="C1240" s="715" t="s">
        <v>1638</v>
      </c>
      <c r="D1240" s="716"/>
      <c r="E1240" s="716"/>
      <c r="F1240" s="716"/>
      <c r="G1240" s="716"/>
      <c r="H1240" s="716"/>
      <c r="I1240" s="716"/>
      <c r="J1240" s="716"/>
      <c r="K1240" s="716"/>
      <c r="L1240" s="716"/>
      <c r="M1240" s="716"/>
      <c r="N1240" s="716"/>
      <c r="O1240" s="717"/>
      <c r="P1240" s="718">
        <v>1740</v>
      </c>
      <c r="Q1240" s="719"/>
      <c r="R1240" s="719"/>
      <c r="S1240" s="719"/>
      <c r="T1240" s="719"/>
      <c r="U1240" s="719"/>
      <c r="V1240" s="720"/>
      <c r="W1240" s="215">
        <v>0</v>
      </c>
      <c r="X1240" s="216"/>
      <c r="Y1240" s="216"/>
      <c r="Z1240" s="216"/>
      <c r="AA1240" s="216"/>
      <c r="AB1240" s="216"/>
      <c r="AC1240" s="217"/>
    </row>
    <row r="1241" spans="3:29" ht="12.75" customHeight="1">
      <c r="C1241" s="230" t="s">
        <v>133</v>
      </c>
      <c r="D1241" s="230"/>
      <c r="E1241" s="230"/>
      <c r="F1241" s="230"/>
      <c r="G1241" s="230"/>
      <c r="H1241" s="230"/>
      <c r="I1241" s="230"/>
      <c r="J1241" s="230"/>
      <c r="K1241" s="230"/>
      <c r="L1241" s="230"/>
      <c r="M1241" s="230"/>
      <c r="N1241" s="230"/>
      <c r="O1241" s="230"/>
      <c r="P1241" s="354">
        <v>288</v>
      </c>
      <c r="Q1241" s="354"/>
      <c r="R1241" s="354"/>
      <c r="S1241" s="354"/>
      <c r="T1241" s="354"/>
      <c r="U1241" s="354"/>
      <c r="V1241" s="354"/>
      <c r="W1241" s="231">
        <v>567</v>
      </c>
      <c r="X1241" s="231"/>
      <c r="Y1241" s="231"/>
      <c r="Z1241" s="231"/>
      <c r="AA1241" s="231"/>
      <c r="AB1241" s="231"/>
      <c r="AC1241" s="231"/>
    </row>
    <row r="1242" spans="3:29" ht="12.75" customHeight="1">
      <c r="C1242" s="404" t="s">
        <v>134</v>
      </c>
      <c r="D1242" s="404"/>
      <c r="E1242" s="404"/>
      <c r="F1242" s="404"/>
      <c r="G1242" s="404"/>
      <c r="H1242" s="404"/>
      <c r="I1242" s="404"/>
      <c r="J1242" s="404"/>
      <c r="K1242" s="404"/>
      <c r="L1242" s="404"/>
      <c r="M1242" s="404"/>
      <c r="N1242" s="404"/>
      <c r="O1242" s="404"/>
      <c r="P1242" s="344">
        <f>SUM(P1244:V1246)</f>
        <v>0</v>
      </c>
      <c r="Q1242" s="344"/>
      <c r="R1242" s="344"/>
      <c r="S1242" s="344"/>
      <c r="T1242" s="344"/>
      <c r="U1242" s="344"/>
      <c r="V1242" s="344"/>
      <c r="W1242" s="344">
        <f>SUM(W1244:AC1246)</f>
        <v>0</v>
      </c>
      <c r="X1242" s="344"/>
      <c r="Y1242" s="344"/>
      <c r="Z1242" s="344"/>
      <c r="AA1242" s="344"/>
      <c r="AB1242" s="344"/>
      <c r="AC1242" s="344"/>
    </row>
    <row r="1243" spans="3:29" ht="12.75" customHeight="1">
      <c r="C1243" s="405"/>
      <c r="D1243" s="405"/>
      <c r="E1243" s="405"/>
      <c r="F1243" s="405"/>
      <c r="G1243" s="405"/>
      <c r="H1243" s="405"/>
      <c r="I1243" s="405"/>
      <c r="J1243" s="405"/>
      <c r="K1243" s="405"/>
      <c r="L1243" s="405"/>
      <c r="M1243" s="405"/>
      <c r="N1243" s="405"/>
      <c r="O1243" s="405"/>
      <c r="P1243" s="408"/>
      <c r="Q1243" s="408"/>
      <c r="R1243" s="408"/>
      <c r="S1243" s="408"/>
      <c r="T1243" s="408"/>
      <c r="U1243" s="408"/>
      <c r="V1243" s="408"/>
      <c r="W1243" s="408"/>
      <c r="X1243" s="408"/>
      <c r="Y1243" s="408"/>
      <c r="Z1243" s="408"/>
      <c r="AA1243" s="408"/>
      <c r="AB1243" s="408"/>
      <c r="AC1243" s="408"/>
    </row>
    <row r="1244" spans="3:29" ht="12.75" customHeight="1">
      <c r="C1244" s="263"/>
      <c r="D1244" s="263"/>
      <c r="E1244" s="263"/>
      <c r="F1244" s="263"/>
      <c r="G1244" s="263"/>
      <c r="H1244" s="263"/>
      <c r="I1244" s="263"/>
      <c r="J1244" s="263"/>
      <c r="K1244" s="263"/>
      <c r="L1244" s="263"/>
      <c r="M1244" s="263"/>
      <c r="N1244" s="263"/>
      <c r="O1244" s="263"/>
      <c r="P1244" s="265"/>
      <c r="Q1244" s="265"/>
      <c r="R1244" s="265"/>
      <c r="S1244" s="265"/>
      <c r="T1244" s="265"/>
      <c r="U1244" s="265"/>
      <c r="V1244" s="265"/>
      <c r="W1244" s="265"/>
      <c r="X1244" s="265"/>
      <c r="Y1244" s="265"/>
      <c r="Z1244" s="265"/>
      <c r="AA1244" s="265"/>
      <c r="AB1244" s="265"/>
      <c r="AC1244" s="265"/>
    </row>
    <row r="1245" spans="3:29" ht="12.75" hidden="1" customHeight="1">
      <c r="C1245" s="228"/>
      <c r="D1245" s="228"/>
      <c r="E1245" s="228"/>
      <c r="F1245" s="228"/>
      <c r="G1245" s="228"/>
      <c r="H1245" s="228"/>
      <c r="I1245" s="228"/>
      <c r="J1245" s="228"/>
      <c r="K1245" s="228"/>
      <c r="L1245" s="228"/>
      <c r="M1245" s="228"/>
      <c r="N1245" s="228"/>
      <c r="O1245" s="228"/>
      <c r="P1245" s="199"/>
      <c r="Q1245" s="199"/>
      <c r="R1245" s="199"/>
      <c r="S1245" s="199"/>
      <c r="T1245" s="199"/>
      <c r="U1245" s="199"/>
      <c r="V1245" s="199"/>
      <c r="W1245" s="199"/>
      <c r="X1245" s="199"/>
      <c r="Y1245" s="199"/>
      <c r="Z1245" s="199"/>
      <c r="AA1245" s="199"/>
      <c r="AB1245" s="199"/>
      <c r="AC1245" s="199"/>
    </row>
    <row r="1246" spans="3:29" ht="12.75" hidden="1" customHeight="1">
      <c r="C1246" s="230"/>
      <c r="D1246" s="230"/>
      <c r="E1246" s="230"/>
      <c r="F1246" s="230"/>
      <c r="G1246" s="230"/>
      <c r="H1246" s="230"/>
      <c r="I1246" s="230"/>
      <c r="J1246" s="230"/>
      <c r="K1246" s="230"/>
      <c r="L1246" s="230"/>
      <c r="M1246" s="230"/>
      <c r="N1246" s="230"/>
      <c r="O1246" s="230"/>
      <c r="P1246" s="231"/>
      <c r="Q1246" s="231"/>
      <c r="R1246" s="231"/>
      <c r="S1246" s="231"/>
      <c r="T1246" s="231"/>
      <c r="U1246" s="231"/>
      <c r="V1246" s="231"/>
      <c r="W1246" s="231"/>
      <c r="X1246" s="231"/>
      <c r="Y1246" s="231"/>
      <c r="Z1246" s="231"/>
      <c r="AA1246" s="231"/>
      <c r="AB1246" s="231"/>
      <c r="AC1246" s="231"/>
    </row>
    <row r="1247" spans="3:29" ht="12.75" customHeight="1">
      <c r="C1247" s="404" t="s">
        <v>135</v>
      </c>
      <c r="D1247" s="404"/>
      <c r="E1247" s="404"/>
      <c r="F1247" s="404"/>
      <c r="G1247" s="404"/>
      <c r="H1247" s="404"/>
      <c r="I1247" s="404"/>
      <c r="J1247" s="404"/>
      <c r="K1247" s="404"/>
      <c r="L1247" s="404"/>
      <c r="M1247" s="404"/>
      <c r="N1247" s="404"/>
      <c r="O1247" s="404"/>
      <c r="P1247" s="344">
        <f>SUM(P1249:V1251)</f>
        <v>0</v>
      </c>
      <c r="Q1247" s="344"/>
      <c r="R1247" s="344"/>
      <c r="S1247" s="344"/>
      <c r="T1247" s="344"/>
      <c r="U1247" s="344"/>
      <c r="V1247" s="344"/>
      <c r="W1247" s="344">
        <f>SUM(W1249:AC1251)</f>
        <v>0</v>
      </c>
      <c r="X1247" s="344"/>
      <c r="Y1247" s="344"/>
      <c r="Z1247" s="344"/>
      <c r="AA1247" s="344"/>
      <c r="AB1247" s="344"/>
      <c r="AC1247" s="344"/>
    </row>
    <row r="1248" spans="3:29" ht="12.75" customHeight="1">
      <c r="C1248" s="405"/>
      <c r="D1248" s="405"/>
      <c r="E1248" s="405"/>
      <c r="F1248" s="405"/>
      <c r="G1248" s="405"/>
      <c r="H1248" s="405"/>
      <c r="I1248" s="405"/>
      <c r="J1248" s="405"/>
      <c r="K1248" s="405"/>
      <c r="L1248" s="405"/>
      <c r="M1248" s="405"/>
      <c r="N1248" s="405"/>
      <c r="O1248" s="405"/>
      <c r="P1248" s="408"/>
      <c r="Q1248" s="408"/>
      <c r="R1248" s="408"/>
      <c r="S1248" s="408"/>
      <c r="T1248" s="408"/>
      <c r="U1248" s="408"/>
      <c r="V1248" s="408"/>
      <c r="W1248" s="408"/>
      <c r="X1248" s="408"/>
      <c r="Y1248" s="408"/>
      <c r="Z1248" s="408"/>
      <c r="AA1248" s="408"/>
      <c r="AB1248" s="408"/>
      <c r="AC1248" s="408"/>
    </row>
    <row r="1249" spans="1:45" ht="12.75" customHeight="1">
      <c r="C1249" s="263"/>
      <c r="D1249" s="263"/>
      <c r="E1249" s="263"/>
      <c r="F1249" s="263"/>
      <c r="G1249" s="263"/>
      <c r="H1249" s="263"/>
      <c r="I1249" s="263"/>
      <c r="J1249" s="263"/>
      <c r="K1249" s="263"/>
      <c r="L1249" s="263"/>
      <c r="M1249" s="263"/>
      <c r="N1249" s="263"/>
      <c r="O1249" s="263"/>
      <c r="P1249" s="265"/>
      <c r="Q1249" s="265"/>
      <c r="R1249" s="265"/>
      <c r="S1249" s="265"/>
      <c r="T1249" s="265"/>
      <c r="U1249" s="265"/>
      <c r="V1249" s="265"/>
      <c r="W1249" s="265"/>
      <c r="X1249" s="265"/>
      <c r="Y1249" s="265"/>
      <c r="Z1249" s="265"/>
      <c r="AA1249" s="265"/>
      <c r="AB1249" s="265"/>
      <c r="AC1249" s="265"/>
    </row>
    <row r="1250" spans="1:45" ht="13.5" hidden="1" customHeight="1">
      <c r="C1250" s="228"/>
      <c r="D1250" s="228"/>
      <c r="E1250" s="228"/>
      <c r="F1250" s="228"/>
      <c r="G1250" s="228"/>
      <c r="H1250" s="228"/>
      <c r="I1250" s="228"/>
      <c r="J1250" s="228"/>
      <c r="K1250" s="228"/>
      <c r="L1250" s="228"/>
      <c r="M1250" s="228"/>
      <c r="N1250" s="228"/>
      <c r="O1250" s="228"/>
      <c r="P1250" s="199"/>
      <c r="Q1250" s="199"/>
      <c r="R1250" s="199"/>
      <c r="S1250" s="199"/>
      <c r="T1250" s="199"/>
      <c r="U1250" s="199"/>
      <c r="V1250" s="199"/>
      <c r="W1250" s="199"/>
      <c r="X1250" s="199"/>
      <c r="Y1250" s="199"/>
      <c r="Z1250" s="199"/>
      <c r="AA1250" s="199"/>
      <c r="AB1250" s="199"/>
      <c r="AC1250" s="199"/>
    </row>
    <row r="1251" spans="1:45" ht="13.5" hidden="1" customHeight="1">
      <c r="C1251" s="230"/>
      <c r="D1251" s="230"/>
      <c r="E1251" s="230"/>
      <c r="F1251" s="230"/>
      <c r="G1251" s="230"/>
      <c r="H1251" s="230"/>
      <c r="I1251" s="230"/>
      <c r="J1251" s="230"/>
      <c r="K1251" s="230"/>
      <c r="L1251" s="230"/>
      <c r="M1251" s="230"/>
      <c r="N1251" s="230"/>
      <c r="O1251" s="230"/>
      <c r="P1251" s="231"/>
      <c r="Q1251" s="231"/>
      <c r="R1251" s="231"/>
      <c r="S1251" s="231"/>
      <c r="T1251" s="231"/>
      <c r="U1251" s="231"/>
      <c r="V1251" s="231"/>
      <c r="W1251" s="231"/>
      <c r="X1251" s="231"/>
      <c r="Y1251" s="231"/>
      <c r="Z1251" s="231"/>
      <c r="AA1251" s="231"/>
      <c r="AB1251" s="231"/>
      <c r="AC1251" s="231"/>
    </row>
    <row r="1252" spans="1:45" ht="13.5" customHeight="1">
      <c r="C1252" s="444" t="s">
        <v>36</v>
      </c>
      <c r="D1252" s="444"/>
      <c r="E1252" s="444"/>
      <c r="F1252" s="444"/>
      <c r="G1252" s="444"/>
      <c r="H1252" s="444"/>
      <c r="I1252" s="444"/>
      <c r="J1252" s="444"/>
      <c r="K1252" s="444"/>
      <c r="L1252" s="444"/>
      <c r="M1252" s="444"/>
      <c r="N1252" s="444"/>
      <c r="O1252" s="444"/>
      <c r="P1252" s="176">
        <f>P1225+P1230+P1242+P1247</f>
        <v>12125</v>
      </c>
      <c r="Q1252" s="176"/>
      <c r="R1252" s="176"/>
      <c r="S1252" s="176"/>
      <c r="T1252" s="176"/>
      <c r="U1252" s="176"/>
      <c r="V1252" s="176"/>
      <c r="W1252" s="176">
        <f>W1225+W1230+W1242+W1247</f>
        <v>11744</v>
      </c>
      <c r="X1252" s="176"/>
      <c r="Y1252" s="176"/>
      <c r="Z1252" s="176"/>
      <c r="AA1252" s="176"/>
      <c r="AB1252" s="176"/>
      <c r="AC1252" s="176"/>
    </row>
    <row r="1253" spans="1:45" ht="13.5" customHeight="1"/>
    <row r="1254" spans="1:45" ht="15">
      <c r="A1254" s="86" t="s">
        <v>448</v>
      </c>
      <c r="B1254" s="83"/>
      <c r="C1254" s="376" t="s">
        <v>449</v>
      </c>
      <c r="D1254" s="376"/>
      <c r="E1254" s="376"/>
      <c r="F1254" s="376"/>
      <c r="G1254" s="376"/>
      <c r="H1254" s="376"/>
      <c r="I1254" s="376"/>
      <c r="J1254" s="376"/>
      <c r="K1254" s="376"/>
      <c r="L1254" s="376"/>
      <c r="M1254" s="376"/>
      <c r="N1254" s="376"/>
      <c r="O1254" s="376"/>
      <c r="P1254" s="376"/>
      <c r="Q1254" s="376"/>
      <c r="R1254" s="376"/>
      <c r="S1254" s="376"/>
      <c r="T1254" s="376"/>
      <c r="U1254" s="376"/>
      <c r="V1254" s="376"/>
      <c r="W1254" s="376"/>
      <c r="X1254" s="376"/>
      <c r="Y1254" s="376"/>
      <c r="Z1254" s="376"/>
      <c r="AA1254" s="376"/>
      <c r="AB1254" s="376"/>
      <c r="AC1254" s="376"/>
      <c r="AD1254" s="376"/>
      <c r="AE1254" s="376"/>
      <c r="AF1254" s="376"/>
      <c r="AG1254" s="376"/>
      <c r="AH1254" s="376"/>
      <c r="AI1254" s="376"/>
      <c r="AJ1254" s="376"/>
      <c r="AK1254" s="376"/>
      <c r="AL1254" s="376"/>
      <c r="AM1254" s="376"/>
      <c r="AN1254" s="376"/>
      <c r="AO1254" s="376"/>
      <c r="AP1254" s="376"/>
      <c r="AQ1254" s="376"/>
      <c r="AR1254" s="376"/>
      <c r="AS1254" s="376"/>
    </row>
    <row r="1255" spans="1:45" ht="6.75" customHeight="1"/>
    <row r="1256" spans="1:45" ht="12.75" customHeight="1">
      <c r="A1256" s="87" t="s">
        <v>12</v>
      </c>
      <c r="B1256" s="85"/>
      <c r="C1256" s="297" t="s">
        <v>451</v>
      </c>
      <c r="D1256" s="297"/>
      <c r="E1256" s="297"/>
      <c r="F1256" s="297"/>
      <c r="G1256" s="297"/>
      <c r="H1256" s="297"/>
      <c r="I1256" s="297"/>
      <c r="J1256" s="297"/>
      <c r="K1256" s="297"/>
      <c r="L1256" s="297"/>
      <c r="M1256" s="297"/>
      <c r="N1256" s="297"/>
      <c r="O1256" s="297"/>
      <c r="P1256" s="297"/>
      <c r="Q1256" s="297"/>
      <c r="R1256" s="297"/>
      <c r="S1256" s="297"/>
      <c r="T1256" s="297"/>
      <c r="U1256" s="297"/>
      <c r="V1256" s="297"/>
      <c r="W1256" s="297"/>
      <c r="X1256" s="297"/>
      <c r="Y1256" s="297"/>
      <c r="Z1256" s="297"/>
      <c r="AA1256" s="297"/>
      <c r="AB1256" s="297"/>
      <c r="AC1256" s="297"/>
      <c r="AD1256" s="297"/>
      <c r="AE1256" s="297"/>
      <c r="AF1256" s="297"/>
      <c r="AG1256" s="297"/>
      <c r="AH1256" s="297"/>
      <c r="AI1256" s="297"/>
      <c r="AJ1256" s="297"/>
      <c r="AK1256" s="297"/>
      <c r="AL1256" s="297"/>
      <c r="AM1256" s="297"/>
      <c r="AN1256" s="297"/>
      <c r="AO1256" s="297"/>
      <c r="AP1256" s="297"/>
      <c r="AQ1256" s="297"/>
      <c r="AR1256" s="297"/>
      <c r="AS1256" s="297"/>
    </row>
    <row r="1257" spans="1:45" ht="12.75" hidden="1" customHeight="1">
      <c r="C1257" s="67" t="s">
        <v>1257</v>
      </c>
    </row>
    <row r="1258" spans="1:45" ht="12.75" hidden="1" customHeight="1">
      <c r="C1258" s="69" t="s">
        <v>1258</v>
      </c>
    </row>
    <row r="1259" spans="1:45" ht="12.75" customHeight="1">
      <c r="C1259" s="272" t="s">
        <v>1561</v>
      </c>
      <c r="D1259" s="272"/>
      <c r="E1259" s="272"/>
      <c r="F1259" s="272"/>
      <c r="G1259" s="272"/>
      <c r="H1259" s="272"/>
      <c r="I1259" s="272"/>
      <c r="J1259" s="272"/>
      <c r="K1259" s="272"/>
      <c r="L1259" s="272"/>
      <c r="M1259" s="272"/>
      <c r="N1259" s="272"/>
      <c r="O1259" s="272"/>
      <c r="P1259" s="272"/>
      <c r="Q1259" s="272"/>
      <c r="R1259" s="272"/>
      <c r="S1259" s="272"/>
      <c r="T1259" s="272"/>
      <c r="U1259" s="272"/>
      <c r="V1259" s="272"/>
      <c r="W1259" s="272"/>
      <c r="X1259" s="272"/>
      <c r="Y1259" s="272"/>
      <c r="Z1259" s="272"/>
      <c r="AA1259" s="272"/>
      <c r="AB1259" s="272"/>
      <c r="AC1259" s="272"/>
      <c r="AD1259" s="272"/>
      <c r="AE1259" s="272"/>
      <c r="AF1259" s="272"/>
      <c r="AG1259" s="272"/>
      <c r="AH1259" s="272"/>
      <c r="AI1259" s="272"/>
      <c r="AJ1259" s="272"/>
      <c r="AK1259" s="272"/>
      <c r="AL1259" s="272"/>
      <c r="AM1259" s="272"/>
      <c r="AN1259" s="272"/>
      <c r="AO1259" s="272"/>
      <c r="AP1259" s="272"/>
      <c r="AQ1259" s="272"/>
      <c r="AR1259" s="272"/>
      <c r="AS1259" s="272"/>
    </row>
    <row r="1260" spans="1:45" ht="12.75" hidden="1" customHeight="1">
      <c r="C1260" s="251" t="s">
        <v>1320</v>
      </c>
      <c r="D1260" s="251"/>
      <c r="E1260" s="251"/>
      <c r="F1260" s="251"/>
      <c r="G1260" s="251"/>
      <c r="H1260" s="251"/>
      <c r="I1260" s="251"/>
      <c r="J1260" s="251"/>
      <c r="K1260" s="251"/>
      <c r="L1260" s="251"/>
      <c r="M1260" s="251"/>
      <c r="N1260" s="251"/>
      <c r="O1260" s="251"/>
      <c r="P1260" s="251"/>
      <c r="Q1260" s="251"/>
      <c r="R1260" s="251"/>
      <c r="S1260" s="251"/>
      <c r="T1260" s="251"/>
      <c r="U1260" s="251"/>
      <c r="V1260" s="251"/>
      <c r="W1260" s="251"/>
      <c r="X1260" s="251"/>
      <c r="Y1260" s="251"/>
      <c r="Z1260" s="251"/>
      <c r="AA1260" s="251"/>
      <c r="AB1260" s="251"/>
      <c r="AC1260" s="251"/>
      <c r="AD1260" s="251"/>
      <c r="AE1260" s="251"/>
      <c r="AF1260" s="251"/>
      <c r="AG1260" s="251"/>
      <c r="AH1260" s="251"/>
      <c r="AI1260" s="251"/>
      <c r="AJ1260" s="251"/>
      <c r="AK1260" s="251"/>
      <c r="AL1260" s="251"/>
      <c r="AM1260" s="251"/>
      <c r="AN1260" s="251"/>
      <c r="AO1260" s="251"/>
      <c r="AP1260" s="251"/>
      <c r="AQ1260" s="251"/>
      <c r="AR1260" s="251"/>
      <c r="AS1260" s="251"/>
    </row>
    <row r="1261" spans="1:45" ht="12.75" hidden="1" customHeight="1">
      <c r="C1261" s="251"/>
      <c r="D1261" s="251"/>
      <c r="E1261" s="251"/>
      <c r="F1261" s="251"/>
      <c r="G1261" s="251"/>
      <c r="H1261" s="251"/>
      <c r="I1261" s="251"/>
      <c r="J1261" s="251"/>
      <c r="K1261" s="251"/>
      <c r="L1261" s="251"/>
      <c r="M1261" s="251"/>
      <c r="N1261" s="251"/>
      <c r="O1261" s="251"/>
      <c r="P1261" s="251"/>
      <c r="Q1261" s="251"/>
      <c r="R1261" s="251"/>
      <c r="S1261" s="251"/>
      <c r="T1261" s="251"/>
      <c r="U1261" s="251"/>
      <c r="V1261" s="251"/>
      <c r="W1261" s="251"/>
      <c r="X1261" s="251"/>
      <c r="Y1261" s="251"/>
      <c r="Z1261" s="251"/>
      <c r="AA1261" s="251"/>
      <c r="AB1261" s="251"/>
      <c r="AC1261" s="251"/>
      <c r="AD1261" s="251"/>
      <c r="AE1261" s="251"/>
      <c r="AF1261" s="251"/>
      <c r="AG1261" s="251"/>
      <c r="AH1261" s="251"/>
      <c r="AI1261" s="251"/>
      <c r="AJ1261" s="251"/>
      <c r="AK1261" s="251"/>
      <c r="AL1261" s="251"/>
      <c r="AM1261" s="251"/>
      <c r="AN1261" s="251"/>
      <c r="AO1261" s="251"/>
      <c r="AP1261" s="251"/>
      <c r="AQ1261" s="251"/>
      <c r="AR1261" s="251"/>
      <c r="AS1261" s="251"/>
    </row>
    <row r="1262" spans="1:45" ht="12.75" hidden="1" customHeight="1">
      <c r="C1262" s="722" t="s">
        <v>1321</v>
      </c>
      <c r="D1262" s="722"/>
      <c r="E1262" s="722"/>
      <c r="F1262" s="722"/>
      <c r="G1262" s="722"/>
      <c r="H1262" s="722"/>
      <c r="I1262" s="722"/>
      <c r="J1262" s="722"/>
      <c r="K1262" s="722"/>
      <c r="L1262" s="722"/>
      <c r="M1262" s="722"/>
      <c r="N1262" s="722"/>
      <c r="O1262" s="722"/>
      <c r="P1262" s="722"/>
      <c r="Q1262" s="722"/>
      <c r="R1262" s="722"/>
      <c r="S1262" s="722"/>
      <c r="T1262" s="722"/>
      <c r="U1262" s="722"/>
      <c r="V1262" s="722"/>
      <c r="W1262" s="722"/>
      <c r="X1262" s="722"/>
      <c r="Y1262" s="722"/>
      <c r="Z1262" s="722"/>
      <c r="AA1262" s="722"/>
      <c r="AB1262" s="722"/>
      <c r="AC1262" s="722"/>
      <c r="AD1262" s="722"/>
      <c r="AE1262" s="722"/>
      <c r="AF1262" s="722"/>
      <c r="AG1262" s="722"/>
      <c r="AH1262" s="722"/>
      <c r="AI1262" s="722"/>
      <c r="AJ1262" s="722"/>
      <c r="AK1262" s="722"/>
      <c r="AL1262" s="722"/>
      <c r="AM1262" s="722"/>
      <c r="AN1262" s="722"/>
      <c r="AO1262" s="722"/>
      <c r="AP1262" s="722"/>
      <c r="AQ1262" s="722"/>
      <c r="AR1262" s="722"/>
      <c r="AS1262" s="722"/>
    </row>
    <row r="1263" spans="1:45" ht="12.75" hidden="1" customHeight="1">
      <c r="C1263" s="722"/>
      <c r="D1263" s="722"/>
      <c r="E1263" s="722"/>
      <c r="F1263" s="722"/>
      <c r="G1263" s="722"/>
      <c r="H1263" s="722"/>
      <c r="I1263" s="722"/>
      <c r="J1263" s="722"/>
      <c r="K1263" s="722"/>
      <c r="L1263" s="722"/>
      <c r="M1263" s="722"/>
      <c r="N1263" s="722"/>
      <c r="O1263" s="722"/>
      <c r="P1263" s="722"/>
      <c r="Q1263" s="722"/>
      <c r="R1263" s="722"/>
      <c r="S1263" s="722"/>
      <c r="T1263" s="722"/>
      <c r="U1263" s="722"/>
      <c r="V1263" s="722"/>
      <c r="W1263" s="722"/>
      <c r="X1263" s="722"/>
      <c r="Y1263" s="722"/>
      <c r="Z1263" s="722"/>
      <c r="AA1263" s="722"/>
      <c r="AB1263" s="722"/>
      <c r="AC1263" s="722"/>
      <c r="AD1263" s="722"/>
      <c r="AE1263" s="722"/>
      <c r="AF1263" s="722"/>
      <c r="AG1263" s="722"/>
      <c r="AH1263" s="722"/>
      <c r="AI1263" s="722"/>
      <c r="AJ1263" s="722"/>
      <c r="AK1263" s="722"/>
      <c r="AL1263" s="722"/>
      <c r="AM1263" s="722"/>
      <c r="AN1263" s="722"/>
      <c r="AO1263" s="722"/>
      <c r="AP1263" s="722"/>
      <c r="AQ1263" s="722"/>
      <c r="AR1263" s="722"/>
      <c r="AS1263" s="722"/>
    </row>
    <row r="1264" spans="1:45" ht="12.75" hidden="1" customHeight="1">
      <c r="C1264" s="242" t="s">
        <v>1320</v>
      </c>
      <c r="D1264" s="242"/>
      <c r="E1264" s="242"/>
      <c r="F1264" s="242"/>
      <c r="G1264" s="242"/>
      <c r="H1264" s="242"/>
      <c r="I1264" s="242"/>
      <c r="J1264" s="242"/>
      <c r="K1264" s="242"/>
      <c r="L1264" s="242"/>
      <c r="M1264" s="242"/>
      <c r="N1264" s="242"/>
      <c r="O1264" s="242"/>
      <c r="P1264" s="242"/>
      <c r="Q1264" s="242"/>
      <c r="R1264" s="242"/>
      <c r="S1264" s="242"/>
      <c r="T1264" s="242"/>
      <c r="U1264" s="242"/>
      <c r="V1264" s="242"/>
      <c r="W1264" s="242"/>
      <c r="X1264" s="242"/>
      <c r="Y1264" s="242"/>
      <c r="Z1264" s="242"/>
      <c r="AA1264" s="242"/>
      <c r="AB1264" s="242"/>
      <c r="AC1264" s="242"/>
      <c r="AD1264" s="242"/>
      <c r="AE1264" s="242"/>
      <c r="AF1264" s="242"/>
      <c r="AG1264" s="242"/>
      <c r="AH1264" s="242"/>
      <c r="AI1264" s="242"/>
      <c r="AJ1264" s="242"/>
      <c r="AK1264" s="242"/>
      <c r="AL1264" s="242"/>
      <c r="AM1264" s="242"/>
      <c r="AN1264" s="242"/>
      <c r="AO1264" s="242"/>
      <c r="AP1264" s="242"/>
      <c r="AQ1264" s="242"/>
      <c r="AR1264" s="242"/>
      <c r="AS1264" s="242"/>
    </row>
    <row r="1265" spans="3:45" ht="12.75" hidden="1" customHeight="1">
      <c r="C1265" s="242"/>
      <c r="D1265" s="242"/>
      <c r="E1265" s="242"/>
      <c r="F1265" s="242"/>
      <c r="G1265" s="242"/>
      <c r="H1265" s="242"/>
      <c r="I1265" s="242"/>
      <c r="J1265" s="242"/>
      <c r="K1265" s="242"/>
      <c r="L1265" s="242"/>
      <c r="M1265" s="242"/>
      <c r="N1265" s="242"/>
      <c r="O1265" s="242"/>
      <c r="P1265" s="242"/>
      <c r="Q1265" s="242"/>
      <c r="R1265" s="242"/>
      <c r="S1265" s="242"/>
      <c r="T1265" s="242"/>
      <c r="U1265" s="242"/>
      <c r="V1265" s="242"/>
      <c r="W1265" s="242"/>
      <c r="X1265" s="242"/>
      <c r="Y1265" s="242"/>
      <c r="Z1265" s="242"/>
      <c r="AA1265" s="242"/>
      <c r="AB1265" s="242"/>
      <c r="AC1265" s="242"/>
      <c r="AD1265" s="242"/>
      <c r="AE1265" s="242"/>
      <c r="AF1265" s="242"/>
      <c r="AG1265" s="242"/>
      <c r="AH1265" s="242"/>
      <c r="AI1265" s="242"/>
      <c r="AJ1265" s="242"/>
      <c r="AK1265" s="242"/>
      <c r="AL1265" s="242"/>
      <c r="AM1265" s="242"/>
      <c r="AN1265" s="242"/>
      <c r="AO1265" s="242"/>
      <c r="AP1265" s="242"/>
      <c r="AQ1265" s="242"/>
      <c r="AR1265" s="242"/>
      <c r="AS1265" s="242"/>
    </row>
    <row r="1266" spans="3:45" ht="12.75" hidden="1" customHeight="1"/>
    <row r="1267" spans="3:45" ht="12.75" hidden="1" customHeight="1">
      <c r="C1267" s="256" t="s">
        <v>1259</v>
      </c>
      <c r="D1267" s="256"/>
      <c r="E1267" s="256"/>
      <c r="F1267" s="256"/>
      <c r="G1267" s="256"/>
      <c r="H1267" s="256"/>
      <c r="I1267" s="256"/>
      <c r="J1267" s="256"/>
      <c r="K1267" s="256"/>
      <c r="L1267" s="256"/>
      <c r="M1267" s="256"/>
      <c r="N1267" s="256"/>
      <c r="O1267" s="256"/>
      <c r="P1267" s="256"/>
      <c r="Q1267" s="256"/>
      <c r="R1267" s="256"/>
      <c r="S1267" s="256"/>
      <c r="T1267" s="256"/>
      <c r="U1267" s="256"/>
      <c r="V1267" s="256"/>
      <c r="W1267" s="256"/>
      <c r="X1267" s="256"/>
      <c r="Y1267" s="256"/>
      <c r="Z1267" s="256"/>
      <c r="AA1267" s="256"/>
      <c r="AB1267" s="256"/>
      <c r="AC1267" s="256"/>
      <c r="AD1267" s="256"/>
      <c r="AE1267" s="256"/>
      <c r="AF1267" s="256"/>
      <c r="AG1267" s="256"/>
      <c r="AH1267" s="256"/>
      <c r="AI1267" s="256"/>
      <c r="AJ1267" s="256"/>
      <c r="AK1267" s="256"/>
      <c r="AL1267" s="256"/>
      <c r="AM1267" s="256"/>
      <c r="AN1267" s="256"/>
      <c r="AO1267" s="256"/>
      <c r="AP1267" s="256"/>
      <c r="AQ1267" s="256"/>
      <c r="AR1267" s="256"/>
      <c r="AS1267" s="256"/>
    </row>
    <row r="1268" spans="3:45" ht="12.75" hidden="1" customHeight="1">
      <c r="C1268" s="66"/>
      <c r="D1268" s="15"/>
      <c r="E1268" s="15"/>
      <c r="F1268" s="15"/>
      <c r="G1268" s="15"/>
      <c r="H1268" s="15"/>
      <c r="I1268" s="15"/>
      <c r="J1268" s="15"/>
      <c r="K1268" s="15"/>
      <c r="L1268" s="15"/>
      <c r="M1268" s="15"/>
    </row>
    <row r="1269" spans="3:45" ht="12.75" hidden="1" customHeight="1">
      <c r="C1269" s="256" t="s">
        <v>1260</v>
      </c>
      <c r="D1269" s="256"/>
      <c r="E1269" s="256"/>
      <c r="F1269" s="256"/>
      <c r="G1269" s="256"/>
      <c r="H1269" s="256"/>
      <c r="I1269" s="256"/>
      <c r="J1269" s="256"/>
      <c r="K1269" s="256"/>
      <c r="L1269" s="256"/>
      <c r="M1269" s="256"/>
      <c r="N1269" s="256"/>
      <c r="O1269" s="256"/>
      <c r="P1269" s="256"/>
      <c r="Q1269" s="256"/>
      <c r="R1269" s="256"/>
      <c r="S1269" s="256"/>
      <c r="T1269" s="256"/>
      <c r="U1269" s="256"/>
      <c r="V1269" s="256"/>
      <c r="W1269" s="256"/>
      <c r="X1269" s="256"/>
      <c r="Y1269" s="256"/>
      <c r="Z1269" s="256"/>
      <c r="AA1269" s="256"/>
      <c r="AB1269" s="256"/>
      <c r="AC1269" s="256"/>
      <c r="AD1269" s="256"/>
      <c r="AE1269" s="256"/>
      <c r="AF1269" s="256"/>
      <c r="AG1269" s="256"/>
      <c r="AH1269" s="256"/>
      <c r="AI1269" s="256"/>
      <c r="AJ1269" s="256"/>
      <c r="AK1269" s="256"/>
      <c r="AL1269" s="256"/>
      <c r="AM1269" s="256"/>
      <c r="AN1269" s="256"/>
      <c r="AO1269" s="256"/>
      <c r="AP1269" s="256"/>
      <c r="AQ1269" s="256"/>
      <c r="AR1269" s="256"/>
      <c r="AS1269" s="256"/>
    </row>
    <row r="1270" spans="3:45" ht="12.75" hidden="1" customHeight="1">
      <c r="C1270" s="66"/>
      <c r="D1270" s="15"/>
      <c r="E1270" s="15"/>
      <c r="F1270" s="15"/>
      <c r="G1270" s="15"/>
      <c r="H1270" s="15"/>
      <c r="I1270" s="15"/>
      <c r="J1270" s="15"/>
      <c r="K1270" s="15"/>
      <c r="L1270" s="15"/>
      <c r="M1270" s="15"/>
    </row>
    <row r="1271" spans="3:45" ht="12.75" hidden="1" customHeight="1">
      <c r="C1271" s="242" t="s">
        <v>1261</v>
      </c>
      <c r="D1271" s="242"/>
      <c r="E1271" s="242"/>
      <c r="F1271" s="242"/>
      <c r="G1271" s="242"/>
      <c r="H1271" s="242"/>
      <c r="I1271" s="242"/>
      <c r="J1271" s="242"/>
      <c r="K1271" s="242"/>
      <c r="L1271" s="242"/>
      <c r="M1271" s="242"/>
      <c r="N1271" s="242"/>
      <c r="O1271" s="242"/>
      <c r="P1271" s="242"/>
      <c r="Q1271" s="242"/>
      <c r="R1271" s="242"/>
      <c r="S1271" s="242"/>
      <c r="T1271" s="242"/>
      <c r="U1271" s="242"/>
      <c r="V1271" s="242"/>
      <c r="W1271" s="242"/>
      <c r="X1271" s="242"/>
      <c r="Y1271" s="242"/>
      <c r="Z1271" s="242"/>
      <c r="AA1271" s="242"/>
      <c r="AB1271" s="242"/>
      <c r="AC1271" s="242"/>
      <c r="AD1271" s="242"/>
      <c r="AE1271" s="242"/>
      <c r="AF1271" s="242"/>
      <c r="AG1271" s="242"/>
      <c r="AH1271" s="242"/>
      <c r="AI1271" s="242"/>
      <c r="AJ1271" s="242"/>
      <c r="AK1271" s="242"/>
      <c r="AL1271" s="242"/>
      <c r="AM1271" s="242"/>
      <c r="AN1271" s="242"/>
      <c r="AO1271" s="242"/>
      <c r="AP1271" s="242"/>
      <c r="AQ1271" s="242"/>
      <c r="AR1271" s="242"/>
      <c r="AS1271" s="242"/>
    </row>
    <row r="1272" spans="3:45" ht="12.75" hidden="1" customHeight="1">
      <c r="C1272" s="242"/>
      <c r="D1272" s="242"/>
      <c r="E1272" s="242"/>
      <c r="F1272" s="242"/>
      <c r="G1272" s="242"/>
      <c r="H1272" s="242"/>
      <c r="I1272" s="242"/>
      <c r="J1272" s="242"/>
      <c r="K1272" s="242"/>
      <c r="L1272" s="242"/>
      <c r="M1272" s="242"/>
      <c r="N1272" s="242"/>
      <c r="O1272" s="242"/>
      <c r="P1272" s="242"/>
      <c r="Q1272" s="242"/>
      <c r="R1272" s="242"/>
      <c r="S1272" s="242"/>
      <c r="T1272" s="242"/>
      <c r="U1272" s="242"/>
      <c r="V1272" s="242"/>
      <c r="W1272" s="242"/>
      <c r="X1272" s="242"/>
      <c r="Y1272" s="242"/>
      <c r="Z1272" s="242"/>
      <c r="AA1272" s="242"/>
      <c r="AB1272" s="242"/>
      <c r="AC1272" s="242"/>
      <c r="AD1272" s="242"/>
      <c r="AE1272" s="242"/>
      <c r="AF1272" s="242"/>
      <c r="AG1272" s="242"/>
      <c r="AH1272" s="242"/>
      <c r="AI1272" s="242"/>
      <c r="AJ1272" s="242"/>
      <c r="AK1272" s="242"/>
      <c r="AL1272" s="242"/>
      <c r="AM1272" s="242"/>
      <c r="AN1272" s="242"/>
      <c r="AO1272" s="242"/>
      <c r="AP1272" s="242"/>
      <c r="AQ1272" s="242"/>
      <c r="AR1272" s="242"/>
      <c r="AS1272" s="242"/>
    </row>
    <row r="1273" spans="3:45" ht="12.75" hidden="1" customHeight="1">
      <c r="C1273" s="66"/>
      <c r="D1273" s="15"/>
      <c r="E1273" s="15"/>
      <c r="F1273" s="15"/>
      <c r="G1273" s="15"/>
      <c r="H1273" s="15"/>
      <c r="I1273" s="15"/>
      <c r="J1273" s="15"/>
      <c r="K1273" s="15"/>
      <c r="L1273" s="15"/>
      <c r="M1273" s="15"/>
    </row>
    <row r="1274" spans="3:45" ht="12.75" hidden="1" customHeight="1">
      <c r="C1274" s="242" t="s">
        <v>1263</v>
      </c>
      <c r="D1274" s="242"/>
      <c r="E1274" s="242"/>
      <c r="F1274" s="242"/>
      <c r="G1274" s="242"/>
      <c r="H1274" s="242"/>
      <c r="I1274" s="242"/>
      <c r="J1274" s="242"/>
      <c r="K1274" s="242"/>
      <c r="L1274" s="242"/>
      <c r="M1274" s="242"/>
      <c r="N1274" s="242"/>
      <c r="O1274" s="242"/>
      <c r="P1274" s="242"/>
      <c r="Q1274" s="242"/>
      <c r="R1274" s="242"/>
      <c r="S1274" s="242"/>
      <c r="T1274" s="242"/>
      <c r="U1274" s="242"/>
      <c r="V1274" s="242"/>
      <c r="W1274" s="242"/>
      <c r="X1274" s="242"/>
      <c r="Y1274" s="242"/>
      <c r="Z1274" s="242"/>
      <c r="AA1274" s="242"/>
      <c r="AB1274" s="242"/>
      <c r="AC1274" s="242"/>
      <c r="AD1274" s="242"/>
      <c r="AE1274" s="242"/>
      <c r="AF1274" s="242"/>
      <c r="AG1274" s="242"/>
      <c r="AH1274" s="242"/>
      <c r="AI1274" s="242"/>
      <c r="AJ1274" s="242"/>
      <c r="AK1274" s="242"/>
      <c r="AL1274" s="242"/>
      <c r="AM1274" s="242"/>
      <c r="AN1274" s="242"/>
      <c r="AO1274" s="242"/>
      <c r="AP1274" s="242"/>
      <c r="AQ1274" s="242"/>
      <c r="AR1274" s="242"/>
      <c r="AS1274" s="242"/>
    </row>
    <row r="1275" spans="3:45" ht="12.75" hidden="1" customHeight="1">
      <c r="C1275" s="242"/>
      <c r="D1275" s="242"/>
      <c r="E1275" s="242"/>
      <c r="F1275" s="242"/>
      <c r="G1275" s="242"/>
      <c r="H1275" s="242"/>
      <c r="I1275" s="242"/>
      <c r="J1275" s="242"/>
      <c r="K1275" s="242"/>
      <c r="L1275" s="242"/>
      <c r="M1275" s="242"/>
      <c r="N1275" s="242"/>
      <c r="O1275" s="242"/>
      <c r="P1275" s="242"/>
      <c r="Q1275" s="242"/>
      <c r="R1275" s="242"/>
      <c r="S1275" s="242"/>
      <c r="T1275" s="242"/>
      <c r="U1275" s="242"/>
      <c r="V1275" s="242"/>
      <c r="W1275" s="242"/>
      <c r="X1275" s="242"/>
      <c r="Y1275" s="242"/>
      <c r="Z1275" s="242"/>
      <c r="AA1275" s="242"/>
      <c r="AB1275" s="242"/>
      <c r="AC1275" s="242"/>
      <c r="AD1275" s="242"/>
      <c r="AE1275" s="242"/>
      <c r="AF1275" s="242"/>
      <c r="AG1275" s="242"/>
      <c r="AH1275" s="242"/>
      <c r="AI1275" s="242"/>
      <c r="AJ1275" s="242"/>
      <c r="AK1275" s="242"/>
      <c r="AL1275" s="242"/>
      <c r="AM1275" s="242"/>
      <c r="AN1275" s="242"/>
      <c r="AO1275" s="242"/>
      <c r="AP1275" s="242"/>
      <c r="AQ1275" s="242"/>
      <c r="AR1275" s="242"/>
      <c r="AS1275" s="242"/>
    </row>
    <row r="1276" spans="3:45" ht="12.75" hidden="1" customHeight="1">
      <c r="C1276" s="66"/>
      <c r="D1276" s="15"/>
      <c r="E1276" s="15"/>
      <c r="F1276" s="15"/>
      <c r="G1276" s="15"/>
      <c r="H1276" s="15"/>
      <c r="I1276" s="15"/>
      <c r="J1276" s="15"/>
      <c r="K1276" s="15"/>
      <c r="L1276" s="15"/>
      <c r="M1276" s="15"/>
    </row>
    <row r="1277" spans="3:45" ht="12.75" hidden="1" customHeight="1">
      <c r="C1277" s="242" t="s">
        <v>1264</v>
      </c>
      <c r="D1277" s="242"/>
      <c r="E1277" s="242"/>
      <c r="F1277" s="242"/>
      <c r="G1277" s="242"/>
      <c r="H1277" s="242"/>
      <c r="I1277" s="242"/>
      <c r="J1277" s="242"/>
      <c r="K1277" s="242"/>
      <c r="L1277" s="242"/>
      <c r="M1277" s="242"/>
      <c r="N1277" s="242"/>
      <c r="O1277" s="242"/>
      <c r="P1277" s="242"/>
      <c r="Q1277" s="242"/>
      <c r="R1277" s="242"/>
      <c r="S1277" s="242"/>
      <c r="T1277" s="242"/>
      <c r="U1277" s="242"/>
      <c r="V1277" s="242"/>
      <c r="W1277" s="242"/>
      <c r="X1277" s="242"/>
      <c r="Y1277" s="242"/>
      <c r="Z1277" s="242"/>
      <c r="AA1277" s="242"/>
      <c r="AB1277" s="242"/>
      <c r="AC1277" s="242"/>
      <c r="AD1277" s="242"/>
      <c r="AE1277" s="242"/>
      <c r="AF1277" s="242"/>
      <c r="AG1277" s="242"/>
      <c r="AH1277" s="242"/>
      <c r="AI1277" s="242"/>
      <c r="AJ1277" s="242"/>
      <c r="AK1277" s="242"/>
      <c r="AL1277" s="242"/>
      <c r="AM1277" s="242"/>
      <c r="AN1277" s="242"/>
      <c r="AO1277" s="242"/>
      <c r="AP1277" s="242"/>
      <c r="AQ1277" s="242"/>
      <c r="AR1277" s="242"/>
      <c r="AS1277" s="242"/>
    </row>
    <row r="1278" spans="3:45" ht="12.75" hidden="1" customHeight="1">
      <c r="C1278" s="7"/>
      <c r="D1278" s="7"/>
      <c r="E1278" s="7"/>
      <c r="F1278" s="7"/>
      <c r="G1278" s="7"/>
      <c r="H1278" s="7"/>
      <c r="I1278" s="7"/>
      <c r="J1278" s="7"/>
      <c r="K1278" s="7"/>
      <c r="L1278" s="7"/>
      <c r="M1278" s="7"/>
    </row>
    <row r="1279" spans="3:45" ht="12.75" hidden="1" customHeight="1">
      <c r="C1279" s="256" t="s">
        <v>1262</v>
      </c>
      <c r="D1279" s="256"/>
      <c r="E1279" s="256"/>
      <c r="F1279" s="256"/>
      <c r="G1279" s="256"/>
      <c r="H1279" s="256"/>
      <c r="I1279" s="256"/>
      <c r="J1279" s="256"/>
      <c r="K1279" s="256"/>
      <c r="L1279" s="256"/>
      <c r="M1279" s="256"/>
      <c r="N1279" s="256"/>
      <c r="O1279" s="256"/>
      <c r="P1279" s="256"/>
      <c r="Q1279" s="256"/>
      <c r="R1279" s="256"/>
      <c r="S1279" s="256"/>
      <c r="T1279" s="256"/>
      <c r="U1279" s="256"/>
      <c r="V1279" s="256"/>
      <c r="W1279" s="256"/>
      <c r="X1279" s="256"/>
      <c r="Y1279" s="256"/>
      <c r="Z1279" s="256"/>
      <c r="AA1279" s="256"/>
      <c r="AB1279" s="256"/>
      <c r="AC1279" s="256"/>
      <c r="AD1279" s="256"/>
      <c r="AE1279" s="256"/>
      <c r="AF1279" s="256"/>
      <c r="AG1279" s="256"/>
      <c r="AH1279" s="256"/>
      <c r="AI1279" s="256"/>
      <c r="AJ1279" s="256"/>
      <c r="AK1279" s="256"/>
      <c r="AL1279" s="256"/>
      <c r="AM1279" s="256"/>
      <c r="AN1279" s="256"/>
      <c r="AO1279" s="256"/>
      <c r="AP1279" s="256"/>
      <c r="AQ1279" s="256"/>
      <c r="AR1279" s="256"/>
      <c r="AS1279" s="256"/>
    </row>
    <row r="1280" spans="3:45" ht="12.75" hidden="1" customHeight="1">
      <c r="C1280" s="256" t="s">
        <v>539</v>
      </c>
      <c r="D1280" s="256"/>
      <c r="E1280" s="256"/>
      <c r="F1280" s="256"/>
      <c r="G1280" s="256"/>
      <c r="H1280" s="256"/>
      <c r="I1280" s="256"/>
      <c r="J1280" s="256"/>
      <c r="K1280" s="256"/>
      <c r="L1280" s="256"/>
      <c r="M1280" s="256"/>
      <c r="N1280" s="256"/>
      <c r="O1280" s="256"/>
      <c r="P1280" s="256"/>
      <c r="Q1280" s="256"/>
      <c r="R1280" s="256"/>
      <c r="S1280" s="256"/>
      <c r="T1280" s="256"/>
      <c r="U1280" s="256"/>
      <c r="V1280" s="256"/>
      <c r="W1280" s="256"/>
      <c r="X1280" s="256"/>
      <c r="Y1280" s="256"/>
      <c r="Z1280" s="256"/>
      <c r="AA1280" s="256"/>
      <c r="AB1280" s="256"/>
      <c r="AC1280" s="256"/>
      <c r="AD1280" s="256"/>
      <c r="AE1280" s="256"/>
      <c r="AF1280" s="256"/>
      <c r="AG1280" s="256"/>
      <c r="AH1280" s="256"/>
      <c r="AI1280" s="256"/>
      <c r="AJ1280" s="256"/>
      <c r="AK1280" s="256"/>
      <c r="AL1280" s="256"/>
      <c r="AM1280" s="256"/>
      <c r="AN1280" s="256"/>
      <c r="AO1280" s="256"/>
      <c r="AP1280" s="256"/>
      <c r="AQ1280" s="256"/>
      <c r="AR1280" s="256"/>
      <c r="AS1280" s="256"/>
    </row>
    <row r="1281" spans="3:45" ht="12.75" hidden="1" customHeight="1">
      <c r="C1281" s="256" t="s">
        <v>1184</v>
      </c>
      <c r="D1281" s="256"/>
      <c r="E1281" s="256"/>
      <c r="F1281" s="256"/>
      <c r="G1281" s="256"/>
      <c r="H1281" s="256"/>
      <c r="I1281" s="256"/>
      <c r="J1281" s="256"/>
      <c r="K1281" s="256"/>
      <c r="L1281" s="256"/>
      <c r="M1281" s="256"/>
      <c r="N1281" s="256"/>
      <c r="O1281" s="256"/>
      <c r="P1281" s="256"/>
      <c r="Q1281" s="256"/>
      <c r="R1281" s="256"/>
      <c r="S1281" s="256"/>
      <c r="T1281" s="256"/>
      <c r="U1281" s="256"/>
      <c r="V1281" s="256"/>
      <c r="W1281" s="256"/>
      <c r="X1281" s="256"/>
      <c r="Y1281" s="256"/>
      <c r="Z1281" s="256"/>
      <c r="AA1281" s="256"/>
      <c r="AB1281" s="256"/>
      <c r="AC1281" s="256"/>
      <c r="AD1281" s="256"/>
      <c r="AE1281" s="256"/>
      <c r="AF1281" s="256"/>
      <c r="AG1281" s="256"/>
      <c r="AH1281" s="256"/>
      <c r="AI1281" s="256"/>
      <c r="AJ1281" s="256"/>
      <c r="AK1281" s="256"/>
      <c r="AL1281" s="256"/>
      <c r="AM1281" s="256"/>
      <c r="AN1281" s="256"/>
      <c r="AO1281" s="256"/>
      <c r="AP1281" s="256"/>
      <c r="AQ1281" s="256"/>
      <c r="AR1281" s="256"/>
      <c r="AS1281" s="256"/>
    </row>
    <row r="1282" spans="3:45" ht="12.75" hidden="1" customHeight="1">
      <c r="C1282" s="272"/>
      <c r="D1282" s="272"/>
      <c r="E1282" s="272"/>
      <c r="F1282" s="272"/>
      <c r="G1282" s="272"/>
      <c r="H1282" s="272"/>
      <c r="I1282" s="272"/>
      <c r="J1282" s="272"/>
      <c r="K1282" s="272"/>
      <c r="L1282" s="272"/>
      <c r="M1282" s="272"/>
      <c r="N1282" s="272"/>
    </row>
    <row r="1283" spans="3:45" ht="7.5" customHeight="1">
      <c r="C1283" s="129"/>
      <c r="D1283" s="129"/>
      <c r="E1283" s="129"/>
      <c r="F1283" s="129"/>
      <c r="G1283" s="129"/>
      <c r="H1283" s="129"/>
      <c r="I1283" s="129"/>
      <c r="J1283" s="129"/>
      <c r="K1283" s="129"/>
      <c r="L1283" s="129"/>
      <c r="M1283" s="129"/>
      <c r="N1283" s="129"/>
    </row>
    <row r="1284" spans="3:45" ht="7.5" customHeight="1">
      <c r="C1284" s="166"/>
      <c r="D1284" s="166"/>
      <c r="E1284" s="166"/>
      <c r="F1284" s="166"/>
      <c r="G1284" s="166"/>
      <c r="H1284" s="166"/>
      <c r="I1284" s="166"/>
      <c r="J1284" s="166"/>
      <c r="K1284" s="166"/>
      <c r="L1284" s="166"/>
      <c r="M1284" s="166"/>
      <c r="N1284" s="166"/>
    </row>
    <row r="1285" spans="3:45" ht="11.25" customHeight="1">
      <c r="C1285" s="165" t="s">
        <v>1644</v>
      </c>
      <c r="D1285" s="165"/>
      <c r="E1285" s="165"/>
      <c r="F1285" s="165"/>
      <c r="G1285" s="165"/>
      <c r="H1285" s="165"/>
      <c r="I1285" s="165"/>
      <c r="J1285" s="165"/>
      <c r="K1285" s="165"/>
      <c r="L1285" s="165"/>
      <c r="M1285" s="165"/>
      <c r="N1285" s="165"/>
    </row>
    <row r="1286" spans="3:45" ht="12.75" customHeight="1">
      <c r="C1286" s="168" t="s">
        <v>1632</v>
      </c>
      <c r="D1286" s="168"/>
      <c r="E1286" s="168"/>
      <c r="F1286" s="168"/>
      <c r="G1286" s="168"/>
      <c r="H1286" s="168"/>
      <c r="I1286" s="168"/>
      <c r="J1286" s="168"/>
      <c r="K1286" s="168"/>
      <c r="L1286" s="168"/>
      <c r="M1286" s="168"/>
      <c r="N1286" s="168"/>
      <c r="O1286" s="168"/>
      <c r="P1286" s="168"/>
      <c r="Q1286" s="168"/>
      <c r="R1286" s="168"/>
      <c r="S1286" s="168"/>
      <c r="T1286" s="168"/>
      <c r="U1286" s="168"/>
      <c r="V1286" s="168"/>
      <c r="W1286" s="168"/>
      <c r="X1286" s="168"/>
      <c r="Y1286" s="168"/>
      <c r="Z1286" s="168"/>
      <c r="AA1286" s="168"/>
      <c r="AB1286" s="168"/>
      <c r="AC1286" s="168"/>
      <c r="AD1286" s="168"/>
      <c r="AE1286" s="168"/>
      <c r="AF1286" s="168"/>
      <c r="AG1286" s="168"/>
      <c r="AH1286" s="168"/>
      <c r="AI1286" s="168"/>
      <c r="AJ1286" s="168"/>
      <c r="AK1286" s="168"/>
      <c r="AL1286" s="168"/>
      <c r="AM1286" s="168"/>
      <c r="AN1286" s="168"/>
      <c r="AO1286" s="168"/>
      <c r="AP1286" s="168"/>
      <c r="AQ1286" s="168"/>
      <c r="AR1286" s="168"/>
      <c r="AS1286" s="168"/>
    </row>
    <row r="1287" spans="3:45" ht="8.25" customHeight="1">
      <c r="C1287" s="98"/>
      <c r="D1287" s="97"/>
      <c r="E1287" s="97"/>
      <c r="F1287" s="97"/>
      <c r="G1287" s="97"/>
      <c r="H1287" s="97"/>
      <c r="I1287" s="97"/>
      <c r="J1287" s="97"/>
      <c r="K1287" s="97"/>
      <c r="L1287" s="97"/>
      <c r="M1287" s="97"/>
      <c r="N1287" s="97"/>
    </row>
    <row r="1288" spans="3:45" ht="12.75" customHeight="1">
      <c r="C1288" s="526" t="s">
        <v>13</v>
      </c>
      <c r="D1288" s="526"/>
      <c r="E1288" s="526"/>
      <c r="F1288" s="526"/>
      <c r="G1288" s="526"/>
      <c r="H1288" s="526"/>
      <c r="I1288" s="526"/>
      <c r="J1288" s="526"/>
      <c r="K1288" s="526"/>
      <c r="L1288" s="526"/>
      <c r="M1288" s="526"/>
      <c r="N1288" s="526"/>
      <c r="O1288" s="526"/>
      <c r="P1288" s="526"/>
      <c r="Q1288" s="526"/>
      <c r="R1288" s="526"/>
      <c r="S1288" s="526"/>
      <c r="T1288" s="526"/>
      <c r="U1288" s="234" t="s">
        <v>15</v>
      </c>
      <c r="V1288" s="234"/>
      <c r="W1288" s="234"/>
      <c r="X1288" s="234"/>
      <c r="Y1288" s="234"/>
      <c r="Z1288" s="234"/>
      <c r="AA1288" s="234"/>
      <c r="AB1288" s="234"/>
      <c r="AC1288" s="234"/>
      <c r="AD1288" s="234"/>
    </row>
    <row r="1289" spans="3:45" ht="12.75" customHeight="1">
      <c r="C1289" s="526"/>
      <c r="D1289" s="526"/>
      <c r="E1289" s="526"/>
      <c r="F1289" s="526"/>
      <c r="G1289" s="526"/>
      <c r="H1289" s="526"/>
      <c r="I1289" s="526"/>
      <c r="J1289" s="526"/>
      <c r="K1289" s="526"/>
      <c r="L1289" s="526"/>
      <c r="M1289" s="526"/>
      <c r="N1289" s="526"/>
      <c r="O1289" s="526"/>
      <c r="P1289" s="526"/>
      <c r="Q1289" s="526"/>
      <c r="R1289" s="526"/>
      <c r="S1289" s="526"/>
      <c r="T1289" s="526"/>
      <c r="U1289" s="234"/>
      <c r="V1289" s="234"/>
      <c r="W1289" s="234"/>
      <c r="X1289" s="234"/>
      <c r="Y1289" s="234"/>
      <c r="Z1289" s="234"/>
      <c r="AA1289" s="234"/>
      <c r="AB1289" s="234"/>
      <c r="AC1289" s="234"/>
      <c r="AD1289" s="234"/>
    </row>
    <row r="1290" spans="3:45" ht="12.75" customHeight="1">
      <c r="C1290" s="527"/>
      <c r="D1290" s="527"/>
      <c r="E1290" s="527"/>
      <c r="F1290" s="527"/>
      <c r="G1290" s="527"/>
      <c r="H1290" s="527"/>
      <c r="I1290" s="527"/>
      <c r="J1290" s="527"/>
      <c r="K1290" s="527"/>
      <c r="L1290" s="527"/>
      <c r="M1290" s="527"/>
      <c r="N1290" s="527"/>
      <c r="O1290" s="527"/>
      <c r="P1290" s="527"/>
      <c r="Q1290" s="527"/>
      <c r="R1290" s="527"/>
      <c r="S1290" s="527"/>
      <c r="T1290" s="527"/>
      <c r="U1290" s="235"/>
      <c r="V1290" s="235"/>
      <c r="W1290" s="235"/>
      <c r="X1290" s="235"/>
      <c r="Y1290" s="235"/>
      <c r="Z1290" s="235"/>
      <c r="AA1290" s="235"/>
      <c r="AB1290" s="235"/>
      <c r="AC1290" s="235"/>
      <c r="AD1290" s="235"/>
    </row>
    <row r="1291" spans="3:45" ht="12.75" customHeight="1">
      <c r="C1291" s="236" t="s">
        <v>141</v>
      </c>
      <c r="D1291" s="236"/>
      <c r="E1291" s="236"/>
      <c r="F1291" s="236"/>
      <c r="G1291" s="236"/>
      <c r="H1291" s="236"/>
      <c r="I1291" s="236"/>
      <c r="J1291" s="236"/>
      <c r="K1291" s="236"/>
      <c r="L1291" s="236"/>
      <c r="M1291" s="236"/>
      <c r="N1291" s="236"/>
      <c r="O1291" s="236"/>
      <c r="P1291" s="236"/>
      <c r="Q1291" s="236"/>
      <c r="R1291" s="236"/>
      <c r="S1291" s="236"/>
      <c r="T1291" s="236"/>
      <c r="U1291" s="210">
        <v>904</v>
      </c>
      <c r="V1291" s="210"/>
      <c r="W1291" s="210"/>
      <c r="X1291" s="210"/>
      <c r="Y1291" s="210"/>
      <c r="Z1291" s="210"/>
      <c r="AA1291" s="210"/>
      <c r="AB1291" s="210"/>
      <c r="AC1291" s="210"/>
      <c r="AD1291" s="210"/>
    </row>
    <row r="1292" spans="3:45" ht="12.75" customHeight="1">
      <c r="C1292" s="236" t="s">
        <v>142</v>
      </c>
      <c r="D1292" s="236"/>
      <c r="E1292" s="236"/>
      <c r="F1292" s="236"/>
      <c r="G1292" s="236"/>
      <c r="H1292" s="236"/>
      <c r="I1292" s="236"/>
      <c r="J1292" s="236"/>
      <c r="K1292" s="236"/>
      <c r="L1292" s="236"/>
      <c r="M1292" s="236"/>
      <c r="N1292" s="236"/>
      <c r="O1292" s="236"/>
      <c r="P1292" s="236"/>
      <c r="Q1292" s="236"/>
      <c r="R1292" s="236"/>
      <c r="S1292" s="236"/>
      <c r="T1292" s="236"/>
      <c r="U1292" s="537" t="s">
        <v>14</v>
      </c>
      <c r="V1292" s="538"/>
      <c r="W1292" s="538"/>
      <c r="X1292" s="538"/>
      <c r="Y1292" s="538"/>
      <c r="Z1292" s="538"/>
      <c r="AA1292" s="538"/>
      <c r="AB1292" s="538"/>
      <c r="AC1292" s="538"/>
      <c r="AD1292" s="539"/>
    </row>
    <row r="1293" spans="3:45" ht="12.75" customHeight="1">
      <c r="C1293" s="263" t="s">
        <v>143</v>
      </c>
      <c r="D1293" s="263"/>
      <c r="E1293" s="263"/>
      <c r="F1293" s="263"/>
      <c r="G1293" s="263"/>
      <c r="H1293" s="263"/>
      <c r="I1293" s="263"/>
      <c r="J1293" s="263"/>
      <c r="K1293" s="263"/>
      <c r="L1293" s="263"/>
      <c r="M1293" s="263"/>
      <c r="N1293" s="263"/>
      <c r="O1293" s="263"/>
      <c r="P1293" s="263"/>
      <c r="Q1293" s="263"/>
      <c r="R1293" s="263"/>
      <c r="S1293" s="263"/>
      <c r="T1293" s="263"/>
      <c r="U1293" s="348"/>
      <c r="V1293" s="348"/>
      <c r="W1293" s="348"/>
      <c r="X1293" s="348"/>
      <c r="Y1293" s="348"/>
      <c r="Z1293" s="348"/>
      <c r="AA1293" s="348"/>
      <c r="AB1293" s="348"/>
      <c r="AC1293" s="348"/>
      <c r="AD1293" s="348"/>
    </row>
    <row r="1294" spans="3:45" ht="12.75" customHeight="1">
      <c r="C1294" s="228" t="s">
        <v>1322</v>
      </c>
      <c r="D1294" s="228"/>
      <c r="E1294" s="228"/>
      <c r="F1294" s="228"/>
      <c r="G1294" s="228"/>
      <c r="H1294" s="228"/>
      <c r="I1294" s="228"/>
      <c r="J1294" s="228"/>
      <c r="K1294" s="228"/>
      <c r="L1294" s="228"/>
      <c r="M1294" s="228"/>
      <c r="N1294" s="228"/>
      <c r="O1294" s="228"/>
      <c r="P1294" s="228"/>
      <c r="Q1294" s="228"/>
      <c r="R1294" s="228"/>
      <c r="S1294" s="228"/>
      <c r="T1294" s="228"/>
      <c r="U1294" s="229"/>
      <c r="V1294" s="229"/>
      <c r="W1294" s="229"/>
      <c r="X1294" s="229"/>
      <c r="Y1294" s="229"/>
      <c r="Z1294" s="229"/>
      <c r="AA1294" s="229"/>
      <c r="AB1294" s="229"/>
      <c r="AC1294" s="229"/>
      <c r="AD1294" s="229"/>
    </row>
    <row r="1295" spans="3:45" ht="12.75" customHeight="1">
      <c r="C1295" s="228" t="s">
        <v>144</v>
      </c>
      <c r="D1295" s="228"/>
      <c r="E1295" s="228"/>
      <c r="F1295" s="228"/>
      <c r="G1295" s="228"/>
      <c r="H1295" s="228"/>
      <c r="I1295" s="228"/>
      <c r="J1295" s="228"/>
      <c r="K1295" s="228"/>
      <c r="L1295" s="228"/>
      <c r="M1295" s="228"/>
      <c r="N1295" s="228"/>
      <c r="O1295" s="228"/>
      <c r="P1295" s="228"/>
      <c r="Q1295" s="228"/>
      <c r="R1295" s="228"/>
      <c r="S1295" s="228"/>
      <c r="T1295" s="228"/>
      <c r="U1295" s="229"/>
      <c r="V1295" s="229"/>
      <c r="W1295" s="229"/>
      <c r="X1295" s="229"/>
      <c r="Y1295" s="229"/>
      <c r="Z1295" s="229"/>
      <c r="AA1295" s="229"/>
      <c r="AB1295" s="229"/>
      <c r="AC1295" s="229"/>
      <c r="AD1295" s="229"/>
    </row>
    <row r="1296" spans="3:45" ht="12.75" customHeight="1">
      <c r="C1296" s="228" t="s">
        <v>1323</v>
      </c>
      <c r="D1296" s="228"/>
      <c r="E1296" s="228"/>
      <c r="F1296" s="228"/>
      <c r="G1296" s="228"/>
      <c r="H1296" s="228"/>
      <c r="I1296" s="228"/>
      <c r="J1296" s="228"/>
      <c r="K1296" s="228"/>
      <c r="L1296" s="228"/>
      <c r="M1296" s="228"/>
      <c r="N1296" s="228"/>
      <c r="O1296" s="228"/>
      <c r="P1296" s="228"/>
      <c r="Q1296" s="228"/>
      <c r="R1296" s="228"/>
      <c r="S1296" s="228"/>
      <c r="T1296" s="228"/>
      <c r="U1296" s="229"/>
      <c r="V1296" s="229"/>
      <c r="W1296" s="229"/>
      <c r="X1296" s="229"/>
      <c r="Y1296" s="229"/>
      <c r="Z1296" s="229"/>
      <c r="AA1296" s="229"/>
      <c r="AB1296" s="229"/>
      <c r="AC1296" s="229"/>
      <c r="AD1296" s="229"/>
    </row>
    <row r="1297" spans="3:45" ht="12.75" customHeight="1">
      <c r="C1297" s="228" t="s">
        <v>1324</v>
      </c>
      <c r="D1297" s="228"/>
      <c r="E1297" s="228"/>
      <c r="F1297" s="228"/>
      <c r="G1297" s="228"/>
      <c r="H1297" s="228"/>
      <c r="I1297" s="228"/>
      <c r="J1297" s="228"/>
      <c r="K1297" s="228"/>
      <c r="L1297" s="228"/>
      <c r="M1297" s="228"/>
      <c r="N1297" s="228"/>
      <c r="O1297" s="228"/>
      <c r="P1297" s="228"/>
      <c r="Q1297" s="228"/>
      <c r="R1297" s="228"/>
      <c r="S1297" s="228"/>
      <c r="T1297" s="228"/>
      <c r="U1297" s="229"/>
      <c r="V1297" s="229"/>
      <c r="W1297" s="229"/>
      <c r="X1297" s="229"/>
      <c r="Y1297" s="229"/>
      <c r="Z1297" s="229"/>
      <c r="AA1297" s="229"/>
      <c r="AB1297" s="229"/>
      <c r="AC1297" s="229"/>
      <c r="AD1297" s="229"/>
    </row>
    <row r="1298" spans="3:45" ht="12.75" customHeight="1">
      <c r="C1298" s="228" t="s">
        <v>145</v>
      </c>
      <c r="D1298" s="228"/>
      <c r="E1298" s="228"/>
      <c r="F1298" s="228"/>
      <c r="G1298" s="228"/>
      <c r="H1298" s="228"/>
      <c r="I1298" s="228"/>
      <c r="J1298" s="228"/>
      <c r="K1298" s="228"/>
      <c r="L1298" s="228"/>
      <c r="M1298" s="228"/>
      <c r="N1298" s="228"/>
      <c r="O1298" s="228"/>
      <c r="P1298" s="228"/>
      <c r="Q1298" s="228"/>
      <c r="R1298" s="228"/>
      <c r="S1298" s="228"/>
      <c r="T1298" s="228"/>
      <c r="U1298" s="229">
        <v>904</v>
      </c>
      <c r="V1298" s="229"/>
      <c r="W1298" s="229"/>
      <c r="X1298" s="229"/>
      <c r="Y1298" s="229"/>
      <c r="Z1298" s="229"/>
      <c r="AA1298" s="229"/>
      <c r="AB1298" s="229"/>
      <c r="AC1298" s="229"/>
      <c r="AD1298" s="229"/>
    </row>
    <row r="1299" spans="3:45" ht="12.75" customHeight="1">
      <c r="C1299" s="228" t="s">
        <v>1325</v>
      </c>
      <c r="D1299" s="228"/>
      <c r="E1299" s="228"/>
      <c r="F1299" s="228"/>
      <c r="G1299" s="228"/>
      <c r="H1299" s="228"/>
      <c r="I1299" s="228"/>
      <c r="J1299" s="228"/>
      <c r="K1299" s="228"/>
      <c r="L1299" s="228"/>
      <c r="M1299" s="228"/>
      <c r="N1299" s="228"/>
      <c r="O1299" s="228"/>
      <c r="P1299" s="228"/>
      <c r="Q1299" s="228"/>
      <c r="R1299" s="228"/>
      <c r="S1299" s="228"/>
      <c r="T1299" s="228"/>
      <c r="U1299" s="229"/>
      <c r="V1299" s="229"/>
      <c r="W1299" s="229"/>
      <c r="X1299" s="229"/>
      <c r="Y1299" s="229"/>
      <c r="Z1299" s="229"/>
      <c r="AA1299" s="229"/>
      <c r="AB1299" s="229"/>
      <c r="AC1299" s="229"/>
      <c r="AD1299" s="229"/>
    </row>
    <row r="1300" spans="3:45" ht="12.75" customHeight="1">
      <c r="C1300" s="230" t="s">
        <v>146</v>
      </c>
      <c r="D1300" s="230"/>
      <c r="E1300" s="230"/>
      <c r="F1300" s="230"/>
      <c r="G1300" s="230"/>
      <c r="H1300" s="230"/>
      <c r="I1300" s="230"/>
      <c r="J1300" s="230"/>
      <c r="K1300" s="230"/>
      <c r="L1300" s="230"/>
      <c r="M1300" s="230"/>
      <c r="N1300" s="230"/>
      <c r="O1300" s="230"/>
      <c r="P1300" s="230"/>
      <c r="Q1300" s="230"/>
      <c r="R1300" s="230"/>
      <c r="S1300" s="230"/>
      <c r="T1300" s="230"/>
      <c r="U1300" s="354"/>
      <c r="V1300" s="354"/>
      <c r="W1300" s="354"/>
      <c r="X1300" s="354"/>
      <c r="Y1300" s="354"/>
      <c r="Z1300" s="354"/>
      <c r="AA1300" s="354"/>
      <c r="AB1300" s="354"/>
      <c r="AC1300" s="354"/>
      <c r="AD1300" s="354"/>
    </row>
    <row r="1301" spans="3:45" ht="12.75" customHeight="1">
      <c r="C1301" s="236" t="s">
        <v>36</v>
      </c>
      <c r="D1301" s="236"/>
      <c r="E1301" s="236"/>
      <c r="F1301" s="236"/>
      <c r="G1301" s="236"/>
      <c r="H1301" s="236"/>
      <c r="I1301" s="236"/>
      <c r="J1301" s="236"/>
      <c r="K1301" s="236"/>
      <c r="L1301" s="236"/>
      <c r="M1301" s="236"/>
      <c r="N1301" s="236"/>
      <c r="O1301" s="236"/>
      <c r="P1301" s="236"/>
      <c r="Q1301" s="236"/>
      <c r="R1301" s="236"/>
      <c r="S1301" s="236"/>
      <c r="T1301" s="236"/>
      <c r="U1301" s="210">
        <f>SUM(U1293:AD1300)</f>
        <v>904</v>
      </c>
      <c r="V1301" s="210"/>
      <c r="W1301" s="210"/>
      <c r="X1301" s="210"/>
      <c r="Y1301" s="210"/>
      <c r="Z1301" s="210"/>
      <c r="AA1301" s="210"/>
      <c r="AB1301" s="210"/>
      <c r="AC1301" s="210"/>
      <c r="AD1301" s="210"/>
    </row>
    <row r="1302" spans="3:45" ht="11.25"/>
    <row r="1303" spans="3:45" ht="12.75" hidden="1" customHeight="1">
      <c r="C1303" s="525" t="s">
        <v>1265</v>
      </c>
      <c r="D1303" s="525"/>
      <c r="E1303" s="525"/>
      <c r="F1303" s="525"/>
      <c r="G1303" s="525"/>
      <c r="H1303" s="525"/>
      <c r="I1303" s="525"/>
      <c r="J1303" s="525"/>
      <c r="K1303" s="525"/>
      <c r="L1303" s="525"/>
      <c r="M1303" s="525"/>
      <c r="N1303" s="525"/>
      <c r="O1303" s="525"/>
      <c r="P1303" s="525"/>
      <c r="Q1303" s="525"/>
      <c r="R1303" s="525"/>
      <c r="S1303" s="525"/>
      <c r="T1303" s="525"/>
      <c r="U1303" s="525"/>
      <c r="V1303" s="525"/>
      <c r="W1303" s="525"/>
      <c r="X1303" s="525"/>
      <c r="Y1303" s="525"/>
      <c r="Z1303" s="525"/>
      <c r="AA1303" s="525"/>
      <c r="AB1303" s="525"/>
      <c r="AC1303" s="525"/>
      <c r="AD1303" s="525"/>
      <c r="AE1303" s="525"/>
      <c r="AF1303" s="525"/>
      <c r="AG1303" s="525"/>
      <c r="AH1303" s="525"/>
      <c r="AI1303" s="525"/>
      <c r="AJ1303" s="525"/>
      <c r="AK1303" s="525"/>
      <c r="AL1303" s="525"/>
      <c r="AM1303" s="525"/>
      <c r="AN1303" s="525"/>
      <c r="AO1303" s="525"/>
      <c r="AP1303" s="525"/>
      <c r="AQ1303" s="525"/>
      <c r="AR1303" s="525"/>
      <c r="AS1303" s="525"/>
    </row>
    <row r="1304" spans="3:45" ht="12.75" hidden="1" customHeight="1">
      <c r="C1304" s="73" t="s">
        <v>1252</v>
      </c>
    </row>
    <row r="1305" spans="3:45" ht="12.75" hidden="1" customHeight="1">
      <c r="C1305" s="526" t="s">
        <v>13</v>
      </c>
      <c r="D1305" s="526"/>
      <c r="E1305" s="526"/>
      <c r="F1305" s="526"/>
      <c r="G1305" s="526"/>
      <c r="H1305" s="526"/>
      <c r="I1305" s="526"/>
      <c r="J1305" s="526"/>
      <c r="K1305" s="526"/>
      <c r="L1305" s="526"/>
      <c r="M1305" s="526"/>
      <c r="N1305" s="526"/>
      <c r="O1305" s="526"/>
      <c r="P1305" s="526"/>
      <c r="Q1305" s="526"/>
      <c r="R1305" s="526"/>
      <c r="S1305" s="526"/>
      <c r="T1305" s="526"/>
      <c r="U1305" s="234" t="s">
        <v>15</v>
      </c>
      <c r="V1305" s="234"/>
      <c r="W1305" s="234"/>
      <c r="X1305" s="234"/>
      <c r="Y1305" s="234"/>
      <c r="Z1305" s="234"/>
      <c r="AA1305" s="234"/>
      <c r="AB1305" s="234"/>
      <c r="AC1305" s="234"/>
      <c r="AD1305" s="234"/>
    </row>
    <row r="1306" spans="3:45" ht="12.75" hidden="1" customHeight="1">
      <c r="C1306" s="526"/>
      <c r="D1306" s="526"/>
      <c r="E1306" s="526"/>
      <c r="F1306" s="526"/>
      <c r="G1306" s="526"/>
      <c r="H1306" s="526"/>
      <c r="I1306" s="526"/>
      <c r="J1306" s="526"/>
      <c r="K1306" s="526"/>
      <c r="L1306" s="526"/>
      <c r="M1306" s="526"/>
      <c r="N1306" s="526"/>
      <c r="O1306" s="526"/>
      <c r="P1306" s="526"/>
      <c r="Q1306" s="526"/>
      <c r="R1306" s="526"/>
      <c r="S1306" s="526"/>
      <c r="T1306" s="526"/>
      <c r="U1306" s="234"/>
      <c r="V1306" s="234"/>
      <c r="W1306" s="234"/>
      <c r="X1306" s="234"/>
      <c r="Y1306" s="234"/>
      <c r="Z1306" s="234"/>
      <c r="AA1306" s="234"/>
      <c r="AB1306" s="234"/>
      <c r="AC1306" s="234"/>
      <c r="AD1306" s="234"/>
    </row>
    <row r="1307" spans="3:45" ht="12.75" hidden="1" customHeight="1">
      <c r="C1307" s="527"/>
      <c r="D1307" s="527"/>
      <c r="E1307" s="527"/>
      <c r="F1307" s="527"/>
      <c r="G1307" s="527"/>
      <c r="H1307" s="527"/>
      <c r="I1307" s="527"/>
      <c r="J1307" s="527"/>
      <c r="K1307" s="527"/>
      <c r="L1307" s="527"/>
      <c r="M1307" s="527"/>
      <c r="N1307" s="527"/>
      <c r="O1307" s="527"/>
      <c r="P1307" s="527"/>
      <c r="Q1307" s="527"/>
      <c r="R1307" s="527"/>
      <c r="S1307" s="527"/>
      <c r="T1307" s="527"/>
      <c r="U1307" s="235"/>
      <c r="V1307" s="235"/>
      <c r="W1307" s="235"/>
      <c r="X1307" s="235"/>
      <c r="Y1307" s="235"/>
      <c r="Z1307" s="235"/>
      <c r="AA1307" s="235"/>
      <c r="AB1307" s="235"/>
      <c r="AC1307" s="235"/>
      <c r="AD1307" s="235"/>
    </row>
    <row r="1308" spans="3:45" ht="12.75" hidden="1" customHeight="1">
      <c r="C1308" s="236" t="s">
        <v>147</v>
      </c>
      <c r="D1308" s="236"/>
      <c r="E1308" s="236"/>
      <c r="F1308" s="236"/>
      <c r="G1308" s="236"/>
      <c r="H1308" s="236"/>
      <c r="I1308" s="236"/>
      <c r="J1308" s="236"/>
      <c r="K1308" s="236"/>
      <c r="L1308" s="236"/>
      <c r="M1308" s="236"/>
      <c r="N1308" s="236"/>
      <c r="O1308" s="236"/>
      <c r="P1308" s="236"/>
      <c r="Q1308" s="236"/>
      <c r="R1308" s="236"/>
      <c r="S1308" s="236"/>
      <c r="T1308" s="236"/>
      <c r="U1308" s="237"/>
      <c r="V1308" s="237"/>
      <c r="W1308" s="237"/>
      <c r="X1308" s="237"/>
      <c r="Y1308" s="237"/>
      <c r="Z1308" s="237"/>
      <c r="AA1308" s="237"/>
      <c r="AB1308" s="237"/>
      <c r="AC1308" s="237"/>
      <c r="AD1308" s="237"/>
    </row>
    <row r="1309" spans="3:45" ht="12.75" hidden="1" customHeight="1">
      <c r="C1309" s="236" t="s">
        <v>148</v>
      </c>
      <c r="D1309" s="236"/>
      <c r="E1309" s="236"/>
      <c r="F1309" s="236"/>
      <c r="G1309" s="236"/>
      <c r="H1309" s="236"/>
      <c r="I1309" s="236"/>
      <c r="J1309" s="236"/>
      <c r="K1309" s="236"/>
      <c r="L1309" s="236"/>
      <c r="M1309" s="236"/>
      <c r="N1309" s="236"/>
      <c r="O1309" s="236"/>
      <c r="P1309" s="236"/>
      <c r="Q1309" s="236"/>
      <c r="R1309" s="236"/>
      <c r="S1309" s="236"/>
      <c r="T1309" s="236"/>
      <c r="U1309" s="528" t="s">
        <v>14</v>
      </c>
      <c r="V1309" s="529"/>
      <c r="W1309" s="529"/>
      <c r="X1309" s="529"/>
      <c r="Y1309" s="529"/>
      <c r="Z1309" s="529"/>
      <c r="AA1309" s="529"/>
      <c r="AB1309" s="529"/>
      <c r="AC1309" s="529"/>
      <c r="AD1309" s="530"/>
    </row>
    <row r="1310" spans="3:45" ht="12.75" hidden="1" customHeight="1">
      <c r="C1310" s="263" t="s">
        <v>149</v>
      </c>
      <c r="D1310" s="263"/>
      <c r="E1310" s="263"/>
      <c r="F1310" s="263"/>
      <c r="G1310" s="263"/>
      <c r="H1310" s="263"/>
      <c r="I1310" s="263"/>
      <c r="J1310" s="263"/>
      <c r="K1310" s="263"/>
      <c r="L1310" s="263"/>
      <c r="M1310" s="263"/>
      <c r="N1310" s="263"/>
      <c r="O1310" s="263"/>
      <c r="P1310" s="263"/>
      <c r="Q1310" s="263"/>
      <c r="R1310" s="263"/>
      <c r="S1310" s="263"/>
      <c r="T1310" s="263"/>
      <c r="U1310" s="265"/>
      <c r="V1310" s="265"/>
      <c r="W1310" s="265"/>
      <c r="X1310" s="265"/>
      <c r="Y1310" s="265"/>
      <c r="Z1310" s="265"/>
      <c r="AA1310" s="265"/>
      <c r="AB1310" s="265"/>
      <c r="AC1310" s="265"/>
      <c r="AD1310" s="265"/>
    </row>
    <row r="1311" spans="3:45" ht="12.75" hidden="1" customHeight="1">
      <c r="C1311" s="228" t="s">
        <v>1326</v>
      </c>
      <c r="D1311" s="228"/>
      <c r="E1311" s="228"/>
      <c r="F1311" s="228"/>
      <c r="G1311" s="228"/>
      <c r="H1311" s="228"/>
      <c r="I1311" s="228"/>
      <c r="J1311" s="228"/>
      <c r="K1311" s="228"/>
      <c r="L1311" s="228"/>
      <c r="M1311" s="228"/>
      <c r="N1311" s="228"/>
      <c r="O1311" s="228"/>
      <c r="P1311" s="228"/>
      <c r="Q1311" s="228"/>
      <c r="R1311" s="228"/>
      <c r="S1311" s="228"/>
      <c r="T1311" s="228"/>
      <c r="U1311" s="199"/>
      <c r="V1311" s="199"/>
      <c r="W1311" s="199"/>
      <c r="X1311" s="199"/>
      <c r="Y1311" s="199"/>
      <c r="Z1311" s="199"/>
      <c r="AA1311" s="199"/>
      <c r="AB1311" s="199"/>
      <c r="AC1311" s="199"/>
      <c r="AD1311" s="199"/>
    </row>
    <row r="1312" spans="3:45" ht="12.75" hidden="1" customHeight="1">
      <c r="C1312" s="228" t="s">
        <v>1327</v>
      </c>
      <c r="D1312" s="228"/>
      <c r="E1312" s="228"/>
      <c r="F1312" s="228"/>
      <c r="G1312" s="228"/>
      <c r="H1312" s="228"/>
      <c r="I1312" s="228"/>
      <c r="J1312" s="228"/>
      <c r="K1312" s="228"/>
      <c r="L1312" s="228"/>
      <c r="M1312" s="228"/>
      <c r="N1312" s="228"/>
      <c r="O1312" s="228"/>
      <c r="P1312" s="228"/>
      <c r="Q1312" s="228"/>
      <c r="R1312" s="228"/>
      <c r="S1312" s="228"/>
      <c r="T1312" s="228"/>
      <c r="U1312" s="199"/>
      <c r="V1312" s="199"/>
      <c r="W1312" s="199"/>
      <c r="X1312" s="199"/>
      <c r="Y1312" s="199"/>
      <c r="Z1312" s="199"/>
      <c r="AA1312" s="199"/>
      <c r="AB1312" s="199"/>
      <c r="AC1312" s="199"/>
      <c r="AD1312" s="199"/>
    </row>
    <row r="1313" spans="1:45" ht="12.75" hidden="1" customHeight="1">
      <c r="C1313" s="228" t="s">
        <v>1328</v>
      </c>
      <c r="D1313" s="228"/>
      <c r="E1313" s="228"/>
      <c r="F1313" s="228"/>
      <c r="G1313" s="228"/>
      <c r="H1313" s="228"/>
      <c r="I1313" s="228"/>
      <c r="J1313" s="228"/>
      <c r="K1313" s="228"/>
      <c r="L1313" s="228"/>
      <c r="M1313" s="228"/>
      <c r="N1313" s="228"/>
      <c r="O1313" s="228"/>
      <c r="P1313" s="228"/>
      <c r="Q1313" s="228"/>
      <c r="R1313" s="228"/>
      <c r="S1313" s="228"/>
      <c r="T1313" s="228"/>
      <c r="U1313" s="199"/>
      <c r="V1313" s="199"/>
      <c r="W1313" s="199"/>
      <c r="X1313" s="199"/>
      <c r="Y1313" s="199"/>
      <c r="Z1313" s="199"/>
      <c r="AA1313" s="199"/>
      <c r="AB1313" s="199"/>
      <c r="AC1313" s="199"/>
      <c r="AD1313" s="199"/>
    </row>
    <row r="1314" spans="1:45" ht="12.75" hidden="1" customHeight="1">
      <c r="C1314" s="228" t="s">
        <v>1329</v>
      </c>
      <c r="D1314" s="228"/>
      <c r="E1314" s="228"/>
      <c r="F1314" s="228"/>
      <c r="G1314" s="228"/>
      <c r="H1314" s="228"/>
      <c r="I1314" s="228"/>
      <c r="J1314" s="228"/>
      <c r="K1314" s="228"/>
      <c r="L1314" s="228"/>
      <c r="M1314" s="228"/>
      <c r="N1314" s="228"/>
      <c r="O1314" s="228"/>
      <c r="P1314" s="228"/>
      <c r="Q1314" s="228"/>
      <c r="R1314" s="228"/>
      <c r="S1314" s="228"/>
      <c r="T1314" s="228"/>
      <c r="U1314" s="199"/>
      <c r="V1314" s="199"/>
      <c r="W1314" s="199"/>
      <c r="X1314" s="199"/>
      <c r="Y1314" s="199"/>
      <c r="Z1314" s="199"/>
      <c r="AA1314" s="199"/>
      <c r="AB1314" s="199"/>
      <c r="AC1314" s="199"/>
      <c r="AD1314" s="199"/>
    </row>
    <row r="1315" spans="1:45" ht="12.75" hidden="1" customHeight="1">
      <c r="C1315" s="230" t="s">
        <v>146</v>
      </c>
      <c r="D1315" s="230"/>
      <c r="E1315" s="230"/>
      <c r="F1315" s="230"/>
      <c r="G1315" s="230"/>
      <c r="H1315" s="230"/>
      <c r="I1315" s="230"/>
      <c r="J1315" s="230"/>
      <c r="K1315" s="230"/>
      <c r="L1315" s="230"/>
      <c r="M1315" s="230"/>
      <c r="N1315" s="230"/>
      <c r="O1315" s="230"/>
      <c r="P1315" s="230"/>
      <c r="Q1315" s="230"/>
      <c r="R1315" s="230"/>
      <c r="S1315" s="230"/>
      <c r="T1315" s="230"/>
      <c r="U1315" s="231"/>
      <c r="V1315" s="231"/>
      <c r="W1315" s="231"/>
      <c r="X1315" s="231"/>
      <c r="Y1315" s="231"/>
      <c r="Z1315" s="231"/>
      <c r="AA1315" s="231"/>
      <c r="AB1315" s="231"/>
      <c r="AC1315" s="231"/>
      <c r="AD1315" s="231"/>
    </row>
    <row r="1316" spans="1:45" ht="12.75" hidden="1" customHeight="1">
      <c r="C1316" s="236" t="s">
        <v>36</v>
      </c>
      <c r="D1316" s="236"/>
      <c r="E1316" s="236"/>
      <c r="F1316" s="236"/>
      <c r="G1316" s="236"/>
      <c r="H1316" s="236"/>
      <c r="I1316" s="236"/>
      <c r="J1316" s="236"/>
      <c r="K1316" s="236"/>
      <c r="L1316" s="236"/>
      <c r="M1316" s="236"/>
      <c r="N1316" s="236"/>
      <c r="O1316" s="236"/>
      <c r="P1316" s="236"/>
      <c r="Q1316" s="236"/>
      <c r="R1316" s="236"/>
      <c r="S1316" s="236"/>
      <c r="T1316" s="236"/>
      <c r="U1316" s="237">
        <f>SUM(U1310:AD1315)</f>
        <v>0</v>
      </c>
      <c r="V1316" s="237"/>
      <c r="W1316" s="237"/>
      <c r="X1316" s="237"/>
      <c r="Y1316" s="237"/>
      <c r="Z1316" s="237"/>
      <c r="AA1316" s="237"/>
      <c r="AB1316" s="237"/>
      <c r="AC1316" s="237"/>
      <c r="AD1316" s="237"/>
    </row>
    <row r="1317" spans="1:45" ht="12.75" hidden="1" customHeight="1"/>
    <row r="1318" spans="1:45" ht="12.75" hidden="1" customHeight="1">
      <c r="C1318" s="255" t="s">
        <v>540</v>
      </c>
      <c r="D1318" s="255"/>
      <c r="E1318" s="255"/>
      <c r="F1318" s="255"/>
      <c r="G1318" s="255"/>
      <c r="H1318" s="255"/>
      <c r="I1318" s="255"/>
      <c r="J1318" s="255"/>
      <c r="K1318" s="255"/>
      <c r="L1318" s="255"/>
      <c r="M1318" s="255"/>
      <c r="N1318" s="255"/>
      <c r="O1318" s="255"/>
      <c r="P1318" s="255"/>
      <c r="Q1318" s="255"/>
      <c r="R1318" s="255"/>
      <c r="S1318" s="255"/>
      <c r="T1318" s="255"/>
      <c r="U1318" s="255"/>
      <c r="V1318" s="255"/>
      <c r="W1318" s="255"/>
      <c r="X1318" s="255"/>
      <c r="Y1318" s="255"/>
      <c r="Z1318" s="255"/>
      <c r="AA1318" s="255"/>
      <c r="AB1318" s="255"/>
      <c r="AC1318" s="255"/>
      <c r="AD1318" s="255"/>
      <c r="AE1318" s="255"/>
      <c r="AF1318" s="255"/>
      <c r="AG1318" s="255"/>
      <c r="AH1318" s="255"/>
      <c r="AI1318" s="255"/>
      <c r="AJ1318" s="255"/>
      <c r="AK1318" s="255"/>
      <c r="AL1318" s="255"/>
      <c r="AM1318" s="255"/>
      <c r="AN1318" s="255"/>
      <c r="AO1318" s="255"/>
      <c r="AP1318" s="255"/>
      <c r="AQ1318" s="255"/>
      <c r="AR1318" s="255"/>
      <c r="AS1318" s="255"/>
    </row>
    <row r="1319" spans="1:45" ht="12.75" hidden="1" customHeight="1">
      <c r="C1319" s="255"/>
      <c r="D1319" s="255"/>
      <c r="E1319" s="255"/>
      <c r="F1319" s="255"/>
      <c r="G1319" s="255"/>
      <c r="H1319" s="255"/>
      <c r="I1319" s="255"/>
      <c r="J1319" s="255"/>
      <c r="K1319" s="255"/>
      <c r="L1319" s="255"/>
      <c r="M1319" s="255"/>
      <c r="N1319" s="255"/>
      <c r="O1319" s="255"/>
      <c r="P1319" s="255"/>
      <c r="Q1319" s="255"/>
      <c r="R1319" s="255"/>
      <c r="S1319" s="255"/>
      <c r="T1319" s="255"/>
      <c r="U1319" s="255"/>
      <c r="V1319" s="255"/>
      <c r="W1319" s="255"/>
      <c r="X1319" s="255"/>
      <c r="Y1319" s="255"/>
      <c r="Z1319" s="255"/>
      <c r="AA1319" s="255"/>
      <c r="AB1319" s="255"/>
      <c r="AC1319" s="255"/>
      <c r="AD1319" s="255"/>
      <c r="AE1319" s="255"/>
      <c r="AF1319" s="255"/>
      <c r="AG1319" s="255"/>
      <c r="AH1319" s="255"/>
      <c r="AI1319" s="255"/>
      <c r="AJ1319" s="255"/>
      <c r="AK1319" s="255"/>
      <c r="AL1319" s="255"/>
      <c r="AM1319" s="255"/>
      <c r="AN1319" s="255"/>
      <c r="AO1319" s="255"/>
      <c r="AP1319" s="255"/>
      <c r="AQ1319" s="255"/>
      <c r="AR1319" s="255"/>
      <c r="AS1319" s="255"/>
    </row>
    <row r="1320" spans="1:45" ht="12.75" hidden="1" customHeight="1">
      <c r="C1320" s="103"/>
      <c r="D1320" s="103"/>
      <c r="E1320" s="103"/>
      <c r="F1320" s="103"/>
      <c r="G1320" s="103"/>
      <c r="H1320" s="103"/>
      <c r="I1320" s="103"/>
      <c r="J1320" s="103"/>
      <c r="K1320" s="103"/>
      <c r="L1320" s="103"/>
      <c r="M1320" s="103"/>
      <c r="N1320" s="103"/>
      <c r="O1320" s="103"/>
      <c r="P1320" s="103"/>
      <c r="Q1320" s="103"/>
      <c r="R1320" s="103"/>
      <c r="S1320" s="103"/>
      <c r="T1320" s="103"/>
      <c r="U1320" s="103"/>
      <c r="V1320" s="103"/>
      <c r="W1320" s="103"/>
      <c r="X1320" s="103"/>
      <c r="Y1320" s="103"/>
      <c r="Z1320" s="103"/>
      <c r="AA1320" s="103"/>
      <c r="AB1320" s="103"/>
      <c r="AC1320" s="103"/>
      <c r="AD1320" s="103"/>
      <c r="AE1320" s="103"/>
      <c r="AF1320" s="103"/>
      <c r="AG1320" s="103"/>
      <c r="AH1320" s="103"/>
      <c r="AI1320" s="103"/>
      <c r="AJ1320" s="103"/>
      <c r="AK1320" s="103"/>
      <c r="AL1320" s="103"/>
      <c r="AM1320" s="103"/>
      <c r="AN1320" s="103"/>
      <c r="AO1320" s="103"/>
      <c r="AP1320" s="103"/>
      <c r="AQ1320" s="103"/>
      <c r="AR1320" s="103"/>
      <c r="AS1320" s="103"/>
    </row>
    <row r="1321" spans="1:45" ht="12.75" hidden="1" customHeight="1">
      <c r="C1321" s="255" t="s">
        <v>1233</v>
      </c>
      <c r="D1321" s="255"/>
      <c r="E1321" s="255"/>
      <c r="F1321" s="255"/>
      <c r="G1321" s="255"/>
      <c r="H1321" s="255"/>
      <c r="I1321" s="255"/>
      <c r="J1321" s="255"/>
      <c r="K1321" s="255"/>
      <c r="L1321" s="255"/>
      <c r="M1321" s="255"/>
      <c r="N1321" s="255"/>
      <c r="O1321" s="255"/>
      <c r="P1321" s="255"/>
      <c r="Q1321" s="255"/>
      <c r="R1321" s="255"/>
      <c r="S1321" s="255"/>
      <c r="T1321" s="255"/>
      <c r="U1321" s="255"/>
      <c r="V1321" s="255"/>
      <c r="W1321" s="255"/>
      <c r="X1321" s="255"/>
      <c r="Y1321" s="255"/>
      <c r="Z1321" s="255"/>
      <c r="AA1321" s="255"/>
      <c r="AB1321" s="255"/>
      <c r="AC1321" s="255"/>
      <c r="AD1321" s="255"/>
      <c r="AE1321" s="255"/>
      <c r="AF1321" s="255"/>
      <c r="AG1321" s="255"/>
      <c r="AH1321" s="255"/>
      <c r="AI1321" s="255"/>
      <c r="AJ1321" s="255"/>
      <c r="AK1321" s="255"/>
      <c r="AL1321" s="255"/>
      <c r="AM1321" s="255"/>
      <c r="AN1321" s="255"/>
      <c r="AO1321" s="255"/>
      <c r="AP1321" s="255"/>
      <c r="AQ1321" s="255"/>
      <c r="AR1321" s="255"/>
      <c r="AS1321" s="255"/>
    </row>
    <row r="1322" spans="1:45" ht="12.75" hidden="1" customHeight="1">
      <c r="C1322" s="255"/>
      <c r="D1322" s="255"/>
      <c r="E1322" s="255"/>
      <c r="F1322" s="255"/>
      <c r="G1322" s="255"/>
      <c r="H1322" s="255"/>
      <c r="I1322" s="255"/>
      <c r="J1322" s="255"/>
      <c r="K1322" s="255"/>
      <c r="L1322" s="255"/>
      <c r="M1322" s="255"/>
      <c r="N1322" s="255"/>
      <c r="O1322" s="255"/>
      <c r="P1322" s="255"/>
      <c r="Q1322" s="255"/>
      <c r="R1322" s="255"/>
      <c r="S1322" s="255"/>
      <c r="T1322" s="255"/>
      <c r="U1322" s="255"/>
      <c r="V1322" s="255"/>
      <c r="W1322" s="255"/>
      <c r="X1322" s="255"/>
      <c r="Y1322" s="255"/>
      <c r="Z1322" s="255"/>
      <c r="AA1322" s="255"/>
      <c r="AB1322" s="255"/>
      <c r="AC1322" s="255"/>
      <c r="AD1322" s="255"/>
      <c r="AE1322" s="255"/>
      <c r="AF1322" s="255"/>
      <c r="AG1322" s="255"/>
      <c r="AH1322" s="255"/>
      <c r="AI1322" s="255"/>
      <c r="AJ1322" s="255"/>
      <c r="AK1322" s="255"/>
      <c r="AL1322" s="255"/>
      <c r="AM1322" s="255"/>
      <c r="AN1322" s="255"/>
      <c r="AO1322" s="255"/>
      <c r="AP1322" s="255"/>
      <c r="AQ1322" s="255"/>
      <c r="AR1322" s="255"/>
      <c r="AS1322" s="255"/>
    </row>
    <row r="1323" spans="1:45" ht="12.75" hidden="1" customHeight="1">
      <c r="C1323" s="103"/>
      <c r="D1323" s="103"/>
      <c r="E1323" s="103"/>
      <c r="F1323" s="103"/>
      <c r="G1323" s="103"/>
      <c r="H1323" s="103"/>
      <c r="I1323" s="103"/>
      <c r="J1323" s="103"/>
      <c r="K1323" s="103"/>
      <c r="L1323" s="103"/>
      <c r="M1323" s="103"/>
      <c r="N1323" s="103"/>
      <c r="O1323" s="103"/>
      <c r="P1323" s="103"/>
      <c r="Q1323" s="103"/>
      <c r="R1323" s="103"/>
      <c r="S1323" s="103"/>
      <c r="T1323" s="103"/>
      <c r="U1323" s="103"/>
      <c r="V1323" s="103"/>
      <c r="W1323" s="103"/>
      <c r="X1323" s="103"/>
      <c r="Y1323" s="103"/>
      <c r="Z1323" s="103"/>
      <c r="AA1323" s="103"/>
      <c r="AB1323" s="103"/>
      <c r="AC1323" s="103"/>
      <c r="AD1323" s="103"/>
      <c r="AE1323" s="103"/>
      <c r="AF1323" s="103"/>
      <c r="AG1323" s="103"/>
      <c r="AH1323" s="103"/>
      <c r="AI1323" s="103"/>
      <c r="AJ1323" s="103"/>
      <c r="AK1323" s="103"/>
      <c r="AL1323" s="103"/>
      <c r="AM1323" s="103"/>
      <c r="AN1323" s="103"/>
      <c r="AO1323" s="103"/>
      <c r="AP1323" s="103"/>
      <c r="AQ1323" s="103"/>
      <c r="AR1323" s="103"/>
      <c r="AS1323" s="103"/>
    </row>
    <row r="1324" spans="1:45" ht="12.75" hidden="1" customHeight="1">
      <c r="C1324" s="256" t="s">
        <v>541</v>
      </c>
      <c r="D1324" s="256"/>
      <c r="E1324" s="256"/>
      <c r="F1324" s="256"/>
      <c r="G1324" s="256"/>
      <c r="H1324" s="256"/>
      <c r="I1324" s="256"/>
      <c r="J1324" s="256"/>
      <c r="K1324" s="256"/>
      <c r="L1324" s="256"/>
      <c r="M1324" s="256"/>
      <c r="N1324" s="256"/>
      <c r="O1324" s="256"/>
      <c r="P1324" s="256"/>
      <c r="Q1324" s="256"/>
      <c r="R1324" s="256"/>
      <c r="S1324" s="256"/>
      <c r="T1324" s="256"/>
      <c r="U1324" s="256"/>
      <c r="V1324" s="256"/>
      <c r="W1324" s="256"/>
      <c r="X1324" s="256"/>
      <c r="Y1324" s="256"/>
      <c r="Z1324" s="256"/>
      <c r="AA1324" s="256"/>
      <c r="AB1324" s="256"/>
      <c r="AC1324" s="256"/>
      <c r="AD1324" s="256"/>
      <c r="AE1324" s="256"/>
      <c r="AF1324" s="256"/>
      <c r="AG1324" s="256"/>
      <c r="AH1324" s="256"/>
      <c r="AI1324" s="256"/>
      <c r="AJ1324" s="256"/>
      <c r="AK1324" s="256"/>
      <c r="AL1324" s="256"/>
      <c r="AM1324" s="256"/>
      <c r="AN1324" s="256"/>
      <c r="AO1324" s="256"/>
      <c r="AP1324" s="256"/>
      <c r="AQ1324" s="256"/>
      <c r="AR1324" s="256"/>
      <c r="AS1324" s="256"/>
    </row>
    <row r="1325" spans="1:45" ht="12.75" hidden="1" customHeight="1"/>
    <row r="1326" spans="1:45" ht="12.75" hidden="1" customHeight="1"/>
    <row r="1327" spans="1:45" ht="12.75" customHeight="1">
      <c r="A1327" s="87" t="s">
        <v>452</v>
      </c>
      <c r="B1327" s="85"/>
      <c r="C1327" s="513" t="s">
        <v>373</v>
      </c>
      <c r="D1327" s="513"/>
      <c r="E1327" s="513"/>
      <c r="F1327" s="513"/>
      <c r="G1327" s="513"/>
      <c r="H1327" s="513"/>
      <c r="I1327" s="513"/>
      <c r="J1327" s="513"/>
      <c r="K1327" s="513"/>
      <c r="L1327" s="513"/>
      <c r="M1327" s="513"/>
      <c r="N1327" s="513"/>
      <c r="O1327" s="513"/>
      <c r="P1327" s="513"/>
      <c r="Q1327" s="513"/>
      <c r="R1327" s="513"/>
      <c r="S1327" s="513"/>
      <c r="T1327" s="513"/>
      <c r="U1327" s="513"/>
      <c r="V1327" s="513"/>
      <c r="W1327" s="513"/>
      <c r="X1327" s="513"/>
      <c r="Y1327" s="513"/>
      <c r="Z1327" s="513"/>
      <c r="AA1327" s="513"/>
      <c r="AB1327" s="513"/>
      <c r="AC1327" s="513"/>
      <c r="AD1327" s="513"/>
      <c r="AE1327" s="513"/>
      <c r="AF1327" s="513"/>
      <c r="AG1327" s="513"/>
      <c r="AH1327" s="513"/>
      <c r="AI1327" s="513"/>
      <c r="AJ1327" s="513"/>
      <c r="AK1327" s="513"/>
      <c r="AL1327" s="513"/>
      <c r="AM1327" s="513"/>
      <c r="AN1327" s="513"/>
      <c r="AO1327" s="513"/>
      <c r="AP1327" s="513"/>
      <c r="AQ1327" s="513"/>
      <c r="AR1327" s="513"/>
      <c r="AS1327" s="513"/>
    </row>
    <row r="1328" spans="1:45" ht="12.75" customHeight="1">
      <c r="C1328" s="208" t="s">
        <v>453</v>
      </c>
      <c r="D1328" s="208"/>
      <c r="E1328" s="208"/>
      <c r="F1328" s="208"/>
      <c r="G1328" s="208"/>
      <c r="H1328" s="208"/>
      <c r="I1328" s="208"/>
      <c r="J1328" s="208"/>
      <c r="K1328" s="208"/>
      <c r="L1328" s="208"/>
      <c r="M1328" s="208"/>
      <c r="N1328" s="208"/>
      <c r="O1328" s="208"/>
      <c r="P1328" s="208"/>
      <c r="Q1328" s="208"/>
      <c r="R1328" s="208"/>
      <c r="S1328" s="208"/>
      <c r="T1328" s="208"/>
      <c r="U1328" s="208"/>
      <c r="V1328" s="208"/>
      <c r="W1328" s="208"/>
      <c r="X1328" s="208"/>
      <c r="Y1328" s="208"/>
      <c r="Z1328" s="208"/>
      <c r="AA1328" s="208"/>
      <c r="AB1328" s="208"/>
      <c r="AC1328" s="208"/>
      <c r="AD1328" s="208"/>
      <c r="AE1328" s="208"/>
      <c r="AF1328" s="208"/>
      <c r="AG1328" s="208"/>
      <c r="AH1328" s="208"/>
      <c r="AI1328" s="208"/>
      <c r="AJ1328" s="208"/>
      <c r="AK1328" s="208"/>
      <c r="AL1328" s="208"/>
      <c r="AM1328" s="208"/>
      <c r="AN1328" s="208"/>
      <c r="AO1328" s="208"/>
      <c r="AP1328" s="208"/>
      <c r="AQ1328" s="208"/>
      <c r="AR1328" s="208"/>
      <c r="AS1328" s="208"/>
    </row>
    <row r="1329" spans="3:43" ht="6" customHeight="1">
      <c r="C1329" s="68"/>
      <c r="D1329" s="12"/>
      <c r="E1329" s="12"/>
      <c r="F1329" s="12"/>
      <c r="G1329" s="109"/>
      <c r="H1329" s="109"/>
      <c r="I1329" s="109"/>
    </row>
    <row r="1330" spans="3:43" ht="12.75" customHeight="1">
      <c r="C1330" s="235" t="s">
        <v>456</v>
      </c>
      <c r="D1330" s="235"/>
      <c r="E1330" s="235"/>
      <c r="F1330" s="235"/>
      <c r="G1330" s="235"/>
      <c r="H1330" s="235"/>
      <c r="I1330" s="235"/>
      <c r="J1330" s="235"/>
      <c r="K1330" s="235"/>
      <c r="L1330" s="235"/>
      <c r="M1330" s="235"/>
      <c r="N1330" s="235"/>
      <c r="O1330" s="235"/>
      <c r="P1330" s="235"/>
      <c r="Q1330" s="235"/>
      <c r="R1330" s="235"/>
      <c r="S1330" s="190" t="s">
        <v>14</v>
      </c>
      <c r="T1330" s="190"/>
      <c r="U1330" s="190"/>
      <c r="V1330" s="190"/>
      <c r="W1330" s="190"/>
      <c r="X1330" s="190"/>
      <c r="Y1330" s="190"/>
      <c r="Z1330" s="190"/>
      <c r="AA1330" s="190"/>
      <c r="AB1330" s="190"/>
      <c r="AC1330" s="190"/>
      <c r="AD1330" s="190"/>
      <c r="AE1330" s="190"/>
      <c r="AF1330" s="190"/>
      <c r="AG1330" s="190"/>
      <c r="AH1330" s="190"/>
      <c r="AI1330" s="190"/>
      <c r="AJ1330" s="190"/>
      <c r="AK1330" s="190"/>
      <c r="AL1330" s="190"/>
      <c r="AM1330" s="190"/>
      <c r="AN1330" s="190"/>
      <c r="AO1330" s="190"/>
      <c r="AP1330" s="190"/>
      <c r="AQ1330" s="190"/>
    </row>
    <row r="1331" spans="3:43" ht="12.75" customHeight="1">
      <c r="C1331" s="518"/>
      <c r="D1331" s="518"/>
      <c r="E1331" s="518"/>
      <c r="F1331" s="518"/>
      <c r="G1331" s="518"/>
      <c r="H1331" s="518"/>
      <c r="I1331" s="518"/>
      <c r="J1331" s="518"/>
      <c r="K1331" s="518"/>
      <c r="L1331" s="518"/>
      <c r="M1331" s="518"/>
      <c r="N1331" s="518"/>
      <c r="O1331" s="518"/>
      <c r="P1331" s="518"/>
      <c r="Q1331" s="518"/>
      <c r="R1331" s="518"/>
      <c r="S1331" s="518" t="s">
        <v>1213</v>
      </c>
      <c r="T1331" s="518"/>
      <c r="U1331" s="518"/>
      <c r="V1331" s="518"/>
      <c r="W1331" s="518"/>
      <c r="X1331" s="518" t="s">
        <v>106</v>
      </c>
      <c r="Y1331" s="518"/>
      <c r="Z1331" s="518"/>
      <c r="AA1331" s="518"/>
      <c r="AB1331" s="518"/>
      <c r="AC1331" s="518" t="s">
        <v>150</v>
      </c>
      <c r="AD1331" s="518"/>
      <c r="AE1331" s="518"/>
      <c r="AF1331" s="518"/>
      <c r="AG1331" s="518"/>
      <c r="AH1331" s="518" t="s">
        <v>151</v>
      </c>
      <c r="AI1331" s="518"/>
      <c r="AJ1331" s="518"/>
      <c r="AK1331" s="518"/>
      <c r="AL1331" s="518"/>
      <c r="AM1331" s="531" t="s">
        <v>1330</v>
      </c>
      <c r="AN1331" s="532"/>
      <c r="AO1331" s="532"/>
      <c r="AP1331" s="532"/>
      <c r="AQ1331" s="533"/>
    </row>
    <row r="1332" spans="3:43" ht="12.75" customHeight="1">
      <c r="C1332" s="518"/>
      <c r="D1332" s="518"/>
      <c r="E1332" s="518"/>
      <c r="F1332" s="518"/>
      <c r="G1332" s="518"/>
      <c r="H1332" s="518"/>
      <c r="I1332" s="518"/>
      <c r="J1332" s="518"/>
      <c r="K1332" s="518"/>
      <c r="L1332" s="518"/>
      <c r="M1332" s="518"/>
      <c r="N1332" s="518"/>
      <c r="O1332" s="518"/>
      <c r="P1332" s="518"/>
      <c r="Q1332" s="518"/>
      <c r="R1332" s="518"/>
      <c r="S1332" s="518"/>
      <c r="T1332" s="518"/>
      <c r="U1332" s="518"/>
      <c r="V1332" s="518"/>
      <c r="W1332" s="518"/>
      <c r="X1332" s="518"/>
      <c r="Y1332" s="518"/>
      <c r="Z1332" s="518"/>
      <c r="AA1332" s="518"/>
      <c r="AB1332" s="518"/>
      <c r="AC1332" s="518"/>
      <c r="AD1332" s="518"/>
      <c r="AE1332" s="518"/>
      <c r="AF1332" s="518"/>
      <c r="AG1332" s="518"/>
      <c r="AH1332" s="518"/>
      <c r="AI1332" s="518"/>
      <c r="AJ1332" s="518"/>
      <c r="AK1332" s="518"/>
      <c r="AL1332" s="518"/>
      <c r="AM1332" s="534"/>
      <c r="AN1332" s="535"/>
      <c r="AO1332" s="535"/>
      <c r="AP1332" s="535"/>
      <c r="AQ1332" s="536"/>
    </row>
    <row r="1333" spans="3:43" ht="12.75" customHeight="1">
      <c r="C1333" s="518"/>
      <c r="D1333" s="518"/>
      <c r="E1333" s="518"/>
      <c r="F1333" s="518"/>
      <c r="G1333" s="518"/>
      <c r="H1333" s="518"/>
      <c r="I1333" s="518"/>
      <c r="J1333" s="518"/>
      <c r="K1333" s="518"/>
      <c r="L1333" s="518"/>
      <c r="M1333" s="518"/>
      <c r="N1333" s="518"/>
      <c r="O1333" s="518"/>
      <c r="P1333" s="518"/>
      <c r="Q1333" s="518"/>
      <c r="R1333" s="518"/>
      <c r="S1333" s="518"/>
      <c r="T1333" s="518"/>
      <c r="U1333" s="518"/>
      <c r="V1333" s="518"/>
      <c r="W1333" s="518"/>
      <c r="X1333" s="518"/>
      <c r="Y1333" s="518"/>
      <c r="Z1333" s="518"/>
      <c r="AA1333" s="518"/>
      <c r="AB1333" s="518"/>
      <c r="AC1333" s="518"/>
      <c r="AD1333" s="518"/>
      <c r="AE1333" s="518"/>
      <c r="AF1333" s="518"/>
      <c r="AG1333" s="518"/>
      <c r="AH1333" s="518"/>
      <c r="AI1333" s="518"/>
      <c r="AJ1333" s="518"/>
      <c r="AK1333" s="518"/>
      <c r="AL1333" s="518"/>
      <c r="AM1333" s="534"/>
      <c r="AN1333" s="535"/>
      <c r="AO1333" s="535"/>
      <c r="AP1333" s="535"/>
      <c r="AQ1333" s="536"/>
    </row>
    <row r="1334" spans="3:43" ht="9.75" customHeight="1">
      <c r="C1334" s="518"/>
      <c r="D1334" s="518"/>
      <c r="E1334" s="518"/>
      <c r="F1334" s="518"/>
      <c r="G1334" s="518"/>
      <c r="H1334" s="518"/>
      <c r="I1334" s="518"/>
      <c r="J1334" s="518"/>
      <c r="K1334" s="518"/>
      <c r="L1334" s="518"/>
      <c r="M1334" s="518"/>
      <c r="N1334" s="518"/>
      <c r="O1334" s="518"/>
      <c r="P1334" s="518"/>
      <c r="Q1334" s="518"/>
      <c r="R1334" s="518"/>
      <c r="S1334" s="518"/>
      <c r="T1334" s="518"/>
      <c r="U1334" s="518"/>
      <c r="V1334" s="518"/>
      <c r="W1334" s="518"/>
      <c r="X1334" s="518"/>
      <c r="Y1334" s="518"/>
      <c r="Z1334" s="518"/>
      <c r="AA1334" s="518"/>
      <c r="AB1334" s="518"/>
      <c r="AC1334" s="518"/>
      <c r="AD1334" s="518"/>
      <c r="AE1334" s="518"/>
      <c r="AF1334" s="518"/>
      <c r="AG1334" s="518"/>
      <c r="AH1334" s="518"/>
      <c r="AI1334" s="518"/>
      <c r="AJ1334" s="518"/>
      <c r="AK1334" s="518"/>
      <c r="AL1334" s="518"/>
      <c r="AM1334" s="534"/>
      <c r="AN1334" s="535"/>
      <c r="AO1334" s="535"/>
      <c r="AP1334" s="535"/>
      <c r="AQ1334" s="536"/>
    </row>
    <row r="1335" spans="3:43" ht="10.5" customHeight="1">
      <c r="C1335" s="489" t="s">
        <v>26</v>
      </c>
      <c r="D1335" s="489"/>
      <c r="E1335" s="489"/>
      <c r="F1335" s="489"/>
      <c r="G1335" s="489"/>
      <c r="H1335" s="489"/>
      <c r="I1335" s="489"/>
      <c r="J1335" s="489"/>
      <c r="K1335" s="489"/>
      <c r="L1335" s="489"/>
      <c r="M1335" s="489"/>
      <c r="N1335" s="489"/>
      <c r="O1335" s="489"/>
      <c r="P1335" s="489"/>
      <c r="Q1335" s="489"/>
      <c r="R1335" s="489"/>
      <c r="S1335" s="489" t="s">
        <v>30</v>
      </c>
      <c r="T1335" s="489"/>
      <c r="U1335" s="489"/>
      <c r="V1335" s="489"/>
      <c r="W1335" s="489"/>
      <c r="X1335" s="489" t="s">
        <v>31</v>
      </c>
      <c r="Y1335" s="489"/>
      <c r="Z1335" s="489"/>
      <c r="AA1335" s="489"/>
      <c r="AB1335" s="489"/>
      <c r="AC1335" s="489" t="s">
        <v>33</v>
      </c>
      <c r="AD1335" s="489"/>
      <c r="AE1335" s="489"/>
      <c r="AF1335" s="489"/>
      <c r="AG1335" s="489"/>
      <c r="AH1335" s="489" t="s">
        <v>35</v>
      </c>
      <c r="AI1335" s="489"/>
      <c r="AJ1335" s="489"/>
      <c r="AK1335" s="489"/>
      <c r="AL1335" s="489"/>
      <c r="AM1335" s="489" t="s">
        <v>38</v>
      </c>
      <c r="AN1335" s="489"/>
      <c r="AO1335" s="489"/>
      <c r="AP1335" s="489"/>
      <c r="AQ1335" s="489"/>
    </row>
    <row r="1336" spans="3:43" ht="12.75" customHeight="1">
      <c r="C1336" s="236" t="s">
        <v>152</v>
      </c>
      <c r="D1336" s="236"/>
      <c r="E1336" s="236"/>
      <c r="F1336" s="236"/>
      <c r="G1336" s="236"/>
      <c r="H1336" s="236"/>
      <c r="I1336" s="236"/>
      <c r="J1336" s="236"/>
      <c r="K1336" s="236"/>
      <c r="L1336" s="236"/>
      <c r="M1336" s="236"/>
      <c r="N1336" s="236"/>
      <c r="O1336" s="236"/>
      <c r="P1336" s="236"/>
      <c r="Q1336" s="236"/>
      <c r="R1336" s="236"/>
      <c r="S1336" s="237">
        <f>S1341</f>
        <v>18811</v>
      </c>
      <c r="T1336" s="237"/>
      <c r="U1336" s="237"/>
      <c r="V1336" s="237"/>
      <c r="W1336" s="237"/>
      <c r="X1336" s="237">
        <f t="shared" ref="X1336" si="150">X1341</f>
        <v>6534</v>
      </c>
      <c r="Y1336" s="237"/>
      <c r="Z1336" s="237"/>
      <c r="AA1336" s="237"/>
      <c r="AB1336" s="237"/>
      <c r="AC1336" s="237">
        <f t="shared" ref="AC1336" si="151">AC1341</f>
        <v>0</v>
      </c>
      <c r="AD1336" s="237"/>
      <c r="AE1336" s="237"/>
      <c r="AF1336" s="237"/>
      <c r="AG1336" s="237"/>
      <c r="AH1336" s="237">
        <f t="shared" ref="AH1336" si="152">AH1341</f>
        <v>6977</v>
      </c>
      <c r="AI1336" s="237"/>
      <c r="AJ1336" s="237"/>
      <c r="AK1336" s="237"/>
      <c r="AL1336" s="237"/>
      <c r="AM1336" s="237">
        <f t="shared" ref="AM1336" si="153">AM1341</f>
        <v>18368</v>
      </c>
      <c r="AN1336" s="237"/>
      <c r="AO1336" s="237"/>
      <c r="AP1336" s="237"/>
      <c r="AQ1336" s="237"/>
    </row>
    <row r="1337" spans="3:43" ht="12.75" customHeight="1">
      <c r="C1337" s="522" t="s">
        <v>454</v>
      </c>
      <c r="D1337" s="522"/>
      <c r="E1337" s="522"/>
      <c r="F1337" s="522"/>
      <c r="G1337" s="522"/>
      <c r="H1337" s="522"/>
      <c r="I1337" s="522"/>
      <c r="J1337" s="522"/>
      <c r="K1337" s="522"/>
      <c r="L1337" s="522"/>
      <c r="M1337" s="522"/>
      <c r="N1337" s="522"/>
      <c r="O1337" s="522"/>
      <c r="P1337" s="522"/>
      <c r="Q1337" s="522"/>
      <c r="R1337" s="522"/>
      <c r="S1337" s="265"/>
      <c r="T1337" s="265"/>
      <c r="U1337" s="265"/>
      <c r="V1337" s="265"/>
      <c r="W1337" s="265"/>
      <c r="X1337" s="265"/>
      <c r="Y1337" s="265"/>
      <c r="Z1337" s="265"/>
      <c r="AA1337" s="265"/>
      <c r="AB1337" s="265"/>
      <c r="AC1337" s="265"/>
      <c r="AD1337" s="265"/>
      <c r="AE1337" s="265"/>
      <c r="AF1337" s="265"/>
      <c r="AG1337" s="265"/>
      <c r="AH1337" s="265"/>
      <c r="AI1337" s="265"/>
      <c r="AJ1337" s="265"/>
      <c r="AK1337" s="265"/>
      <c r="AL1337" s="265"/>
      <c r="AM1337" s="265"/>
      <c r="AN1337" s="265"/>
      <c r="AO1337" s="265"/>
      <c r="AP1337" s="265"/>
      <c r="AQ1337" s="265"/>
    </row>
    <row r="1338" spans="3:43" ht="12.75" customHeight="1">
      <c r="C1338" s="228" t="s">
        <v>158</v>
      </c>
      <c r="D1338" s="228"/>
      <c r="E1338" s="228"/>
      <c r="F1338" s="228"/>
      <c r="G1338" s="228"/>
      <c r="H1338" s="228"/>
      <c r="I1338" s="228"/>
      <c r="J1338" s="228"/>
      <c r="K1338" s="228"/>
      <c r="L1338" s="228"/>
      <c r="M1338" s="228"/>
      <c r="N1338" s="228"/>
      <c r="O1338" s="228"/>
      <c r="P1338" s="228"/>
      <c r="Q1338" s="228"/>
      <c r="R1338" s="228"/>
      <c r="S1338" s="199"/>
      <c r="T1338" s="199"/>
      <c r="U1338" s="199"/>
      <c r="V1338" s="199"/>
      <c r="W1338" s="199"/>
      <c r="X1338" s="199"/>
      <c r="Y1338" s="199"/>
      <c r="Z1338" s="199"/>
      <c r="AA1338" s="199"/>
      <c r="AB1338" s="199"/>
      <c r="AC1338" s="199"/>
      <c r="AD1338" s="199"/>
      <c r="AE1338" s="199"/>
      <c r="AF1338" s="199"/>
      <c r="AG1338" s="199"/>
      <c r="AH1338" s="199"/>
      <c r="AI1338" s="199"/>
      <c r="AJ1338" s="199"/>
      <c r="AK1338" s="199"/>
      <c r="AL1338" s="199"/>
      <c r="AM1338" s="199">
        <f>S1338+X1338-AC1338-AH1338</f>
        <v>0</v>
      </c>
      <c r="AN1338" s="199"/>
      <c r="AO1338" s="199"/>
      <c r="AP1338" s="199"/>
      <c r="AQ1338" s="199"/>
    </row>
    <row r="1339" spans="3:43" ht="12.75" customHeight="1">
      <c r="C1339" s="228" t="s">
        <v>159</v>
      </c>
      <c r="D1339" s="228"/>
      <c r="E1339" s="228"/>
      <c r="F1339" s="228"/>
      <c r="G1339" s="228"/>
      <c r="H1339" s="228"/>
      <c r="I1339" s="228"/>
      <c r="J1339" s="228"/>
      <c r="K1339" s="228"/>
      <c r="L1339" s="228"/>
      <c r="M1339" s="228"/>
      <c r="N1339" s="228"/>
      <c r="O1339" s="228"/>
      <c r="P1339" s="228"/>
      <c r="Q1339" s="228"/>
      <c r="R1339" s="228"/>
      <c r="S1339" s="199">
        <v>18811</v>
      </c>
      <c r="T1339" s="199"/>
      <c r="U1339" s="199"/>
      <c r="V1339" s="199"/>
      <c r="W1339" s="199"/>
      <c r="X1339" s="199">
        <v>6534</v>
      </c>
      <c r="Y1339" s="199"/>
      <c r="Z1339" s="199"/>
      <c r="AA1339" s="199"/>
      <c r="AB1339" s="199"/>
      <c r="AC1339" s="199">
        <v>0</v>
      </c>
      <c r="AD1339" s="199"/>
      <c r="AE1339" s="199"/>
      <c r="AF1339" s="199"/>
      <c r="AG1339" s="199"/>
      <c r="AH1339" s="199">
        <v>6977</v>
      </c>
      <c r="AI1339" s="199"/>
      <c r="AJ1339" s="199"/>
      <c r="AK1339" s="199"/>
      <c r="AL1339" s="199"/>
      <c r="AM1339" s="199">
        <f>S1339+X1339-AC1339-AH1339</f>
        <v>18368</v>
      </c>
      <c r="AN1339" s="199"/>
      <c r="AO1339" s="199"/>
      <c r="AP1339" s="199"/>
      <c r="AQ1339" s="199"/>
    </row>
    <row r="1340" spans="3:43" ht="12.75" customHeight="1">
      <c r="C1340" s="228"/>
      <c r="D1340" s="228"/>
      <c r="E1340" s="228"/>
      <c r="F1340" s="228"/>
      <c r="G1340" s="228"/>
      <c r="H1340" s="228"/>
      <c r="I1340" s="228"/>
      <c r="J1340" s="228"/>
      <c r="K1340" s="228"/>
      <c r="L1340" s="228"/>
      <c r="M1340" s="228"/>
      <c r="N1340" s="228"/>
      <c r="O1340" s="228"/>
      <c r="P1340" s="228"/>
      <c r="Q1340" s="228"/>
      <c r="R1340" s="228"/>
      <c r="S1340" s="199"/>
      <c r="T1340" s="199"/>
      <c r="U1340" s="199"/>
      <c r="V1340" s="199"/>
      <c r="W1340" s="199"/>
      <c r="X1340" s="199"/>
      <c r="Y1340" s="199"/>
      <c r="Z1340" s="199"/>
      <c r="AA1340" s="199"/>
      <c r="AB1340" s="199"/>
      <c r="AC1340" s="199"/>
      <c r="AD1340" s="199"/>
      <c r="AE1340" s="199"/>
      <c r="AF1340" s="199"/>
      <c r="AG1340" s="199"/>
      <c r="AH1340" s="199"/>
      <c r="AI1340" s="199"/>
      <c r="AJ1340" s="199"/>
      <c r="AK1340" s="199"/>
      <c r="AL1340" s="199"/>
      <c r="AM1340" s="199"/>
      <c r="AN1340" s="199"/>
      <c r="AO1340" s="199"/>
      <c r="AP1340" s="199"/>
      <c r="AQ1340" s="199"/>
    </row>
    <row r="1341" spans="3:43" ht="12.75" customHeight="1">
      <c r="C1341" s="520" t="s">
        <v>455</v>
      </c>
      <c r="D1341" s="520"/>
      <c r="E1341" s="520"/>
      <c r="F1341" s="520"/>
      <c r="G1341" s="520"/>
      <c r="H1341" s="520"/>
      <c r="I1341" s="520"/>
      <c r="J1341" s="520"/>
      <c r="K1341" s="520"/>
      <c r="L1341" s="520"/>
      <c r="M1341" s="520"/>
      <c r="N1341" s="520"/>
      <c r="O1341" s="520"/>
      <c r="P1341" s="520"/>
      <c r="Q1341" s="520"/>
      <c r="R1341" s="520"/>
      <c r="S1341" s="458">
        <f>SUM(S1338:W1340)</f>
        <v>18811</v>
      </c>
      <c r="T1341" s="458"/>
      <c r="U1341" s="458"/>
      <c r="V1341" s="458"/>
      <c r="W1341" s="458"/>
      <c r="X1341" s="458">
        <f t="shared" ref="X1341" si="154">SUM(X1338:AB1340)</f>
        <v>6534</v>
      </c>
      <c r="Y1341" s="458"/>
      <c r="Z1341" s="458"/>
      <c r="AA1341" s="458"/>
      <c r="AB1341" s="458"/>
      <c r="AC1341" s="458">
        <f t="shared" ref="AC1341" si="155">SUM(AC1338:AG1340)</f>
        <v>0</v>
      </c>
      <c r="AD1341" s="458"/>
      <c r="AE1341" s="458"/>
      <c r="AF1341" s="458"/>
      <c r="AG1341" s="458"/>
      <c r="AH1341" s="458">
        <f t="shared" ref="AH1341" si="156">SUM(AH1338:AL1340)</f>
        <v>6977</v>
      </c>
      <c r="AI1341" s="458"/>
      <c r="AJ1341" s="458"/>
      <c r="AK1341" s="458"/>
      <c r="AL1341" s="458"/>
      <c r="AM1341" s="458">
        <f t="shared" ref="AM1341" si="157">SUM(AM1338:AQ1340)</f>
        <v>18368</v>
      </c>
      <c r="AN1341" s="458"/>
      <c r="AO1341" s="458"/>
      <c r="AP1341" s="458"/>
      <c r="AQ1341" s="458"/>
    </row>
    <row r="1342" spans="3:43" ht="12.75" customHeight="1">
      <c r="C1342" s="236" t="s">
        <v>153</v>
      </c>
      <c r="D1342" s="236"/>
      <c r="E1342" s="236"/>
      <c r="F1342" s="236"/>
      <c r="G1342" s="236"/>
      <c r="H1342" s="236"/>
      <c r="I1342" s="236"/>
      <c r="J1342" s="236"/>
      <c r="K1342" s="236"/>
      <c r="L1342" s="236"/>
      <c r="M1342" s="236"/>
      <c r="N1342" s="236"/>
      <c r="O1342" s="236"/>
      <c r="P1342" s="236"/>
      <c r="Q1342" s="236"/>
      <c r="R1342" s="236"/>
      <c r="S1342" s="237">
        <f>S1348+S1355</f>
        <v>56617</v>
      </c>
      <c r="T1342" s="237"/>
      <c r="U1342" s="237"/>
      <c r="V1342" s="237"/>
      <c r="W1342" s="237"/>
      <c r="X1342" s="237">
        <f>X1348+X1355</f>
        <v>73359</v>
      </c>
      <c r="Y1342" s="237"/>
      <c r="Z1342" s="237"/>
      <c r="AA1342" s="237"/>
      <c r="AB1342" s="237"/>
      <c r="AC1342" s="237">
        <f>AC1348+AC1355</f>
        <v>56617</v>
      </c>
      <c r="AD1342" s="237"/>
      <c r="AE1342" s="237"/>
      <c r="AF1342" s="237"/>
      <c r="AG1342" s="237"/>
      <c r="AH1342" s="237">
        <f>AH1348+AH1355</f>
        <v>0</v>
      </c>
      <c r="AI1342" s="237"/>
      <c r="AJ1342" s="237"/>
      <c r="AK1342" s="237"/>
      <c r="AL1342" s="237"/>
      <c r="AM1342" s="237">
        <f>AM1348+AM1355</f>
        <v>73359</v>
      </c>
      <c r="AN1342" s="237"/>
      <c r="AO1342" s="237"/>
      <c r="AP1342" s="237"/>
      <c r="AQ1342" s="237"/>
    </row>
    <row r="1343" spans="3:43" ht="12.75" customHeight="1">
      <c r="C1343" s="522" t="s">
        <v>1331</v>
      </c>
      <c r="D1343" s="522"/>
      <c r="E1343" s="522"/>
      <c r="F1343" s="522"/>
      <c r="G1343" s="522"/>
      <c r="H1343" s="522"/>
      <c r="I1343" s="522"/>
      <c r="J1343" s="522"/>
      <c r="K1343" s="522"/>
      <c r="L1343" s="522"/>
      <c r="M1343" s="522"/>
      <c r="N1343" s="522"/>
      <c r="O1343" s="522"/>
      <c r="P1343" s="522"/>
      <c r="Q1343" s="522"/>
      <c r="R1343" s="522"/>
      <c r="S1343" s="265"/>
      <c r="T1343" s="265"/>
      <c r="U1343" s="265"/>
      <c r="V1343" s="265"/>
      <c r="W1343" s="265"/>
      <c r="X1343" s="265"/>
      <c r="Y1343" s="265"/>
      <c r="Z1343" s="265"/>
      <c r="AA1343" s="265"/>
      <c r="AB1343" s="265"/>
      <c r="AC1343" s="265"/>
      <c r="AD1343" s="265"/>
      <c r="AE1343" s="265"/>
      <c r="AF1343" s="265"/>
      <c r="AG1343" s="265"/>
      <c r="AH1343" s="265"/>
      <c r="AI1343" s="265"/>
      <c r="AJ1343" s="265"/>
      <c r="AK1343" s="265"/>
      <c r="AL1343" s="265"/>
      <c r="AM1343" s="265"/>
      <c r="AN1343" s="265"/>
      <c r="AO1343" s="265"/>
      <c r="AP1343" s="265"/>
      <c r="AQ1343" s="265"/>
    </row>
    <row r="1344" spans="3:43" ht="12.75" customHeight="1">
      <c r="C1344" s="228" t="s">
        <v>154</v>
      </c>
      <c r="D1344" s="228"/>
      <c r="E1344" s="228"/>
      <c r="F1344" s="228"/>
      <c r="G1344" s="228"/>
      <c r="H1344" s="228"/>
      <c r="I1344" s="228"/>
      <c r="J1344" s="228"/>
      <c r="K1344" s="228"/>
      <c r="L1344" s="228"/>
      <c r="M1344" s="228"/>
      <c r="N1344" s="228"/>
      <c r="O1344" s="228"/>
      <c r="P1344" s="228"/>
      <c r="Q1344" s="228"/>
      <c r="R1344" s="228"/>
      <c r="S1344" s="199">
        <v>3923</v>
      </c>
      <c r="T1344" s="199"/>
      <c r="U1344" s="199"/>
      <c r="V1344" s="199"/>
      <c r="W1344" s="199"/>
      <c r="X1344" s="199">
        <v>29153</v>
      </c>
      <c r="Y1344" s="199"/>
      <c r="Z1344" s="199"/>
      <c r="AA1344" s="199"/>
      <c r="AB1344" s="199"/>
      <c r="AC1344" s="199">
        <v>3923</v>
      </c>
      <c r="AD1344" s="199"/>
      <c r="AE1344" s="199"/>
      <c r="AF1344" s="199"/>
      <c r="AG1344" s="199"/>
      <c r="AH1344" s="199">
        <v>0</v>
      </c>
      <c r="AI1344" s="199"/>
      <c r="AJ1344" s="199"/>
      <c r="AK1344" s="199"/>
      <c r="AL1344" s="199"/>
      <c r="AM1344" s="199">
        <f>S1344+X1344-AC1344-AH1344</f>
        <v>29153</v>
      </c>
      <c r="AN1344" s="199"/>
      <c r="AO1344" s="199"/>
      <c r="AP1344" s="199"/>
      <c r="AQ1344" s="199"/>
    </row>
    <row r="1345" spans="3:45" ht="12.75" customHeight="1">
      <c r="C1345" s="228" t="s">
        <v>155</v>
      </c>
      <c r="D1345" s="228"/>
      <c r="E1345" s="228"/>
      <c r="F1345" s="228"/>
      <c r="G1345" s="228"/>
      <c r="H1345" s="228"/>
      <c r="I1345" s="228"/>
      <c r="J1345" s="228"/>
      <c r="K1345" s="228"/>
      <c r="L1345" s="228"/>
      <c r="M1345" s="228"/>
      <c r="N1345" s="228"/>
      <c r="O1345" s="228"/>
      <c r="P1345" s="228"/>
      <c r="Q1345" s="228"/>
      <c r="R1345" s="228"/>
      <c r="S1345" s="199"/>
      <c r="T1345" s="199"/>
      <c r="U1345" s="199"/>
      <c r="V1345" s="199"/>
      <c r="W1345" s="199"/>
      <c r="X1345" s="229"/>
      <c r="Y1345" s="229"/>
      <c r="Z1345" s="229"/>
      <c r="AA1345" s="229"/>
      <c r="AB1345" s="229"/>
      <c r="AC1345" s="199"/>
      <c r="AD1345" s="199"/>
      <c r="AE1345" s="199"/>
      <c r="AF1345" s="199"/>
      <c r="AG1345" s="199"/>
      <c r="AH1345" s="199"/>
      <c r="AI1345" s="199"/>
      <c r="AJ1345" s="199"/>
      <c r="AK1345" s="199"/>
      <c r="AL1345" s="199"/>
      <c r="AM1345" s="199">
        <f>S1345+X1345-AC1345-AH1345</f>
        <v>0</v>
      </c>
      <c r="AN1345" s="199"/>
      <c r="AO1345" s="199"/>
      <c r="AP1345" s="199"/>
      <c r="AQ1345" s="199"/>
    </row>
    <row r="1346" spans="3:45" ht="12.75" customHeight="1">
      <c r="C1346" s="228" t="s">
        <v>156</v>
      </c>
      <c r="D1346" s="228"/>
      <c r="E1346" s="228"/>
      <c r="F1346" s="228"/>
      <c r="G1346" s="228"/>
      <c r="H1346" s="228"/>
      <c r="I1346" s="228"/>
      <c r="J1346" s="228"/>
      <c r="K1346" s="228"/>
      <c r="L1346" s="228"/>
      <c r="M1346" s="228"/>
      <c r="N1346" s="228"/>
      <c r="O1346" s="228"/>
      <c r="P1346" s="228"/>
      <c r="Q1346" s="228"/>
      <c r="R1346" s="228"/>
      <c r="S1346" s="199"/>
      <c r="T1346" s="199"/>
      <c r="U1346" s="199"/>
      <c r="V1346" s="199"/>
      <c r="W1346" s="199"/>
      <c r="X1346" s="199"/>
      <c r="Y1346" s="199"/>
      <c r="Z1346" s="199"/>
      <c r="AA1346" s="199"/>
      <c r="AB1346" s="199"/>
      <c r="AC1346" s="199"/>
      <c r="AD1346" s="199"/>
      <c r="AE1346" s="199"/>
      <c r="AF1346" s="199"/>
      <c r="AG1346" s="199"/>
      <c r="AH1346" s="199"/>
      <c r="AI1346" s="199"/>
      <c r="AJ1346" s="199"/>
      <c r="AK1346" s="199"/>
      <c r="AL1346" s="199"/>
      <c r="AM1346" s="199">
        <f>S1346+X1346-AC1346-AH1346</f>
        <v>0</v>
      </c>
      <c r="AN1346" s="199"/>
      <c r="AO1346" s="199"/>
      <c r="AP1346" s="199"/>
      <c r="AQ1346" s="199"/>
    </row>
    <row r="1347" spans="3:45" ht="11.25">
      <c r="C1347" s="228"/>
      <c r="D1347" s="228"/>
      <c r="E1347" s="228"/>
      <c r="F1347" s="228"/>
      <c r="G1347" s="228"/>
      <c r="H1347" s="228"/>
      <c r="I1347" s="228"/>
      <c r="J1347" s="228"/>
      <c r="K1347" s="228"/>
      <c r="L1347" s="228"/>
      <c r="M1347" s="228"/>
      <c r="N1347" s="228"/>
      <c r="O1347" s="228"/>
      <c r="P1347" s="228"/>
      <c r="Q1347" s="228"/>
      <c r="R1347" s="228"/>
      <c r="S1347" s="199"/>
      <c r="T1347" s="199"/>
      <c r="U1347" s="199"/>
      <c r="V1347" s="199"/>
      <c r="W1347" s="199"/>
      <c r="X1347" s="199"/>
      <c r="Y1347" s="199"/>
      <c r="Z1347" s="199"/>
      <c r="AA1347" s="199"/>
      <c r="AB1347" s="199"/>
      <c r="AC1347" s="199"/>
      <c r="AD1347" s="199"/>
      <c r="AE1347" s="199"/>
      <c r="AF1347" s="199"/>
      <c r="AG1347" s="199"/>
      <c r="AH1347" s="199"/>
      <c r="AI1347" s="199"/>
      <c r="AJ1347" s="199"/>
      <c r="AK1347" s="199"/>
      <c r="AL1347" s="199"/>
      <c r="AM1347" s="199"/>
      <c r="AN1347" s="199"/>
      <c r="AO1347" s="199"/>
      <c r="AP1347" s="199"/>
      <c r="AQ1347" s="199"/>
    </row>
    <row r="1348" spans="3:45" ht="12.75" customHeight="1">
      <c r="C1348" s="521" t="s">
        <v>457</v>
      </c>
      <c r="D1348" s="521"/>
      <c r="E1348" s="521"/>
      <c r="F1348" s="521"/>
      <c r="G1348" s="521"/>
      <c r="H1348" s="521"/>
      <c r="I1348" s="521"/>
      <c r="J1348" s="521"/>
      <c r="K1348" s="521"/>
      <c r="L1348" s="521"/>
      <c r="M1348" s="521"/>
      <c r="N1348" s="521"/>
      <c r="O1348" s="521"/>
      <c r="P1348" s="521"/>
      <c r="Q1348" s="521"/>
      <c r="R1348" s="521"/>
      <c r="S1348" s="503">
        <f>SUM(S1344:W1347)</f>
        <v>3923</v>
      </c>
      <c r="T1348" s="503"/>
      <c r="U1348" s="503"/>
      <c r="V1348" s="503"/>
      <c r="W1348" s="503"/>
      <c r="X1348" s="503">
        <f t="shared" ref="X1348" si="158">SUM(X1344:AB1347)</f>
        <v>29153</v>
      </c>
      <c r="Y1348" s="503"/>
      <c r="Z1348" s="503"/>
      <c r="AA1348" s="503"/>
      <c r="AB1348" s="503"/>
      <c r="AC1348" s="503">
        <f t="shared" ref="AC1348" si="159">SUM(AC1344:AG1347)</f>
        <v>3923</v>
      </c>
      <c r="AD1348" s="503"/>
      <c r="AE1348" s="503"/>
      <c r="AF1348" s="503"/>
      <c r="AG1348" s="503"/>
      <c r="AH1348" s="503">
        <f t="shared" ref="AH1348" si="160">SUM(AH1344:AL1347)</f>
        <v>0</v>
      </c>
      <c r="AI1348" s="503"/>
      <c r="AJ1348" s="503"/>
      <c r="AK1348" s="503"/>
      <c r="AL1348" s="503"/>
      <c r="AM1348" s="503">
        <f t="shared" ref="AM1348" si="161">SUM(AM1344:AQ1347)</f>
        <v>29153</v>
      </c>
      <c r="AN1348" s="503"/>
      <c r="AO1348" s="503"/>
      <c r="AP1348" s="503"/>
      <c r="AQ1348" s="503"/>
    </row>
    <row r="1349" spans="3:45" ht="12.75" customHeight="1">
      <c r="C1349" s="521" t="s">
        <v>1332</v>
      </c>
      <c r="D1349" s="521"/>
      <c r="E1349" s="521"/>
      <c r="F1349" s="521"/>
      <c r="G1349" s="521"/>
      <c r="H1349" s="521"/>
      <c r="I1349" s="521"/>
      <c r="J1349" s="521"/>
      <c r="K1349" s="521"/>
      <c r="L1349" s="521"/>
      <c r="M1349" s="521"/>
      <c r="N1349" s="521"/>
      <c r="O1349" s="521"/>
      <c r="P1349" s="521"/>
      <c r="Q1349" s="521"/>
      <c r="R1349" s="521"/>
      <c r="S1349" s="199"/>
      <c r="T1349" s="199"/>
      <c r="U1349" s="199"/>
      <c r="V1349" s="199"/>
      <c r="W1349" s="199"/>
      <c r="X1349" s="199"/>
      <c r="Y1349" s="199"/>
      <c r="Z1349" s="199"/>
      <c r="AA1349" s="199"/>
      <c r="AB1349" s="199"/>
      <c r="AC1349" s="199"/>
      <c r="AD1349" s="199"/>
      <c r="AE1349" s="199"/>
      <c r="AF1349" s="199"/>
      <c r="AG1349" s="199"/>
      <c r="AH1349" s="199"/>
      <c r="AI1349" s="199"/>
      <c r="AJ1349" s="199"/>
      <c r="AK1349" s="199"/>
      <c r="AL1349" s="199"/>
      <c r="AM1349" s="199"/>
      <c r="AN1349" s="199"/>
      <c r="AO1349" s="199"/>
      <c r="AP1349" s="199"/>
      <c r="AQ1349" s="199"/>
    </row>
    <row r="1350" spans="3:45" ht="12.75" customHeight="1">
      <c r="C1350" s="228" t="s">
        <v>158</v>
      </c>
      <c r="D1350" s="228"/>
      <c r="E1350" s="228"/>
      <c r="F1350" s="228"/>
      <c r="G1350" s="228"/>
      <c r="H1350" s="228"/>
      <c r="I1350" s="228"/>
      <c r="J1350" s="228"/>
      <c r="K1350" s="228"/>
      <c r="L1350" s="228"/>
      <c r="M1350" s="228"/>
      <c r="N1350" s="228"/>
      <c r="O1350" s="228"/>
      <c r="P1350" s="228"/>
      <c r="Q1350" s="228"/>
      <c r="R1350" s="228"/>
      <c r="S1350" s="199"/>
      <c r="T1350" s="199"/>
      <c r="U1350" s="199"/>
      <c r="V1350" s="199"/>
      <c r="W1350" s="199"/>
      <c r="X1350" s="199"/>
      <c r="Y1350" s="199"/>
      <c r="Z1350" s="199"/>
      <c r="AA1350" s="199"/>
      <c r="AB1350" s="199"/>
      <c r="AC1350" s="199"/>
      <c r="AD1350" s="199"/>
      <c r="AE1350" s="199"/>
      <c r="AF1350" s="199"/>
      <c r="AG1350" s="199"/>
      <c r="AH1350" s="199"/>
      <c r="AI1350" s="199"/>
      <c r="AJ1350" s="199"/>
      <c r="AK1350" s="199"/>
      <c r="AL1350" s="199"/>
      <c r="AM1350" s="199">
        <f>S1350+X1350-AC1350-AH1350</f>
        <v>0</v>
      </c>
      <c r="AN1350" s="199"/>
      <c r="AO1350" s="199"/>
      <c r="AP1350" s="199"/>
      <c r="AQ1350" s="199"/>
    </row>
    <row r="1351" spans="3:45" ht="12.75" customHeight="1">
      <c r="C1351" s="353" t="s">
        <v>155</v>
      </c>
      <c r="D1351" s="353"/>
      <c r="E1351" s="353"/>
      <c r="F1351" s="353"/>
      <c r="G1351" s="353"/>
      <c r="H1351" s="353"/>
      <c r="I1351" s="353"/>
      <c r="J1351" s="353"/>
      <c r="K1351" s="353"/>
      <c r="L1351" s="353"/>
      <c r="M1351" s="353"/>
      <c r="N1351" s="353"/>
      <c r="O1351" s="353"/>
      <c r="P1351" s="353"/>
      <c r="Q1351" s="353"/>
      <c r="R1351" s="353"/>
      <c r="S1351" s="199">
        <v>3195</v>
      </c>
      <c r="T1351" s="199"/>
      <c r="U1351" s="199"/>
      <c r="V1351" s="199"/>
      <c r="W1351" s="199"/>
      <c r="X1351" s="199">
        <v>3155</v>
      </c>
      <c r="Y1351" s="199"/>
      <c r="Z1351" s="199"/>
      <c r="AA1351" s="199"/>
      <c r="AB1351" s="199"/>
      <c r="AC1351" s="199">
        <v>3195</v>
      </c>
      <c r="AD1351" s="199"/>
      <c r="AE1351" s="199"/>
      <c r="AF1351" s="199"/>
      <c r="AG1351" s="199"/>
      <c r="AH1351" s="199">
        <v>0</v>
      </c>
      <c r="AI1351" s="199"/>
      <c r="AJ1351" s="199"/>
      <c r="AK1351" s="199"/>
      <c r="AL1351" s="199"/>
      <c r="AM1351" s="199">
        <f>S1351+X1351-AC1351-AH1351</f>
        <v>3155</v>
      </c>
      <c r="AN1351" s="199"/>
      <c r="AO1351" s="199"/>
      <c r="AP1351" s="199"/>
      <c r="AQ1351" s="199"/>
    </row>
    <row r="1352" spans="3:45" ht="12.75" customHeight="1">
      <c r="C1352" s="228" t="s">
        <v>1516</v>
      </c>
      <c r="D1352" s="228"/>
      <c r="E1352" s="228"/>
      <c r="F1352" s="228"/>
      <c r="G1352" s="228"/>
      <c r="H1352" s="228"/>
      <c r="I1352" s="228"/>
      <c r="J1352" s="228"/>
      <c r="K1352" s="228"/>
      <c r="L1352" s="228"/>
      <c r="M1352" s="228"/>
      <c r="N1352" s="228"/>
      <c r="O1352" s="228"/>
      <c r="P1352" s="228"/>
      <c r="Q1352" s="228"/>
      <c r="R1352" s="228"/>
      <c r="S1352" s="199">
        <v>49499</v>
      </c>
      <c r="T1352" s="199"/>
      <c r="U1352" s="199"/>
      <c r="V1352" s="199"/>
      <c r="W1352" s="199"/>
      <c r="X1352" s="199">
        <v>37067</v>
      </c>
      <c r="Y1352" s="199"/>
      <c r="Z1352" s="199"/>
      <c r="AA1352" s="199"/>
      <c r="AB1352" s="199"/>
      <c r="AC1352" s="199">
        <v>49499</v>
      </c>
      <c r="AD1352" s="199"/>
      <c r="AE1352" s="199"/>
      <c r="AF1352" s="199"/>
      <c r="AG1352" s="199"/>
      <c r="AH1352" s="199">
        <v>0</v>
      </c>
      <c r="AI1352" s="199"/>
      <c r="AJ1352" s="199"/>
      <c r="AK1352" s="199"/>
      <c r="AL1352" s="199"/>
      <c r="AM1352" s="199">
        <f>S1352+X1352-AC1352-AH1352</f>
        <v>37067</v>
      </c>
      <c r="AN1352" s="199"/>
      <c r="AO1352" s="199"/>
      <c r="AP1352" s="199"/>
      <c r="AQ1352" s="199"/>
    </row>
    <row r="1353" spans="3:45" ht="11.25">
      <c r="C1353" s="218" t="s">
        <v>159</v>
      </c>
      <c r="D1353" s="219"/>
      <c r="E1353" s="219"/>
      <c r="F1353" s="219"/>
      <c r="G1353" s="219"/>
      <c r="H1353" s="219"/>
      <c r="I1353" s="219"/>
      <c r="J1353" s="219"/>
      <c r="K1353" s="219"/>
      <c r="L1353" s="219"/>
      <c r="M1353" s="219"/>
      <c r="N1353" s="219"/>
      <c r="O1353" s="219"/>
      <c r="P1353" s="219"/>
      <c r="Q1353" s="219"/>
      <c r="R1353" s="220"/>
      <c r="S1353" s="199">
        <v>0</v>
      </c>
      <c r="T1353" s="199"/>
      <c r="U1353" s="199"/>
      <c r="V1353" s="199"/>
      <c r="W1353" s="199"/>
      <c r="X1353" s="199">
        <v>3984</v>
      </c>
      <c r="Y1353" s="199"/>
      <c r="Z1353" s="199"/>
      <c r="AA1353" s="199"/>
      <c r="AB1353" s="199"/>
      <c r="AC1353" s="199">
        <v>0</v>
      </c>
      <c r="AD1353" s="199"/>
      <c r="AE1353" s="199"/>
      <c r="AF1353" s="199"/>
      <c r="AG1353" s="199"/>
      <c r="AH1353" s="199">
        <v>0</v>
      </c>
      <c r="AI1353" s="199"/>
      <c r="AJ1353" s="199"/>
      <c r="AK1353" s="199"/>
      <c r="AL1353" s="199"/>
      <c r="AM1353" s="215">
        <f>S1353+X1353-AC1353-AH1353</f>
        <v>3984</v>
      </c>
      <c r="AN1353" s="216"/>
      <c r="AO1353" s="216"/>
      <c r="AP1353" s="216"/>
      <c r="AQ1353" s="217"/>
    </row>
    <row r="1354" spans="3:45" ht="11.25">
      <c r="C1354" s="218"/>
      <c r="D1354" s="219"/>
      <c r="E1354" s="219"/>
      <c r="F1354" s="219"/>
      <c r="G1354" s="219"/>
      <c r="H1354" s="219"/>
      <c r="I1354" s="219"/>
      <c r="J1354" s="219"/>
      <c r="K1354" s="219"/>
      <c r="L1354" s="219"/>
      <c r="M1354" s="219"/>
      <c r="N1354" s="219"/>
      <c r="O1354" s="219"/>
      <c r="P1354" s="219"/>
      <c r="Q1354" s="219"/>
      <c r="R1354" s="220"/>
      <c r="S1354" s="199"/>
      <c r="T1354" s="199"/>
      <c r="U1354" s="199"/>
      <c r="V1354" s="199"/>
      <c r="W1354" s="199"/>
      <c r="X1354" s="199"/>
      <c r="Y1354" s="199"/>
      <c r="Z1354" s="199"/>
      <c r="AA1354" s="199"/>
      <c r="AB1354" s="199"/>
      <c r="AC1354" s="199"/>
      <c r="AD1354" s="199"/>
      <c r="AE1354" s="199"/>
      <c r="AF1354" s="199"/>
      <c r="AG1354" s="199"/>
      <c r="AH1354" s="199"/>
      <c r="AI1354" s="199"/>
      <c r="AJ1354" s="199"/>
      <c r="AK1354" s="199"/>
      <c r="AL1354" s="199"/>
      <c r="AM1354" s="215"/>
      <c r="AN1354" s="216"/>
      <c r="AO1354" s="216"/>
      <c r="AP1354" s="216"/>
      <c r="AQ1354" s="217"/>
    </row>
    <row r="1355" spans="3:45" ht="12.75" customHeight="1">
      <c r="C1355" s="520" t="s">
        <v>458</v>
      </c>
      <c r="D1355" s="520"/>
      <c r="E1355" s="520"/>
      <c r="F1355" s="520"/>
      <c r="G1355" s="520"/>
      <c r="H1355" s="520"/>
      <c r="I1355" s="520"/>
      <c r="J1355" s="520"/>
      <c r="K1355" s="520"/>
      <c r="L1355" s="520"/>
      <c r="M1355" s="520"/>
      <c r="N1355" s="520"/>
      <c r="O1355" s="520"/>
      <c r="P1355" s="520"/>
      <c r="Q1355" s="520"/>
      <c r="R1355" s="520"/>
      <c r="S1355" s="231">
        <f>SUM(S1350:W1353)</f>
        <v>52694</v>
      </c>
      <c r="T1355" s="231"/>
      <c r="U1355" s="231"/>
      <c r="V1355" s="231"/>
      <c r="W1355" s="231"/>
      <c r="X1355" s="231">
        <f>SUM(X1350:AB1353)</f>
        <v>44206</v>
      </c>
      <c r="Y1355" s="231"/>
      <c r="Z1355" s="231"/>
      <c r="AA1355" s="231"/>
      <c r="AB1355" s="231"/>
      <c r="AC1355" s="231">
        <f>SUM(AC1350:AG1353)</f>
        <v>52694</v>
      </c>
      <c r="AD1355" s="231"/>
      <c r="AE1355" s="231"/>
      <c r="AF1355" s="231"/>
      <c r="AG1355" s="231"/>
      <c r="AH1355" s="231">
        <f>SUM(AH1350:AL1353)</f>
        <v>0</v>
      </c>
      <c r="AI1355" s="231"/>
      <c r="AJ1355" s="231"/>
      <c r="AK1355" s="231"/>
      <c r="AL1355" s="231"/>
      <c r="AM1355" s="231">
        <f>SUM(AM1350:AQ1353)</f>
        <v>44206</v>
      </c>
      <c r="AN1355" s="231"/>
      <c r="AO1355" s="231"/>
      <c r="AP1355" s="231"/>
      <c r="AQ1355" s="231"/>
    </row>
    <row r="1356" spans="3:45" ht="12.75" customHeight="1">
      <c r="C1356" s="64"/>
      <c r="D1356" s="64"/>
      <c r="E1356" s="64"/>
      <c r="F1356" s="64"/>
      <c r="G1356" s="64"/>
      <c r="H1356" s="64"/>
      <c r="I1356" s="64"/>
      <c r="J1356" s="64"/>
      <c r="K1356" s="64"/>
      <c r="L1356" s="64"/>
      <c r="M1356" s="64"/>
      <c r="N1356" s="64"/>
      <c r="O1356" s="64"/>
      <c r="P1356" s="64"/>
      <c r="Q1356" s="64"/>
      <c r="R1356" s="64"/>
      <c r="S1356" s="63"/>
      <c r="T1356" s="63"/>
      <c r="U1356" s="63"/>
      <c r="V1356" s="63"/>
      <c r="W1356" s="63"/>
      <c r="X1356" s="63"/>
      <c r="Y1356" s="63"/>
      <c r="Z1356" s="63"/>
      <c r="AA1356" s="63"/>
      <c r="AB1356" s="63"/>
      <c r="AC1356" s="63"/>
      <c r="AD1356" s="63"/>
      <c r="AE1356" s="63"/>
      <c r="AF1356" s="63"/>
      <c r="AG1356" s="63"/>
      <c r="AH1356" s="63"/>
      <c r="AI1356" s="63"/>
      <c r="AJ1356" s="63"/>
      <c r="AK1356" s="63"/>
      <c r="AL1356" s="63"/>
      <c r="AM1356" s="63"/>
      <c r="AN1356" s="63"/>
      <c r="AO1356" s="63"/>
      <c r="AP1356" s="63"/>
      <c r="AQ1356" s="63"/>
    </row>
    <row r="1357" spans="3:45" ht="12.75" customHeight="1">
      <c r="C1357" s="272" t="s">
        <v>1546</v>
      </c>
      <c r="D1357" s="272"/>
      <c r="E1357" s="272"/>
      <c r="F1357" s="272"/>
      <c r="G1357" s="272"/>
      <c r="H1357" s="272"/>
      <c r="I1357" s="272"/>
      <c r="J1357" s="272"/>
      <c r="K1357" s="272"/>
      <c r="L1357" s="272"/>
      <c r="M1357" s="272"/>
      <c r="N1357" s="272"/>
      <c r="O1357" s="272"/>
      <c r="P1357" s="272"/>
      <c r="Q1357" s="272"/>
      <c r="R1357" s="272"/>
      <c r="S1357" s="272"/>
      <c r="T1357" s="272"/>
      <c r="U1357" s="272"/>
      <c r="V1357" s="272"/>
      <c r="W1357" s="272"/>
      <c r="X1357" s="272"/>
      <c r="Y1357" s="272"/>
      <c r="Z1357" s="272"/>
      <c r="AA1357" s="272"/>
      <c r="AB1357" s="272"/>
      <c r="AC1357" s="272"/>
      <c r="AD1357" s="272"/>
      <c r="AE1357" s="272"/>
      <c r="AF1357" s="272"/>
      <c r="AG1357" s="272"/>
      <c r="AH1357" s="272"/>
      <c r="AI1357" s="272"/>
      <c r="AJ1357" s="272"/>
      <c r="AK1357" s="272"/>
      <c r="AL1357" s="272"/>
      <c r="AM1357" s="272"/>
      <c r="AN1357" s="272"/>
      <c r="AO1357" s="272"/>
      <c r="AP1357" s="272"/>
      <c r="AQ1357" s="272"/>
      <c r="AR1357" s="272"/>
      <c r="AS1357" s="272"/>
    </row>
    <row r="1358" spans="3:45" ht="12.75" customHeight="1">
      <c r="C1358" s="10"/>
      <c r="D1358" s="106"/>
      <c r="E1358" s="524"/>
      <c r="F1358" s="524"/>
      <c r="G1358" s="524"/>
      <c r="H1358" s="524"/>
      <c r="I1358" s="106"/>
      <c r="J1358" s="106"/>
    </row>
    <row r="1359" spans="3:45" ht="12.75" hidden="1" customHeight="1">
      <c r="C1359" s="256" t="s">
        <v>1235</v>
      </c>
      <c r="D1359" s="256"/>
      <c r="E1359" s="256"/>
      <c r="F1359" s="256"/>
      <c r="G1359" s="256"/>
      <c r="H1359" s="256"/>
      <c r="I1359" s="256"/>
      <c r="J1359" s="256"/>
      <c r="K1359" s="256"/>
      <c r="L1359" s="256"/>
      <c r="M1359" s="256"/>
      <c r="N1359" s="256"/>
      <c r="O1359" s="256"/>
      <c r="P1359" s="256"/>
      <c r="Q1359" s="256"/>
      <c r="R1359" s="256"/>
      <c r="S1359" s="256"/>
      <c r="T1359" s="256"/>
      <c r="U1359" s="256"/>
      <c r="V1359" s="256"/>
      <c r="W1359" s="256"/>
      <c r="X1359" s="256"/>
      <c r="Y1359" s="256"/>
      <c r="Z1359" s="256"/>
      <c r="AA1359" s="256"/>
      <c r="AB1359" s="256"/>
      <c r="AC1359" s="256"/>
      <c r="AD1359" s="256"/>
      <c r="AE1359" s="256"/>
      <c r="AF1359" s="256"/>
      <c r="AG1359" s="256"/>
      <c r="AH1359" s="256"/>
      <c r="AI1359" s="256"/>
      <c r="AJ1359" s="256"/>
      <c r="AK1359" s="256"/>
      <c r="AL1359" s="256"/>
      <c r="AM1359" s="256"/>
      <c r="AN1359" s="256"/>
      <c r="AO1359" s="256"/>
      <c r="AP1359" s="256"/>
      <c r="AQ1359" s="256"/>
      <c r="AR1359" s="256"/>
      <c r="AS1359" s="256"/>
    </row>
    <row r="1360" spans="3:45" ht="12.75" hidden="1" customHeight="1">
      <c r="C1360" s="106"/>
      <c r="D1360" s="106"/>
      <c r="E1360" s="524"/>
      <c r="F1360" s="524"/>
      <c r="G1360" s="524"/>
      <c r="H1360" s="524"/>
      <c r="I1360" s="106"/>
      <c r="J1360" s="106"/>
    </row>
    <row r="1361" spans="3:45" ht="12.75" hidden="1" customHeight="1">
      <c r="C1361" s="255" t="s">
        <v>1277</v>
      </c>
      <c r="D1361" s="255"/>
      <c r="E1361" s="255"/>
      <c r="F1361" s="255"/>
      <c r="G1361" s="255"/>
      <c r="H1361" s="255"/>
      <c r="I1361" s="255"/>
      <c r="J1361" s="255"/>
      <c r="K1361" s="255"/>
      <c r="L1361" s="255"/>
      <c r="M1361" s="255"/>
      <c r="N1361" s="255"/>
      <c r="O1361" s="255"/>
      <c r="P1361" s="255"/>
      <c r="Q1361" s="255"/>
      <c r="R1361" s="255"/>
      <c r="S1361" s="255"/>
      <c r="T1361" s="255"/>
      <c r="U1361" s="255"/>
      <c r="V1361" s="255"/>
      <c r="W1361" s="255"/>
      <c r="X1361" s="255"/>
      <c r="Y1361" s="255"/>
      <c r="Z1361" s="255"/>
      <c r="AA1361" s="255"/>
      <c r="AB1361" s="255"/>
      <c r="AC1361" s="255"/>
      <c r="AD1361" s="255"/>
      <c r="AE1361" s="255"/>
      <c r="AF1361" s="255"/>
      <c r="AG1361" s="255"/>
      <c r="AH1361" s="255"/>
      <c r="AI1361" s="255"/>
      <c r="AJ1361" s="255"/>
      <c r="AK1361" s="255"/>
      <c r="AL1361" s="255"/>
      <c r="AM1361" s="255"/>
      <c r="AN1361" s="255"/>
      <c r="AO1361" s="255"/>
      <c r="AP1361" s="255"/>
      <c r="AQ1361" s="255"/>
      <c r="AR1361" s="255"/>
      <c r="AS1361" s="255"/>
    </row>
    <row r="1362" spans="3:45" ht="12.75" hidden="1" customHeight="1">
      <c r="C1362" s="255"/>
      <c r="D1362" s="255"/>
      <c r="E1362" s="255"/>
      <c r="F1362" s="255"/>
      <c r="G1362" s="255"/>
      <c r="H1362" s="255"/>
      <c r="I1362" s="255"/>
      <c r="J1362" s="255"/>
      <c r="K1362" s="255"/>
      <c r="L1362" s="255"/>
      <c r="M1362" s="255"/>
      <c r="N1362" s="255"/>
      <c r="O1362" s="255"/>
      <c r="P1362" s="255"/>
      <c r="Q1362" s="255"/>
      <c r="R1362" s="255"/>
      <c r="S1362" s="255"/>
      <c r="T1362" s="255"/>
      <c r="U1362" s="255"/>
      <c r="V1362" s="255"/>
      <c r="W1362" s="255"/>
      <c r="X1362" s="255"/>
      <c r="Y1362" s="255"/>
      <c r="Z1362" s="255"/>
      <c r="AA1362" s="255"/>
      <c r="AB1362" s="255"/>
      <c r="AC1362" s="255"/>
      <c r="AD1362" s="255"/>
      <c r="AE1362" s="255"/>
      <c r="AF1362" s="255"/>
      <c r="AG1362" s="255"/>
      <c r="AH1362" s="255"/>
      <c r="AI1362" s="255"/>
      <c r="AJ1362" s="255"/>
      <c r="AK1362" s="255"/>
      <c r="AL1362" s="255"/>
      <c r="AM1362" s="255"/>
      <c r="AN1362" s="255"/>
      <c r="AO1362" s="255"/>
      <c r="AP1362" s="255"/>
      <c r="AQ1362" s="255"/>
      <c r="AR1362" s="255"/>
      <c r="AS1362" s="255"/>
    </row>
    <row r="1363" spans="3:45" ht="12.75" hidden="1" customHeight="1">
      <c r="C1363" s="255"/>
      <c r="D1363" s="255"/>
      <c r="E1363" s="255"/>
      <c r="F1363" s="255"/>
      <c r="G1363" s="255"/>
      <c r="H1363" s="255"/>
      <c r="I1363" s="255"/>
      <c r="J1363" s="255"/>
      <c r="K1363" s="255"/>
      <c r="L1363" s="255"/>
      <c r="M1363" s="255"/>
      <c r="N1363" s="255"/>
      <c r="O1363" s="255"/>
      <c r="P1363" s="255"/>
      <c r="Q1363" s="255"/>
      <c r="R1363" s="255"/>
      <c r="S1363" s="255"/>
      <c r="T1363" s="255"/>
      <c r="U1363" s="255"/>
      <c r="V1363" s="255"/>
      <c r="W1363" s="255"/>
      <c r="X1363" s="255"/>
      <c r="Y1363" s="255"/>
      <c r="Z1363" s="255"/>
      <c r="AA1363" s="255"/>
      <c r="AB1363" s="255"/>
      <c r="AC1363" s="255"/>
      <c r="AD1363" s="255"/>
      <c r="AE1363" s="255"/>
      <c r="AF1363" s="255"/>
      <c r="AG1363" s="255"/>
      <c r="AH1363" s="255"/>
      <c r="AI1363" s="255"/>
      <c r="AJ1363" s="255"/>
      <c r="AK1363" s="255"/>
      <c r="AL1363" s="255"/>
      <c r="AM1363" s="255"/>
      <c r="AN1363" s="255"/>
      <c r="AO1363" s="255"/>
      <c r="AP1363" s="255"/>
      <c r="AQ1363" s="255"/>
      <c r="AR1363" s="255"/>
      <c r="AS1363" s="255"/>
    </row>
    <row r="1364" spans="3:45" ht="12.75" hidden="1" customHeight="1">
      <c r="C1364" s="255"/>
      <c r="D1364" s="255"/>
      <c r="E1364" s="255"/>
      <c r="F1364" s="255"/>
      <c r="G1364" s="255"/>
      <c r="H1364" s="255"/>
      <c r="I1364" s="255"/>
      <c r="J1364" s="255"/>
      <c r="K1364" s="255"/>
      <c r="L1364" s="255"/>
      <c r="M1364" s="255"/>
      <c r="N1364" s="255"/>
      <c r="O1364" s="255"/>
      <c r="P1364" s="255"/>
      <c r="Q1364" s="255"/>
      <c r="R1364" s="255"/>
      <c r="S1364" s="255"/>
      <c r="T1364" s="255"/>
      <c r="U1364" s="255"/>
      <c r="V1364" s="255"/>
      <c r="W1364" s="255"/>
      <c r="X1364" s="255"/>
      <c r="Y1364" s="255"/>
      <c r="Z1364" s="255"/>
      <c r="AA1364" s="255"/>
      <c r="AB1364" s="255"/>
      <c r="AC1364" s="255"/>
      <c r="AD1364" s="255"/>
      <c r="AE1364" s="255"/>
      <c r="AF1364" s="255"/>
      <c r="AG1364" s="255"/>
      <c r="AH1364" s="255"/>
      <c r="AI1364" s="255"/>
      <c r="AJ1364" s="255"/>
      <c r="AK1364" s="255"/>
      <c r="AL1364" s="255"/>
      <c r="AM1364" s="255"/>
      <c r="AN1364" s="255"/>
      <c r="AO1364" s="255"/>
      <c r="AP1364" s="255"/>
      <c r="AQ1364" s="255"/>
      <c r="AR1364" s="255"/>
      <c r="AS1364" s="255"/>
    </row>
    <row r="1365" spans="3:45" ht="12.75" hidden="1" customHeight="1">
      <c r="C1365" s="255"/>
      <c r="D1365" s="255"/>
      <c r="E1365" s="255"/>
      <c r="F1365" s="255"/>
      <c r="G1365" s="255"/>
      <c r="H1365" s="255"/>
      <c r="I1365" s="255"/>
      <c r="J1365" s="255"/>
      <c r="K1365" s="255"/>
      <c r="L1365" s="255"/>
      <c r="M1365" s="255"/>
      <c r="N1365" s="255"/>
      <c r="O1365" s="255"/>
      <c r="P1365" s="255"/>
      <c r="Q1365" s="255"/>
      <c r="R1365" s="255"/>
      <c r="S1365" s="255"/>
      <c r="T1365" s="255"/>
      <c r="U1365" s="255"/>
      <c r="V1365" s="255"/>
      <c r="W1365" s="255"/>
      <c r="X1365" s="255"/>
      <c r="Y1365" s="255"/>
      <c r="Z1365" s="255"/>
      <c r="AA1365" s="255"/>
      <c r="AB1365" s="255"/>
      <c r="AC1365" s="255"/>
      <c r="AD1365" s="255"/>
      <c r="AE1365" s="255"/>
      <c r="AF1365" s="255"/>
      <c r="AG1365" s="255"/>
      <c r="AH1365" s="255"/>
      <c r="AI1365" s="255"/>
      <c r="AJ1365" s="255"/>
      <c r="AK1365" s="255"/>
      <c r="AL1365" s="255"/>
      <c r="AM1365" s="255"/>
      <c r="AN1365" s="255"/>
      <c r="AO1365" s="255"/>
      <c r="AP1365" s="255"/>
      <c r="AQ1365" s="255"/>
      <c r="AR1365" s="255"/>
      <c r="AS1365" s="255"/>
    </row>
    <row r="1366" spans="3:45" ht="12.75" hidden="1" customHeight="1"/>
    <row r="1367" spans="3:45" ht="12.75" hidden="1" customHeight="1">
      <c r="C1367" s="255" t="s">
        <v>1236</v>
      </c>
      <c r="D1367" s="255"/>
      <c r="E1367" s="255"/>
      <c r="F1367" s="255"/>
      <c r="G1367" s="255"/>
      <c r="H1367" s="255"/>
      <c r="I1367" s="255"/>
      <c r="J1367" s="255"/>
      <c r="K1367" s="255"/>
      <c r="L1367" s="255"/>
      <c r="M1367" s="255"/>
      <c r="N1367" s="255"/>
      <c r="O1367" s="255"/>
      <c r="P1367" s="255"/>
      <c r="Q1367" s="255"/>
      <c r="R1367" s="255"/>
      <c r="S1367" s="255"/>
      <c r="T1367" s="255"/>
      <c r="U1367" s="255"/>
      <c r="V1367" s="255"/>
      <c r="W1367" s="255"/>
      <c r="X1367" s="255"/>
      <c r="Y1367" s="255"/>
      <c r="Z1367" s="255"/>
      <c r="AA1367" s="255"/>
      <c r="AB1367" s="255"/>
      <c r="AC1367" s="255"/>
      <c r="AD1367" s="255"/>
      <c r="AE1367" s="255"/>
      <c r="AF1367" s="255"/>
      <c r="AG1367" s="255"/>
      <c r="AH1367" s="255"/>
      <c r="AI1367" s="255"/>
      <c r="AJ1367" s="255"/>
      <c r="AK1367" s="255"/>
      <c r="AL1367" s="255"/>
      <c r="AM1367" s="255"/>
      <c r="AN1367" s="255"/>
      <c r="AO1367" s="255"/>
      <c r="AP1367" s="255"/>
      <c r="AQ1367" s="255"/>
      <c r="AR1367" s="255"/>
      <c r="AS1367" s="255"/>
    </row>
    <row r="1368" spans="3:45" ht="12.75" hidden="1" customHeight="1">
      <c r="C1368" s="255"/>
      <c r="D1368" s="255"/>
      <c r="E1368" s="255"/>
      <c r="F1368" s="255"/>
      <c r="G1368" s="255"/>
      <c r="H1368" s="255"/>
      <c r="I1368" s="255"/>
      <c r="J1368" s="255"/>
      <c r="K1368" s="255"/>
      <c r="L1368" s="255"/>
      <c r="M1368" s="255"/>
      <c r="N1368" s="255"/>
      <c r="O1368" s="255"/>
      <c r="P1368" s="255"/>
      <c r="Q1368" s="255"/>
      <c r="R1368" s="255"/>
      <c r="S1368" s="255"/>
      <c r="T1368" s="255"/>
      <c r="U1368" s="255"/>
      <c r="V1368" s="255"/>
      <c r="W1368" s="255"/>
      <c r="X1368" s="255"/>
      <c r="Y1368" s="255"/>
      <c r="Z1368" s="255"/>
      <c r="AA1368" s="255"/>
      <c r="AB1368" s="255"/>
      <c r="AC1368" s="255"/>
      <c r="AD1368" s="255"/>
      <c r="AE1368" s="255"/>
      <c r="AF1368" s="255"/>
      <c r="AG1368" s="255"/>
      <c r="AH1368" s="255"/>
      <c r="AI1368" s="255"/>
      <c r="AJ1368" s="255"/>
      <c r="AK1368" s="255"/>
      <c r="AL1368" s="255"/>
      <c r="AM1368" s="255"/>
      <c r="AN1368" s="255"/>
      <c r="AO1368" s="255"/>
      <c r="AP1368" s="255"/>
      <c r="AQ1368" s="255"/>
      <c r="AR1368" s="255"/>
      <c r="AS1368" s="255"/>
    </row>
    <row r="1369" spans="3:45" ht="12.75" hidden="1" customHeight="1">
      <c r="C1369" s="255"/>
      <c r="D1369" s="255"/>
      <c r="E1369" s="255"/>
      <c r="F1369" s="255"/>
      <c r="G1369" s="255"/>
      <c r="H1369" s="255"/>
      <c r="I1369" s="255"/>
      <c r="J1369" s="255"/>
      <c r="K1369" s="255"/>
      <c r="L1369" s="255"/>
      <c r="M1369" s="255"/>
      <c r="N1369" s="255"/>
      <c r="O1369" s="255"/>
      <c r="P1369" s="255"/>
      <c r="Q1369" s="255"/>
      <c r="R1369" s="255"/>
      <c r="S1369" s="255"/>
      <c r="T1369" s="255"/>
      <c r="U1369" s="255"/>
      <c r="V1369" s="255"/>
      <c r="W1369" s="255"/>
      <c r="X1369" s="255"/>
      <c r="Y1369" s="255"/>
      <c r="Z1369" s="255"/>
      <c r="AA1369" s="255"/>
      <c r="AB1369" s="255"/>
      <c r="AC1369" s="255"/>
      <c r="AD1369" s="255"/>
      <c r="AE1369" s="255"/>
      <c r="AF1369" s="255"/>
      <c r="AG1369" s="255"/>
      <c r="AH1369" s="255"/>
      <c r="AI1369" s="255"/>
      <c r="AJ1369" s="255"/>
      <c r="AK1369" s="255"/>
      <c r="AL1369" s="255"/>
      <c r="AM1369" s="255"/>
      <c r="AN1369" s="255"/>
      <c r="AO1369" s="255"/>
      <c r="AP1369" s="255"/>
      <c r="AQ1369" s="255"/>
      <c r="AR1369" s="255"/>
      <c r="AS1369" s="255"/>
    </row>
    <row r="1370" spans="3:45" ht="12.75" hidden="1" customHeight="1"/>
    <row r="1371" spans="3:45" ht="12.75" hidden="1" customHeight="1">
      <c r="C1371" s="255" t="s">
        <v>460</v>
      </c>
      <c r="D1371" s="255"/>
      <c r="E1371" s="255"/>
      <c r="F1371" s="255"/>
      <c r="G1371" s="255"/>
      <c r="H1371" s="255"/>
      <c r="I1371" s="255"/>
      <c r="J1371" s="255"/>
      <c r="K1371" s="255"/>
      <c r="L1371" s="255"/>
      <c r="M1371" s="255"/>
      <c r="N1371" s="255"/>
      <c r="O1371" s="255"/>
      <c r="P1371" s="255"/>
      <c r="Q1371" s="255"/>
      <c r="R1371" s="255"/>
      <c r="S1371" s="255"/>
      <c r="T1371" s="255"/>
      <c r="U1371" s="255"/>
      <c r="V1371" s="255"/>
      <c r="W1371" s="255"/>
      <c r="X1371" s="255"/>
      <c r="Y1371" s="255"/>
      <c r="Z1371" s="255"/>
      <c r="AA1371" s="255"/>
      <c r="AB1371" s="255"/>
      <c r="AC1371" s="255"/>
      <c r="AD1371" s="255"/>
      <c r="AE1371" s="255"/>
      <c r="AF1371" s="255"/>
      <c r="AG1371" s="255"/>
      <c r="AH1371" s="255"/>
      <c r="AI1371" s="255"/>
      <c r="AJ1371" s="255"/>
      <c r="AK1371" s="255"/>
      <c r="AL1371" s="255"/>
      <c r="AM1371" s="255"/>
      <c r="AN1371" s="255"/>
      <c r="AO1371" s="255"/>
      <c r="AP1371" s="255"/>
      <c r="AQ1371" s="255"/>
      <c r="AR1371" s="255"/>
      <c r="AS1371" s="255"/>
    </row>
    <row r="1372" spans="3:45" ht="12.75" hidden="1" customHeight="1">
      <c r="C1372" s="13"/>
      <c r="D1372" s="13"/>
      <c r="E1372" s="13"/>
      <c r="F1372" s="13"/>
      <c r="G1372" s="13"/>
      <c r="H1372" s="13"/>
      <c r="I1372" s="13"/>
      <c r="J1372" s="13"/>
      <c r="K1372" s="13"/>
      <c r="L1372" s="13"/>
      <c r="M1372" s="13"/>
      <c r="N1372" s="13"/>
      <c r="O1372" s="13"/>
      <c r="P1372" s="13"/>
      <c r="Q1372" s="13"/>
      <c r="R1372" s="13"/>
      <c r="S1372" s="13"/>
      <c r="T1372" s="13"/>
      <c r="U1372" s="13"/>
      <c r="V1372" s="13"/>
      <c r="W1372" s="13"/>
      <c r="X1372" s="13"/>
      <c r="Y1372" s="13"/>
      <c r="Z1372" s="13"/>
      <c r="AA1372" s="13"/>
      <c r="AB1372" s="13"/>
      <c r="AC1372" s="13"/>
      <c r="AD1372" s="13"/>
      <c r="AE1372" s="13"/>
      <c r="AF1372" s="13"/>
      <c r="AG1372" s="13"/>
      <c r="AH1372" s="13"/>
      <c r="AI1372" s="13"/>
      <c r="AJ1372" s="13"/>
      <c r="AK1372" s="13"/>
      <c r="AL1372" s="13"/>
      <c r="AM1372" s="13"/>
      <c r="AN1372" s="13"/>
      <c r="AO1372" s="13"/>
      <c r="AP1372" s="13"/>
      <c r="AQ1372" s="13"/>
      <c r="AR1372" s="13"/>
      <c r="AS1372" s="13"/>
    </row>
    <row r="1373" spans="3:45" ht="12.75" customHeight="1">
      <c r="C1373" s="523" t="s">
        <v>1234</v>
      </c>
      <c r="D1373" s="523"/>
      <c r="E1373" s="523"/>
      <c r="F1373" s="523"/>
      <c r="G1373" s="523"/>
      <c r="H1373" s="523"/>
      <c r="I1373" s="523"/>
      <c r="J1373" s="523"/>
      <c r="K1373" s="523"/>
      <c r="L1373" s="523"/>
      <c r="M1373" s="523"/>
      <c r="N1373" s="523"/>
      <c r="O1373" s="523"/>
      <c r="P1373" s="523"/>
      <c r="Q1373" s="523"/>
      <c r="R1373" s="523"/>
      <c r="S1373" s="523"/>
      <c r="T1373" s="523"/>
      <c r="U1373" s="523"/>
      <c r="V1373" s="523"/>
      <c r="W1373" s="523"/>
      <c r="X1373" s="523"/>
      <c r="Y1373" s="523"/>
      <c r="Z1373" s="523"/>
      <c r="AA1373" s="523"/>
      <c r="AB1373" s="523"/>
      <c r="AC1373" s="523"/>
      <c r="AD1373" s="523"/>
      <c r="AE1373" s="523"/>
      <c r="AF1373" s="523"/>
      <c r="AG1373" s="523"/>
      <c r="AH1373" s="523"/>
      <c r="AI1373" s="523"/>
      <c r="AJ1373" s="523"/>
      <c r="AK1373" s="523"/>
      <c r="AL1373" s="523"/>
      <c r="AM1373" s="523"/>
      <c r="AN1373" s="523"/>
      <c r="AO1373" s="523"/>
      <c r="AP1373" s="523"/>
      <c r="AQ1373" s="523"/>
      <c r="AR1373" s="523"/>
      <c r="AS1373" s="523"/>
    </row>
    <row r="1374" spans="3:45" ht="12.75" customHeight="1">
      <c r="C1374" s="272" t="s">
        <v>461</v>
      </c>
      <c r="D1374" s="272"/>
      <c r="E1374" s="272"/>
      <c r="F1374" s="272"/>
      <c r="G1374" s="272"/>
      <c r="H1374" s="272"/>
      <c r="I1374" s="272"/>
      <c r="J1374" s="272"/>
      <c r="K1374" s="272"/>
      <c r="L1374" s="272"/>
      <c r="M1374" s="272"/>
      <c r="N1374" s="272"/>
      <c r="O1374" s="272"/>
      <c r="P1374" s="272"/>
      <c r="Q1374" s="272"/>
      <c r="R1374" s="272"/>
      <c r="S1374" s="272"/>
      <c r="T1374" s="272"/>
      <c r="U1374" s="272"/>
      <c r="V1374" s="272"/>
      <c r="W1374" s="272"/>
      <c r="X1374" s="272"/>
      <c r="Y1374" s="272"/>
      <c r="Z1374" s="272"/>
      <c r="AA1374" s="272"/>
      <c r="AB1374" s="272"/>
      <c r="AC1374" s="272"/>
      <c r="AD1374" s="272"/>
      <c r="AE1374" s="272"/>
      <c r="AF1374" s="272"/>
      <c r="AG1374" s="272"/>
      <c r="AH1374" s="272"/>
      <c r="AI1374" s="272"/>
      <c r="AJ1374" s="272"/>
      <c r="AK1374" s="272"/>
      <c r="AL1374" s="272"/>
      <c r="AM1374" s="272"/>
      <c r="AN1374" s="272"/>
      <c r="AO1374" s="272"/>
      <c r="AP1374" s="272"/>
      <c r="AQ1374" s="272"/>
      <c r="AR1374" s="272"/>
      <c r="AS1374" s="272"/>
    </row>
    <row r="1376" spans="3:45" ht="12.75" customHeight="1">
      <c r="C1376" s="278" t="s">
        <v>459</v>
      </c>
      <c r="D1376" s="278"/>
      <c r="E1376" s="278"/>
      <c r="F1376" s="278"/>
      <c r="G1376" s="278"/>
      <c r="H1376" s="278"/>
      <c r="I1376" s="278"/>
      <c r="J1376" s="278"/>
      <c r="K1376" s="278"/>
      <c r="L1376" s="278"/>
      <c r="M1376" s="278"/>
      <c r="N1376" s="278"/>
      <c r="O1376" s="278"/>
      <c r="P1376" s="278"/>
      <c r="Q1376" s="278"/>
      <c r="R1376" s="278"/>
      <c r="S1376" s="278"/>
      <c r="T1376" s="278"/>
      <c r="U1376" s="278"/>
      <c r="V1376" s="278"/>
      <c r="W1376" s="278"/>
      <c r="X1376" s="278"/>
      <c r="Y1376" s="278"/>
      <c r="Z1376" s="278"/>
      <c r="AA1376" s="278"/>
      <c r="AB1376" s="278"/>
      <c r="AC1376" s="278"/>
      <c r="AD1376" s="278"/>
      <c r="AE1376" s="278"/>
      <c r="AF1376" s="278"/>
      <c r="AG1376" s="278"/>
      <c r="AH1376" s="278"/>
      <c r="AI1376" s="278"/>
      <c r="AJ1376" s="278"/>
      <c r="AK1376" s="278"/>
      <c r="AL1376" s="278"/>
      <c r="AM1376" s="278"/>
      <c r="AN1376" s="278"/>
      <c r="AO1376" s="278"/>
      <c r="AP1376" s="278"/>
      <c r="AQ1376" s="278"/>
      <c r="AR1376" s="278"/>
      <c r="AS1376" s="278"/>
    </row>
    <row r="1377" spans="3:43" ht="12.75" customHeight="1">
      <c r="C1377" s="68"/>
    </row>
    <row r="1378" spans="3:43" ht="12.75" customHeight="1">
      <c r="C1378" s="235" t="s">
        <v>456</v>
      </c>
      <c r="D1378" s="235"/>
      <c r="E1378" s="235"/>
      <c r="F1378" s="235"/>
      <c r="G1378" s="235"/>
      <c r="H1378" s="235"/>
      <c r="I1378" s="235"/>
      <c r="J1378" s="235"/>
      <c r="K1378" s="235"/>
      <c r="L1378" s="235"/>
      <c r="M1378" s="235"/>
      <c r="N1378" s="235"/>
      <c r="O1378" s="235"/>
      <c r="P1378" s="235"/>
      <c r="Q1378" s="235"/>
      <c r="R1378" s="235"/>
      <c r="S1378" s="190" t="s">
        <v>15</v>
      </c>
      <c r="T1378" s="190"/>
      <c r="U1378" s="190"/>
      <c r="V1378" s="190"/>
      <c r="W1378" s="190"/>
      <c r="X1378" s="190"/>
      <c r="Y1378" s="190"/>
      <c r="Z1378" s="190"/>
      <c r="AA1378" s="190"/>
      <c r="AB1378" s="190"/>
      <c r="AC1378" s="190"/>
      <c r="AD1378" s="190"/>
      <c r="AE1378" s="190"/>
      <c r="AF1378" s="190"/>
      <c r="AG1378" s="190"/>
      <c r="AH1378" s="190"/>
      <c r="AI1378" s="190"/>
      <c r="AJ1378" s="190"/>
      <c r="AK1378" s="190"/>
      <c r="AL1378" s="190"/>
      <c r="AM1378" s="190"/>
      <c r="AN1378" s="190"/>
      <c r="AO1378" s="190"/>
      <c r="AP1378" s="190"/>
      <c r="AQ1378" s="190"/>
    </row>
    <row r="1379" spans="3:43" ht="12.75" customHeight="1">
      <c r="C1379" s="518"/>
      <c r="D1379" s="518"/>
      <c r="E1379" s="518"/>
      <c r="F1379" s="518"/>
      <c r="G1379" s="518"/>
      <c r="H1379" s="518"/>
      <c r="I1379" s="518"/>
      <c r="J1379" s="518"/>
      <c r="K1379" s="518"/>
      <c r="L1379" s="518"/>
      <c r="M1379" s="518"/>
      <c r="N1379" s="518"/>
      <c r="O1379" s="518"/>
      <c r="P1379" s="518"/>
      <c r="Q1379" s="518"/>
      <c r="R1379" s="518"/>
      <c r="S1379" s="518" t="s">
        <v>1213</v>
      </c>
      <c r="T1379" s="518"/>
      <c r="U1379" s="518"/>
      <c r="V1379" s="518"/>
      <c r="W1379" s="518"/>
      <c r="X1379" s="518" t="s">
        <v>106</v>
      </c>
      <c r="Y1379" s="518"/>
      <c r="Z1379" s="518"/>
      <c r="AA1379" s="518"/>
      <c r="AB1379" s="518"/>
      <c r="AC1379" s="518" t="s">
        <v>150</v>
      </c>
      <c r="AD1379" s="518"/>
      <c r="AE1379" s="518"/>
      <c r="AF1379" s="518"/>
      <c r="AG1379" s="518"/>
      <c r="AH1379" s="518" t="s">
        <v>151</v>
      </c>
      <c r="AI1379" s="518"/>
      <c r="AJ1379" s="518"/>
      <c r="AK1379" s="518"/>
      <c r="AL1379" s="518"/>
      <c r="AM1379" s="518" t="s">
        <v>1330</v>
      </c>
      <c r="AN1379" s="518"/>
      <c r="AO1379" s="518"/>
      <c r="AP1379" s="518"/>
      <c r="AQ1379" s="518"/>
    </row>
    <row r="1380" spans="3:43" ht="12.75" customHeight="1">
      <c r="C1380" s="518"/>
      <c r="D1380" s="518"/>
      <c r="E1380" s="518"/>
      <c r="F1380" s="518"/>
      <c r="G1380" s="518"/>
      <c r="H1380" s="518"/>
      <c r="I1380" s="518"/>
      <c r="J1380" s="518"/>
      <c r="K1380" s="518"/>
      <c r="L1380" s="518"/>
      <c r="M1380" s="518"/>
      <c r="N1380" s="518"/>
      <c r="O1380" s="518"/>
      <c r="P1380" s="518"/>
      <c r="Q1380" s="518"/>
      <c r="R1380" s="518"/>
      <c r="S1380" s="518"/>
      <c r="T1380" s="518"/>
      <c r="U1380" s="518"/>
      <c r="V1380" s="518"/>
      <c r="W1380" s="518"/>
      <c r="X1380" s="518"/>
      <c r="Y1380" s="518"/>
      <c r="Z1380" s="518"/>
      <c r="AA1380" s="518"/>
      <c r="AB1380" s="518"/>
      <c r="AC1380" s="518"/>
      <c r="AD1380" s="518"/>
      <c r="AE1380" s="518"/>
      <c r="AF1380" s="518"/>
      <c r="AG1380" s="518"/>
      <c r="AH1380" s="518"/>
      <c r="AI1380" s="518"/>
      <c r="AJ1380" s="518"/>
      <c r="AK1380" s="518"/>
      <c r="AL1380" s="518"/>
      <c r="AM1380" s="518"/>
      <c r="AN1380" s="518"/>
      <c r="AO1380" s="518"/>
      <c r="AP1380" s="518"/>
      <c r="AQ1380" s="518"/>
    </row>
    <row r="1381" spans="3:43" ht="12.75" customHeight="1">
      <c r="C1381" s="518"/>
      <c r="D1381" s="518"/>
      <c r="E1381" s="518"/>
      <c r="F1381" s="518"/>
      <c r="G1381" s="518"/>
      <c r="H1381" s="518"/>
      <c r="I1381" s="518"/>
      <c r="J1381" s="518"/>
      <c r="K1381" s="518"/>
      <c r="L1381" s="518"/>
      <c r="M1381" s="518"/>
      <c r="N1381" s="518"/>
      <c r="O1381" s="518"/>
      <c r="P1381" s="518"/>
      <c r="Q1381" s="518"/>
      <c r="R1381" s="518"/>
      <c r="S1381" s="518"/>
      <c r="T1381" s="518"/>
      <c r="U1381" s="518"/>
      <c r="V1381" s="518"/>
      <c r="W1381" s="518"/>
      <c r="X1381" s="518"/>
      <c r="Y1381" s="518"/>
      <c r="Z1381" s="518"/>
      <c r="AA1381" s="518"/>
      <c r="AB1381" s="518"/>
      <c r="AC1381" s="518"/>
      <c r="AD1381" s="518"/>
      <c r="AE1381" s="518"/>
      <c r="AF1381" s="518"/>
      <c r="AG1381" s="518"/>
      <c r="AH1381" s="518"/>
      <c r="AI1381" s="518"/>
      <c r="AJ1381" s="518"/>
      <c r="AK1381" s="518"/>
      <c r="AL1381" s="518"/>
      <c r="AM1381" s="518"/>
      <c r="AN1381" s="518"/>
      <c r="AO1381" s="518"/>
      <c r="AP1381" s="518"/>
      <c r="AQ1381" s="518"/>
    </row>
    <row r="1382" spans="3:43" ht="12.75" customHeight="1">
      <c r="C1382" s="518"/>
      <c r="D1382" s="518"/>
      <c r="E1382" s="518"/>
      <c r="F1382" s="518"/>
      <c r="G1382" s="518"/>
      <c r="H1382" s="518"/>
      <c r="I1382" s="518"/>
      <c r="J1382" s="518"/>
      <c r="K1382" s="518"/>
      <c r="L1382" s="518"/>
      <c r="M1382" s="518"/>
      <c r="N1382" s="518"/>
      <c r="O1382" s="518"/>
      <c r="P1382" s="518"/>
      <c r="Q1382" s="518"/>
      <c r="R1382" s="518"/>
      <c r="S1382" s="518"/>
      <c r="T1382" s="518"/>
      <c r="U1382" s="518"/>
      <c r="V1382" s="518"/>
      <c r="W1382" s="518"/>
      <c r="X1382" s="518"/>
      <c r="Y1382" s="518"/>
      <c r="Z1382" s="518"/>
      <c r="AA1382" s="518"/>
      <c r="AB1382" s="518"/>
      <c r="AC1382" s="518"/>
      <c r="AD1382" s="518"/>
      <c r="AE1382" s="518"/>
      <c r="AF1382" s="518"/>
      <c r="AG1382" s="518"/>
      <c r="AH1382" s="518"/>
      <c r="AI1382" s="518"/>
      <c r="AJ1382" s="518"/>
      <c r="AK1382" s="518"/>
      <c r="AL1382" s="518"/>
      <c r="AM1382" s="518"/>
      <c r="AN1382" s="518"/>
      <c r="AO1382" s="518"/>
      <c r="AP1382" s="518"/>
      <c r="AQ1382" s="518"/>
    </row>
    <row r="1383" spans="3:43" ht="12.75" customHeight="1">
      <c r="C1383" s="489" t="s">
        <v>26</v>
      </c>
      <c r="D1383" s="489"/>
      <c r="E1383" s="489"/>
      <c r="F1383" s="489"/>
      <c r="G1383" s="489"/>
      <c r="H1383" s="489"/>
      <c r="I1383" s="489"/>
      <c r="J1383" s="489"/>
      <c r="K1383" s="489"/>
      <c r="L1383" s="489"/>
      <c r="M1383" s="489"/>
      <c r="N1383" s="489"/>
      <c r="O1383" s="489"/>
      <c r="P1383" s="489"/>
      <c r="Q1383" s="489"/>
      <c r="R1383" s="489"/>
      <c r="S1383" s="489" t="s">
        <v>30</v>
      </c>
      <c r="T1383" s="489"/>
      <c r="U1383" s="489"/>
      <c r="V1383" s="489"/>
      <c r="W1383" s="489"/>
      <c r="X1383" s="489" t="s">
        <v>31</v>
      </c>
      <c r="Y1383" s="489"/>
      <c r="Z1383" s="489"/>
      <c r="AA1383" s="489"/>
      <c r="AB1383" s="489"/>
      <c r="AC1383" s="489" t="s">
        <v>33</v>
      </c>
      <c r="AD1383" s="489"/>
      <c r="AE1383" s="489"/>
      <c r="AF1383" s="489"/>
      <c r="AG1383" s="489"/>
      <c r="AH1383" s="489" t="s">
        <v>35</v>
      </c>
      <c r="AI1383" s="489"/>
      <c r="AJ1383" s="489"/>
      <c r="AK1383" s="489"/>
      <c r="AL1383" s="489"/>
      <c r="AM1383" s="489" t="s">
        <v>38</v>
      </c>
      <c r="AN1383" s="489"/>
      <c r="AO1383" s="489"/>
      <c r="AP1383" s="489"/>
      <c r="AQ1383" s="489"/>
    </row>
    <row r="1384" spans="3:43" ht="12.75" customHeight="1">
      <c r="C1384" s="236" t="s">
        <v>152</v>
      </c>
      <c r="D1384" s="236"/>
      <c r="E1384" s="236"/>
      <c r="F1384" s="236"/>
      <c r="G1384" s="236"/>
      <c r="H1384" s="236"/>
      <c r="I1384" s="236"/>
      <c r="J1384" s="236"/>
      <c r="K1384" s="236"/>
      <c r="L1384" s="236"/>
      <c r="M1384" s="236"/>
      <c r="N1384" s="236"/>
      <c r="O1384" s="236"/>
      <c r="P1384" s="236"/>
      <c r="Q1384" s="236"/>
      <c r="R1384" s="236"/>
      <c r="S1384" s="237">
        <f>S1389</f>
        <v>13464</v>
      </c>
      <c r="T1384" s="237"/>
      <c r="U1384" s="237"/>
      <c r="V1384" s="237"/>
      <c r="W1384" s="237"/>
      <c r="X1384" s="237">
        <f t="shared" ref="X1384" si="162">X1389</f>
        <v>6148</v>
      </c>
      <c r="Y1384" s="237"/>
      <c r="Z1384" s="237"/>
      <c r="AA1384" s="237"/>
      <c r="AB1384" s="237"/>
      <c r="AC1384" s="237">
        <f t="shared" ref="AC1384" si="163">AC1389</f>
        <v>0</v>
      </c>
      <c r="AD1384" s="237"/>
      <c r="AE1384" s="237"/>
      <c r="AF1384" s="237"/>
      <c r="AG1384" s="237"/>
      <c r="AH1384" s="237">
        <f t="shared" ref="AH1384" si="164">AH1389</f>
        <v>801</v>
      </c>
      <c r="AI1384" s="237"/>
      <c r="AJ1384" s="237"/>
      <c r="AK1384" s="237"/>
      <c r="AL1384" s="237"/>
      <c r="AM1384" s="237">
        <f t="shared" ref="AM1384" si="165">AM1389</f>
        <v>18811</v>
      </c>
      <c r="AN1384" s="237"/>
      <c r="AO1384" s="237"/>
      <c r="AP1384" s="237"/>
      <c r="AQ1384" s="237"/>
    </row>
    <row r="1385" spans="3:43" ht="12.75" customHeight="1">
      <c r="C1385" s="522" t="s">
        <v>454</v>
      </c>
      <c r="D1385" s="522"/>
      <c r="E1385" s="522"/>
      <c r="F1385" s="522"/>
      <c r="G1385" s="522"/>
      <c r="H1385" s="522"/>
      <c r="I1385" s="522"/>
      <c r="J1385" s="522"/>
      <c r="K1385" s="522"/>
      <c r="L1385" s="522"/>
      <c r="M1385" s="522"/>
      <c r="N1385" s="522"/>
      <c r="O1385" s="522"/>
      <c r="P1385" s="522"/>
      <c r="Q1385" s="522"/>
      <c r="R1385" s="522"/>
      <c r="S1385" s="265"/>
      <c r="T1385" s="265"/>
      <c r="U1385" s="265"/>
      <c r="V1385" s="265"/>
      <c r="W1385" s="265"/>
      <c r="X1385" s="265"/>
      <c r="Y1385" s="265"/>
      <c r="Z1385" s="265"/>
      <c r="AA1385" s="265"/>
      <c r="AB1385" s="265"/>
      <c r="AC1385" s="265"/>
      <c r="AD1385" s="265"/>
      <c r="AE1385" s="265"/>
      <c r="AF1385" s="265"/>
      <c r="AG1385" s="265"/>
      <c r="AH1385" s="265"/>
      <c r="AI1385" s="265"/>
      <c r="AJ1385" s="265"/>
      <c r="AK1385" s="265"/>
      <c r="AL1385" s="265"/>
      <c r="AM1385" s="265"/>
      <c r="AN1385" s="265"/>
      <c r="AO1385" s="265"/>
      <c r="AP1385" s="265"/>
      <c r="AQ1385" s="265"/>
    </row>
    <row r="1386" spans="3:43" ht="12.75" customHeight="1">
      <c r="C1386" s="228" t="s">
        <v>158</v>
      </c>
      <c r="D1386" s="228"/>
      <c r="E1386" s="228"/>
      <c r="F1386" s="228"/>
      <c r="G1386" s="228"/>
      <c r="H1386" s="228"/>
      <c r="I1386" s="228"/>
      <c r="J1386" s="228"/>
      <c r="K1386" s="228"/>
      <c r="L1386" s="228"/>
      <c r="M1386" s="228"/>
      <c r="N1386" s="228"/>
      <c r="O1386" s="228"/>
      <c r="P1386" s="228"/>
      <c r="Q1386" s="228"/>
      <c r="R1386" s="228"/>
      <c r="S1386" s="199"/>
      <c r="T1386" s="199"/>
      <c r="U1386" s="199"/>
      <c r="V1386" s="199"/>
      <c r="W1386" s="199"/>
      <c r="X1386" s="199"/>
      <c r="Y1386" s="199"/>
      <c r="Z1386" s="199"/>
      <c r="AA1386" s="199"/>
      <c r="AB1386" s="199"/>
      <c r="AC1386" s="199"/>
      <c r="AD1386" s="199"/>
      <c r="AE1386" s="199"/>
      <c r="AF1386" s="199"/>
      <c r="AG1386" s="199"/>
      <c r="AH1386" s="199"/>
      <c r="AI1386" s="199"/>
      <c r="AJ1386" s="199"/>
      <c r="AK1386" s="199"/>
      <c r="AL1386" s="199"/>
      <c r="AM1386" s="199">
        <f>S1386+X1386-AC1386-AH1386</f>
        <v>0</v>
      </c>
      <c r="AN1386" s="199"/>
      <c r="AO1386" s="199"/>
      <c r="AP1386" s="199"/>
      <c r="AQ1386" s="199"/>
    </row>
    <row r="1387" spans="3:43" ht="12.75" customHeight="1">
      <c r="C1387" s="228" t="s">
        <v>159</v>
      </c>
      <c r="D1387" s="228"/>
      <c r="E1387" s="228"/>
      <c r="F1387" s="228"/>
      <c r="G1387" s="228"/>
      <c r="H1387" s="228"/>
      <c r="I1387" s="228"/>
      <c r="J1387" s="228"/>
      <c r="K1387" s="228"/>
      <c r="L1387" s="228"/>
      <c r="M1387" s="228"/>
      <c r="N1387" s="228"/>
      <c r="O1387" s="228"/>
      <c r="P1387" s="228"/>
      <c r="Q1387" s="228"/>
      <c r="R1387" s="228"/>
      <c r="S1387" s="199">
        <v>13464</v>
      </c>
      <c r="T1387" s="199"/>
      <c r="U1387" s="199"/>
      <c r="V1387" s="199"/>
      <c r="W1387" s="199"/>
      <c r="X1387" s="199">
        <v>6148</v>
      </c>
      <c r="Y1387" s="199"/>
      <c r="Z1387" s="199"/>
      <c r="AA1387" s="199"/>
      <c r="AB1387" s="199"/>
      <c r="AC1387" s="199">
        <v>0</v>
      </c>
      <c r="AD1387" s="199"/>
      <c r="AE1387" s="199"/>
      <c r="AF1387" s="199"/>
      <c r="AG1387" s="199"/>
      <c r="AH1387" s="199">
        <v>801</v>
      </c>
      <c r="AI1387" s="199"/>
      <c r="AJ1387" s="199"/>
      <c r="AK1387" s="199"/>
      <c r="AL1387" s="199"/>
      <c r="AM1387" s="199">
        <f>S1387+X1387-AC1387-AH1387</f>
        <v>18811</v>
      </c>
      <c r="AN1387" s="199"/>
      <c r="AO1387" s="199"/>
      <c r="AP1387" s="199"/>
      <c r="AQ1387" s="199"/>
    </row>
    <row r="1388" spans="3:43" ht="12.75" customHeight="1">
      <c r="C1388" s="228"/>
      <c r="D1388" s="228"/>
      <c r="E1388" s="228"/>
      <c r="F1388" s="228"/>
      <c r="G1388" s="228"/>
      <c r="H1388" s="228"/>
      <c r="I1388" s="228"/>
      <c r="J1388" s="228"/>
      <c r="K1388" s="228"/>
      <c r="L1388" s="228"/>
      <c r="M1388" s="228"/>
      <c r="N1388" s="228"/>
      <c r="O1388" s="228"/>
      <c r="P1388" s="228"/>
      <c r="Q1388" s="228"/>
      <c r="R1388" s="228"/>
      <c r="S1388" s="199"/>
      <c r="T1388" s="199"/>
      <c r="U1388" s="199"/>
      <c r="V1388" s="199"/>
      <c r="W1388" s="199"/>
      <c r="X1388" s="199"/>
      <c r="Y1388" s="199"/>
      <c r="Z1388" s="199"/>
      <c r="AA1388" s="199"/>
      <c r="AB1388" s="199"/>
      <c r="AC1388" s="199"/>
      <c r="AD1388" s="199"/>
      <c r="AE1388" s="199"/>
      <c r="AF1388" s="199"/>
      <c r="AG1388" s="199"/>
      <c r="AH1388" s="199"/>
      <c r="AI1388" s="199"/>
      <c r="AJ1388" s="199"/>
      <c r="AK1388" s="199"/>
      <c r="AL1388" s="199"/>
      <c r="AM1388" s="199"/>
      <c r="AN1388" s="199"/>
      <c r="AO1388" s="199"/>
      <c r="AP1388" s="199"/>
      <c r="AQ1388" s="199"/>
    </row>
    <row r="1389" spans="3:43" ht="12.75" customHeight="1">
      <c r="C1389" s="520" t="s">
        <v>455</v>
      </c>
      <c r="D1389" s="520"/>
      <c r="E1389" s="520"/>
      <c r="F1389" s="520"/>
      <c r="G1389" s="520"/>
      <c r="H1389" s="520"/>
      <c r="I1389" s="520"/>
      <c r="J1389" s="520"/>
      <c r="K1389" s="520"/>
      <c r="L1389" s="520"/>
      <c r="M1389" s="520"/>
      <c r="N1389" s="520"/>
      <c r="O1389" s="520"/>
      <c r="P1389" s="520"/>
      <c r="Q1389" s="520"/>
      <c r="R1389" s="520"/>
      <c r="S1389" s="458">
        <f>SUM(S1386:W1388)</f>
        <v>13464</v>
      </c>
      <c r="T1389" s="458"/>
      <c r="U1389" s="458"/>
      <c r="V1389" s="458"/>
      <c r="W1389" s="458"/>
      <c r="X1389" s="458">
        <f t="shared" ref="X1389" si="166">SUM(X1386:AB1388)</f>
        <v>6148</v>
      </c>
      <c r="Y1389" s="458"/>
      <c r="Z1389" s="458"/>
      <c r="AA1389" s="458"/>
      <c r="AB1389" s="458"/>
      <c r="AC1389" s="458">
        <f t="shared" ref="AC1389" si="167">SUM(AC1386:AG1388)</f>
        <v>0</v>
      </c>
      <c r="AD1389" s="458"/>
      <c r="AE1389" s="458"/>
      <c r="AF1389" s="458"/>
      <c r="AG1389" s="458"/>
      <c r="AH1389" s="458">
        <f t="shared" ref="AH1389" si="168">SUM(AH1386:AL1388)</f>
        <v>801</v>
      </c>
      <c r="AI1389" s="458"/>
      <c r="AJ1389" s="458"/>
      <c r="AK1389" s="458"/>
      <c r="AL1389" s="458"/>
      <c r="AM1389" s="458">
        <f t="shared" ref="AM1389" si="169">SUM(AM1386:AQ1388)</f>
        <v>18811</v>
      </c>
      <c r="AN1389" s="458"/>
      <c r="AO1389" s="458"/>
      <c r="AP1389" s="458"/>
      <c r="AQ1389" s="458"/>
    </row>
    <row r="1390" spans="3:43" ht="12.75" customHeight="1">
      <c r="C1390" s="236" t="s">
        <v>153</v>
      </c>
      <c r="D1390" s="236"/>
      <c r="E1390" s="236"/>
      <c r="F1390" s="236"/>
      <c r="G1390" s="236"/>
      <c r="H1390" s="236"/>
      <c r="I1390" s="236"/>
      <c r="J1390" s="236"/>
      <c r="K1390" s="236"/>
      <c r="L1390" s="236"/>
      <c r="M1390" s="236"/>
      <c r="N1390" s="236"/>
      <c r="O1390" s="236"/>
      <c r="P1390" s="236"/>
      <c r="Q1390" s="236"/>
      <c r="R1390" s="236"/>
      <c r="S1390" s="237">
        <f>S1396+S1402</f>
        <v>38845</v>
      </c>
      <c r="T1390" s="237"/>
      <c r="U1390" s="237"/>
      <c r="V1390" s="237"/>
      <c r="W1390" s="237"/>
      <c r="X1390" s="237">
        <f t="shared" ref="X1390" si="170">X1396+X1402</f>
        <v>56617</v>
      </c>
      <c r="Y1390" s="237"/>
      <c r="Z1390" s="237"/>
      <c r="AA1390" s="237"/>
      <c r="AB1390" s="237"/>
      <c r="AC1390" s="237">
        <f t="shared" ref="AC1390" si="171">AC1396+AC1402</f>
        <v>38845</v>
      </c>
      <c r="AD1390" s="237"/>
      <c r="AE1390" s="237"/>
      <c r="AF1390" s="237"/>
      <c r="AG1390" s="237"/>
      <c r="AH1390" s="237">
        <f t="shared" ref="AH1390" si="172">AH1396+AH1402</f>
        <v>0</v>
      </c>
      <c r="AI1390" s="237"/>
      <c r="AJ1390" s="237"/>
      <c r="AK1390" s="237"/>
      <c r="AL1390" s="237"/>
      <c r="AM1390" s="237">
        <f t="shared" ref="AM1390" si="173">AM1396+AM1402</f>
        <v>56617</v>
      </c>
      <c r="AN1390" s="237"/>
      <c r="AO1390" s="237"/>
      <c r="AP1390" s="237"/>
      <c r="AQ1390" s="237"/>
    </row>
    <row r="1391" spans="3:43" ht="12.75" customHeight="1">
      <c r="C1391" s="522" t="s">
        <v>1331</v>
      </c>
      <c r="D1391" s="522"/>
      <c r="E1391" s="522"/>
      <c r="F1391" s="522"/>
      <c r="G1391" s="522"/>
      <c r="H1391" s="522"/>
      <c r="I1391" s="522"/>
      <c r="J1391" s="522"/>
      <c r="K1391" s="522"/>
      <c r="L1391" s="522"/>
      <c r="M1391" s="522"/>
      <c r="N1391" s="522"/>
      <c r="O1391" s="522"/>
      <c r="P1391" s="522"/>
      <c r="Q1391" s="522"/>
      <c r="R1391" s="522"/>
      <c r="S1391" s="265"/>
      <c r="T1391" s="265"/>
      <c r="U1391" s="265"/>
      <c r="V1391" s="265"/>
      <c r="W1391" s="265"/>
      <c r="X1391" s="265"/>
      <c r="Y1391" s="265"/>
      <c r="Z1391" s="265"/>
      <c r="AA1391" s="265"/>
      <c r="AB1391" s="265"/>
      <c r="AC1391" s="265"/>
      <c r="AD1391" s="265"/>
      <c r="AE1391" s="265"/>
      <c r="AF1391" s="265"/>
      <c r="AG1391" s="265"/>
      <c r="AH1391" s="265"/>
      <c r="AI1391" s="265"/>
      <c r="AJ1391" s="265"/>
      <c r="AK1391" s="265"/>
      <c r="AL1391" s="265"/>
      <c r="AM1391" s="265"/>
      <c r="AN1391" s="265"/>
      <c r="AO1391" s="265"/>
      <c r="AP1391" s="265"/>
      <c r="AQ1391" s="265"/>
    </row>
    <row r="1392" spans="3:43" ht="12.75" customHeight="1">
      <c r="C1392" s="228" t="s">
        <v>154</v>
      </c>
      <c r="D1392" s="228"/>
      <c r="E1392" s="228"/>
      <c r="F1392" s="228"/>
      <c r="G1392" s="228"/>
      <c r="H1392" s="228"/>
      <c r="I1392" s="228"/>
      <c r="J1392" s="228"/>
      <c r="K1392" s="228"/>
      <c r="L1392" s="228"/>
      <c r="M1392" s="228"/>
      <c r="N1392" s="228"/>
      <c r="O1392" s="228"/>
      <c r="P1392" s="228"/>
      <c r="Q1392" s="228"/>
      <c r="R1392" s="228"/>
      <c r="S1392" s="199">
        <v>3867</v>
      </c>
      <c r="T1392" s="199"/>
      <c r="U1392" s="199"/>
      <c r="V1392" s="199"/>
      <c r="W1392" s="199"/>
      <c r="X1392" s="199">
        <v>3923</v>
      </c>
      <c r="Y1392" s="199"/>
      <c r="Z1392" s="199"/>
      <c r="AA1392" s="199"/>
      <c r="AB1392" s="199"/>
      <c r="AC1392" s="199">
        <v>3867</v>
      </c>
      <c r="AD1392" s="199"/>
      <c r="AE1392" s="199"/>
      <c r="AF1392" s="199"/>
      <c r="AG1392" s="199"/>
      <c r="AH1392" s="199">
        <v>0</v>
      </c>
      <c r="AI1392" s="199"/>
      <c r="AJ1392" s="199"/>
      <c r="AK1392" s="199"/>
      <c r="AL1392" s="199"/>
      <c r="AM1392" s="199">
        <f>S1392+X1392-AC1392-AH1392</f>
        <v>3923</v>
      </c>
      <c r="AN1392" s="199"/>
      <c r="AO1392" s="199"/>
      <c r="AP1392" s="199"/>
      <c r="AQ1392" s="199"/>
    </row>
    <row r="1393" spans="1:45" ht="12.75" customHeight="1">
      <c r="C1393" s="228" t="s">
        <v>155</v>
      </c>
      <c r="D1393" s="228"/>
      <c r="E1393" s="228"/>
      <c r="F1393" s="228"/>
      <c r="G1393" s="228"/>
      <c r="H1393" s="228"/>
      <c r="I1393" s="228"/>
      <c r="J1393" s="228"/>
      <c r="K1393" s="228"/>
      <c r="L1393" s="228"/>
      <c r="M1393" s="228"/>
      <c r="N1393" s="228"/>
      <c r="O1393" s="228"/>
      <c r="P1393" s="228"/>
      <c r="Q1393" s="228"/>
      <c r="R1393" s="228"/>
      <c r="S1393" s="199"/>
      <c r="T1393" s="199"/>
      <c r="U1393" s="199"/>
      <c r="V1393" s="199"/>
      <c r="W1393" s="199"/>
      <c r="X1393" s="199"/>
      <c r="Y1393" s="199"/>
      <c r="Z1393" s="199"/>
      <c r="AA1393" s="199"/>
      <c r="AB1393" s="199"/>
      <c r="AC1393" s="199"/>
      <c r="AD1393" s="199"/>
      <c r="AE1393" s="199"/>
      <c r="AF1393" s="199"/>
      <c r="AG1393" s="199"/>
      <c r="AH1393" s="199">
        <v>0</v>
      </c>
      <c r="AI1393" s="199"/>
      <c r="AJ1393" s="199"/>
      <c r="AK1393" s="199"/>
      <c r="AL1393" s="199"/>
      <c r="AM1393" s="199">
        <f>S1393+X1393-AC1393-AH1393</f>
        <v>0</v>
      </c>
      <c r="AN1393" s="199"/>
      <c r="AO1393" s="199"/>
      <c r="AP1393" s="199"/>
      <c r="AQ1393" s="199"/>
    </row>
    <row r="1394" spans="1:45" ht="12.75" customHeight="1">
      <c r="C1394" s="228" t="s">
        <v>156</v>
      </c>
      <c r="D1394" s="228"/>
      <c r="E1394" s="228"/>
      <c r="F1394" s="228"/>
      <c r="G1394" s="228"/>
      <c r="H1394" s="228"/>
      <c r="I1394" s="228"/>
      <c r="J1394" s="228"/>
      <c r="K1394" s="228"/>
      <c r="L1394" s="228"/>
      <c r="M1394" s="228"/>
      <c r="N1394" s="228"/>
      <c r="O1394" s="228"/>
      <c r="P1394" s="228"/>
      <c r="Q1394" s="228"/>
      <c r="R1394" s="228"/>
      <c r="S1394" s="199"/>
      <c r="T1394" s="199"/>
      <c r="U1394" s="199"/>
      <c r="V1394" s="199"/>
      <c r="W1394" s="199"/>
      <c r="X1394" s="199"/>
      <c r="Y1394" s="199"/>
      <c r="Z1394" s="199"/>
      <c r="AA1394" s="199"/>
      <c r="AB1394" s="199"/>
      <c r="AC1394" s="199"/>
      <c r="AD1394" s="199"/>
      <c r="AE1394" s="199"/>
      <c r="AF1394" s="199"/>
      <c r="AG1394" s="199"/>
      <c r="AH1394" s="199"/>
      <c r="AI1394" s="199"/>
      <c r="AJ1394" s="199"/>
      <c r="AK1394" s="199"/>
      <c r="AL1394" s="199"/>
      <c r="AM1394" s="199">
        <f>S1394+X1394-AC1394-AH1394</f>
        <v>0</v>
      </c>
      <c r="AN1394" s="199"/>
      <c r="AO1394" s="199"/>
      <c r="AP1394" s="199"/>
      <c r="AQ1394" s="199"/>
    </row>
    <row r="1395" spans="1:45" ht="12.75" customHeight="1">
      <c r="C1395" s="228"/>
      <c r="D1395" s="228"/>
      <c r="E1395" s="228"/>
      <c r="F1395" s="228"/>
      <c r="G1395" s="228"/>
      <c r="H1395" s="228"/>
      <c r="I1395" s="228"/>
      <c r="J1395" s="228"/>
      <c r="K1395" s="228"/>
      <c r="L1395" s="228"/>
      <c r="M1395" s="228"/>
      <c r="N1395" s="228"/>
      <c r="O1395" s="228"/>
      <c r="P1395" s="228"/>
      <c r="Q1395" s="228"/>
      <c r="R1395" s="228"/>
      <c r="S1395" s="199"/>
      <c r="T1395" s="199"/>
      <c r="U1395" s="199"/>
      <c r="V1395" s="199"/>
      <c r="W1395" s="199"/>
      <c r="X1395" s="199"/>
      <c r="Y1395" s="199"/>
      <c r="Z1395" s="199"/>
      <c r="AA1395" s="199"/>
      <c r="AB1395" s="199"/>
      <c r="AC1395" s="199"/>
      <c r="AD1395" s="199"/>
      <c r="AE1395" s="199"/>
      <c r="AF1395" s="199"/>
      <c r="AG1395" s="199"/>
      <c r="AH1395" s="199"/>
      <c r="AI1395" s="199"/>
      <c r="AJ1395" s="199"/>
      <c r="AK1395" s="199"/>
      <c r="AL1395" s="199"/>
      <c r="AM1395" s="199"/>
      <c r="AN1395" s="199"/>
      <c r="AO1395" s="199"/>
      <c r="AP1395" s="199"/>
      <c r="AQ1395" s="199"/>
    </row>
    <row r="1396" spans="1:45" ht="12.75" customHeight="1">
      <c r="C1396" s="521" t="s">
        <v>457</v>
      </c>
      <c r="D1396" s="521"/>
      <c r="E1396" s="521"/>
      <c r="F1396" s="521"/>
      <c r="G1396" s="521"/>
      <c r="H1396" s="521"/>
      <c r="I1396" s="521"/>
      <c r="J1396" s="521"/>
      <c r="K1396" s="521"/>
      <c r="L1396" s="521"/>
      <c r="M1396" s="521"/>
      <c r="N1396" s="521"/>
      <c r="O1396" s="521"/>
      <c r="P1396" s="521"/>
      <c r="Q1396" s="521"/>
      <c r="R1396" s="521"/>
      <c r="S1396" s="503">
        <f>SUM(S1392:W1395)</f>
        <v>3867</v>
      </c>
      <c r="T1396" s="503"/>
      <c r="U1396" s="503"/>
      <c r="V1396" s="503"/>
      <c r="W1396" s="503"/>
      <c r="X1396" s="503">
        <f t="shared" ref="X1396" si="174">SUM(X1392:AB1395)</f>
        <v>3923</v>
      </c>
      <c r="Y1396" s="503"/>
      <c r="Z1396" s="503"/>
      <c r="AA1396" s="503"/>
      <c r="AB1396" s="503"/>
      <c r="AC1396" s="503">
        <f t="shared" ref="AC1396" si="175">SUM(AC1392:AG1395)</f>
        <v>3867</v>
      </c>
      <c r="AD1396" s="503"/>
      <c r="AE1396" s="503"/>
      <c r="AF1396" s="503"/>
      <c r="AG1396" s="503"/>
      <c r="AH1396" s="503">
        <f t="shared" ref="AH1396" si="176">SUM(AH1392:AL1395)</f>
        <v>0</v>
      </c>
      <c r="AI1396" s="503"/>
      <c r="AJ1396" s="503"/>
      <c r="AK1396" s="503"/>
      <c r="AL1396" s="503"/>
      <c r="AM1396" s="503">
        <f t="shared" ref="AM1396" si="177">SUM(AM1392:AQ1395)</f>
        <v>3923</v>
      </c>
      <c r="AN1396" s="503"/>
      <c r="AO1396" s="503"/>
      <c r="AP1396" s="503"/>
      <c r="AQ1396" s="503"/>
    </row>
    <row r="1397" spans="1:45" ht="12.75" customHeight="1">
      <c r="C1397" s="521" t="s">
        <v>1332</v>
      </c>
      <c r="D1397" s="521"/>
      <c r="E1397" s="521"/>
      <c r="F1397" s="521"/>
      <c r="G1397" s="521"/>
      <c r="H1397" s="521"/>
      <c r="I1397" s="521"/>
      <c r="J1397" s="521"/>
      <c r="K1397" s="521"/>
      <c r="L1397" s="521"/>
      <c r="M1397" s="521"/>
      <c r="N1397" s="521"/>
      <c r="O1397" s="521"/>
      <c r="P1397" s="521"/>
      <c r="Q1397" s="521"/>
      <c r="R1397" s="521"/>
      <c r="S1397" s="199"/>
      <c r="T1397" s="199"/>
      <c r="U1397" s="199"/>
      <c r="V1397" s="199"/>
      <c r="W1397" s="199"/>
      <c r="X1397" s="199"/>
      <c r="Y1397" s="199"/>
      <c r="Z1397" s="199"/>
      <c r="AA1397" s="199"/>
      <c r="AB1397" s="199"/>
      <c r="AC1397" s="199"/>
      <c r="AD1397" s="199"/>
      <c r="AE1397" s="199"/>
      <c r="AF1397" s="199"/>
      <c r="AG1397" s="199"/>
      <c r="AH1397" s="199"/>
      <c r="AI1397" s="199"/>
      <c r="AJ1397" s="199"/>
      <c r="AK1397" s="199"/>
      <c r="AL1397" s="199"/>
      <c r="AM1397" s="199"/>
      <c r="AN1397" s="199"/>
      <c r="AO1397" s="199"/>
      <c r="AP1397" s="199"/>
      <c r="AQ1397" s="199"/>
    </row>
    <row r="1398" spans="1:45" ht="12.75" customHeight="1">
      <c r="C1398" s="228" t="s">
        <v>158</v>
      </c>
      <c r="D1398" s="228"/>
      <c r="E1398" s="228"/>
      <c r="F1398" s="228"/>
      <c r="G1398" s="228"/>
      <c r="H1398" s="228"/>
      <c r="I1398" s="228"/>
      <c r="J1398" s="228"/>
      <c r="K1398" s="228"/>
      <c r="L1398" s="228"/>
      <c r="M1398" s="228"/>
      <c r="N1398" s="228"/>
      <c r="O1398" s="228"/>
      <c r="P1398" s="228"/>
      <c r="Q1398" s="228"/>
      <c r="R1398" s="228"/>
      <c r="S1398" s="199"/>
      <c r="T1398" s="199"/>
      <c r="U1398" s="199"/>
      <c r="V1398" s="199"/>
      <c r="W1398" s="199"/>
      <c r="X1398" s="199"/>
      <c r="Y1398" s="199"/>
      <c r="Z1398" s="199"/>
      <c r="AA1398" s="199"/>
      <c r="AB1398" s="199"/>
      <c r="AC1398" s="199"/>
      <c r="AD1398" s="199"/>
      <c r="AE1398" s="199"/>
      <c r="AF1398" s="199"/>
      <c r="AG1398" s="199"/>
      <c r="AH1398" s="199"/>
      <c r="AI1398" s="199"/>
      <c r="AJ1398" s="199"/>
      <c r="AK1398" s="199"/>
      <c r="AL1398" s="199"/>
      <c r="AM1398" s="199">
        <f>S1398+X1398-AC1398-AH1398</f>
        <v>0</v>
      </c>
      <c r="AN1398" s="199"/>
      <c r="AO1398" s="199"/>
      <c r="AP1398" s="199"/>
      <c r="AQ1398" s="199"/>
    </row>
    <row r="1399" spans="1:45" ht="12.75" customHeight="1">
      <c r="C1399" s="228" t="s">
        <v>155</v>
      </c>
      <c r="D1399" s="228"/>
      <c r="E1399" s="228"/>
      <c r="F1399" s="228"/>
      <c r="G1399" s="228"/>
      <c r="H1399" s="228"/>
      <c r="I1399" s="228"/>
      <c r="J1399" s="228"/>
      <c r="K1399" s="228"/>
      <c r="L1399" s="228"/>
      <c r="M1399" s="228"/>
      <c r="N1399" s="228"/>
      <c r="O1399" s="228"/>
      <c r="P1399" s="228"/>
      <c r="Q1399" s="228"/>
      <c r="R1399" s="228"/>
      <c r="S1399" s="199">
        <v>3202</v>
      </c>
      <c r="T1399" s="199"/>
      <c r="U1399" s="199"/>
      <c r="V1399" s="199"/>
      <c r="W1399" s="199"/>
      <c r="X1399" s="199">
        <v>3195</v>
      </c>
      <c r="Y1399" s="199"/>
      <c r="Z1399" s="199"/>
      <c r="AA1399" s="199"/>
      <c r="AB1399" s="199"/>
      <c r="AC1399" s="199">
        <v>3202</v>
      </c>
      <c r="AD1399" s="199"/>
      <c r="AE1399" s="199"/>
      <c r="AF1399" s="199"/>
      <c r="AG1399" s="199"/>
      <c r="AH1399" s="199">
        <v>0</v>
      </c>
      <c r="AI1399" s="199"/>
      <c r="AJ1399" s="199"/>
      <c r="AK1399" s="199"/>
      <c r="AL1399" s="199"/>
      <c r="AM1399" s="199">
        <f>S1399+X1399-AC1399-AH1399</f>
        <v>3195</v>
      </c>
      <c r="AN1399" s="199"/>
      <c r="AO1399" s="199"/>
      <c r="AP1399" s="199"/>
      <c r="AQ1399" s="199"/>
    </row>
    <row r="1400" spans="1:45" ht="12.75" customHeight="1">
      <c r="C1400" s="228" t="s">
        <v>1516</v>
      </c>
      <c r="D1400" s="228"/>
      <c r="E1400" s="228"/>
      <c r="F1400" s="228"/>
      <c r="G1400" s="228"/>
      <c r="H1400" s="228"/>
      <c r="I1400" s="228"/>
      <c r="J1400" s="228"/>
      <c r="K1400" s="228"/>
      <c r="L1400" s="228"/>
      <c r="M1400" s="228"/>
      <c r="N1400" s="228"/>
      <c r="O1400" s="228"/>
      <c r="P1400" s="228"/>
      <c r="Q1400" s="228"/>
      <c r="R1400" s="228"/>
      <c r="S1400" s="199">
        <v>31776</v>
      </c>
      <c r="T1400" s="199"/>
      <c r="U1400" s="199"/>
      <c r="V1400" s="199"/>
      <c r="W1400" s="199"/>
      <c r="X1400" s="199">
        <v>49499</v>
      </c>
      <c r="Y1400" s="199"/>
      <c r="Z1400" s="199"/>
      <c r="AA1400" s="199"/>
      <c r="AB1400" s="199"/>
      <c r="AC1400" s="199">
        <v>31776</v>
      </c>
      <c r="AD1400" s="199"/>
      <c r="AE1400" s="199"/>
      <c r="AF1400" s="199"/>
      <c r="AG1400" s="199"/>
      <c r="AH1400" s="199">
        <v>0</v>
      </c>
      <c r="AI1400" s="199"/>
      <c r="AJ1400" s="199"/>
      <c r="AK1400" s="199"/>
      <c r="AL1400" s="199"/>
      <c r="AM1400" s="199">
        <f>S1400+X1400-AC1400-AH1400</f>
        <v>49499</v>
      </c>
      <c r="AN1400" s="199"/>
      <c r="AO1400" s="199"/>
      <c r="AP1400" s="199"/>
      <c r="AQ1400" s="199"/>
    </row>
    <row r="1401" spans="1:45" ht="12.75" customHeight="1">
      <c r="C1401" s="228"/>
      <c r="D1401" s="228"/>
      <c r="E1401" s="228"/>
      <c r="F1401" s="228"/>
      <c r="G1401" s="228"/>
      <c r="H1401" s="228"/>
      <c r="I1401" s="228"/>
      <c r="J1401" s="228"/>
      <c r="K1401" s="228"/>
      <c r="L1401" s="228"/>
      <c r="M1401" s="228"/>
      <c r="N1401" s="228"/>
      <c r="O1401" s="228"/>
      <c r="P1401" s="228"/>
      <c r="Q1401" s="228"/>
      <c r="R1401" s="228"/>
      <c r="S1401" s="199"/>
      <c r="T1401" s="199"/>
      <c r="U1401" s="199"/>
      <c r="V1401" s="199"/>
      <c r="W1401" s="199"/>
      <c r="X1401" s="199"/>
      <c r="Y1401" s="199"/>
      <c r="Z1401" s="199"/>
      <c r="AA1401" s="199"/>
      <c r="AB1401" s="199"/>
      <c r="AC1401" s="199"/>
      <c r="AD1401" s="199"/>
      <c r="AE1401" s="199"/>
      <c r="AF1401" s="199"/>
      <c r="AG1401" s="199"/>
      <c r="AH1401" s="199"/>
      <c r="AI1401" s="199"/>
      <c r="AJ1401" s="199"/>
      <c r="AK1401" s="199"/>
      <c r="AL1401" s="199"/>
      <c r="AM1401" s="199"/>
      <c r="AN1401" s="199"/>
      <c r="AO1401" s="199"/>
      <c r="AP1401" s="199"/>
      <c r="AQ1401" s="199"/>
    </row>
    <row r="1402" spans="1:45" ht="12.75" customHeight="1">
      <c r="C1402" s="520" t="s">
        <v>458</v>
      </c>
      <c r="D1402" s="520"/>
      <c r="E1402" s="520"/>
      <c r="F1402" s="520"/>
      <c r="G1402" s="520"/>
      <c r="H1402" s="520"/>
      <c r="I1402" s="520"/>
      <c r="J1402" s="520"/>
      <c r="K1402" s="520"/>
      <c r="L1402" s="520"/>
      <c r="M1402" s="520"/>
      <c r="N1402" s="520"/>
      <c r="O1402" s="520"/>
      <c r="P1402" s="520"/>
      <c r="Q1402" s="520"/>
      <c r="R1402" s="520"/>
      <c r="S1402" s="458">
        <f>SUM(S1398:W1401)</f>
        <v>34978</v>
      </c>
      <c r="T1402" s="458"/>
      <c r="U1402" s="458"/>
      <c r="V1402" s="458"/>
      <c r="W1402" s="458"/>
      <c r="X1402" s="458">
        <f t="shared" ref="X1402" si="178">SUM(X1398:AB1401)</f>
        <v>52694</v>
      </c>
      <c r="Y1402" s="458"/>
      <c r="Z1402" s="458"/>
      <c r="AA1402" s="458"/>
      <c r="AB1402" s="458"/>
      <c r="AC1402" s="458">
        <f t="shared" ref="AC1402" si="179">SUM(AC1398:AG1401)</f>
        <v>34978</v>
      </c>
      <c r="AD1402" s="458"/>
      <c r="AE1402" s="458"/>
      <c r="AF1402" s="458"/>
      <c r="AG1402" s="458"/>
      <c r="AH1402" s="458">
        <f t="shared" ref="AH1402" si="180">SUM(AH1398:AL1401)</f>
        <v>0</v>
      </c>
      <c r="AI1402" s="458"/>
      <c r="AJ1402" s="458"/>
      <c r="AK1402" s="458"/>
      <c r="AL1402" s="458"/>
      <c r="AM1402" s="458">
        <f t="shared" ref="AM1402" si="181">SUM(AM1398:AQ1401)</f>
        <v>52694</v>
      </c>
      <c r="AN1402" s="458"/>
      <c r="AO1402" s="458"/>
      <c r="AP1402" s="458"/>
      <c r="AQ1402" s="458"/>
    </row>
    <row r="1404" spans="1:45" ht="12.75" customHeight="1">
      <c r="A1404" s="87" t="s">
        <v>6</v>
      </c>
      <c r="B1404" s="85"/>
      <c r="C1404" s="297" t="s">
        <v>376</v>
      </c>
      <c r="D1404" s="297"/>
      <c r="E1404" s="297"/>
      <c r="F1404" s="297"/>
      <c r="G1404" s="297"/>
      <c r="H1404" s="297"/>
      <c r="I1404" s="297"/>
      <c r="J1404" s="297"/>
      <c r="K1404" s="297"/>
      <c r="L1404" s="297"/>
      <c r="M1404" s="297"/>
      <c r="N1404" s="297"/>
      <c r="O1404" s="297"/>
      <c r="P1404" s="297"/>
      <c r="Q1404" s="297"/>
      <c r="R1404" s="297"/>
      <c r="S1404" s="297"/>
      <c r="T1404" s="297"/>
      <c r="U1404" s="297"/>
      <c r="V1404" s="297"/>
      <c r="W1404" s="297"/>
      <c r="X1404" s="297"/>
      <c r="Y1404" s="297"/>
      <c r="Z1404" s="297"/>
      <c r="AA1404" s="297"/>
      <c r="AB1404" s="297"/>
      <c r="AC1404" s="297"/>
      <c r="AD1404" s="297"/>
      <c r="AE1404" s="297"/>
      <c r="AF1404" s="297"/>
      <c r="AG1404" s="297"/>
      <c r="AH1404" s="297"/>
      <c r="AI1404" s="297"/>
      <c r="AJ1404" s="297"/>
      <c r="AK1404" s="297"/>
      <c r="AL1404" s="297"/>
      <c r="AM1404" s="297"/>
      <c r="AN1404" s="297"/>
      <c r="AO1404" s="297"/>
      <c r="AP1404" s="297"/>
      <c r="AQ1404" s="297"/>
      <c r="AR1404" s="297"/>
      <c r="AS1404" s="297"/>
    </row>
    <row r="1405" spans="1:45" ht="12.75" customHeight="1">
      <c r="C1405" s="208" t="s">
        <v>1237</v>
      </c>
      <c r="D1405" s="208"/>
      <c r="E1405" s="208"/>
      <c r="F1405" s="208"/>
      <c r="G1405" s="208"/>
      <c r="H1405" s="208"/>
      <c r="I1405" s="208"/>
      <c r="J1405" s="208"/>
      <c r="K1405" s="208"/>
      <c r="L1405" s="208"/>
      <c r="M1405" s="208"/>
      <c r="N1405" s="208"/>
      <c r="O1405" s="208"/>
      <c r="P1405" s="208"/>
      <c r="Q1405" s="208"/>
      <c r="R1405" s="208"/>
      <c r="S1405" s="208"/>
      <c r="T1405" s="208"/>
      <c r="U1405" s="208"/>
      <c r="V1405" s="208"/>
      <c r="W1405" s="208"/>
      <c r="X1405" s="208"/>
      <c r="Y1405" s="208"/>
      <c r="Z1405" s="208"/>
      <c r="AA1405" s="208"/>
      <c r="AB1405" s="208"/>
      <c r="AC1405" s="208"/>
      <c r="AD1405" s="208"/>
      <c r="AE1405" s="208"/>
      <c r="AF1405" s="208"/>
      <c r="AG1405" s="208"/>
      <c r="AH1405" s="208"/>
      <c r="AI1405" s="208"/>
      <c r="AJ1405" s="208"/>
      <c r="AK1405" s="208"/>
      <c r="AL1405" s="208"/>
      <c r="AM1405" s="208"/>
      <c r="AN1405" s="208"/>
      <c r="AO1405" s="208"/>
      <c r="AP1405" s="208"/>
      <c r="AQ1405" s="208"/>
      <c r="AR1405" s="208"/>
      <c r="AS1405" s="208"/>
    </row>
    <row r="1406" spans="1:45" ht="12.75" customHeight="1">
      <c r="C1406" s="69"/>
      <c r="D1406" s="106"/>
      <c r="E1406" s="106"/>
      <c r="F1406" s="106"/>
      <c r="G1406" s="106"/>
      <c r="H1406" s="106"/>
      <c r="I1406" s="106"/>
      <c r="J1406" s="106"/>
    </row>
    <row r="1407" spans="1:45" ht="12.75" customHeight="1">
      <c r="C1407" s="317" t="s">
        <v>13</v>
      </c>
      <c r="D1407" s="317"/>
      <c r="E1407" s="317"/>
      <c r="F1407" s="317"/>
      <c r="G1407" s="317"/>
      <c r="H1407" s="317"/>
      <c r="I1407" s="317"/>
      <c r="J1407" s="317"/>
      <c r="K1407" s="317"/>
      <c r="L1407" s="317"/>
      <c r="M1407" s="317"/>
      <c r="N1407" s="317"/>
      <c r="O1407" s="317"/>
      <c r="P1407" s="317" t="s">
        <v>14</v>
      </c>
      <c r="Q1407" s="317"/>
      <c r="R1407" s="317"/>
      <c r="S1407" s="317"/>
      <c r="T1407" s="317"/>
      <c r="U1407" s="317"/>
      <c r="V1407" s="317"/>
      <c r="W1407" s="317"/>
      <c r="X1407" s="317"/>
      <c r="Y1407" s="317"/>
      <c r="Z1407" s="320" t="s">
        <v>15</v>
      </c>
      <c r="AA1407" s="320"/>
      <c r="AB1407" s="320"/>
      <c r="AC1407" s="320"/>
      <c r="AD1407" s="320"/>
      <c r="AE1407" s="320"/>
      <c r="AF1407" s="320"/>
      <c r="AG1407" s="320"/>
      <c r="AH1407" s="320"/>
      <c r="AI1407" s="320"/>
    </row>
    <row r="1408" spans="1:45" ht="12.75" customHeight="1">
      <c r="C1408" s="318"/>
      <c r="D1408" s="318"/>
      <c r="E1408" s="318"/>
      <c r="F1408" s="318"/>
      <c r="G1408" s="318"/>
      <c r="H1408" s="318"/>
      <c r="I1408" s="318"/>
      <c r="J1408" s="318"/>
      <c r="K1408" s="318"/>
      <c r="L1408" s="318"/>
      <c r="M1408" s="318"/>
      <c r="N1408" s="318"/>
      <c r="O1408" s="318"/>
      <c r="P1408" s="318"/>
      <c r="Q1408" s="318"/>
      <c r="R1408" s="318"/>
      <c r="S1408" s="318"/>
      <c r="T1408" s="318"/>
      <c r="U1408" s="318"/>
      <c r="V1408" s="318"/>
      <c r="W1408" s="318"/>
      <c r="X1408" s="318"/>
      <c r="Y1408" s="318"/>
      <c r="Z1408" s="321"/>
      <c r="AA1408" s="321"/>
      <c r="AB1408" s="321"/>
      <c r="AC1408" s="321"/>
      <c r="AD1408" s="321"/>
      <c r="AE1408" s="321"/>
      <c r="AF1408" s="321"/>
      <c r="AG1408" s="321"/>
      <c r="AH1408" s="321"/>
      <c r="AI1408" s="321"/>
    </row>
    <row r="1409" spans="3:45" ht="12.75" customHeight="1">
      <c r="C1409" s="319"/>
      <c r="D1409" s="319"/>
      <c r="E1409" s="319"/>
      <c r="F1409" s="319"/>
      <c r="G1409" s="319"/>
      <c r="H1409" s="319"/>
      <c r="I1409" s="319"/>
      <c r="J1409" s="319"/>
      <c r="K1409" s="319"/>
      <c r="L1409" s="319"/>
      <c r="M1409" s="319"/>
      <c r="N1409" s="319"/>
      <c r="O1409" s="319"/>
      <c r="P1409" s="319"/>
      <c r="Q1409" s="319"/>
      <c r="R1409" s="319"/>
      <c r="S1409" s="319"/>
      <c r="T1409" s="319"/>
      <c r="U1409" s="319"/>
      <c r="V1409" s="319"/>
      <c r="W1409" s="319"/>
      <c r="X1409" s="319"/>
      <c r="Y1409" s="319"/>
      <c r="Z1409" s="322"/>
      <c r="AA1409" s="322"/>
      <c r="AB1409" s="322"/>
      <c r="AC1409" s="322"/>
      <c r="AD1409" s="322"/>
      <c r="AE1409" s="322"/>
      <c r="AF1409" s="322"/>
      <c r="AG1409" s="322"/>
      <c r="AH1409" s="322"/>
      <c r="AI1409" s="322"/>
    </row>
    <row r="1410" spans="3:45" ht="12.75" customHeight="1">
      <c r="C1410" s="236" t="s">
        <v>164</v>
      </c>
      <c r="D1410" s="236"/>
      <c r="E1410" s="236"/>
      <c r="F1410" s="236"/>
      <c r="G1410" s="236"/>
      <c r="H1410" s="236"/>
      <c r="I1410" s="236"/>
      <c r="J1410" s="236"/>
      <c r="K1410" s="236"/>
      <c r="L1410" s="236"/>
      <c r="M1410" s="236"/>
      <c r="N1410" s="236"/>
      <c r="O1410" s="236"/>
      <c r="P1410" s="210">
        <f>P1411+P1413</f>
        <v>565336</v>
      </c>
      <c r="Q1410" s="210"/>
      <c r="R1410" s="210"/>
      <c r="S1410" s="210"/>
      <c r="T1410" s="210"/>
      <c r="U1410" s="210"/>
      <c r="V1410" s="210"/>
      <c r="W1410" s="210"/>
      <c r="X1410" s="210"/>
      <c r="Y1410" s="210"/>
      <c r="Z1410" s="237">
        <f>Z1411+Z1413</f>
        <v>649333</v>
      </c>
      <c r="AA1410" s="237"/>
      <c r="AB1410" s="237"/>
      <c r="AC1410" s="237"/>
      <c r="AD1410" s="237"/>
      <c r="AE1410" s="237"/>
      <c r="AF1410" s="237"/>
      <c r="AG1410" s="237"/>
      <c r="AH1410" s="237"/>
      <c r="AI1410" s="237"/>
    </row>
    <row r="1411" spans="3:45" ht="12.75" customHeight="1">
      <c r="C1411" s="258" t="s">
        <v>163</v>
      </c>
      <c r="D1411" s="258"/>
      <c r="E1411" s="258"/>
      <c r="F1411" s="258"/>
      <c r="G1411" s="258"/>
      <c r="H1411" s="258"/>
      <c r="I1411" s="258"/>
      <c r="J1411" s="258"/>
      <c r="K1411" s="258"/>
      <c r="L1411" s="258"/>
      <c r="M1411" s="258"/>
      <c r="N1411" s="258"/>
      <c r="O1411" s="258"/>
      <c r="P1411" s="348"/>
      <c r="Q1411" s="348"/>
      <c r="R1411" s="348"/>
      <c r="S1411" s="348"/>
      <c r="T1411" s="348"/>
      <c r="U1411" s="348"/>
      <c r="V1411" s="348"/>
      <c r="W1411" s="348"/>
      <c r="X1411" s="348"/>
      <c r="Y1411" s="348"/>
      <c r="Z1411" s="265"/>
      <c r="AA1411" s="265"/>
      <c r="AB1411" s="265"/>
      <c r="AC1411" s="265"/>
      <c r="AD1411" s="265"/>
      <c r="AE1411" s="265"/>
      <c r="AF1411" s="265"/>
      <c r="AG1411" s="265"/>
      <c r="AH1411" s="265"/>
      <c r="AI1411" s="265"/>
    </row>
    <row r="1412" spans="3:45" ht="12.75" customHeight="1">
      <c r="C1412" s="253"/>
      <c r="D1412" s="253"/>
      <c r="E1412" s="253"/>
      <c r="F1412" s="253"/>
      <c r="G1412" s="253"/>
      <c r="H1412" s="253"/>
      <c r="I1412" s="253"/>
      <c r="J1412" s="253"/>
      <c r="K1412" s="253"/>
      <c r="L1412" s="253"/>
      <c r="M1412" s="253"/>
      <c r="N1412" s="253"/>
      <c r="O1412" s="253"/>
      <c r="P1412" s="229"/>
      <c r="Q1412" s="229"/>
      <c r="R1412" s="229"/>
      <c r="S1412" s="229"/>
      <c r="T1412" s="229"/>
      <c r="U1412" s="229"/>
      <c r="V1412" s="229"/>
      <c r="W1412" s="229"/>
      <c r="X1412" s="229"/>
      <c r="Y1412" s="229"/>
      <c r="Z1412" s="199"/>
      <c r="AA1412" s="199"/>
      <c r="AB1412" s="199"/>
      <c r="AC1412" s="199"/>
      <c r="AD1412" s="199"/>
      <c r="AE1412" s="199"/>
      <c r="AF1412" s="199"/>
      <c r="AG1412" s="199"/>
      <c r="AH1412" s="199"/>
      <c r="AI1412" s="199"/>
    </row>
    <row r="1413" spans="3:45" ht="12.75" customHeight="1">
      <c r="C1413" s="253" t="s">
        <v>1333</v>
      </c>
      <c r="D1413" s="253"/>
      <c r="E1413" s="253"/>
      <c r="F1413" s="253"/>
      <c r="G1413" s="253"/>
      <c r="H1413" s="253"/>
      <c r="I1413" s="253"/>
      <c r="J1413" s="253"/>
      <c r="K1413" s="253"/>
      <c r="L1413" s="253"/>
      <c r="M1413" s="253"/>
      <c r="N1413" s="253"/>
      <c r="O1413" s="253"/>
      <c r="P1413" s="229">
        <v>565336</v>
      </c>
      <c r="Q1413" s="229"/>
      <c r="R1413" s="229"/>
      <c r="S1413" s="229"/>
      <c r="T1413" s="229"/>
      <c r="U1413" s="229"/>
      <c r="V1413" s="229"/>
      <c r="W1413" s="229"/>
      <c r="X1413" s="229"/>
      <c r="Y1413" s="229"/>
      <c r="Z1413" s="199">
        <v>649333</v>
      </c>
      <c r="AA1413" s="199"/>
      <c r="AB1413" s="199"/>
      <c r="AC1413" s="199"/>
      <c r="AD1413" s="199"/>
      <c r="AE1413" s="199"/>
      <c r="AF1413" s="199"/>
      <c r="AG1413" s="199"/>
      <c r="AH1413" s="199"/>
      <c r="AI1413" s="199"/>
    </row>
    <row r="1414" spans="3:45" ht="12.75" customHeight="1">
      <c r="C1414" s="261"/>
      <c r="D1414" s="261"/>
      <c r="E1414" s="261"/>
      <c r="F1414" s="261"/>
      <c r="G1414" s="261"/>
      <c r="H1414" s="261"/>
      <c r="I1414" s="261"/>
      <c r="J1414" s="261"/>
      <c r="K1414" s="261"/>
      <c r="L1414" s="261"/>
      <c r="M1414" s="261"/>
      <c r="N1414" s="261"/>
      <c r="O1414" s="261"/>
      <c r="P1414" s="354"/>
      <c r="Q1414" s="354"/>
      <c r="R1414" s="354"/>
      <c r="S1414" s="354"/>
      <c r="T1414" s="354"/>
      <c r="U1414" s="354"/>
      <c r="V1414" s="354"/>
      <c r="W1414" s="354"/>
      <c r="X1414" s="354"/>
      <c r="Y1414" s="354"/>
      <c r="Z1414" s="231"/>
      <c r="AA1414" s="231"/>
      <c r="AB1414" s="231"/>
      <c r="AC1414" s="231"/>
      <c r="AD1414" s="231"/>
      <c r="AE1414" s="231"/>
      <c r="AF1414" s="231"/>
      <c r="AG1414" s="231"/>
      <c r="AH1414" s="231"/>
      <c r="AI1414" s="231"/>
    </row>
    <row r="1415" spans="3:45" ht="12.75" customHeight="1">
      <c r="C1415" s="236" t="s">
        <v>162</v>
      </c>
      <c r="D1415" s="236"/>
      <c r="E1415" s="236"/>
      <c r="F1415" s="236"/>
      <c r="G1415" s="236"/>
      <c r="H1415" s="236"/>
      <c r="I1415" s="236"/>
      <c r="J1415" s="236"/>
      <c r="K1415" s="236"/>
      <c r="L1415" s="236"/>
      <c r="M1415" s="236"/>
      <c r="N1415" s="236"/>
      <c r="O1415" s="236"/>
      <c r="P1415" s="210">
        <f>P1416+P1418</f>
        <v>850713</v>
      </c>
      <c r="Q1415" s="210"/>
      <c r="R1415" s="210"/>
      <c r="S1415" s="210"/>
      <c r="T1415" s="210"/>
      <c r="U1415" s="210"/>
      <c r="V1415" s="210"/>
      <c r="W1415" s="210"/>
      <c r="X1415" s="210"/>
      <c r="Y1415" s="210"/>
      <c r="Z1415" s="237">
        <f>Z1416+Z1418</f>
        <v>1025359</v>
      </c>
      <c r="AA1415" s="237"/>
      <c r="AB1415" s="237"/>
      <c r="AC1415" s="237"/>
      <c r="AD1415" s="237"/>
      <c r="AE1415" s="237"/>
      <c r="AF1415" s="237"/>
      <c r="AG1415" s="237"/>
      <c r="AH1415" s="237"/>
      <c r="AI1415" s="237"/>
    </row>
    <row r="1416" spans="3:45" ht="12.75" customHeight="1">
      <c r="C1416" s="258" t="s">
        <v>161</v>
      </c>
      <c r="D1416" s="258"/>
      <c r="E1416" s="258"/>
      <c r="F1416" s="258"/>
      <c r="G1416" s="258"/>
      <c r="H1416" s="258"/>
      <c r="I1416" s="258"/>
      <c r="J1416" s="258"/>
      <c r="K1416" s="258"/>
      <c r="L1416" s="258"/>
      <c r="M1416" s="258"/>
      <c r="N1416" s="258"/>
      <c r="O1416" s="258"/>
      <c r="P1416" s="348">
        <v>455975</v>
      </c>
      <c r="Q1416" s="348"/>
      <c r="R1416" s="348"/>
      <c r="S1416" s="348"/>
      <c r="T1416" s="348"/>
      <c r="U1416" s="348"/>
      <c r="V1416" s="348"/>
      <c r="W1416" s="348"/>
      <c r="X1416" s="348"/>
      <c r="Y1416" s="348"/>
      <c r="Z1416" s="265">
        <v>844071</v>
      </c>
      <c r="AA1416" s="265"/>
      <c r="AB1416" s="265"/>
      <c r="AC1416" s="265"/>
      <c r="AD1416" s="265"/>
      <c r="AE1416" s="265"/>
      <c r="AF1416" s="265"/>
      <c r="AG1416" s="265"/>
      <c r="AH1416" s="265"/>
      <c r="AI1416" s="265"/>
    </row>
    <row r="1417" spans="3:45" ht="12.75" customHeight="1">
      <c r="C1417" s="253"/>
      <c r="D1417" s="253"/>
      <c r="E1417" s="253"/>
      <c r="F1417" s="253"/>
      <c r="G1417" s="253"/>
      <c r="H1417" s="253"/>
      <c r="I1417" s="253"/>
      <c r="J1417" s="253"/>
      <c r="K1417" s="253"/>
      <c r="L1417" s="253"/>
      <c r="M1417" s="253"/>
      <c r="N1417" s="253"/>
      <c r="O1417" s="253"/>
      <c r="P1417" s="229"/>
      <c r="Q1417" s="229"/>
      <c r="R1417" s="229"/>
      <c r="S1417" s="229"/>
      <c r="T1417" s="229"/>
      <c r="U1417" s="229"/>
      <c r="V1417" s="229"/>
      <c r="W1417" s="229"/>
      <c r="X1417" s="229"/>
      <c r="Y1417" s="229"/>
      <c r="Z1417" s="199"/>
      <c r="AA1417" s="199"/>
      <c r="AB1417" s="199"/>
      <c r="AC1417" s="199"/>
      <c r="AD1417" s="199"/>
      <c r="AE1417" s="199"/>
      <c r="AF1417" s="199"/>
      <c r="AG1417" s="199"/>
      <c r="AH1417" s="199"/>
      <c r="AI1417" s="199"/>
    </row>
    <row r="1418" spans="3:45" ht="12.75" customHeight="1">
      <c r="C1418" s="519" t="s">
        <v>160</v>
      </c>
      <c r="D1418" s="519"/>
      <c r="E1418" s="519"/>
      <c r="F1418" s="519"/>
      <c r="G1418" s="519"/>
      <c r="H1418" s="519"/>
      <c r="I1418" s="519"/>
      <c r="J1418" s="519"/>
      <c r="K1418" s="519"/>
      <c r="L1418" s="519"/>
      <c r="M1418" s="519"/>
      <c r="N1418" s="519"/>
      <c r="O1418" s="519"/>
      <c r="P1418" s="354">
        <v>394738</v>
      </c>
      <c r="Q1418" s="354"/>
      <c r="R1418" s="354"/>
      <c r="S1418" s="354"/>
      <c r="T1418" s="354"/>
      <c r="U1418" s="354"/>
      <c r="V1418" s="354"/>
      <c r="W1418" s="354"/>
      <c r="X1418" s="354"/>
      <c r="Y1418" s="354"/>
      <c r="Z1418" s="231">
        <v>181288</v>
      </c>
      <c r="AA1418" s="231"/>
      <c r="AB1418" s="231"/>
      <c r="AC1418" s="231"/>
      <c r="AD1418" s="231"/>
      <c r="AE1418" s="231"/>
      <c r="AF1418" s="231"/>
      <c r="AG1418" s="231"/>
      <c r="AH1418" s="231"/>
      <c r="AI1418" s="231"/>
    </row>
    <row r="1419" spans="3:45" ht="12.75" customHeight="1">
      <c r="C1419" s="8"/>
      <c r="D1419" s="8"/>
      <c r="E1419" s="8"/>
      <c r="F1419" s="8"/>
      <c r="G1419" s="8"/>
      <c r="H1419" s="8"/>
      <c r="I1419" s="8"/>
      <c r="J1419" s="8"/>
      <c r="K1419" s="8"/>
      <c r="L1419" s="8"/>
      <c r="M1419" s="8"/>
      <c r="N1419" s="8"/>
      <c r="O1419" s="8"/>
    </row>
    <row r="1420" spans="3:45" ht="12.75" customHeight="1">
      <c r="C1420" s="514" t="s">
        <v>1562</v>
      </c>
      <c r="D1420" s="514"/>
      <c r="E1420" s="514"/>
      <c r="F1420" s="514"/>
      <c r="G1420" s="514"/>
      <c r="H1420" s="514"/>
      <c r="I1420" s="514"/>
      <c r="J1420" s="514"/>
      <c r="K1420" s="514"/>
      <c r="L1420" s="514"/>
      <c r="M1420" s="514"/>
      <c r="N1420" s="514"/>
      <c r="O1420" s="514"/>
      <c r="P1420" s="514"/>
      <c r="Q1420" s="514"/>
      <c r="R1420" s="514"/>
      <c r="S1420" s="514"/>
      <c r="T1420" s="514"/>
      <c r="U1420" s="514"/>
      <c r="V1420" s="514"/>
      <c r="W1420" s="514"/>
      <c r="X1420" s="514"/>
      <c r="Y1420" s="514"/>
      <c r="Z1420" s="514"/>
      <c r="AA1420" s="514"/>
      <c r="AB1420" s="514"/>
      <c r="AC1420" s="514"/>
      <c r="AD1420" s="514"/>
      <c r="AE1420" s="514"/>
      <c r="AF1420" s="514"/>
      <c r="AG1420" s="514"/>
      <c r="AH1420" s="514"/>
      <c r="AI1420" s="514"/>
      <c r="AJ1420" s="514"/>
      <c r="AK1420" s="514"/>
      <c r="AL1420" s="514"/>
      <c r="AM1420" s="514"/>
      <c r="AN1420" s="514"/>
      <c r="AO1420" s="514"/>
      <c r="AP1420" s="514"/>
      <c r="AQ1420" s="514"/>
      <c r="AR1420" s="514"/>
      <c r="AS1420" s="514"/>
    </row>
    <row r="1421" spans="3:45" ht="22.5" customHeight="1">
      <c r="C1421" s="514"/>
      <c r="D1421" s="514"/>
      <c r="E1421" s="514"/>
      <c r="F1421" s="514"/>
      <c r="G1421" s="514"/>
      <c r="H1421" s="514"/>
      <c r="I1421" s="514"/>
      <c r="J1421" s="514"/>
      <c r="K1421" s="514"/>
      <c r="L1421" s="514"/>
      <c r="M1421" s="514"/>
      <c r="N1421" s="514"/>
      <c r="O1421" s="514"/>
      <c r="P1421" s="514"/>
      <c r="Q1421" s="514"/>
      <c r="R1421" s="514"/>
      <c r="S1421" s="514"/>
      <c r="T1421" s="514"/>
      <c r="U1421" s="514"/>
      <c r="V1421" s="514"/>
      <c r="W1421" s="514"/>
      <c r="X1421" s="514"/>
      <c r="Y1421" s="514"/>
      <c r="Z1421" s="514"/>
      <c r="AA1421" s="514"/>
      <c r="AB1421" s="514"/>
      <c r="AC1421" s="514"/>
      <c r="AD1421" s="514"/>
      <c r="AE1421" s="514"/>
      <c r="AF1421" s="514"/>
      <c r="AG1421" s="514"/>
      <c r="AH1421" s="514"/>
      <c r="AI1421" s="514"/>
      <c r="AJ1421" s="514"/>
      <c r="AK1421" s="514"/>
      <c r="AL1421" s="514"/>
      <c r="AM1421" s="514"/>
      <c r="AN1421" s="514"/>
      <c r="AO1421" s="514"/>
      <c r="AP1421" s="514"/>
      <c r="AQ1421" s="514"/>
      <c r="AR1421" s="514"/>
      <c r="AS1421" s="514"/>
    </row>
    <row r="1423" spans="3:45" ht="24.75" customHeight="1">
      <c r="C1423" s="402" t="s">
        <v>1640</v>
      </c>
      <c r="D1423" s="402"/>
      <c r="E1423" s="402"/>
      <c r="F1423" s="402"/>
      <c r="G1423" s="402"/>
      <c r="H1423" s="402"/>
      <c r="I1423" s="402"/>
      <c r="J1423" s="402"/>
      <c r="K1423" s="402"/>
      <c r="L1423" s="402"/>
      <c r="M1423" s="402"/>
      <c r="N1423" s="402"/>
      <c r="O1423" s="402"/>
      <c r="P1423" s="402"/>
      <c r="Q1423" s="402"/>
      <c r="R1423" s="402"/>
      <c r="S1423" s="402"/>
      <c r="T1423" s="402"/>
      <c r="U1423" s="402"/>
      <c r="V1423" s="402"/>
      <c r="W1423" s="402"/>
      <c r="X1423" s="402"/>
      <c r="Y1423" s="402"/>
      <c r="Z1423" s="402"/>
      <c r="AA1423" s="402"/>
      <c r="AB1423" s="402"/>
      <c r="AC1423" s="402"/>
      <c r="AD1423" s="402"/>
      <c r="AE1423" s="402"/>
      <c r="AF1423" s="402"/>
      <c r="AG1423" s="402"/>
      <c r="AH1423" s="402"/>
      <c r="AI1423" s="402"/>
      <c r="AJ1423" s="402"/>
      <c r="AK1423" s="402"/>
      <c r="AL1423" s="402"/>
      <c r="AM1423" s="402"/>
      <c r="AN1423" s="402"/>
      <c r="AO1423" s="402"/>
      <c r="AP1423" s="402"/>
      <c r="AQ1423" s="402"/>
      <c r="AR1423" s="402"/>
      <c r="AS1423" s="402"/>
    </row>
    <row r="1424" spans="3:45" ht="12.75" customHeight="1">
      <c r="C1424" s="8"/>
      <c r="D1424" s="8"/>
      <c r="E1424" s="8"/>
      <c r="F1424" s="8"/>
      <c r="G1424" s="8"/>
      <c r="H1424" s="8"/>
      <c r="I1424" s="8"/>
      <c r="J1424" s="8"/>
      <c r="K1424" s="8"/>
      <c r="L1424" s="8"/>
      <c r="M1424" s="8"/>
      <c r="N1424" s="8"/>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row>
    <row r="1425" spans="1:45" ht="21.75" customHeight="1">
      <c r="C1425" s="402" t="s">
        <v>1639</v>
      </c>
      <c r="D1425" s="402"/>
      <c r="E1425" s="402"/>
      <c r="F1425" s="402"/>
      <c r="G1425" s="402"/>
      <c r="H1425" s="402"/>
      <c r="I1425" s="402"/>
      <c r="J1425" s="402"/>
      <c r="K1425" s="402"/>
      <c r="L1425" s="402"/>
      <c r="M1425" s="402"/>
      <c r="N1425" s="402"/>
      <c r="O1425" s="402"/>
      <c r="P1425" s="402"/>
      <c r="Q1425" s="402"/>
      <c r="R1425" s="402"/>
      <c r="S1425" s="402"/>
      <c r="T1425" s="402"/>
      <c r="U1425" s="402"/>
      <c r="V1425" s="402"/>
      <c r="W1425" s="402"/>
      <c r="X1425" s="402"/>
      <c r="Y1425" s="402"/>
      <c r="Z1425" s="402"/>
      <c r="AA1425" s="402"/>
      <c r="AB1425" s="402"/>
      <c r="AC1425" s="402"/>
      <c r="AD1425" s="402"/>
      <c r="AE1425" s="402"/>
      <c r="AF1425" s="402"/>
      <c r="AG1425" s="402"/>
      <c r="AH1425" s="402"/>
      <c r="AI1425" s="402"/>
      <c r="AJ1425" s="402"/>
      <c r="AK1425" s="402"/>
      <c r="AL1425" s="402"/>
      <c r="AM1425" s="402"/>
      <c r="AN1425" s="402"/>
      <c r="AO1425" s="402"/>
      <c r="AP1425" s="402"/>
      <c r="AQ1425" s="402"/>
      <c r="AR1425" s="402"/>
      <c r="AS1425" s="402"/>
    </row>
    <row r="1426" spans="1:45" ht="12.75" customHeight="1">
      <c r="C1426" s="8"/>
      <c r="D1426" s="8"/>
      <c r="E1426" s="8"/>
      <c r="F1426" s="8"/>
      <c r="G1426" s="8"/>
      <c r="H1426" s="8"/>
      <c r="I1426" s="8"/>
      <c r="J1426" s="8"/>
      <c r="K1426" s="8"/>
      <c r="L1426" s="8"/>
      <c r="M1426" s="8"/>
      <c r="N1426" s="8"/>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row>
    <row r="1427" spans="1:45" ht="12.75" customHeight="1">
      <c r="C1427" s="515" t="s">
        <v>13</v>
      </c>
      <c r="D1427" s="515"/>
      <c r="E1427" s="515"/>
      <c r="F1427" s="515"/>
      <c r="G1427" s="515"/>
      <c r="H1427" s="515"/>
      <c r="I1427" s="190" t="s">
        <v>14</v>
      </c>
      <c r="J1427" s="190"/>
      <c r="K1427" s="190"/>
      <c r="L1427" s="190"/>
      <c r="M1427" s="190"/>
      <c r="N1427" s="190"/>
      <c r="O1427" s="190"/>
      <c r="P1427" s="190"/>
      <c r="Q1427" s="190"/>
      <c r="R1427" s="190"/>
      <c r="S1427" s="190"/>
      <c r="T1427" s="190"/>
      <c r="U1427" s="190"/>
      <c r="V1427" s="190"/>
      <c r="W1427" s="190"/>
      <c r="X1427" s="234" t="s">
        <v>15</v>
      </c>
      <c r="Y1427" s="234"/>
      <c r="Z1427" s="234"/>
      <c r="AA1427" s="234"/>
      <c r="AB1427" s="234"/>
      <c r="AC1427" s="234"/>
      <c r="AD1427" s="234"/>
      <c r="AE1427" s="234"/>
      <c r="AF1427" s="234"/>
      <c r="AG1427" s="234"/>
      <c r="AH1427" s="234"/>
      <c r="AI1427" s="234"/>
      <c r="AJ1427" s="234"/>
      <c r="AK1427" s="234"/>
      <c r="AL1427" s="234"/>
    </row>
    <row r="1428" spans="1:45" ht="12.75" customHeight="1">
      <c r="C1428" s="516"/>
      <c r="D1428" s="516"/>
      <c r="E1428" s="516"/>
      <c r="F1428" s="516"/>
      <c r="G1428" s="516"/>
      <c r="H1428" s="516"/>
      <c r="I1428" s="190"/>
      <c r="J1428" s="190"/>
      <c r="K1428" s="190"/>
      <c r="L1428" s="190"/>
      <c r="M1428" s="190"/>
      <c r="N1428" s="190"/>
      <c r="O1428" s="190"/>
      <c r="P1428" s="190"/>
      <c r="Q1428" s="190"/>
      <c r="R1428" s="190"/>
      <c r="S1428" s="190"/>
      <c r="T1428" s="190"/>
      <c r="U1428" s="190"/>
      <c r="V1428" s="190"/>
      <c r="W1428" s="190"/>
      <c r="X1428" s="234"/>
      <c r="Y1428" s="234"/>
      <c r="Z1428" s="234"/>
      <c r="AA1428" s="234"/>
      <c r="AB1428" s="234"/>
      <c r="AC1428" s="234"/>
      <c r="AD1428" s="234"/>
      <c r="AE1428" s="234"/>
      <c r="AF1428" s="234"/>
      <c r="AG1428" s="234"/>
      <c r="AH1428" s="234"/>
      <c r="AI1428" s="234"/>
      <c r="AJ1428" s="234"/>
      <c r="AK1428" s="234"/>
      <c r="AL1428" s="234"/>
    </row>
    <row r="1429" spans="1:45" ht="12.75" customHeight="1">
      <c r="C1429" s="516"/>
      <c r="D1429" s="516"/>
      <c r="E1429" s="516"/>
      <c r="F1429" s="516"/>
      <c r="G1429" s="516"/>
      <c r="H1429" s="516"/>
      <c r="I1429" s="517" t="s">
        <v>136</v>
      </c>
      <c r="J1429" s="517"/>
      <c r="K1429" s="517"/>
      <c r="L1429" s="517"/>
      <c r="M1429" s="517"/>
      <c r="N1429" s="517"/>
      <c r="O1429" s="517"/>
      <c r="P1429" s="517"/>
      <c r="Q1429" s="517"/>
      <c r="R1429" s="517"/>
      <c r="S1429" s="517"/>
      <c r="T1429" s="517"/>
      <c r="U1429" s="517"/>
      <c r="V1429" s="517"/>
      <c r="W1429" s="517"/>
      <c r="X1429" s="517" t="s">
        <v>136</v>
      </c>
      <c r="Y1429" s="517"/>
      <c r="Z1429" s="517"/>
      <c r="AA1429" s="517"/>
      <c r="AB1429" s="517"/>
      <c r="AC1429" s="517"/>
      <c r="AD1429" s="517"/>
      <c r="AE1429" s="517"/>
      <c r="AF1429" s="517"/>
      <c r="AG1429" s="517"/>
      <c r="AH1429" s="517"/>
      <c r="AI1429" s="517"/>
      <c r="AJ1429" s="517"/>
      <c r="AK1429" s="517"/>
      <c r="AL1429" s="517"/>
    </row>
    <row r="1430" spans="1:45" ht="12.75" customHeight="1">
      <c r="C1430" s="516"/>
      <c r="D1430" s="516"/>
      <c r="E1430" s="516"/>
      <c r="F1430" s="516"/>
      <c r="G1430" s="516"/>
      <c r="H1430" s="516"/>
      <c r="I1430" s="518" t="s">
        <v>137</v>
      </c>
      <c r="J1430" s="518"/>
      <c r="K1430" s="518"/>
      <c r="L1430" s="518"/>
      <c r="M1430" s="518"/>
      <c r="N1430" s="518" t="s">
        <v>138</v>
      </c>
      <c r="O1430" s="518"/>
      <c r="P1430" s="518"/>
      <c r="Q1430" s="518"/>
      <c r="R1430" s="518"/>
      <c r="S1430" s="518" t="s">
        <v>139</v>
      </c>
      <c r="T1430" s="518"/>
      <c r="U1430" s="518"/>
      <c r="V1430" s="518"/>
      <c r="W1430" s="518"/>
      <c r="X1430" s="518" t="s">
        <v>137</v>
      </c>
      <c r="Y1430" s="518"/>
      <c r="Z1430" s="518"/>
      <c r="AA1430" s="518"/>
      <c r="AB1430" s="518"/>
      <c r="AC1430" s="518" t="s">
        <v>138</v>
      </c>
      <c r="AD1430" s="518"/>
      <c r="AE1430" s="518"/>
      <c r="AF1430" s="518"/>
      <c r="AG1430" s="518"/>
      <c r="AH1430" s="518" t="s">
        <v>139</v>
      </c>
      <c r="AI1430" s="518"/>
      <c r="AJ1430" s="518"/>
      <c r="AK1430" s="518"/>
      <c r="AL1430" s="518"/>
    </row>
    <row r="1431" spans="1:45" ht="12.75" customHeight="1">
      <c r="C1431" s="516"/>
      <c r="D1431" s="516"/>
      <c r="E1431" s="516"/>
      <c r="F1431" s="516"/>
      <c r="G1431" s="516"/>
      <c r="H1431" s="516"/>
      <c r="I1431" s="518"/>
      <c r="J1431" s="518"/>
      <c r="K1431" s="518"/>
      <c r="L1431" s="518"/>
      <c r="M1431" s="518"/>
      <c r="N1431" s="518"/>
      <c r="O1431" s="518"/>
      <c r="P1431" s="518"/>
      <c r="Q1431" s="518"/>
      <c r="R1431" s="518"/>
      <c r="S1431" s="518"/>
      <c r="T1431" s="518"/>
      <c r="U1431" s="518"/>
      <c r="V1431" s="518"/>
      <c r="W1431" s="518"/>
      <c r="X1431" s="518"/>
      <c r="Y1431" s="518"/>
      <c r="Z1431" s="518"/>
      <c r="AA1431" s="518"/>
      <c r="AB1431" s="518"/>
      <c r="AC1431" s="518"/>
      <c r="AD1431" s="518"/>
      <c r="AE1431" s="518"/>
      <c r="AF1431" s="518"/>
      <c r="AG1431" s="518"/>
      <c r="AH1431" s="518"/>
      <c r="AI1431" s="518"/>
      <c r="AJ1431" s="518"/>
      <c r="AK1431" s="518"/>
      <c r="AL1431" s="518"/>
    </row>
    <row r="1432" spans="1:45" ht="12.75" customHeight="1">
      <c r="C1432" s="516"/>
      <c r="D1432" s="516"/>
      <c r="E1432" s="516"/>
      <c r="F1432" s="516"/>
      <c r="G1432" s="516"/>
      <c r="H1432" s="516"/>
      <c r="I1432" s="518"/>
      <c r="J1432" s="518"/>
      <c r="K1432" s="518"/>
      <c r="L1432" s="518"/>
      <c r="M1432" s="518"/>
      <c r="N1432" s="518"/>
      <c r="O1432" s="518"/>
      <c r="P1432" s="518"/>
      <c r="Q1432" s="518"/>
      <c r="R1432" s="518"/>
      <c r="S1432" s="518"/>
      <c r="T1432" s="518"/>
      <c r="U1432" s="518"/>
      <c r="V1432" s="518"/>
      <c r="W1432" s="518"/>
      <c r="X1432" s="518"/>
      <c r="Y1432" s="518"/>
      <c r="Z1432" s="518"/>
      <c r="AA1432" s="518"/>
      <c r="AB1432" s="518"/>
      <c r="AC1432" s="518"/>
      <c r="AD1432" s="518"/>
      <c r="AE1432" s="518"/>
      <c r="AF1432" s="518"/>
      <c r="AG1432" s="518"/>
      <c r="AH1432" s="518"/>
      <c r="AI1432" s="518"/>
      <c r="AJ1432" s="518"/>
      <c r="AK1432" s="518"/>
      <c r="AL1432" s="518"/>
    </row>
    <row r="1433" spans="1:45" ht="12.75" customHeight="1">
      <c r="C1433" s="516"/>
      <c r="D1433" s="516"/>
      <c r="E1433" s="516"/>
      <c r="F1433" s="516"/>
      <c r="G1433" s="516"/>
      <c r="H1433" s="516"/>
      <c r="I1433" s="518"/>
      <c r="J1433" s="518"/>
      <c r="K1433" s="518"/>
      <c r="L1433" s="518"/>
      <c r="M1433" s="518"/>
      <c r="N1433" s="518"/>
      <c r="O1433" s="518"/>
      <c r="P1433" s="518"/>
      <c r="Q1433" s="518"/>
      <c r="R1433" s="518"/>
      <c r="S1433" s="518"/>
      <c r="T1433" s="518"/>
      <c r="U1433" s="518"/>
      <c r="V1433" s="518"/>
      <c r="W1433" s="518"/>
      <c r="X1433" s="518"/>
      <c r="Y1433" s="518"/>
      <c r="Z1433" s="518"/>
      <c r="AA1433" s="518"/>
      <c r="AB1433" s="518"/>
      <c r="AC1433" s="518"/>
      <c r="AD1433" s="518"/>
      <c r="AE1433" s="518"/>
      <c r="AF1433" s="518"/>
      <c r="AG1433" s="518"/>
      <c r="AH1433" s="518"/>
      <c r="AI1433" s="518"/>
      <c r="AJ1433" s="518"/>
      <c r="AK1433" s="518"/>
      <c r="AL1433" s="518"/>
    </row>
    <row r="1434" spans="1:45" ht="12.75" customHeight="1">
      <c r="C1434" s="489" t="s">
        <v>26</v>
      </c>
      <c r="D1434" s="489"/>
      <c r="E1434" s="489"/>
      <c r="F1434" s="489"/>
      <c r="G1434" s="489"/>
      <c r="H1434" s="489"/>
      <c r="I1434" s="489" t="s">
        <v>30</v>
      </c>
      <c r="J1434" s="489"/>
      <c r="K1434" s="489"/>
      <c r="L1434" s="489"/>
      <c r="M1434" s="489"/>
      <c r="N1434" s="489" t="s">
        <v>31</v>
      </c>
      <c r="O1434" s="489"/>
      <c r="P1434" s="489"/>
      <c r="Q1434" s="489"/>
      <c r="R1434" s="489"/>
      <c r="S1434" s="489" t="s">
        <v>33</v>
      </c>
      <c r="T1434" s="489"/>
      <c r="U1434" s="489"/>
      <c r="V1434" s="489"/>
      <c r="W1434" s="489"/>
      <c r="X1434" s="489" t="s">
        <v>35</v>
      </c>
      <c r="Y1434" s="489"/>
      <c r="Z1434" s="489"/>
      <c r="AA1434" s="489"/>
      <c r="AB1434" s="489"/>
      <c r="AC1434" s="489" t="s">
        <v>38</v>
      </c>
      <c r="AD1434" s="489"/>
      <c r="AE1434" s="489"/>
      <c r="AF1434" s="489"/>
      <c r="AG1434" s="489"/>
      <c r="AH1434" s="489" t="s">
        <v>44</v>
      </c>
      <c r="AI1434" s="489"/>
      <c r="AJ1434" s="489"/>
      <c r="AK1434" s="489"/>
      <c r="AL1434" s="489"/>
    </row>
    <row r="1435" spans="1:45" ht="12.75" customHeight="1">
      <c r="C1435" s="263" t="s">
        <v>140</v>
      </c>
      <c r="D1435" s="263"/>
      <c r="E1435" s="263"/>
      <c r="F1435" s="263"/>
      <c r="G1435" s="263"/>
      <c r="H1435" s="263"/>
      <c r="I1435" s="265">
        <v>137640</v>
      </c>
      <c r="J1435" s="265"/>
      <c r="K1435" s="265"/>
      <c r="L1435" s="265"/>
      <c r="M1435" s="265"/>
      <c r="N1435" s="265">
        <v>95336</v>
      </c>
      <c r="O1435" s="265"/>
      <c r="P1435" s="265"/>
      <c r="Q1435" s="265"/>
      <c r="R1435" s="265"/>
      <c r="S1435" s="265"/>
      <c r="T1435" s="265"/>
      <c r="U1435" s="265"/>
      <c r="V1435" s="265"/>
      <c r="W1435" s="265"/>
      <c r="X1435" s="265">
        <v>133428</v>
      </c>
      <c r="Y1435" s="265"/>
      <c r="Z1435" s="265"/>
      <c r="AA1435" s="265"/>
      <c r="AB1435" s="265"/>
      <c r="AC1435" s="265">
        <v>160917</v>
      </c>
      <c r="AD1435" s="265"/>
      <c r="AE1435" s="265"/>
      <c r="AF1435" s="265"/>
      <c r="AG1435" s="265"/>
      <c r="AH1435" s="265"/>
      <c r="AI1435" s="265"/>
      <c r="AJ1435" s="265"/>
      <c r="AK1435" s="265"/>
      <c r="AL1435" s="265"/>
    </row>
    <row r="1436" spans="1:45" ht="12.75" customHeight="1">
      <c r="C1436" s="230" t="s">
        <v>1173</v>
      </c>
      <c r="D1436" s="230"/>
      <c r="E1436" s="230"/>
      <c r="F1436" s="230"/>
      <c r="G1436" s="230"/>
      <c r="H1436" s="230"/>
      <c r="I1436" s="231">
        <v>3942</v>
      </c>
      <c r="J1436" s="231"/>
      <c r="K1436" s="231"/>
      <c r="L1436" s="231"/>
      <c r="M1436" s="231"/>
      <c r="N1436" s="354">
        <v>2208</v>
      </c>
      <c r="O1436" s="354"/>
      <c r="P1436" s="354"/>
      <c r="Q1436" s="354"/>
      <c r="R1436" s="354"/>
      <c r="S1436" s="231"/>
      <c r="T1436" s="231"/>
      <c r="U1436" s="231"/>
      <c r="V1436" s="231"/>
      <c r="W1436" s="231"/>
      <c r="X1436" s="231">
        <v>5615</v>
      </c>
      <c r="Y1436" s="231"/>
      <c r="Z1436" s="231"/>
      <c r="AA1436" s="231"/>
      <c r="AB1436" s="231"/>
      <c r="AC1436" s="231">
        <v>3088</v>
      </c>
      <c r="AD1436" s="231"/>
      <c r="AE1436" s="231"/>
      <c r="AF1436" s="231"/>
      <c r="AG1436" s="231"/>
      <c r="AH1436" s="231"/>
      <c r="AI1436" s="231"/>
      <c r="AJ1436" s="231"/>
      <c r="AK1436" s="231"/>
      <c r="AL1436" s="231"/>
    </row>
    <row r="1437" spans="1:45" ht="12.75" customHeight="1">
      <c r="C1437" s="236" t="s">
        <v>36</v>
      </c>
      <c r="D1437" s="236"/>
      <c r="E1437" s="236"/>
      <c r="F1437" s="236"/>
      <c r="G1437" s="236"/>
      <c r="H1437" s="236"/>
      <c r="I1437" s="237">
        <f>SUM(I1435:M1436)</f>
        <v>141582</v>
      </c>
      <c r="J1437" s="237"/>
      <c r="K1437" s="237"/>
      <c r="L1437" s="237"/>
      <c r="M1437" s="237"/>
      <c r="N1437" s="237">
        <f>SUM(N1435:R1436)</f>
        <v>97544</v>
      </c>
      <c r="O1437" s="237"/>
      <c r="P1437" s="237"/>
      <c r="Q1437" s="237"/>
      <c r="R1437" s="237"/>
      <c r="S1437" s="237">
        <f>SUM(S1435:W1436)</f>
        <v>0</v>
      </c>
      <c r="T1437" s="237"/>
      <c r="U1437" s="237"/>
      <c r="V1437" s="237"/>
      <c r="W1437" s="237"/>
      <c r="X1437" s="237">
        <f>SUM(X1435:AB1436)</f>
        <v>139043</v>
      </c>
      <c r="Y1437" s="237"/>
      <c r="Z1437" s="237"/>
      <c r="AA1437" s="237"/>
      <c r="AB1437" s="237"/>
      <c r="AC1437" s="237">
        <f>SUM(AC1435:AG1436)</f>
        <v>164005</v>
      </c>
      <c r="AD1437" s="237"/>
      <c r="AE1437" s="237"/>
      <c r="AF1437" s="237"/>
      <c r="AG1437" s="237"/>
      <c r="AH1437" s="237">
        <f>SUM(AH1435:AL1436)</f>
        <v>0</v>
      </c>
      <c r="AI1437" s="237"/>
      <c r="AJ1437" s="237"/>
      <c r="AK1437" s="237"/>
      <c r="AL1437" s="237"/>
    </row>
    <row r="1438" spans="1:45" ht="12.75" customHeight="1">
      <c r="C1438" s="140"/>
      <c r="D1438" s="140"/>
      <c r="E1438" s="140"/>
      <c r="F1438" s="140"/>
      <c r="G1438" s="140"/>
      <c r="H1438" s="140"/>
      <c r="I1438" s="141"/>
      <c r="J1438" s="141"/>
      <c r="K1438" s="141"/>
      <c r="L1438" s="141"/>
      <c r="M1438" s="141"/>
      <c r="N1438" s="141"/>
      <c r="O1438" s="141"/>
      <c r="P1438" s="141"/>
      <c r="Q1438" s="141"/>
      <c r="R1438" s="141"/>
      <c r="S1438" s="141"/>
      <c r="T1438" s="141"/>
      <c r="U1438" s="141"/>
      <c r="V1438" s="141"/>
      <c r="W1438" s="141"/>
      <c r="X1438" s="141"/>
      <c r="Y1438" s="141"/>
      <c r="Z1438" s="141"/>
      <c r="AA1438" s="141"/>
      <c r="AB1438" s="141"/>
      <c r="AC1438" s="141"/>
      <c r="AD1438" s="141"/>
      <c r="AE1438" s="141"/>
      <c r="AF1438" s="141"/>
      <c r="AG1438" s="141"/>
      <c r="AH1438" s="141"/>
      <c r="AI1438" s="141"/>
      <c r="AJ1438" s="141"/>
      <c r="AK1438" s="141"/>
      <c r="AL1438" s="141"/>
    </row>
    <row r="1439" spans="1:45" ht="12.75" customHeight="1">
      <c r="A1439" s="87" t="s">
        <v>437</v>
      </c>
      <c r="B1439" s="85"/>
      <c r="C1439" s="512" t="s">
        <v>171</v>
      </c>
      <c r="D1439" s="512"/>
      <c r="E1439" s="512"/>
      <c r="F1439" s="512"/>
      <c r="G1439" s="512"/>
      <c r="H1439" s="512"/>
      <c r="I1439" s="512"/>
      <c r="J1439" s="512"/>
      <c r="K1439" s="512"/>
      <c r="L1439" s="512"/>
      <c r="M1439" s="512"/>
      <c r="N1439" s="512"/>
      <c r="O1439" s="512"/>
      <c r="P1439" s="512"/>
      <c r="Q1439" s="512"/>
      <c r="R1439" s="512"/>
      <c r="S1439" s="512"/>
      <c r="T1439" s="512"/>
      <c r="U1439" s="512"/>
      <c r="V1439" s="512"/>
      <c r="W1439" s="512"/>
      <c r="X1439" s="512"/>
      <c r="Y1439" s="512"/>
      <c r="Z1439" s="512"/>
      <c r="AA1439" s="512"/>
      <c r="AB1439" s="512"/>
      <c r="AC1439" s="512"/>
      <c r="AD1439" s="512"/>
      <c r="AE1439" s="512"/>
      <c r="AF1439" s="512"/>
      <c r="AG1439" s="512"/>
      <c r="AH1439" s="512"/>
      <c r="AI1439" s="512"/>
      <c r="AJ1439" s="512"/>
      <c r="AK1439" s="512"/>
      <c r="AL1439" s="512"/>
      <c r="AM1439" s="512"/>
      <c r="AN1439" s="512"/>
      <c r="AO1439" s="512"/>
      <c r="AP1439" s="512"/>
      <c r="AQ1439" s="512"/>
      <c r="AR1439" s="512"/>
      <c r="AS1439" s="512"/>
    </row>
    <row r="1440" spans="1:45" ht="12.75" customHeight="1">
      <c r="C1440" s="208" t="s">
        <v>462</v>
      </c>
      <c r="D1440" s="208"/>
      <c r="E1440" s="208"/>
      <c r="F1440" s="208"/>
      <c r="G1440" s="208"/>
      <c r="H1440" s="208"/>
      <c r="I1440" s="208"/>
      <c r="J1440" s="208"/>
      <c r="K1440" s="208"/>
      <c r="L1440" s="208"/>
      <c r="M1440" s="208"/>
      <c r="N1440" s="208"/>
      <c r="O1440" s="208"/>
      <c r="P1440" s="208"/>
      <c r="Q1440" s="208"/>
      <c r="R1440" s="208"/>
      <c r="S1440" s="208"/>
      <c r="T1440" s="208"/>
      <c r="U1440" s="208"/>
      <c r="V1440" s="208"/>
      <c r="W1440" s="208"/>
      <c r="X1440" s="208"/>
      <c r="Y1440" s="208"/>
      <c r="Z1440" s="208"/>
      <c r="AA1440" s="208"/>
      <c r="AB1440" s="208"/>
      <c r="AC1440" s="208"/>
      <c r="AD1440" s="208"/>
      <c r="AE1440" s="208"/>
      <c r="AF1440" s="208"/>
      <c r="AG1440" s="208"/>
      <c r="AH1440" s="208"/>
      <c r="AI1440" s="208"/>
      <c r="AJ1440" s="208"/>
      <c r="AK1440" s="208"/>
      <c r="AL1440" s="208"/>
      <c r="AM1440" s="208"/>
      <c r="AN1440" s="208"/>
      <c r="AO1440" s="208"/>
      <c r="AP1440" s="208"/>
      <c r="AQ1440" s="208"/>
      <c r="AR1440" s="208"/>
      <c r="AS1440" s="208"/>
    </row>
    <row r="1441" spans="3:34" ht="12.75" customHeight="1">
      <c r="C1441" s="69"/>
      <c r="D1441" s="104"/>
      <c r="E1441" s="104"/>
      <c r="F1441" s="104"/>
      <c r="G1441" s="104"/>
      <c r="H1441" s="104"/>
      <c r="I1441" s="104"/>
    </row>
    <row r="1442" spans="3:34" ht="12.75" customHeight="1">
      <c r="C1442" s="190" t="s">
        <v>13</v>
      </c>
      <c r="D1442" s="190"/>
      <c r="E1442" s="190"/>
      <c r="F1442" s="190"/>
      <c r="G1442" s="190"/>
      <c r="H1442" s="190"/>
      <c r="I1442" s="190"/>
      <c r="J1442" s="190"/>
      <c r="K1442" s="190"/>
      <c r="L1442" s="190"/>
      <c r="M1442" s="190"/>
      <c r="N1442" s="190"/>
      <c r="O1442" s="190"/>
      <c r="P1442" s="190"/>
      <c r="Q1442" s="190"/>
      <c r="R1442" s="190"/>
      <c r="S1442" s="190"/>
      <c r="T1442" s="190"/>
      <c r="U1442" s="190" t="s">
        <v>14</v>
      </c>
      <c r="V1442" s="190"/>
      <c r="W1442" s="190"/>
      <c r="X1442" s="190"/>
      <c r="Y1442" s="190"/>
      <c r="Z1442" s="190"/>
      <c r="AA1442" s="190"/>
      <c r="AB1442" s="234" t="s">
        <v>15</v>
      </c>
      <c r="AC1442" s="234"/>
      <c r="AD1442" s="234"/>
      <c r="AE1442" s="234"/>
      <c r="AF1442" s="234"/>
      <c r="AG1442" s="234"/>
      <c r="AH1442" s="234"/>
    </row>
    <row r="1443" spans="3:34" ht="12.75" customHeight="1">
      <c r="C1443" s="190"/>
      <c r="D1443" s="190"/>
      <c r="E1443" s="190"/>
      <c r="F1443" s="190"/>
      <c r="G1443" s="190"/>
      <c r="H1443" s="190"/>
      <c r="I1443" s="190"/>
      <c r="J1443" s="190"/>
      <c r="K1443" s="190"/>
      <c r="L1443" s="190"/>
      <c r="M1443" s="190"/>
      <c r="N1443" s="190"/>
      <c r="O1443" s="190"/>
      <c r="P1443" s="190"/>
      <c r="Q1443" s="190"/>
      <c r="R1443" s="190"/>
      <c r="S1443" s="190"/>
      <c r="T1443" s="190"/>
      <c r="U1443" s="190"/>
      <c r="V1443" s="190"/>
      <c r="W1443" s="190"/>
      <c r="X1443" s="190"/>
      <c r="Y1443" s="190"/>
      <c r="Z1443" s="190"/>
      <c r="AA1443" s="190"/>
      <c r="AB1443" s="234"/>
      <c r="AC1443" s="234"/>
      <c r="AD1443" s="234"/>
      <c r="AE1443" s="234"/>
      <c r="AF1443" s="234"/>
      <c r="AG1443" s="234"/>
      <c r="AH1443" s="234"/>
    </row>
    <row r="1444" spans="3:34" ht="12.75" customHeight="1">
      <c r="C1444" s="190"/>
      <c r="D1444" s="190"/>
      <c r="E1444" s="190"/>
      <c r="F1444" s="190"/>
      <c r="G1444" s="190"/>
      <c r="H1444" s="190"/>
      <c r="I1444" s="190"/>
      <c r="J1444" s="190"/>
      <c r="K1444" s="190"/>
      <c r="L1444" s="190"/>
      <c r="M1444" s="190"/>
      <c r="N1444" s="190"/>
      <c r="O1444" s="190"/>
      <c r="P1444" s="190"/>
      <c r="Q1444" s="190"/>
      <c r="R1444" s="190"/>
      <c r="S1444" s="190"/>
      <c r="T1444" s="190"/>
      <c r="U1444" s="190"/>
      <c r="V1444" s="190"/>
      <c r="W1444" s="190"/>
      <c r="X1444" s="190"/>
      <c r="Y1444" s="190"/>
      <c r="Z1444" s="190"/>
      <c r="AA1444" s="190"/>
      <c r="AB1444" s="234"/>
      <c r="AC1444" s="234"/>
      <c r="AD1444" s="234"/>
      <c r="AE1444" s="234"/>
      <c r="AF1444" s="234"/>
      <c r="AG1444" s="234"/>
      <c r="AH1444" s="234"/>
    </row>
    <row r="1445" spans="3:34" ht="12.75" customHeight="1">
      <c r="C1445" s="280" t="s">
        <v>1336</v>
      </c>
      <c r="D1445" s="280"/>
      <c r="E1445" s="280"/>
      <c r="F1445" s="280"/>
      <c r="G1445" s="280"/>
      <c r="H1445" s="280"/>
      <c r="I1445" s="280"/>
      <c r="J1445" s="280"/>
      <c r="K1445" s="280"/>
      <c r="L1445" s="280"/>
      <c r="M1445" s="280"/>
      <c r="N1445" s="280"/>
      <c r="O1445" s="280"/>
      <c r="P1445" s="280"/>
      <c r="Q1445" s="280"/>
      <c r="R1445" s="280"/>
      <c r="S1445" s="280"/>
      <c r="T1445" s="280"/>
      <c r="U1445" s="390">
        <f>U1447+U1448</f>
        <v>-49179</v>
      </c>
      <c r="V1445" s="390"/>
      <c r="W1445" s="390"/>
      <c r="X1445" s="390"/>
      <c r="Y1445" s="390"/>
      <c r="Z1445" s="390"/>
      <c r="AA1445" s="390"/>
      <c r="AB1445" s="390">
        <f>AB1447+AB1448</f>
        <v>55845</v>
      </c>
      <c r="AC1445" s="390"/>
      <c r="AD1445" s="390"/>
      <c r="AE1445" s="390"/>
      <c r="AF1445" s="390"/>
      <c r="AG1445" s="390"/>
      <c r="AH1445" s="390"/>
    </row>
    <row r="1446" spans="3:34" ht="12.75" customHeight="1">
      <c r="C1446" s="511"/>
      <c r="D1446" s="511"/>
      <c r="E1446" s="511"/>
      <c r="F1446" s="511"/>
      <c r="G1446" s="511"/>
      <c r="H1446" s="511"/>
      <c r="I1446" s="511"/>
      <c r="J1446" s="511"/>
      <c r="K1446" s="511"/>
      <c r="L1446" s="511"/>
      <c r="M1446" s="511"/>
      <c r="N1446" s="511"/>
      <c r="O1446" s="511"/>
      <c r="P1446" s="511"/>
      <c r="Q1446" s="511"/>
      <c r="R1446" s="511"/>
      <c r="S1446" s="511"/>
      <c r="T1446" s="511"/>
      <c r="U1446" s="508"/>
      <c r="V1446" s="508"/>
      <c r="W1446" s="508"/>
      <c r="X1446" s="508"/>
      <c r="Y1446" s="508"/>
      <c r="Z1446" s="508"/>
      <c r="AA1446" s="508"/>
      <c r="AB1446" s="508"/>
      <c r="AC1446" s="508"/>
      <c r="AD1446" s="508"/>
      <c r="AE1446" s="508"/>
      <c r="AF1446" s="508"/>
      <c r="AG1446" s="508"/>
      <c r="AH1446" s="508"/>
    </row>
    <row r="1447" spans="3:34" ht="12.75" customHeight="1">
      <c r="C1447" s="228" t="s">
        <v>165</v>
      </c>
      <c r="D1447" s="228"/>
      <c r="E1447" s="228"/>
      <c r="F1447" s="228"/>
      <c r="G1447" s="228"/>
      <c r="H1447" s="228"/>
      <c r="I1447" s="228"/>
      <c r="J1447" s="228"/>
      <c r="K1447" s="228"/>
      <c r="L1447" s="228"/>
      <c r="M1447" s="228"/>
      <c r="N1447" s="228"/>
      <c r="O1447" s="228"/>
      <c r="P1447" s="228"/>
      <c r="Q1447" s="228"/>
      <c r="R1447" s="228"/>
      <c r="S1447" s="228"/>
      <c r="T1447" s="228"/>
      <c r="U1447" s="509">
        <v>-49179</v>
      </c>
      <c r="V1447" s="509"/>
      <c r="W1447" s="509"/>
      <c r="X1447" s="509"/>
      <c r="Y1447" s="509"/>
      <c r="Z1447" s="509"/>
      <c r="AA1447" s="509"/>
      <c r="AB1447" s="509"/>
      <c r="AC1447" s="509"/>
      <c r="AD1447" s="509"/>
      <c r="AE1447" s="509"/>
      <c r="AF1447" s="509"/>
      <c r="AG1447" s="509"/>
      <c r="AH1447" s="509"/>
    </row>
    <row r="1448" spans="3:34" ht="12.75" customHeight="1">
      <c r="C1448" s="228" t="s">
        <v>166</v>
      </c>
      <c r="D1448" s="228"/>
      <c r="E1448" s="228"/>
      <c r="F1448" s="228"/>
      <c r="G1448" s="228"/>
      <c r="H1448" s="228"/>
      <c r="I1448" s="228"/>
      <c r="J1448" s="228"/>
      <c r="K1448" s="228"/>
      <c r="L1448" s="228"/>
      <c r="M1448" s="228"/>
      <c r="N1448" s="228"/>
      <c r="O1448" s="228"/>
      <c r="P1448" s="228"/>
      <c r="Q1448" s="228"/>
      <c r="R1448" s="228"/>
      <c r="S1448" s="228"/>
      <c r="T1448" s="228"/>
      <c r="U1448" s="229"/>
      <c r="V1448" s="229"/>
      <c r="W1448" s="229"/>
      <c r="X1448" s="229"/>
      <c r="Y1448" s="229"/>
      <c r="Z1448" s="229"/>
      <c r="AA1448" s="229"/>
      <c r="AB1448" s="229">
        <v>55845</v>
      </c>
      <c r="AC1448" s="229"/>
      <c r="AD1448" s="229"/>
      <c r="AE1448" s="229"/>
      <c r="AF1448" s="229"/>
      <c r="AG1448" s="229"/>
      <c r="AH1448" s="229"/>
    </row>
    <row r="1449" spans="3:34" ht="12.75" customHeight="1">
      <c r="C1449" s="511" t="s">
        <v>1334</v>
      </c>
      <c r="D1449" s="511"/>
      <c r="E1449" s="511"/>
      <c r="F1449" s="511"/>
      <c r="G1449" s="511"/>
      <c r="H1449" s="511"/>
      <c r="I1449" s="511"/>
      <c r="J1449" s="511"/>
      <c r="K1449" s="511"/>
      <c r="L1449" s="511"/>
      <c r="M1449" s="511"/>
      <c r="N1449" s="511"/>
      <c r="O1449" s="511"/>
      <c r="P1449" s="511"/>
      <c r="Q1449" s="511"/>
      <c r="R1449" s="511"/>
      <c r="S1449" s="511"/>
      <c r="T1449" s="511"/>
      <c r="U1449" s="508">
        <f>U1451+U1452</f>
        <v>-62574</v>
      </c>
      <c r="V1449" s="508"/>
      <c r="W1449" s="508"/>
      <c r="X1449" s="508"/>
      <c r="Y1449" s="508"/>
      <c r="Z1449" s="508"/>
      <c r="AA1449" s="508"/>
      <c r="AB1449" s="508">
        <f>AB1451+AB1452</f>
        <v>-71506</v>
      </c>
      <c r="AC1449" s="508"/>
      <c r="AD1449" s="508"/>
      <c r="AE1449" s="508"/>
      <c r="AF1449" s="508"/>
      <c r="AG1449" s="508"/>
      <c r="AH1449" s="508"/>
    </row>
    <row r="1450" spans="3:34" ht="12.75" customHeight="1">
      <c r="C1450" s="511"/>
      <c r="D1450" s="511"/>
      <c r="E1450" s="511"/>
      <c r="F1450" s="511"/>
      <c r="G1450" s="511"/>
      <c r="H1450" s="511"/>
      <c r="I1450" s="511"/>
      <c r="J1450" s="511"/>
      <c r="K1450" s="511"/>
      <c r="L1450" s="511"/>
      <c r="M1450" s="511"/>
      <c r="N1450" s="511"/>
      <c r="O1450" s="511"/>
      <c r="P1450" s="511"/>
      <c r="Q1450" s="511"/>
      <c r="R1450" s="511"/>
      <c r="S1450" s="511"/>
      <c r="T1450" s="511"/>
      <c r="U1450" s="508"/>
      <c r="V1450" s="508"/>
      <c r="W1450" s="508"/>
      <c r="X1450" s="508"/>
      <c r="Y1450" s="508"/>
      <c r="Z1450" s="508"/>
      <c r="AA1450" s="508"/>
      <c r="AB1450" s="508"/>
      <c r="AC1450" s="508"/>
      <c r="AD1450" s="508"/>
      <c r="AE1450" s="508"/>
      <c r="AF1450" s="508"/>
      <c r="AG1450" s="508"/>
      <c r="AH1450" s="508"/>
    </row>
    <row r="1451" spans="3:34" ht="12.75" customHeight="1">
      <c r="C1451" s="228" t="s">
        <v>165</v>
      </c>
      <c r="D1451" s="228"/>
      <c r="E1451" s="228"/>
      <c r="F1451" s="228"/>
      <c r="G1451" s="228"/>
      <c r="H1451" s="228"/>
      <c r="I1451" s="228"/>
      <c r="J1451" s="228"/>
      <c r="K1451" s="228"/>
      <c r="L1451" s="228"/>
      <c r="M1451" s="228"/>
      <c r="N1451" s="228"/>
      <c r="O1451" s="228"/>
      <c r="P1451" s="228"/>
      <c r="Q1451" s="228"/>
      <c r="R1451" s="228"/>
      <c r="S1451" s="228"/>
      <c r="T1451" s="228"/>
      <c r="U1451" s="229">
        <v>-62574</v>
      </c>
      <c r="V1451" s="229"/>
      <c r="W1451" s="229"/>
      <c r="X1451" s="229"/>
      <c r="Y1451" s="229"/>
      <c r="Z1451" s="229"/>
      <c r="AA1451" s="229"/>
      <c r="AB1451" s="229">
        <v>-71506</v>
      </c>
      <c r="AC1451" s="229"/>
      <c r="AD1451" s="229"/>
      <c r="AE1451" s="229"/>
      <c r="AF1451" s="229"/>
      <c r="AG1451" s="229"/>
      <c r="AH1451" s="229"/>
    </row>
    <row r="1452" spans="3:34" ht="12.75" customHeight="1">
      <c r="C1452" s="228" t="s">
        <v>166</v>
      </c>
      <c r="D1452" s="228"/>
      <c r="E1452" s="228"/>
      <c r="F1452" s="228"/>
      <c r="G1452" s="228"/>
      <c r="H1452" s="228"/>
      <c r="I1452" s="228"/>
      <c r="J1452" s="228"/>
      <c r="K1452" s="228"/>
      <c r="L1452" s="228"/>
      <c r="M1452" s="228"/>
      <c r="N1452" s="228"/>
      <c r="O1452" s="228"/>
      <c r="P1452" s="228"/>
      <c r="Q1452" s="228"/>
      <c r="R1452" s="228"/>
      <c r="S1452" s="228"/>
      <c r="T1452" s="228"/>
      <c r="U1452" s="229"/>
      <c r="V1452" s="229"/>
      <c r="W1452" s="229"/>
      <c r="X1452" s="229"/>
      <c r="Y1452" s="229"/>
      <c r="Z1452" s="229"/>
      <c r="AA1452" s="229"/>
      <c r="AB1452" s="229"/>
      <c r="AC1452" s="229"/>
      <c r="AD1452" s="229"/>
      <c r="AE1452" s="229"/>
      <c r="AF1452" s="229"/>
      <c r="AG1452" s="229"/>
      <c r="AH1452" s="229"/>
    </row>
    <row r="1453" spans="3:34" ht="12.75" customHeight="1">
      <c r="C1453" s="505" t="s">
        <v>1335</v>
      </c>
      <c r="D1453" s="505"/>
      <c r="E1453" s="505"/>
      <c r="F1453" s="505"/>
      <c r="G1453" s="505"/>
      <c r="H1453" s="505"/>
      <c r="I1453" s="505"/>
      <c r="J1453" s="505"/>
      <c r="K1453" s="505"/>
      <c r="L1453" s="505"/>
      <c r="M1453" s="505"/>
      <c r="N1453" s="505"/>
      <c r="O1453" s="505"/>
      <c r="P1453" s="505"/>
      <c r="Q1453" s="505"/>
      <c r="R1453" s="505"/>
      <c r="S1453" s="505"/>
      <c r="T1453" s="505"/>
      <c r="U1453" s="507">
        <v>0</v>
      </c>
      <c r="V1453" s="507"/>
      <c r="W1453" s="507"/>
      <c r="X1453" s="507"/>
      <c r="Y1453" s="507"/>
      <c r="Z1453" s="507"/>
      <c r="AA1453" s="507"/>
      <c r="AB1453" s="507">
        <v>0</v>
      </c>
      <c r="AC1453" s="507"/>
      <c r="AD1453" s="507"/>
      <c r="AE1453" s="507"/>
      <c r="AF1453" s="507"/>
      <c r="AG1453" s="507"/>
      <c r="AH1453" s="507"/>
    </row>
    <row r="1454" spans="3:34" ht="12.75" customHeight="1">
      <c r="C1454" s="505" t="s">
        <v>167</v>
      </c>
      <c r="D1454" s="505"/>
      <c r="E1454" s="505"/>
      <c r="F1454" s="505"/>
      <c r="G1454" s="505"/>
      <c r="H1454" s="505"/>
      <c r="I1454" s="505"/>
      <c r="J1454" s="505"/>
      <c r="K1454" s="505"/>
      <c r="L1454" s="505"/>
      <c r="M1454" s="505"/>
      <c r="N1454" s="505"/>
      <c r="O1454" s="505"/>
      <c r="P1454" s="505"/>
      <c r="Q1454" s="505"/>
      <c r="R1454" s="505"/>
      <c r="S1454" s="505"/>
      <c r="T1454" s="505"/>
      <c r="U1454" s="507"/>
      <c r="V1454" s="507"/>
      <c r="W1454" s="507"/>
      <c r="X1454" s="507"/>
      <c r="Y1454" s="507"/>
      <c r="Z1454" s="507"/>
      <c r="AA1454" s="507"/>
      <c r="AB1454" s="507"/>
      <c r="AC1454" s="507"/>
      <c r="AD1454" s="507"/>
      <c r="AE1454" s="507"/>
      <c r="AF1454" s="507"/>
      <c r="AG1454" s="507"/>
      <c r="AH1454" s="507"/>
    </row>
    <row r="1455" spans="3:34" ht="12.75" customHeight="1">
      <c r="C1455" s="505" t="s">
        <v>1337</v>
      </c>
      <c r="D1455" s="505"/>
      <c r="E1455" s="505"/>
      <c r="F1455" s="505"/>
      <c r="G1455" s="505"/>
      <c r="H1455" s="505"/>
      <c r="I1455" s="505"/>
      <c r="J1455" s="505"/>
      <c r="K1455" s="505"/>
      <c r="L1455" s="505"/>
      <c r="M1455" s="505"/>
      <c r="N1455" s="505"/>
      <c r="O1455" s="505"/>
      <c r="P1455" s="505"/>
      <c r="Q1455" s="505"/>
      <c r="R1455" s="505"/>
      <c r="S1455" s="505"/>
      <c r="T1455" s="505"/>
      <c r="U1455" s="510">
        <v>0.21</v>
      </c>
      <c r="V1455" s="510"/>
      <c r="W1455" s="510"/>
      <c r="X1455" s="510"/>
      <c r="Y1455" s="510"/>
      <c r="Z1455" s="510"/>
      <c r="AA1455" s="510"/>
      <c r="AB1455" s="510">
        <v>0.21</v>
      </c>
      <c r="AC1455" s="510"/>
      <c r="AD1455" s="510"/>
      <c r="AE1455" s="510"/>
      <c r="AF1455" s="510"/>
      <c r="AG1455" s="510"/>
      <c r="AH1455" s="510"/>
    </row>
    <row r="1456" spans="3:34" ht="12.75" customHeight="1">
      <c r="C1456" s="505" t="s">
        <v>168</v>
      </c>
      <c r="D1456" s="505"/>
      <c r="E1456" s="505"/>
      <c r="F1456" s="505"/>
      <c r="G1456" s="505"/>
      <c r="H1456" s="505"/>
      <c r="I1456" s="505"/>
      <c r="J1456" s="505"/>
      <c r="K1456" s="505"/>
      <c r="L1456" s="505"/>
      <c r="M1456" s="505"/>
      <c r="N1456" s="505"/>
      <c r="O1456" s="505"/>
      <c r="P1456" s="505"/>
      <c r="Q1456" s="505"/>
      <c r="R1456" s="505"/>
      <c r="S1456" s="505"/>
      <c r="T1456" s="505"/>
      <c r="U1456" s="507">
        <f>IF((U1445+U1449+U1453+U1454)&lt;0,(U1445+U1449+U1453+U1454)*U1455,0)</f>
        <v>-23468.129999999997</v>
      </c>
      <c r="V1456" s="507"/>
      <c r="W1456" s="507"/>
      <c r="X1456" s="507"/>
      <c r="Y1456" s="507"/>
      <c r="Z1456" s="507"/>
      <c r="AA1456" s="507"/>
      <c r="AB1456" s="507">
        <f>IF((AB1445+AB1449+AB1453+AB1454)&lt;0,(AB1445+AB1449+AB1453+AB1454)*AB1455,0)</f>
        <v>-3288.81</v>
      </c>
      <c r="AC1456" s="507"/>
      <c r="AD1456" s="507"/>
      <c r="AE1456" s="507"/>
      <c r="AF1456" s="507"/>
      <c r="AG1456" s="507"/>
      <c r="AH1456" s="507"/>
    </row>
    <row r="1457" spans="1:45" ht="12.75" customHeight="1">
      <c r="C1457" s="505" t="s">
        <v>169</v>
      </c>
      <c r="D1457" s="505"/>
      <c r="E1457" s="505"/>
      <c r="F1457" s="505"/>
      <c r="G1457" s="505"/>
      <c r="H1457" s="505"/>
      <c r="I1457" s="505"/>
      <c r="J1457" s="505"/>
      <c r="K1457" s="505"/>
      <c r="L1457" s="505"/>
      <c r="M1457" s="505"/>
      <c r="N1457" s="505"/>
      <c r="O1457" s="505"/>
      <c r="P1457" s="505"/>
      <c r="Q1457" s="505"/>
      <c r="R1457" s="505"/>
      <c r="S1457" s="505"/>
      <c r="T1457" s="505"/>
      <c r="U1457" s="507">
        <f>SUM(U1458:AA1459)</f>
        <v>-20179</v>
      </c>
      <c r="V1457" s="507"/>
      <c r="W1457" s="507"/>
      <c r="X1457" s="507"/>
      <c r="Y1457" s="507"/>
      <c r="Z1457" s="507"/>
      <c r="AA1457" s="507"/>
      <c r="AB1457" s="507">
        <f>SUM(AB1458:AH1459)</f>
        <v>9126</v>
      </c>
      <c r="AC1457" s="507"/>
      <c r="AD1457" s="507"/>
      <c r="AE1457" s="507"/>
      <c r="AF1457" s="507"/>
      <c r="AG1457" s="507"/>
      <c r="AH1457" s="507"/>
    </row>
    <row r="1458" spans="1:45" ht="12.75" customHeight="1">
      <c r="C1458" s="228" t="s">
        <v>172</v>
      </c>
      <c r="D1458" s="228"/>
      <c r="E1458" s="228"/>
      <c r="F1458" s="228"/>
      <c r="G1458" s="228"/>
      <c r="H1458" s="228"/>
      <c r="I1458" s="228"/>
      <c r="J1458" s="228"/>
      <c r="K1458" s="228"/>
      <c r="L1458" s="228"/>
      <c r="M1458" s="228"/>
      <c r="N1458" s="228"/>
      <c r="O1458" s="228"/>
      <c r="P1458" s="228"/>
      <c r="Q1458" s="228"/>
      <c r="R1458" s="228"/>
      <c r="S1458" s="228"/>
      <c r="T1458" s="228"/>
      <c r="U1458" s="229">
        <v>-20179</v>
      </c>
      <c r="V1458" s="229"/>
      <c r="W1458" s="229"/>
      <c r="X1458" s="229"/>
      <c r="Y1458" s="229"/>
      <c r="Z1458" s="229"/>
      <c r="AA1458" s="229"/>
      <c r="AB1458" s="229">
        <v>9126</v>
      </c>
      <c r="AC1458" s="229"/>
      <c r="AD1458" s="229"/>
      <c r="AE1458" s="229"/>
      <c r="AF1458" s="229"/>
      <c r="AG1458" s="229"/>
      <c r="AH1458" s="229"/>
    </row>
    <row r="1459" spans="1:45" ht="12.75" customHeight="1">
      <c r="C1459" s="228" t="s">
        <v>170</v>
      </c>
      <c r="D1459" s="228"/>
      <c r="E1459" s="228"/>
      <c r="F1459" s="228"/>
      <c r="G1459" s="228"/>
      <c r="H1459" s="228"/>
      <c r="I1459" s="228"/>
      <c r="J1459" s="228"/>
      <c r="K1459" s="228"/>
      <c r="L1459" s="228"/>
      <c r="M1459" s="228"/>
      <c r="N1459" s="228"/>
      <c r="O1459" s="228"/>
      <c r="P1459" s="228"/>
      <c r="Q1459" s="228"/>
      <c r="R1459" s="228"/>
      <c r="S1459" s="228"/>
      <c r="T1459" s="228"/>
      <c r="U1459" s="229"/>
      <c r="V1459" s="229"/>
      <c r="W1459" s="229"/>
      <c r="X1459" s="229"/>
      <c r="Y1459" s="229"/>
      <c r="Z1459" s="229"/>
      <c r="AA1459" s="229"/>
      <c r="AB1459" s="229"/>
      <c r="AC1459" s="229"/>
      <c r="AD1459" s="229"/>
      <c r="AE1459" s="229"/>
      <c r="AF1459" s="229"/>
      <c r="AG1459" s="229"/>
      <c r="AH1459" s="229"/>
    </row>
    <row r="1460" spans="1:45" ht="12.75" customHeight="1">
      <c r="C1460" s="505" t="s">
        <v>171</v>
      </c>
      <c r="D1460" s="505"/>
      <c r="E1460" s="505"/>
      <c r="F1460" s="505"/>
      <c r="G1460" s="505"/>
      <c r="H1460" s="505"/>
      <c r="I1460" s="505"/>
      <c r="J1460" s="505"/>
      <c r="K1460" s="505"/>
      <c r="L1460" s="505"/>
      <c r="M1460" s="505"/>
      <c r="N1460" s="505"/>
      <c r="O1460" s="505"/>
      <c r="P1460" s="505"/>
      <c r="Q1460" s="505"/>
      <c r="R1460" s="505"/>
      <c r="S1460" s="505"/>
      <c r="T1460" s="505"/>
      <c r="U1460" s="507">
        <f>IF((U1445+U1449+U1453+U1454)&gt;0,(U1445+U1449+U1453+U1454)*U1455,0)</f>
        <v>0</v>
      </c>
      <c r="V1460" s="507"/>
      <c r="W1460" s="507"/>
      <c r="X1460" s="507"/>
      <c r="Y1460" s="507"/>
      <c r="Z1460" s="507"/>
      <c r="AA1460" s="507"/>
      <c r="AB1460" s="507">
        <f>IF((AB1445+AB1449+AB1453+AB1454)&gt;0,(AB1445+AB1449+AB1453+AB1454)*AB1455,0)</f>
        <v>0</v>
      </c>
      <c r="AC1460" s="507"/>
      <c r="AD1460" s="507"/>
      <c r="AE1460" s="507"/>
      <c r="AF1460" s="507"/>
      <c r="AG1460" s="507"/>
      <c r="AH1460" s="507"/>
    </row>
    <row r="1461" spans="1:45" ht="12.75" customHeight="1">
      <c r="C1461" s="505" t="s">
        <v>1338</v>
      </c>
      <c r="D1461" s="505"/>
      <c r="E1461" s="505"/>
      <c r="F1461" s="505"/>
      <c r="G1461" s="505"/>
      <c r="H1461" s="505"/>
      <c r="I1461" s="505"/>
      <c r="J1461" s="505"/>
      <c r="K1461" s="505"/>
      <c r="L1461" s="505"/>
      <c r="M1461" s="505"/>
      <c r="N1461" s="505"/>
      <c r="O1461" s="505"/>
      <c r="P1461" s="505"/>
      <c r="Q1461" s="505"/>
      <c r="R1461" s="505"/>
      <c r="S1461" s="505"/>
      <c r="T1461" s="505"/>
      <c r="U1461" s="507">
        <f>SUM(U1462:AA1464)</f>
        <v>0</v>
      </c>
      <c r="V1461" s="507"/>
      <c r="W1461" s="507"/>
      <c r="X1461" s="507"/>
      <c r="Y1461" s="507"/>
      <c r="Z1461" s="507"/>
      <c r="AA1461" s="507"/>
      <c r="AB1461" s="507">
        <f>SUM(AB1462:AH1464)</f>
        <v>0</v>
      </c>
      <c r="AC1461" s="507"/>
      <c r="AD1461" s="507"/>
      <c r="AE1461" s="507"/>
      <c r="AF1461" s="507"/>
      <c r="AG1461" s="507"/>
      <c r="AH1461" s="507"/>
    </row>
    <row r="1462" spans="1:45" ht="12.75" customHeight="1">
      <c r="C1462" s="228" t="s">
        <v>1339</v>
      </c>
      <c r="D1462" s="228"/>
      <c r="E1462" s="228"/>
      <c r="F1462" s="228"/>
      <c r="G1462" s="228"/>
      <c r="H1462" s="228"/>
      <c r="I1462" s="228"/>
      <c r="J1462" s="228"/>
      <c r="K1462" s="228"/>
      <c r="L1462" s="228"/>
      <c r="M1462" s="228"/>
      <c r="N1462" s="228"/>
      <c r="O1462" s="228"/>
      <c r="P1462" s="228"/>
      <c r="Q1462" s="228"/>
      <c r="R1462" s="228"/>
      <c r="S1462" s="228"/>
      <c r="T1462" s="228"/>
      <c r="U1462" s="229"/>
      <c r="V1462" s="229"/>
      <c r="W1462" s="229"/>
      <c r="X1462" s="229"/>
      <c r="Y1462" s="229"/>
      <c r="Z1462" s="229"/>
      <c r="AA1462" s="229"/>
      <c r="AB1462" s="229"/>
      <c r="AC1462" s="229"/>
      <c r="AD1462" s="229"/>
      <c r="AE1462" s="229"/>
      <c r="AF1462" s="229"/>
      <c r="AG1462" s="229"/>
      <c r="AH1462" s="229"/>
    </row>
    <row r="1463" spans="1:45" ht="12.75" customHeight="1">
      <c r="C1463" s="228" t="s">
        <v>170</v>
      </c>
      <c r="D1463" s="228"/>
      <c r="E1463" s="228"/>
      <c r="F1463" s="228"/>
      <c r="G1463" s="228"/>
      <c r="H1463" s="228"/>
      <c r="I1463" s="228"/>
      <c r="J1463" s="228"/>
      <c r="K1463" s="228"/>
      <c r="L1463" s="228"/>
      <c r="M1463" s="228"/>
      <c r="N1463" s="228"/>
      <c r="O1463" s="228"/>
      <c r="P1463" s="228"/>
      <c r="Q1463" s="228"/>
      <c r="R1463" s="228"/>
      <c r="S1463" s="228"/>
      <c r="T1463" s="228"/>
      <c r="U1463" s="199"/>
      <c r="V1463" s="199"/>
      <c r="W1463" s="199"/>
      <c r="X1463" s="199"/>
      <c r="Y1463" s="199"/>
      <c r="Z1463" s="199"/>
      <c r="AA1463" s="199"/>
      <c r="AB1463" s="199"/>
      <c r="AC1463" s="199"/>
      <c r="AD1463" s="199"/>
      <c r="AE1463" s="199"/>
      <c r="AF1463" s="199"/>
      <c r="AG1463" s="199"/>
      <c r="AH1463" s="199"/>
    </row>
    <row r="1464" spans="1:45" ht="12.75" customHeight="1">
      <c r="C1464" s="230" t="s">
        <v>146</v>
      </c>
      <c r="D1464" s="230"/>
      <c r="E1464" s="230"/>
      <c r="F1464" s="230"/>
      <c r="G1464" s="230"/>
      <c r="H1464" s="230"/>
      <c r="I1464" s="230"/>
      <c r="J1464" s="230"/>
      <c r="K1464" s="230"/>
      <c r="L1464" s="230"/>
      <c r="M1464" s="230"/>
      <c r="N1464" s="230"/>
      <c r="O1464" s="230"/>
      <c r="P1464" s="230"/>
      <c r="Q1464" s="230"/>
      <c r="R1464" s="230"/>
      <c r="S1464" s="230"/>
      <c r="T1464" s="230"/>
      <c r="U1464" s="231"/>
      <c r="V1464" s="231"/>
      <c r="W1464" s="231"/>
      <c r="X1464" s="231"/>
      <c r="Y1464" s="231"/>
      <c r="Z1464" s="231"/>
      <c r="AA1464" s="231"/>
      <c r="AB1464" s="231"/>
      <c r="AC1464" s="231"/>
      <c r="AD1464" s="231"/>
      <c r="AE1464" s="231"/>
      <c r="AF1464" s="231"/>
      <c r="AG1464" s="231"/>
      <c r="AH1464" s="231"/>
    </row>
    <row r="1465" spans="1:45" ht="12.75" customHeight="1">
      <c r="C1465" s="4"/>
      <c r="D1465" s="4"/>
      <c r="E1465" s="4"/>
      <c r="F1465" s="4"/>
      <c r="G1465" s="4"/>
      <c r="H1465" s="4"/>
      <c r="I1465" s="4"/>
      <c r="J1465" s="4"/>
      <c r="K1465" s="4"/>
      <c r="L1465" s="4"/>
      <c r="M1465" s="4"/>
      <c r="N1465" s="4"/>
      <c r="O1465" s="4"/>
      <c r="P1465" s="4"/>
      <c r="Q1465" s="4"/>
      <c r="R1465" s="4"/>
      <c r="S1465" s="4"/>
      <c r="T1465" s="4"/>
    </row>
    <row r="1466" spans="1:45" ht="12.75" hidden="1" customHeight="1">
      <c r="C1466" s="278" t="s">
        <v>543</v>
      </c>
      <c r="D1466" s="278"/>
      <c r="E1466" s="278"/>
      <c r="F1466" s="278"/>
      <c r="G1466" s="278"/>
      <c r="H1466" s="278"/>
      <c r="I1466" s="278"/>
      <c r="J1466" s="278"/>
      <c r="K1466" s="278"/>
      <c r="L1466" s="278"/>
      <c r="M1466" s="278"/>
      <c r="N1466" s="278"/>
      <c r="O1466" s="278"/>
      <c r="P1466" s="278"/>
      <c r="Q1466" s="278"/>
      <c r="R1466" s="278"/>
      <c r="S1466" s="278"/>
      <c r="T1466" s="278"/>
      <c r="U1466" s="278"/>
      <c r="V1466" s="278"/>
      <c r="W1466" s="278"/>
      <c r="X1466" s="278"/>
      <c r="Y1466" s="278"/>
      <c r="Z1466" s="278"/>
      <c r="AA1466" s="278"/>
      <c r="AB1466" s="278"/>
      <c r="AC1466" s="278"/>
      <c r="AD1466" s="278"/>
      <c r="AE1466" s="278"/>
      <c r="AF1466" s="278"/>
      <c r="AG1466" s="278"/>
      <c r="AH1466" s="278"/>
      <c r="AI1466" s="278"/>
      <c r="AJ1466" s="278"/>
      <c r="AK1466" s="278"/>
      <c r="AL1466" s="278"/>
      <c r="AM1466" s="278"/>
      <c r="AN1466" s="278"/>
      <c r="AO1466" s="278"/>
      <c r="AP1466" s="278"/>
      <c r="AQ1466" s="278"/>
      <c r="AR1466" s="278"/>
      <c r="AS1466" s="278"/>
    </row>
    <row r="1467" spans="1:45" ht="12.75" hidden="1" customHeight="1">
      <c r="C1467" s="278"/>
      <c r="D1467" s="278"/>
      <c r="E1467" s="278"/>
      <c r="F1467" s="278"/>
      <c r="G1467" s="278"/>
      <c r="H1467" s="278"/>
      <c r="I1467" s="278"/>
      <c r="J1467" s="278"/>
      <c r="K1467" s="278"/>
      <c r="L1467" s="278"/>
      <c r="M1467" s="278"/>
      <c r="N1467" s="278"/>
      <c r="O1467" s="278"/>
      <c r="P1467" s="278"/>
      <c r="Q1467" s="278"/>
      <c r="R1467" s="278"/>
      <c r="S1467" s="278"/>
      <c r="T1467" s="278"/>
      <c r="U1467" s="278"/>
      <c r="V1467" s="278"/>
      <c r="W1467" s="278"/>
      <c r="X1467" s="278"/>
      <c r="Y1467" s="278"/>
      <c r="Z1467" s="278"/>
      <c r="AA1467" s="278"/>
      <c r="AB1467" s="278"/>
      <c r="AC1467" s="278"/>
      <c r="AD1467" s="278"/>
      <c r="AE1467" s="278"/>
      <c r="AF1467" s="278"/>
      <c r="AG1467" s="278"/>
      <c r="AH1467" s="278"/>
      <c r="AI1467" s="278"/>
      <c r="AJ1467" s="278"/>
      <c r="AK1467" s="278"/>
      <c r="AL1467" s="278"/>
      <c r="AM1467" s="278"/>
      <c r="AN1467" s="278"/>
      <c r="AO1467" s="278"/>
      <c r="AP1467" s="278"/>
      <c r="AQ1467" s="278"/>
      <c r="AR1467" s="278"/>
      <c r="AS1467" s="278"/>
    </row>
    <row r="1468" spans="1:45" ht="12.75" hidden="1" customHeight="1">
      <c r="C1468" s="8"/>
      <c r="D1468" s="8"/>
      <c r="E1468" s="8"/>
      <c r="F1468" s="8"/>
      <c r="G1468" s="8"/>
      <c r="H1468" s="8"/>
      <c r="I1468" s="8"/>
      <c r="J1468" s="8"/>
      <c r="K1468" s="8"/>
      <c r="L1468" s="8"/>
      <c r="M1468" s="8"/>
      <c r="N1468" s="8"/>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row>
    <row r="1469" spans="1:45" ht="12.75" hidden="1" customHeight="1">
      <c r="C1469" s="8"/>
      <c r="D1469" s="8"/>
      <c r="E1469" s="8"/>
      <c r="F1469" s="8"/>
      <c r="G1469" s="8"/>
      <c r="H1469" s="8"/>
      <c r="I1469" s="8"/>
      <c r="J1469" s="8"/>
      <c r="K1469" s="8"/>
      <c r="L1469" s="8"/>
      <c r="M1469" s="8"/>
      <c r="N1469" s="8"/>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row>
    <row r="1470" spans="1:45" ht="12.75" customHeight="1">
      <c r="A1470" s="87" t="s">
        <v>439</v>
      </c>
      <c r="B1470" s="85"/>
      <c r="C1470" s="297" t="s">
        <v>463</v>
      </c>
      <c r="D1470" s="297"/>
      <c r="E1470" s="297"/>
      <c r="F1470" s="297"/>
      <c r="G1470" s="297"/>
      <c r="H1470" s="297"/>
      <c r="I1470" s="297"/>
      <c r="J1470" s="297"/>
      <c r="K1470" s="297"/>
      <c r="L1470" s="297"/>
      <c r="M1470" s="297"/>
      <c r="N1470" s="297"/>
      <c r="O1470" s="297"/>
      <c r="P1470" s="297"/>
      <c r="Q1470" s="297"/>
      <c r="R1470" s="297"/>
      <c r="S1470" s="297"/>
      <c r="T1470" s="297"/>
      <c r="U1470" s="297"/>
      <c r="V1470" s="297"/>
      <c r="W1470" s="297"/>
      <c r="X1470" s="297"/>
      <c r="Y1470" s="297"/>
      <c r="Z1470" s="297"/>
      <c r="AA1470" s="297"/>
      <c r="AB1470" s="297"/>
      <c r="AC1470" s="297"/>
      <c r="AD1470" s="297"/>
      <c r="AE1470" s="297"/>
      <c r="AF1470" s="297"/>
      <c r="AG1470" s="297"/>
      <c r="AH1470" s="297"/>
      <c r="AI1470" s="297"/>
      <c r="AJ1470" s="297"/>
      <c r="AK1470" s="297"/>
      <c r="AL1470" s="297"/>
      <c r="AM1470" s="297"/>
      <c r="AN1470" s="297"/>
      <c r="AO1470" s="297"/>
      <c r="AP1470" s="297"/>
      <c r="AQ1470" s="297"/>
      <c r="AR1470" s="297"/>
      <c r="AS1470" s="297"/>
    </row>
    <row r="1471" spans="1:45" ht="12.75" customHeight="1">
      <c r="C1471" s="208" t="s">
        <v>1183</v>
      </c>
      <c r="D1471" s="208"/>
      <c r="E1471" s="208"/>
      <c r="F1471" s="208"/>
      <c r="G1471" s="208"/>
      <c r="H1471" s="208"/>
      <c r="I1471" s="208"/>
      <c r="J1471" s="208"/>
      <c r="K1471" s="208"/>
      <c r="L1471" s="208"/>
      <c r="M1471" s="208"/>
      <c r="N1471" s="208"/>
      <c r="O1471" s="208"/>
      <c r="P1471" s="208"/>
      <c r="Q1471" s="208"/>
      <c r="R1471" s="208"/>
      <c r="S1471" s="208"/>
      <c r="T1471" s="208"/>
      <c r="U1471" s="208"/>
      <c r="V1471" s="208"/>
      <c r="W1471" s="208"/>
      <c r="X1471" s="208"/>
      <c r="Y1471" s="208"/>
      <c r="Z1471" s="208"/>
      <c r="AA1471" s="208"/>
      <c r="AB1471" s="208"/>
      <c r="AC1471" s="208"/>
      <c r="AD1471" s="208"/>
      <c r="AE1471" s="208"/>
      <c r="AF1471" s="208"/>
      <c r="AG1471" s="208"/>
      <c r="AH1471" s="208"/>
      <c r="AI1471" s="208"/>
      <c r="AJ1471" s="208"/>
      <c r="AK1471" s="208"/>
      <c r="AL1471" s="208"/>
      <c r="AM1471" s="208"/>
      <c r="AN1471" s="208"/>
      <c r="AO1471" s="208"/>
      <c r="AP1471" s="208"/>
      <c r="AQ1471" s="208"/>
      <c r="AR1471" s="208"/>
      <c r="AS1471" s="208"/>
    </row>
    <row r="1472" spans="1:45" ht="12.75" customHeight="1">
      <c r="C1472" s="110"/>
      <c r="D1472" s="104"/>
      <c r="E1472" s="104"/>
      <c r="F1472" s="104"/>
      <c r="G1472" s="104"/>
      <c r="H1472" s="104"/>
      <c r="I1472" s="104"/>
      <c r="J1472" s="104"/>
      <c r="K1472" s="104"/>
    </row>
    <row r="1473" spans="1:45" ht="12.75" customHeight="1">
      <c r="C1473" s="234" t="s">
        <v>13</v>
      </c>
      <c r="D1473" s="234"/>
      <c r="E1473" s="234"/>
      <c r="F1473" s="234"/>
      <c r="G1473" s="234"/>
      <c r="H1473" s="234"/>
      <c r="I1473" s="234"/>
      <c r="J1473" s="234"/>
      <c r="K1473" s="234"/>
      <c r="L1473" s="234"/>
      <c r="M1473" s="234"/>
      <c r="N1473" s="234"/>
      <c r="O1473" s="234"/>
      <c r="P1473" s="234"/>
      <c r="Q1473" s="234"/>
      <c r="R1473" s="234"/>
      <c r="S1473" s="234"/>
      <c r="T1473" s="234"/>
      <c r="U1473" s="190" t="s">
        <v>14</v>
      </c>
      <c r="V1473" s="190"/>
      <c r="W1473" s="190"/>
      <c r="X1473" s="190"/>
      <c r="Y1473" s="190"/>
      <c r="Z1473" s="190"/>
      <c r="AA1473" s="190"/>
      <c r="AB1473" s="234" t="s">
        <v>15</v>
      </c>
      <c r="AC1473" s="234"/>
      <c r="AD1473" s="234"/>
      <c r="AE1473" s="234"/>
      <c r="AF1473" s="234"/>
      <c r="AG1473" s="234"/>
      <c r="AH1473" s="234"/>
    </row>
    <row r="1474" spans="1:45" ht="12.75" customHeight="1">
      <c r="C1474" s="234"/>
      <c r="D1474" s="234"/>
      <c r="E1474" s="234"/>
      <c r="F1474" s="234"/>
      <c r="G1474" s="234"/>
      <c r="H1474" s="234"/>
      <c r="I1474" s="234"/>
      <c r="J1474" s="234"/>
      <c r="K1474" s="234"/>
      <c r="L1474" s="234"/>
      <c r="M1474" s="234"/>
      <c r="N1474" s="234"/>
      <c r="O1474" s="234"/>
      <c r="P1474" s="234"/>
      <c r="Q1474" s="234"/>
      <c r="R1474" s="234"/>
      <c r="S1474" s="234"/>
      <c r="T1474" s="234"/>
      <c r="U1474" s="190"/>
      <c r="V1474" s="190"/>
      <c r="W1474" s="190"/>
      <c r="X1474" s="190"/>
      <c r="Y1474" s="190"/>
      <c r="Z1474" s="190"/>
      <c r="AA1474" s="190"/>
      <c r="AB1474" s="234"/>
      <c r="AC1474" s="234"/>
      <c r="AD1474" s="234"/>
      <c r="AE1474" s="234"/>
      <c r="AF1474" s="234"/>
      <c r="AG1474" s="234"/>
      <c r="AH1474" s="234"/>
    </row>
    <row r="1475" spans="1:45" ht="12.75" customHeight="1">
      <c r="C1475" s="234"/>
      <c r="D1475" s="234"/>
      <c r="E1475" s="234"/>
      <c r="F1475" s="234"/>
      <c r="G1475" s="234"/>
      <c r="H1475" s="234"/>
      <c r="I1475" s="234"/>
      <c r="J1475" s="234"/>
      <c r="K1475" s="234"/>
      <c r="L1475" s="234"/>
      <c r="M1475" s="234"/>
      <c r="N1475" s="234"/>
      <c r="O1475" s="234"/>
      <c r="P1475" s="234"/>
      <c r="Q1475" s="234"/>
      <c r="R1475" s="234"/>
      <c r="S1475" s="234"/>
      <c r="T1475" s="234"/>
      <c r="U1475" s="190"/>
      <c r="V1475" s="190"/>
      <c r="W1475" s="190"/>
      <c r="X1475" s="190"/>
      <c r="Y1475" s="190"/>
      <c r="Z1475" s="190"/>
      <c r="AA1475" s="190"/>
      <c r="AB1475" s="234"/>
      <c r="AC1475" s="234"/>
      <c r="AD1475" s="234"/>
      <c r="AE1475" s="234"/>
      <c r="AF1475" s="234"/>
      <c r="AG1475" s="234"/>
      <c r="AH1475" s="234"/>
    </row>
    <row r="1476" spans="1:45" ht="12.75" customHeight="1">
      <c r="C1476" s="505" t="s">
        <v>1340</v>
      </c>
      <c r="D1476" s="505"/>
      <c r="E1476" s="505"/>
      <c r="F1476" s="505"/>
      <c r="G1476" s="505"/>
      <c r="H1476" s="505"/>
      <c r="I1476" s="505"/>
      <c r="J1476" s="505"/>
      <c r="K1476" s="505"/>
      <c r="L1476" s="505"/>
      <c r="M1476" s="505"/>
      <c r="N1476" s="505"/>
      <c r="O1476" s="505"/>
      <c r="P1476" s="505"/>
      <c r="Q1476" s="505"/>
      <c r="R1476" s="505"/>
      <c r="S1476" s="505"/>
      <c r="T1476" s="505"/>
      <c r="U1476" s="506">
        <v>530</v>
      </c>
      <c r="V1476" s="506"/>
      <c r="W1476" s="506"/>
      <c r="X1476" s="506"/>
      <c r="Y1476" s="506"/>
      <c r="Z1476" s="506"/>
      <c r="AA1476" s="506"/>
      <c r="AB1476" s="506">
        <v>1410</v>
      </c>
      <c r="AC1476" s="506"/>
      <c r="AD1476" s="506"/>
      <c r="AE1476" s="506"/>
      <c r="AF1476" s="506"/>
      <c r="AG1476" s="506"/>
      <c r="AH1476" s="506"/>
    </row>
    <row r="1477" spans="1:45" ht="12.75" customHeight="1">
      <c r="C1477" s="228" t="s">
        <v>1341</v>
      </c>
      <c r="D1477" s="228"/>
      <c r="E1477" s="228"/>
      <c r="F1477" s="228"/>
      <c r="G1477" s="228"/>
      <c r="H1477" s="228"/>
      <c r="I1477" s="228"/>
      <c r="J1477" s="228"/>
      <c r="K1477" s="228"/>
      <c r="L1477" s="228"/>
      <c r="M1477" s="228"/>
      <c r="N1477" s="228"/>
      <c r="O1477" s="228"/>
      <c r="P1477" s="228"/>
      <c r="Q1477" s="228"/>
      <c r="R1477" s="228"/>
      <c r="S1477" s="228"/>
      <c r="T1477" s="228"/>
      <c r="U1477" s="199">
        <v>4858</v>
      </c>
      <c r="V1477" s="199"/>
      <c r="W1477" s="199"/>
      <c r="X1477" s="199"/>
      <c r="Y1477" s="199"/>
      <c r="Z1477" s="199"/>
      <c r="AA1477" s="199"/>
      <c r="AB1477" s="199">
        <v>3885</v>
      </c>
      <c r="AC1477" s="199"/>
      <c r="AD1477" s="199"/>
      <c r="AE1477" s="199"/>
      <c r="AF1477" s="199"/>
      <c r="AG1477" s="199"/>
      <c r="AH1477" s="199"/>
    </row>
    <row r="1478" spans="1:45" ht="12.75" customHeight="1">
      <c r="C1478" s="228" t="s">
        <v>1342</v>
      </c>
      <c r="D1478" s="228"/>
      <c r="E1478" s="228"/>
      <c r="F1478" s="228"/>
      <c r="G1478" s="228"/>
      <c r="H1478" s="228"/>
      <c r="I1478" s="228"/>
      <c r="J1478" s="228"/>
      <c r="K1478" s="228"/>
      <c r="L1478" s="228"/>
      <c r="M1478" s="228"/>
      <c r="N1478" s="228"/>
      <c r="O1478" s="228"/>
      <c r="P1478" s="228"/>
      <c r="Q1478" s="228"/>
      <c r="R1478" s="228"/>
      <c r="S1478" s="228"/>
      <c r="T1478" s="228"/>
      <c r="U1478" s="199"/>
      <c r="V1478" s="199"/>
      <c r="W1478" s="199"/>
      <c r="X1478" s="199"/>
      <c r="Y1478" s="199"/>
      <c r="Z1478" s="199"/>
      <c r="AA1478" s="199"/>
      <c r="AB1478" s="199"/>
      <c r="AC1478" s="199"/>
      <c r="AD1478" s="199"/>
      <c r="AE1478" s="199"/>
      <c r="AF1478" s="199"/>
      <c r="AG1478" s="199"/>
      <c r="AH1478" s="199"/>
    </row>
    <row r="1479" spans="1:45" ht="12.75" customHeight="1">
      <c r="C1479" s="228" t="s">
        <v>1343</v>
      </c>
      <c r="D1479" s="228"/>
      <c r="E1479" s="228"/>
      <c r="F1479" s="228"/>
      <c r="G1479" s="228"/>
      <c r="H1479" s="228"/>
      <c r="I1479" s="228"/>
      <c r="J1479" s="228"/>
      <c r="K1479" s="228"/>
      <c r="L1479" s="228"/>
      <c r="M1479" s="228"/>
      <c r="N1479" s="228"/>
      <c r="O1479" s="228"/>
      <c r="P1479" s="228"/>
      <c r="Q1479" s="228"/>
      <c r="R1479" s="228"/>
      <c r="S1479" s="228"/>
      <c r="T1479" s="228"/>
      <c r="U1479" s="199"/>
      <c r="V1479" s="199"/>
      <c r="W1479" s="199"/>
      <c r="X1479" s="199"/>
      <c r="Y1479" s="199"/>
      <c r="Z1479" s="199"/>
      <c r="AA1479" s="199"/>
      <c r="AB1479" s="199"/>
      <c r="AC1479" s="199"/>
      <c r="AD1479" s="199"/>
      <c r="AE1479" s="199"/>
      <c r="AF1479" s="199"/>
      <c r="AG1479" s="199"/>
      <c r="AH1479" s="199"/>
    </row>
    <row r="1480" spans="1:45" ht="12.75" customHeight="1">
      <c r="C1480" s="505" t="s">
        <v>1344</v>
      </c>
      <c r="D1480" s="505"/>
      <c r="E1480" s="505"/>
      <c r="F1480" s="505"/>
      <c r="G1480" s="505"/>
      <c r="H1480" s="505"/>
      <c r="I1480" s="505"/>
      <c r="J1480" s="505"/>
      <c r="K1480" s="505"/>
      <c r="L1480" s="505"/>
      <c r="M1480" s="505"/>
      <c r="N1480" s="505"/>
      <c r="O1480" s="505"/>
      <c r="P1480" s="505"/>
      <c r="Q1480" s="505"/>
      <c r="R1480" s="505"/>
      <c r="S1480" s="505"/>
      <c r="T1480" s="505"/>
      <c r="U1480" s="506">
        <f>SUM(U1477:AA1479)</f>
        <v>4858</v>
      </c>
      <c r="V1480" s="506"/>
      <c r="W1480" s="506"/>
      <c r="X1480" s="506"/>
      <c r="Y1480" s="506"/>
      <c r="Z1480" s="506"/>
      <c r="AA1480" s="506"/>
      <c r="AB1480" s="506">
        <f>SUM(AB1477:AH1479)</f>
        <v>3885</v>
      </c>
      <c r="AC1480" s="506"/>
      <c r="AD1480" s="506"/>
      <c r="AE1480" s="506"/>
      <c r="AF1480" s="506"/>
      <c r="AG1480" s="506"/>
      <c r="AH1480" s="506"/>
    </row>
    <row r="1481" spans="1:45" ht="12.75" customHeight="1">
      <c r="C1481" s="505" t="s">
        <v>173</v>
      </c>
      <c r="D1481" s="505"/>
      <c r="E1481" s="505"/>
      <c r="F1481" s="505"/>
      <c r="G1481" s="505"/>
      <c r="H1481" s="505"/>
      <c r="I1481" s="505"/>
      <c r="J1481" s="505"/>
      <c r="K1481" s="505"/>
      <c r="L1481" s="505"/>
      <c r="M1481" s="505"/>
      <c r="N1481" s="505"/>
      <c r="O1481" s="505"/>
      <c r="P1481" s="505"/>
      <c r="Q1481" s="505"/>
      <c r="R1481" s="505"/>
      <c r="S1481" s="505"/>
      <c r="T1481" s="505"/>
      <c r="U1481" s="506">
        <v>3833</v>
      </c>
      <c r="V1481" s="506"/>
      <c r="W1481" s="506"/>
      <c r="X1481" s="506"/>
      <c r="Y1481" s="506"/>
      <c r="Z1481" s="506"/>
      <c r="AA1481" s="506"/>
      <c r="AB1481" s="506">
        <v>4765</v>
      </c>
      <c r="AC1481" s="506"/>
      <c r="AD1481" s="506"/>
      <c r="AE1481" s="506"/>
      <c r="AF1481" s="506"/>
      <c r="AG1481" s="506"/>
      <c r="AH1481" s="506"/>
    </row>
    <row r="1482" spans="1:45" ht="12.75" customHeight="1">
      <c r="C1482" s="504" t="s">
        <v>174</v>
      </c>
      <c r="D1482" s="504"/>
      <c r="E1482" s="504"/>
      <c r="F1482" s="504"/>
      <c r="G1482" s="504"/>
      <c r="H1482" s="504"/>
      <c r="I1482" s="504"/>
      <c r="J1482" s="504"/>
      <c r="K1482" s="504"/>
      <c r="L1482" s="504"/>
      <c r="M1482" s="504"/>
      <c r="N1482" s="504"/>
      <c r="O1482" s="504"/>
      <c r="P1482" s="504"/>
      <c r="Q1482" s="504"/>
      <c r="R1482" s="504"/>
      <c r="S1482" s="504"/>
      <c r="T1482" s="504"/>
      <c r="U1482" s="408">
        <f>U1476+U1480-U1481</f>
        <v>1555</v>
      </c>
      <c r="V1482" s="408"/>
      <c r="W1482" s="408"/>
      <c r="X1482" s="408"/>
      <c r="Y1482" s="408"/>
      <c r="Z1482" s="408"/>
      <c r="AA1482" s="408"/>
      <c r="AB1482" s="408">
        <f>AB1476+AB1480-AB1481</f>
        <v>530</v>
      </c>
      <c r="AC1482" s="408"/>
      <c r="AD1482" s="408"/>
      <c r="AE1482" s="408"/>
      <c r="AF1482" s="408"/>
      <c r="AG1482" s="408"/>
      <c r="AH1482" s="408"/>
    </row>
    <row r="1484" spans="1:45" ht="12.75" customHeight="1">
      <c r="C1484" s="278" t="s">
        <v>464</v>
      </c>
      <c r="D1484" s="278"/>
      <c r="E1484" s="278"/>
      <c r="F1484" s="278"/>
      <c r="G1484" s="278"/>
      <c r="H1484" s="278"/>
      <c r="I1484" s="278"/>
      <c r="J1484" s="278"/>
      <c r="K1484" s="278"/>
      <c r="L1484" s="278"/>
      <c r="M1484" s="278"/>
      <c r="N1484" s="278"/>
      <c r="O1484" s="278"/>
      <c r="P1484" s="278"/>
      <c r="Q1484" s="278"/>
      <c r="R1484" s="278"/>
      <c r="S1484" s="278"/>
      <c r="T1484" s="278"/>
      <c r="U1484" s="278"/>
      <c r="V1484" s="278"/>
      <c r="W1484" s="278"/>
      <c r="X1484" s="278"/>
      <c r="Y1484" s="278"/>
      <c r="Z1484" s="278"/>
      <c r="AA1484" s="278"/>
      <c r="AB1484" s="278"/>
      <c r="AC1484" s="278"/>
      <c r="AD1484" s="278"/>
      <c r="AE1484" s="278"/>
      <c r="AF1484" s="278"/>
      <c r="AG1484" s="278"/>
      <c r="AH1484" s="278"/>
      <c r="AI1484" s="278"/>
      <c r="AJ1484" s="278"/>
      <c r="AK1484" s="278"/>
      <c r="AL1484" s="278"/>
      <c r="AM1484" s="278"/>
      <c r="AN1484" s="278"/>
      <c r="AO1484" s="278"/>
      <c r="AP1484" s="278"/>
      <c r="AQ1484" s="278"/>
      <c r="AR1484" s="278"/>
      <c r="AS1484" s="278"/>
    </row>
    <row r="1485" spans="1:45" ht="12.75" customHeight="1">
      <c r="C1485" s="278"/>
      <c r="D1485" s="278"/>
      <c r="E1485" s="278"/>
      <c r="F1485" s="278"/>
      <c r="G1485" s="278"/>
      <c r="H1485" s="278"/>
      <c r="I1485" s="278"/>
      <c r="J1485" s="278"/>
      <c r="K1485" s="278"/>
      <c r="L1485" s="278"/>
      <c r="M1485" s="278"/>
      <c r="N1485" s="278"/>
      <c r="O1485" s="278"/>
      <c r="P1485" s="278"/>
      <c r="Q1485" s="278"/>
      <c r="R1485" s="278"/>
      <c r="S1485" s="278"/>
      <c r="T1485" s="278"/>
      <c r="U1485" s="278"/>
      <c r="V1485" s="278"/>
      <c r="W1485" s="278"/>
      <c r="X1485" s="278"/>
      <c r="Y1485" s="278"/>
      <c r="Z1485" s="278"/>
      <c r="AA1485" s="278"/>
      <c r="AB1485" s="278"/>
      <c r="AC1485" s="278"/>
      <c r="AD1485" s="278"/>
      <c r="AE1485" s="278"/>
      <c r="AF1485" s="278"/>
      <c r="AG1485" s="278"/>
      <c r="AH1485" s="278"/>
      <c r="AI1485" s="278"/>
      <c r="AJ1485" s="278"/>
      <c r="AK1485" s="278"/>
      <c r="AL1485" s="278"/>
      <c r="AM1485" s="278"/>
      <c r="AN1485" s="278"/>
      <c r="AO1485" s="278"/>
      <c r="AP1485" s="278"/>
      <c r="AQ1485" s="278"/>
      <c r="AR1485" s="278"/>
      <c r="AS1485" s="278"/>
    </row>
    <row r="1486" spans="1:45" ht="12.75" hidden="1" customHeight="1">
      <c r="C1486" s="8"/>
      <c r="D1486" s="8"/>
      <c r="E1486" s="8"/>
      <c r="F1486" s="8"/>
      <c r="G1486" s="8"/>
      <c r="H1486" s="8"/>
      <c r="I1486" s="8"/>
      <c r="J1486" s="8"/>
      <c r="K1486" s="8"/>
      <c r="L1486" s="8"/>
      <c r="M1486" s="8"/>
      <c r="N1486" s="8"/>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row>
    <row r="1487" spans="1:45" ht="12.75" hidden="1" customHeight="1">
      <c r="A1487" s="111" t="s">
        <v>441</v>
      </c>
      <c r="C1487" s="111" t="s">
        <v>1345</v>
      </c>
      <c r="D1487" s="8"/>
      <c r="E1487" s="8"/>
      <c r="F1487" s="8"/>
      <c r="G1487" s="8"/>
      <c r="H1487" s="8"/>
      <c r="I1487" s="8"/>
      <c r="J1487" s="8"/>
      <c r="K1487" s="8"/>
      <c r="L1487" s="8"/>
      <c r="M1487" s="8"/>
      <c r="N1487" s="8"/>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row>
    <row r="1488" spans="1:45" ht="12.75" hidden="1" customHeight="1">
      <c r="C1488" s="8"/>
      <c r="D1488" s="8"/>
      <c r="E1488" s="8"/>
      <c r="F1488" s="8"/>
      <c r="G1488" s="8"/>
      <c r="H1488" s="8"/>
      <c r="I1488" s="8"/>
      <c r="J1488" s="8"/>
      <c r="K1488" s="8"/>
      <c r="L1488" s="8"/>
      <c r="M1488" s="8"/>
      <c r="N1488" s="8"/>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row>
    <row r="1489" spans="1:45" ht="12.75" customHeight="1">
      <c r="C1489" s="8"/>
      <c r="D1489" s="8"/>
      <c r="E1489" s="8"/>
      <c r="F1489" s="8"/>
      <c r="G1489" s="8"/>
      <c r="H1489" s="8"/>
      <c r="I1489" s="8"/>
      <c r="J1489" s="8"/>
      <c r="K1489" s="8"/>
      <c r="L1489" s="8"/>
      <c r="M1489" s="8"/>
      <c r="N1489" s="8"/>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row>
    <row r="1490" spans="1:45" ht="12.75" customHeight="1">
      <c r="A1490" s="87" t="s">
        <v>441</v>
      </c>
      <c r="B1490" s="85"/>
      <c r="C1490" s="297" t="s">
        <v>465</v>
      </c>
      <c r="D1490" s="297"/>
      <c r="E1490" s="297"/>
      <c r="F1490" s="297"/>
      <c r="G1490" s="297"/>
      <c r="H1490" s="297"/>
      <c r="I1490" s="297"/>
      <c r="J1490" s="297"/>
      <c r="K1490" s="297"/>
      <c r="L1490" s="297"/>
      <c r="M1490" s="297"/>
      <c r="N1490" s="297"/>
      <c r="O1490" s="297"/>
      <c r="P1490" s="297"/>
      <c r="Q1490" s="297"/>
      <c r="R1490" s="297"/>
      <c r="S1490" s="297"/>
      <c r="T1490" s="297"/>
      <c r="U1490" s="297"/>
      <c r="V1490" s="297"/>
      <c r="W1490" s="297"/>
      <c r="X1490" s="297"/>
      <c r="Y1490" s="297"/>
      <c r="Z1490" s="297"/>
      <c r="AA1490" s="297"/>
      <c r="AB1490" s="297"/>
      <c r="AC1490" s="297"/>
      <c r="AD1490" s="297"/>
      <c r="AE1490" s="297"/>
      <c r="AF1490" s="297"/>
      <c r="AG1490" s="297"/>
      <c r="AH1490" s="297"/>
      <c r="AI1490" s="297"/>
      <c r="AJ1490" s="297"/>
      <c r="AK1490" s="297"/>
      <c r="AL1490" s="297"/>
      <c r="AM1490" s="297"/>
      <c r="AN1490" s="297"/>
      <c r="AO1490" s="297"/>
      <c r="AP1490" s="297"/>
      <c r="AQ1490" s="297"/>
      <c r="AR1490" s="297"/>
      <c r="AS1490" s="297"/>
    </row>
    <row r="1491" spans="1:45" ht="12.75" customHeight="1">
      <c r="A1491" s="87"/>
      <c r="B1491" s="85"/>
      <c r="C1491" s="155"/>
      <c r="D1491" s="155"/>
      <c r="E1491" s="155"/>
      <c r="F1491" s="155"/>
      <c r="G1491" s="155"/>
      <c r="H1491" s="155"/>
      <c r="I1491" s="155"/>
      <c r="J1491" s="155"/>
      <c r="K1491" s="155"/>
      <c r="L1491" s="155"/>
      <c r="M1491" s="155"/>
      <c r="N1491" s="155"/>
      <c r="O1491" s="155"/>
      <c r="P1491" s="155"/>
      <c r="Q1491" s="155"/>
      <c r="R1491" s="155"/>
      <c r="S1491" s="155"/>
      <c r="T1491" s="155"/>
      <c r="U1491" s="155"/>
      <c r="V1491" s="155"/>
      <c r="W1491" s="155"/>
      <c r="X1491" s="155"/>
      <c r="Y1491" s="155"/>
      <c r="Z1491" s="155"/>
      <c r="AA1491" s="155"/>
      <c r="AB1491" s="155"/>
      <c r="AC1491" s="155"/>
      <c r="AD1491" s="155"/>
      <c r="AE1491" s="155"/>
      <c r="AF1491" s="155"/>
      <c r="AG1491" s="155"/>
      <c r="AH1491" s="155"/>
      <c r="AI1491" s="155"/>
      <c r="AJ1491" s="155"/>
      <c r="AK1491" s="155"/>
      <c r="AL1491" s="155"/>
      <c r="AM1491" s="155"/>
      <c r="AN1491" s="155"/>
      <c r="AO1491" s="155"/>
      <c r="AP1491" s="155"/>
      <c r="AQ1491" s="155"/>
      <c r="AR1491" s="155"/>
      <c r="AS1491" s="155"/>
    </row>
    <row r="1492" spans="1:45" ht="12.75" customHeight="1">
      <c r="C1492" s="208" t="s">
        <v>544</v>
      </c>
      <c r="D1492" s="208"/>
      <c r="E1492" s="208"/>
      <c r="F1492" s="208"/>
      <c r="G1492" s="208"/>
      <c r="H1492" s="208"/>
      <c r="I1492" s="208"/>
      <c r="J1492" s="208"/>
      <c r="K1492" s="208"/>
      <c r="L1492" s="208"/>
      <c r="M1492" s="208"/>
      <c r="N1492" s="208"/>
      <c r="O1492" s="208"/>
      <c r="P1492" s="208"/>
      <c r="Q1492" s="208"/>
      <c r="R1492" s="208"/>
      <c r="S1492" s="208"/>
      <c r="T1492" s="208"/>
      <c r="U1492" s="208"/>
      <c r="V1492" s="208"/>
      <c r="W1492" s="208"/>
      <c r="X1492" s="208"/>
      <c r="Y1492" s="208"/>
      <c r="Z1492" s="208"/>
      <c r="AA1492" s="208"/>
      <c r="AB1492" s="208"/>
      <c r="AC1492" s="208"/>
      <c r="AD1492" s="208"/>
      <c r="AE1492" s="208"/>
      <c r="AF1492" s="208"/>
      <c r="AG1492" s="208"/>
      <c r="AH1492" s="208"/>
      <c r="AI1492" s="208"/>
      <c r="AJ1492" s="208"/>
      <c r="AK1492" s="208"/>
      <c r="AL1492" s="208"/>
      <c r="AM1492" s="208"/>
      <c r="AN1492" s="208"/>
      <c r="AO1492" s="208"/>
      <c r="AP1492" s="208"/>
      <c r="AQ1492" s="208"/>
      <c r="AR1492" s="208"/>
      <c r="AS1492" s="208"/>
    </row>
    <row r="1493" spans="1:45" ht="12.75" customHeight="1">
      <c r="C1493" s="208" t="s">
        <v>1541</v>
      </c>
      <c r="D1493" s="208"/>
      <c r="E1493" s="208"/>
      <c r="F1493" s="208"/>
      <c r="G1493" s="208"/>
      <c r="H1493" s="208"/>
      <c r="I1493" s="208"/>
      <c r="J1493" s="208"/>
      <c r="K1493" s="208"/>
      <c r="L1493" s="208"/>
      <c r="M1493" s="208"/>
      <c r="N1493" s="208"/>
      <c r="O1493" s="208"/>
      <c r="P1493" s="208"/>
      <c r="Q1493" s="208"/>
      <c r="R1493" s="208"/>
      <c r="S1493" s="208"/>
      <c r="T1493" s="208"/>
      <c r="U1493" s="208"/>
      <c r="V1493" s="208"/>
      <c r="W1493" s="208"/>
      <c r="X1493" s="208"/>
      <c r="Y1493" s="208"/>
      <c r="Z1493" s="208"/>
      <c r="AA1493" s="208"/>
      <c r="AB1493" s="208"/>
      <c r="AC1493" s="208"/>
      <c r="AD1493" s="208"/>
      <c r="AE1493" s="208"/>
      <c r="AF1493" s="208"/>
      <c r="AG1493" s="208"/>
      <c r="AH1493" s="208"/>
      <c r="AI1493" s="208"/>
      <c r="AJ1493" s="208"/>
      <c r="AK1493" s="208"/>
      <c r="AL1493" s="208"/>
      <c r="AM1493" s="208"/>
      <c r="AN1493" s="208"/>
      <c r="AO1493" s="208"/>
      <c r="AP1493" s="208"/>
      <c r="AQ1493" s="208"/>
      <c r="AR1493" s="208"/>
      <c r="AS1493" s="208"/>
    </row>
    <row r="1494" spans="1:45" ht="12.75" customHeight="1">
      <c r="C1494" s="68"/>
      <c r="D1494" s="104"/>
      <c r="E1494" s="104"/>
      <c r="F1494" s="104"/>
      <c r="G1494" s="104"/>
      <c r="H1494" s="104"/>
    </row>
    <row r="1495" spans="1:45" ht="12.75" hidden="1" customHeight="1">
      <c r="C1495" s="320" t="s">
        <v>13</v>
      </c>
      <c r="D1495" s="320"/>
      <c r="E1495" s="320"/>
      <c r="F1495" s="320"/>
      <c r="G1495" s="320"/>
      <c r="H1495" s="320"/>
      <c r="I1495" s="320"/>
      <c r="J1495" s="320"/>
      <c r="K1495" s="320"/>
      <c r="L1495" s="320" t="s">
        <v>175</v>
      </c>
      <c r="M1495" s="320"/>
      <c r="N1495" s="320"/>
      <c r="O1495" s="320" t="s">
        <v>1346</v>
      </c>
      <c r="P1495" s="320"/>
      <c r="Q1495" s="320"/>
      <c r="R1495" s="320" t="s">
        <v>176</v>
      </c>
      <c r="S1495" s="320"/>
      <c r="T1495" s="320"/>
      <c r="U1495" s="320"/>
      <c r="V1495" s="320" t="s">
        <v>1347</v>
      </c>
      <c r="W1495" s="320"/>
      <c r="X1495" s="320"/>
      <c r="Y1495" s="320"/>
      <c r="Z1495" s="320"/>
      <c r="AA1495" s="320" t="s">
        <v>1348</v>
      </c>
      <c r="AB1495" s="320"/>
      <c r="AC1495" s="320"/>
      <c r="AD1495" s="320"/>
      <c r="AE1495" s="320"/>
      <c r="AF1495" s="320" t="s">
        <v>1349</v>
      </c>
      <c r="AG1495" s="320"/>
      <c r="AH1495" s="320"/>
      <c r="AI1495" s="320"/>
      <c r="AJ1495" s="320"/>
    </row>
    <row r="1496" spans="1:45" ht="12.75" hidden="1" customHeight="1">
      <c r="C1496" s="321"/>
      <c r="D1496" s="321"/>
      <c r="E1496" s="321"/>
      <c r="F1496" s="321"/>
      <c r="G1496" s="321"/>
      <c r="H1496" s="321"/>
      <c r="I1496" s="321"/>
      <c r="J1496" s="321"/>
      <c r="K1496" s="321"/>
      <c r="L1496" s="321"/>
      <c r="M1496" s="321"/>
      <c r="N1496" s="321"/>
      <c r="O1496" s="321"/>
      <c r="P1496" s="321"/>
      <c r="Q1496" s="321"/>
      <c r="R1496" s="321"/>
      <c r="S1496" s="321"/>
      <c r="T1496" s="321"/>
      <c r="U1496" s="321"/>
      <c r="V1496" s="321"/>
      <c r="W1496" s="321"/>
      <c r="X1496" s="321"/>
      <c r="Y1496" s="321"/>
      <c r="Z1496" s="321"/>
      <c r="AA1496" s="321"/>
      <c r="AB1496" s="321"/>
      <c r="AC1496" s="321"/>
      <c r="AD1496" s="321"/>
      <c r="AE1496" s="321"/>
      <c r="AF1496" s="321"/>
      <c r="AG1496" s="321"/>
      <c r="AH1496" s="321"/>
      <c r="AI1496" s="321"/>
      <c r="AJ1496" s="321"/>
    </row>
    <row r="1497" spans="1:45" ht="12.75" hidden="1" customHeight="1">
      <c r="C1497" s="321"/>
      <c r="D1497" s="321"/>
      <c r="E1497" s="321"/>
      <c r="F1497" s="321"/>
      <c r="G1497" s="321"/>
      <c r="H1497" s="321"/>
      <c r="I1497" s="321"/>
      <c r="J1497" s="321"/>
      <c r="K1497" s="321"/>
      <c r="L1497" s="321"/>
      <c r="M1497" s="321"/>
      <c r="N1497" s="321"/>
      <c r="O1497" s="321"/>
      <c r="P1497" s="321"/>
      <c r="Q1497" s="321"/>
      <c r="R1497" s="321"/>
      <c r="S1497" s="321"/>
      <c r="T1497" s="321"/>
      <c r="U1497" s="321"/>
      <c r="V1497" s="321"/>
      <c r="W1497" s="321"/>
      <c r="X1497" s="321"/>
      <c r="Y1497" s="321"/>
      <c r="Z1497" s="321"/>
      <c r="AA1497" s="321"/>
      <c r="AB1497" s="321"/>
      <c r="AC1497" s="321"/>
      <c r="AD1497" s="321"/>
      <c r="AE1497" s="321"/>
      <c r="AF1497" s="321"/>
      <c r="AG1497" s="321"/>
      <c r="AH1497" s="321"/>
      <c r="AI1497" s="321"/>
      <c r="AJ1497" s="321"/>
    </row>
    <row r="1498" spans="1:45" ht="12.75" hidden="1" customHeight="1">
      <c r="C1498" s="321"/>
      <c r="D1498" s="321"/>
      <c r="E1498" s="321"/>
      <c r="F1498" s="321"/>
      <c r="G1498" s="321"/>
      <c r="H1498" s="321"/>
      <c r="I1498" s="321"/>
      <c r="J1498" s="321"/>
      <c r="K1498" s="321"/>
      <c r="L1498" s="321"/>
      <c r="M1498" s="321"/>
      <c r="N1498" s="321"/>
      <c r="O1498" s="321"/>
      <c r="P1498" s="321"/>
      <c r="Q1498" s="321"/>
      <c r="R1498" s="321"/>
      <c r="S1498" s="321"/>
      <c r="T1498" s="321"/>
      <c r="U1498" s="321"/>
      <c r="V1498" s="321"/>
      <c r="W1498" s="321"/>
      <c r="X1498" s="321"/>
      <c r="Y1498" s="321"/>
      <c r="Z1498" s="321"/>
      <c r="AA1498" s="321"/>
      <c r="AB1498" s="321"/>
      <c r="AC1498" s="321"/>
      <c r="AD1498" s="321"/>
      <c r="AE1498" s="321"/>
      <c r="AF1498" s="321"/>
      <c r="AG1498" s="321"/>
      <c r="AH1498" s="321"/>
      <c r="AI1498" s="321"/>
      <c r="AJ1498" s="321"/>
    </row>
    <row r="1499" spans="1:45" ht="12.75" hidden="1" customHeight="1">
      <c r="C1499" s="321"/>
      <c r="D1499" s="321"/>
      <c r="E1499" s="321"/>
      <c r="F1499" s="321"/>
      <c r="G1499" s="321"/>
      <c r="H1499" s="321"/>
      <c r="I1499" s="321"/>
      <c r="J1499" s="321"/>
      <c r="K1499" s="321"/>
      <c r="L1499" s="321"/>
      <c r="M1499" s="321"/>
      <c r="N1499" s="321"/>
      <c r="O1499" s="321"/>
      <c r="P1499" s="321"/>
      <c r="Q1499" s="321"/>
      <c r="R1499" s="321"/>
      <c r="S1499" s="321"/>
      <c r="T1499" s="321"/>
      <c r="U1499" s="321"/>
      <c r="V1499" s="321"/>
      <c r="W1499" s="321"/>
      <c r="X1499" s="321"/>
      <c r="Y1499" s="321"/>
      <c r="Z1499" s="321"/>
      <c r="AA1499" s="321"/>
      <c r="AB1499" s="321"/>
      <c r="AC1499" s="321"/>
      <c r="AD1499" s="321"/>
      <c r="AE1499" s="321"/>
      <c r="AF1499" s="321"/>
      <c r="AG1499" s="321"/>
      <c r="AH1499" s="321"/>
      <c r="AI1499" s="321"/>
      <c r="AJ1499" s="321"/>
    </row>
    <row r="1500" spans="1:45" ht="12.75" hidden="1" customHeight="1">
      <c r="C1500" s="321"/>
      <c r="D1500" s="321"/>
      <c r="E1500" s="321"/>
      <c r="F1500" s="321"/>
      <c r="G1500" s="321"/>
      <c r="H1500" s="321"/>
      <c r="I1500" s="321"/>
      <c r="J1500" s="321"/>
      <c r="K1500" s="321"/>
      <c r="L1500" s="321"/>
      <c r="M1500" s="321"/>
      <c r="N1500" s="321"/>
      <c r="O1500" s="321"/>
      <c r="P1500" s="321"/>
      <c r="Q1500" s="321"/>
      <c r="R1500" s="321"/>
      <c r="S1500" s="321"/>
      <c r="T1500" s="321"/>
      <c r="U1500" s="321"/>
      <c r="V1500" s="321"/>
      <c r="W1500" s="321"/>
      <c r="X1500" s="321"/>
      <c r="Y1500" s="321"/>
      <c r="Z1500" s="321"/>
      <c r="AA1500" s="321"/>
      <c r="AB1500" s="321"/>
      <c r="AC1500" s="321"/>
      <c r="AD1500" s="321"/>
      <c r="AE1500" s="321"/>
      <c r="AF1500" s="321"/>
      <c r="AG1500" s="321"/>
      <c r="AH1500" s="321"/>
      <c r="AI1500" s="321"/>
      <c r="AJ1500" s="321"/>
    </row>
    <row r="1501" spans="1:45" ht="12.75" hidden="1" customHeight="1">
      <c r="C1501" s="321"/>
      <c r="D1501" s="321"/>
      <c r="E1501" s="321"/>
      <c r="F1501" s="321"/>
      <c r="G1501" s="321"/>
      <c r="H1501" s="321"/>
      <c r="I1501" s="321"/>
      <c r="J1501" s="321"/>
      <c r="K1501" s="321"/>
      <c r="L1501" s="321"/>
      <c r="M1501" s="321"/>
      <c r="N1501" s="321"/>
      <c r="O1501" s="321"/>
      <c r="P1501" s="321"/>
      <c r="Q1501" s="321"/>
      <c r="R1501" s="321"/>
      <c r="S1501" s="321"/>
      <c r="T1501" s="321"/>
      <c r="U1501" s="321"/>
      <c r="V1501" s="321"/>
      <c r="W1501" s="321"/>
      <c r="X1501" s="321"/>
      <c r="Y1501" s="321"/>
      <c r="Z1501" s="321"/>
      <c r="AA1501" s="321"/>
      <c r="AB1501" s="321"/>
      <c r="AC1501" s="321"/>
      <c r="AD1501" s="321"/>
      <c r="AE1501" s="321"/>
      <c r="AF1501" s="321"/>
      <c r="AG1501" s="321"/>
      <c r="AH1501" s="321"/>
      <c r="AI1501" s="321"/>
      <c r="AJ1501" s="321"/>
    </row>
    <row r="1502" spans="1:45" ht="12.75" hidden="1" customHeight="1">
      <c r="C1502" s="492"/>
      <c r="D1502" s="492"/>
      <c r="E1502" s="492"/>
      <c r="F1502" s="492"/>
      <c r="G1502" s="492"/>
      <c r="H1502" s="492"/>
      <c r="I1502" s="492"/>
      <c r="J1502" s="492"/>
      <c r="K1502" s="492"/>
      <c r="L1502" s="492"/>
      <c r="M1502" s="492"/>
      <c r="N1502" s="492"/>
      <c r="O1502" s="492"/>
      <c r="P1502" s="492"/>
      <c r="Q1502" s="492"/>
      <c r="R1502" s="492"/>
      <c r="S1502" s="492"/>
      <c r="T1502" s="492"/>
      <c r="U1502" s="492"/>
      <c r="V1502" s="492"/>
      <c r="W1502" s="492"/>
      <c r="X1502" s="492"/>
      <c r="Y1502" s="492"/>
      <c r="Z1502" s="492"/>
      <c r="AA1502" s="492"/>
      <c r="AB1502" s="492"/>
      <c r="AC1502" s="492"/>
      <c r="AD1502" s="492"/>
      <c r="AE1502" s="492"/>
      <c r="AF1502" s="492"/>
      <c r="AG1502" s="492"/>
      <c r="AH1502" s="492"/>
      <c r="AI1502" s="492"/>
      <c r="AJ1502" s="492"/>
    </row>
    <row r="1503" spans="1:45" ht="12.75" hidden="1" customHeight="1">
      <c r="C1503" s="489" t="s">
        <v>26</v>
      </c>
      <c r="D1503" s="489"/>
      <c r="E1503" s="489"/>
      <c r="F1503" s="489"/>
      <c r="G1503" s="489"/>
      <c r="H1503" s="489"/>
      <c r="I1503" s="489"/>
      <c r="J1503" s="489"/>
      <c r="K1503" s="489"/>
      <c r="L1503" s="489" t="s">
        <v>30</v>
      </c>
      <c r="M1503" s="489"/>
      <c r="N1503" s="489"/>
      <c r="O1503" s="489" t="s">
        <v>31</v>
      </c>
      <c r="P1503" s="489"/>
      <c r="Q1503" s="489"/>
      <c r="R1503" s="489" t="s">
        <v>33</v>
      </c>
      <c r="S1503" s="489"/>
      <c r="T1503" s="489"/>
      <c r="U1503" s="489"/>
      <c r="V1503" s="489" t="s">
        <v>35</v>
      </c>
      <c r="W1503" s="489"/>
      <c r="X1503" s="489"/>
      <c r="Y1503" s="489"/>
      <c r="Z1503" s="489"/>
      <c r="AA1503" s="489" t="s">
        <v>38</v>
      </c>
      <c r="AB1503" s="489"/>
      <c r="AC1503" s="489"/>
      <c r="AD1503" s="489"/>
      <c r="AE1503" s="489"/>
      <c r="AF1503" s="489" t="s">
        <v>44</v>
      </c>
      <c r="AG1503" s="489"/>
      <c r="AH1503" s="489"/>
      <c r="AI1503" s="489"/>
      <c r="AJ1503" s="489"/>
    </row>
    <row r="1504" spans="1:45" ht="12.75" hidden="1" customHeight="1">
      <c r="C1504" s="236" t="s">
        <v>177</v>
      </c>
      <c r="D1504" s="236"/>
      <c r="E1504" s="236"/>
      <c r="F1504" s="236"/>
      <c r="G1504" s="236"/>
      <c r="H1504" s="236"/>
      <c r="I1504" s="236"/>
      <c r="J1504" s="236"/>
      <c r="K1504" s="236"/>
      <c r="L1504" s="236"/>
      <c r="M1504" s="236"/>
      <c r="N1504" s="236"/>
      <c r="O1504" s="236"/>
      <c r="P1504" s="236"/>
      <c r="Q1504" s="236"/>
      <c r="R1504" s="236"/>
      <c r="S1504" s="236"/>
      <c r="T1504" s="236"/>
      <c r="U1504" s="236"/>
      <c r="V1504" s="236"/>
      <c r="W1504" s="236"/>
      <c r="X1504" s="236"/>
      <c r="Y1504" s="236"/>
      <c r="Z1504" s="236"/>
      <c r="AA1504" s="236"/>
      <c r="AB1504" s="236"/>
      <c r="AC1504" s="236"/>
      <c r="AD1504" s="236"/>
      <c r="AE1504" s="236"/>
      <c r="AF1504" s="236"/>
      <c r="AG1504" s="236"/>
      <c r="AH1504" s="236"/>
      <c r="AI1504" s="236"/>
      <c r="AJ1504" s="236"/>
    </row>
    <row r="1505" spans="3:45" ht="12.75" hidden="1" customHeight="1">
      <c r="C1505" s="263"/>
      <c r="D1505" s="263"/>
      <c r="E1505" s="263"/>
      <c r="F1505" s="263"/>
      <c r="G1505" s="263"/>
      <c r="H1505" s="263"/>
      <c r="I1505" s="263"/>
      <c r="J1505" s="263"/>
      <c r="K1505" s="263"/>
      <c r="L1505" s="448"/>
      <c r="M1505" s="448"/>
      <c r="N1505" s="448"/>
      <c r="O1505" s="449"/>
      <c r="P1505" s="449"/>
      <c r="Q1505" s="449"/>
      <c r="R1505" s="450"/>
      <c r="S1505" s="450"/>
      <c r="T1505" s="450"/>
      <c r="U1505" s="450"/>
      <c r="V1505" s="265"/>
      <c r="W1505" s="265"/>
      <c r="X1505" s="265"/>
      <c r="Y1505" s="265"/>
      <c r="Z1505" s="265"/>
      <c r="AA1505" s="265"/>
      <c r="AB1505" s="265"/>
      <c r="AC1505" s="265"/>
      <c r="AD1505" s="265"/>
      <c r="AE1505" s="265"/>
      <c r="AF1505" s="265"/>
      <c r="AG1505" s="265"/>
      <c r="AH1505" s="265"/>
      <c r="AI1505" s="265"/>
      <c r="AJ1505" s="265"/>
    </row>
    <row r="1506" spans="3:45" ht="12.75" hidden="1" customHeight="1">
      <c r="C1506" s="228"/>
      <c r="D1506" s="228"/>
      <c r="E1506" s="228"/>
      <c r="F1506" s="228"/>
      <c r="G1506" s="228"/>
      <c r="H1506" s="228"/>
      <c r="I1506" s="228"/>
      <c r="J1506" s="228"/>
      <c r="K1506" s="228"/>
      <c r="L1506" s="451"/>
      <c r="M1506" s="451"/>
      <c r="N1506" s="451"/>
      <c r="O1506" s="452"/>
      <c r="P1506" s="452"/>
      <c r="Q1506" s="452"/>
      <c r="R1506" s="453"/>
      <c r="S1506" s="453"/>
      <c r="T1506" s="453"/>
      <c r="U1506" s="453"/>
      <c r="V1506" s="199"/>
      <c r="W1506" s="199"/>
      <c r="X1506" s="199"/>
      <c r="Y1506" s="199"/>
      <c r="Z1506" s="199"/>
      <c r="AA1506" s="199"/>
      <c r="AB1506" s="199"/>
      <c r="AC1506" s="199"/>
      <c r="AD1506" s="199"/>
      <c r="AE1506" s="199"/>
      <c r="AF1506" s="199"/>
      <c r="AG1506" s="199"/>
      <c r="AH1506" s="199"/>
      <c r="AI1506" s="199"/>
      <c r="AJ1506" s="199"/>
    </row>
    <row r="1507" spans="3:45" ht="12.75" hidden="1" customHeight="1">
      <c r="C1507" s="228"/>
      <c r="D1507" s="228"/>
      <c r="E1507" s="228"/>
      <c r="F1507" s="228"/>
      <c r="G1507" s="228"/>
      <c r="H1507" s="228"/>
      <c r="I1507" s="228"/>
      <c r="J1507" s="228"/>
      <c r="K1507" s="228"/>
      <c r="L1507" s="451"/>
      <c r="M1507" s="451"/>
      <c r="N1507" s="451"/>
      <c r="O1507" s="452"/>
      <c r="P1507" s="452"/>
      <c r="Q1507" s="452"/>
      <c r="R1507" s="453"/>
      <c r="S1507" s="453"/>
      <c r="T1507" s="453"/>
      <c r="U1507" s="453"/>
      <c r="V1507" s="199"/>
      <c r="W1507" s="199"/>
      <c r="X1507" s="199"/>
      <c r="Y1507" s="199"/>
      <c r="Z1507" s="199"/>
      <c r="AA1507" s="199"/>
      <c r="AB1507" s="199"/>
      <c r="AC1507" s="199"/>
      <c r="AD1507" s="199"/>
      <c r="AE1507" s="199"/>
      <c r="AF1507" s="199"/>
      <c r="AG1507" s="199"/>
      <c r="AH1507" s="199"/>
      <c r="AI1507" s="199"/>
      <c r="AJ1507" s="199"/>
    </row>
    <row r="1508" spans="3:45" ht="12.75" hidden="1" customHeight="1">
      <c r="C1508" s="499" t="s">
        <v>580</v>
      </c>
      <c r="D1508" s="499"/>
      <c r="E1508" s="499"/>
      <c r="F1508" s="499"/>
      <c r="G1508" s="499"/>
      <c r="H1508" s="499"/>
      <c r="I1508" s="499"/>
      <c r="J1508" s="499"/>
      <c r="K1508" s="499"/>
      <c r="L1508" s="500" t="s">
        <v>0</v>
      </c>
      <c r="M1508" s="500"/>
      <c r="N1508" s="500"/>
      <c r="O1508" s="501" t="s">
        <v>0</v>
      </c>
      <c r="P1508" s="501"/>
      <c r="Q1508" s="501"/>
      <c r="R1508" s="502" t="s">
        <v>0</v>
      </c>
      <c r="S1508" s="502"/>
      <c r="T1508" s="502"/>
      <c r="U1508" s="502"/>
      <c r="V1508" s="503">
        <f>SUM(V1505:Z1507)</f>
        <v>0</v>
      </c>
      <c r="W1508" s="503"/>
      <c r="X1508" s="503"/>
      <c r="Y1508" s="503"/>
      <c r="Z1508" s="503"/>
      <c r="AA1508" s="503">
        <f>SUM(AA1505:AE1507)</f>
        <v>0</v>
      </c>
      <c r="AB1508" s="503"/>
      <c r="AC1508" s="503"/>
      <c r="AD1508" s="503"/>
      <c r="AE1508" s="503"/>
      <c r="AF1508" s="503">
        <f>SUM(AF1505:AJ1507)</f>
        <v>0</v>
      </c>
      <c r="AG1508" s="503"/>
      <c r="AH1508" s="503"/>
      <c r="AI1508" s="503"/>
      <c r="AJ1508" s="503"/>
    </row>
    <row r="1509" spans="3:45" ht="12.75" hidden="1" customHeight="1">
      <c r="C1509" s="454"/>
      <c r="D1509" s="454"/>
      <c r="E1509" s="454"/>
      <c r="F1509" s="454"/>
      <c r="G1509" s="454"/>
      <c r="H1509" s="454"/>
      <c r="I1509" s="454"/>
      <c r="J1509" s="454"/>
      <c r="K1509" s="454"/>
      <c r="L1509" s="455"/>
      <c r="M1509" s="455"/>
      <c r="N1509" s="455"/>
      <c r="O1509" s="456"/>
      <c r="P1509" s="456"/>
      <c r="Q1509" s="456"/>
      <c r="R1509" s="457"/>
      <c r="S1509" s="457"/>
      <c r="T1509" s="457"/>
      <c r="U1509" s="457"/>
      <c r="V1509" s="458"/>
      <c r="W1509" s="458"/>
      <c r="X1509" s="458"/>
      <c r="Y1509" s="458"/>
      <c r="Z1509" s="458"/>
      <c r="AA1509" s="458"/>
      <c r="AB1509" s="458"/>
      <c r="AC1509" s="458"/>
      <c r="AD1509" s="458"/>
      <c r="AE1509" s="458"/>
      <c r="AF1509" s="458"/>
      <c r="AG1509" s="458"/>
      <c r="AH1509" s="458"/>
      <c r="AI1509" s="458"/>
      <c r="AJ1509" s="458"/>
    </row>
    <row r="1510" spans="3:45" ht="12.75" hidden="1" customHeight="1">
      <c r="C1510" s="236" t="s">
        <v>178</v>
      </c>
      <c r="D1510" s="236"/>
      <c r="E1510" s="236"/>
      <c r="F1510" s="236"/>
      <c r="G1510" s="236"/>
      <c r="H1510" s="236"/>
      <c r="I1510" s="236"/>
      <c r="J1510" s="236"/>
      <c r="K1510" s="236"/>
      <c r="L1510" s="236"/>
      <c r="M1510" s="236"/>
      <c r="N1510" s="236"/>
      <c r="O1510" s="236"/>
      <c r="P1510" s="236"/>
      <c r="Q1510" s="236"/>
      <c r="R1510" s="236"/>
      <c r="S1510" s="236"/>
      <c r="T1510" s="236"/>
      <c r="U1510" s="236"/>
      <c r="V1510" s="236"/>
      <c r="W1510" s="236"/>
      <c r="X1510" s="236"/>
      <c r="Y1510" s="236"/>
      <c r="Z1510" s="236"/>
      <c r="AA1510" s="236"/>
      <c r="AB1510" s="236"/>
      <c r="AC1510" s="236"/>
      <c r="AD1510" s="236"/>
      <c r="AE1510" s="236"/>
      <c r="AF1510" s="236"/>
      <c r="AG1510" s="236"/>
      <c r="AH1510" s="236"/>
      <c r="AI1510" s="236"/>
      <c r="AJ1510" s="236"/>
    </row>
    <row r="1511" spans="3:45" ht="12.75" hidden="1" customHeight="1">
      <c r="C1511" s="263"/>
      <c r="D1511" s="263"/>
      <c r="E1511" s="263"/>
      <c r="F1511" s="263"/>
      <c r="G1511" s="263"/>
      <c r="H1511" s="263"/>
      <c r="I1511" s="263"/>
      <c r="J1511" s="263"/>
      <c r="K1511" s="263"/>
      <c r="L1511" s="448"/>
      <c r="M1511" s="448"/>
      <c r="N1511" s="448"/>
      <c r="O1511" s="449"/>
      <c r="P1511" s="449"/>
      <c r="Q1511" s="449"/>
      <c r="R1511" s="450"/>
      <c r="S1511" s="450"/>
      <c r="T1511" s="450"/>
      <c r="U1511" s="450"/>
      <c r="V1511" s="265"/>
      <c r="W1511" s="265"/>
      <c r="X1511" s="265"/>
      <c r="Y1511" s="265"/>
      <c r="Z1511" s="265"/>
      <c r="AA1511" s="265"/>
      <c r="AB1511" s="265"/>
      <c r="AC1511" s="265"/>
      <c r="AD1511" s="265"/>
      <c r="AE1511" s="265"/>
      <c r="AF1511" s="265"/>
      <c r="AG1511" s="265"/>
      <c r="AH1511" s="265"/>
      <c r="AI1511" s="265"/>
      <c r="AJ1511" s="265"/>
    </row>
    <row r="1512" spans="3:45" ht="12.75" hidden="1" customHeight="1">
      <c r="C1512" s="228"/>
      <c r="D1512" s="228"/>
      <c r="E1512" s="228"/>
      <c r="F1512" s="228"/>
      <c r="G1512" s="228"/>
      <c r="H1512" s="228"/>
      <c r="I1512" s="228"/>
      <c r="J1512" s="228"/>
      <c r="K1512" s="228"/>
      <c r="L1512" s="451"/>
      <c r="M1512" s="451"/>
      <c r="N1512" s="451"/>
      <c r="O1512" s="452"/>
      <c r="P1512" s="452"/>
      <c r="Q1512" s="452"/>
      <c r="R1512" s="453"/>
      <c r="S1512" s="453"/>
      <c r="T1512" s="453"/>
      <c r="U1512" s="453"/>
      <c r="V1512" s="199"/>
      <c r="W1512" s="199"/>
      <c r="X1512" s="199"/>
      <c r="Y1512" s="199"/>
      <c r="Z1512" s="199"/>
      <c r="AA1512" s="199"/>
      <c r="AB1512" s="199"/>
      <c r="AC1512" s="199"/>
      <c r="AD1512" s="199"/>
      <c r="AE1512" s="199"/>
      <c r="AF1512" s="199"/>
      <c r="AG1512" s="199"/>
      <c r="AH1512" s="199"/>
      <c r="AI1512" s="199"/>
      <c r="AJ1512" s="199"/>
    </row>
    <row r="1513" spans="3:45" ht="12.75" hidden="1" customHeight="1">
      <c r="C1513" s="228"/>
      <c r="D1513" s="228"/>
      <c r="E1513" s="228"/>
      <c r="F1513" s="228"/>
      <c r="G1513" s="228"/>
      <c r="H1513" s="228"/>
      <c r="I1513" s="228"/>
      <c r="J1513" s="228"/>
      <c r="K1513" s="228"/>
      <c r="L1513" s="451"/>
      <c r="M1513" s="451"/>
      <c r="N1513" s="451"/>
      <c r="O1513" s="452"/>
      <c r="P1513" s="452"/>
      <c r="Q1513" s="452"/>
      <c r="R1513" s="453"/>
      <c r="S1513" s="453"/>
      <c r="T1513" s="453"/>
      <c r="U1513" s="453"/>
      <c r="V1513" s="199"/>
      <c r="W1513" s="199"/>
      <c r="X1513" s="199"/>
      <c r="Y1513" s="199"/>
      <c r="Z1513" s="199"/>
      <c r="AA1513" s="199"/>
      <c r="AB1513" s="199"/>
      <c r="AC1513" s="199"/>
      <c r="AD1513" s="199"/>
      <c r="AE1513" s="199"/>
      <c r="AF1513" s="199"/>
      <c r="AG1513" s="199"/>
      <c r="AH1513" s="199"/>
      <c r="AI1513" s="199"/>
      <c r="AJ1513" s="199"/>
    </row>
    <row r="1514" spans="3:45" ht="12.75" hidden="1" customHeight="1">
      <c r="C1514" s="499" t="s">
        <v>581</v>
      </c>
      <c r="D1514" s="499"/>
      <c r="E1514" s="499"/>
      <c r="F1514" s="499"/>
      <c r="G1514" s="499"/>
      <c r="H1514" s="499"/>
      <c r="I1514" s="499"/>
      <c r="J1514" s="499"/>
      <c r="K1514" s="499"/>
      <c r="L1514" s="500" t="s">
        <v>0</v>
      </c>
      <c r="M1514" s="500"/>
      <c r="N1514" s="500"/>
      <c r="O1514" s="501" t="s">
        <v>0</v>
      </c>
      <c r="P1514" s="501"/>
      <c r="Q1514" s="501"/>
      <c r="R1514" s="502" t="s">
        <v>0</v>
      </c>
      <c r="S1514" s="502"/>
      <c r="T1514" s="502"/>
      <c r="U1514" s="502"/>
      <c r="V1514" s="503">
        <f>SUM(V1511:Z1513)</f>
        <v>0</v>
      </c>
      <c r="W1514" s="503"/>
      <c r="X1514" s="503"/>
      <c r="Y1514" s="503"/>
      <c r="Z1514" s="503"/>
      <c r="AA1514" s="503">
        <f>SUM(AA1511:AE1513)</f>
        <v>0</v>
      </c>
      <c r="AB1514" s="503"/>
      <c r="AC1514" s="503"/>
      <c r="AD1514" s="503"/>
      <c r="AE1514" s="503"/>
      <c r="AF1514" s="503">
        <f>SUM(AF1511:AJ1513)</f>
        <v>0</v>
      </c>
      <c r="AG1514" s="503"/>
      <c r="AH1514" s="503"/>
      <c r="AI1514" s="503"/>
      <c r="AJ1514" s="503"/>
    </row>
    <row r="1515" spans="3:45" ht="12.75" hidden="1" customHeight="1">
      <c r="C1515" s="454"/>
      <c r="D1515" s="454"/>
      <c r="E1515" s="454"/>
      <c r="F1515" s="454"/>
      <c r="G1515" s="454"/>
      <c r="H1515" s="454"/>
      <c r="I1515" s="454"/>
      <c r="J1515" s="454"/>
      <c r="K1515" s="454"/>
      <c r="L1515" s="455"/>
      <c r="M1515" s="455"/>
      <c r="N1515" s="455"/>
      <c r="O1515" s="456"/>
      <c r="P1515" s="456"/>
      <c r="Q1515" s="456"/>
      <c r="R1515" s="457"/>
      <c r="S1515" s="457"/>
      <c r="T1515" s="457"/>
      <c r="U1515" s="457"/>
      <c r="V1515" s="458"/>
      <c r="W1515" s="458"/>
      <c r="X1515" s="458"/>
      <c r="Y1515" s="458"/>
      <c r="Z1515" s="458"/>
      <c r="AA1515" s="458"/>
      <c r="AB1515" s="458"/>
      <c r="AC1515" s="458"/>
      <c r="AD1515" s="458"/>
      <c r="AE1515" s="458"/>
      <c r="AF1515" s="458"/>
      <c r="AG1515" s="458"/>
      <c r="AH1515" s="458"/>
      <c r="AI1515" s="458"/>
      <c r="AJ1515" s="458"/>
    </row>
    <row r="1516" spans="3:45" ht="12.75" hidden="1" customHeight="1"/>
    <row r="1517" spans="3:45" ht="12.75" hidden="1" customHeight="1">
      <c r="C1517" s="312" t="s">
        <v>545</v>
      </c>
      <c r="D1517" s="312"/>
      <c r="E1517" s="312"/>
      <c r="F1517" s="312"/>
      <c r="G1517" s="312"/>
      <c r="H1517" s="312"/>
      <c r="I1517" s="312"/>
      <c r="J1517" s="312"/>
      <c r="K1517" s="312"/>
      <c r="L1517" s="312"/>
      <c r="M1517" s="312"/>
      <c r="N1517" s="312"/>
      <c r="O1517" s="312"/>
      <c r="P1517" s="312"/>
      <c r="Q1517" s="312"/>
      <c r="R1517" s="312"/>
      <c r="S1517" s="312"/>
      <c r="T1517" s="312"/>
      <c r="U1517" s="312"/>
      <c r="V1517" s="312"/>
      <c r="W1517" s="312"/>
      <c r="X1517" s="312"/>
      <c r="Y1517" s="312"/>
      <c r="Z1517" s="312"/>
      <c r="AA1517" s="312"/>
      <c r="AB1517" s="312"/>
      <c r="AC1517" s="312"/>
      <c r="AD1517" s="312"/>
      <c r="AE1517" s="312"/>
      <c r="AF1517" s="312"/>
      <c r="AG1517" s="312"/>
      <c r="AH1517" s="312"/>
      <c r="AI1517" s="312"/>
      <c r="AJ1517" s="312"/>
      <c r="AK1517" s="312"/>
      <c r="AL1517" s="312"/>
      <c r="AM1517" s="312"/>
      <c r="AN1517" s="312"/>
      <c r="AO1517" s="312"/>
      <c r="AP1517" s="312"/>
      <c r="AQ1517" s="312"/>
      <c r="AR1517" s="312"/>
      <c r="AS1517" s="312"/>
    </row>
    <row r="1518" spans="3:45" ht="12.75" hidden="1" customHeight="1">
      <c r="C1518" s="107"/>
      <c r="D1518" s="108"/>
      <c r="E1518" s="108"/>
      <c r="F1518" s="108"/>
      <c r="G1518" s="108"/>
      <c r="H1518" s="108"/>
      <c r="I1518" s="108"/>
      <c r="J1518" s="108"/>
      <c r="K1518" s="108"/>
      <c r="L1518" s="108"/>
      <c r="M1518" s="108"/>
      <c r="N1518" s="108"/>
    </row>
    <row r="1519" spans="3:45" ht="12.75" hidden="1" customHeight="1">
      <c r="C1519" s="255" t="s">
        <v>546</v>
      </c>
      <c r="D1519" s="255"/>
      <c r="E1519" s="255"/>
      <c r="F1519" s="255"/>
      <c r="G1519" s="255"/>
      <c r="H1519" s="255"/>
      <c r="I1519" s="255"/>
      <c r="J1519" s="255"/>
      <c r="K1519" s="255"/>
      <c r="L1519" s="255"/>
      <c r="M1519" s="255"/>
      <c r="N1519" s="255"/>
      <c r="O1519" s="255"/>
      <c r="P1519" s="255"/>
      <c r="Q1519" s="255"/>
      <c r="R1519" s="255"/>
      <c r="S1519" s="255"/>
      <c r="T1519" s="255"/>
      <c r="U1519" s="255"/>
      <c r="V1519" s="255"/>
      <c r="W1519" s="255"/>
      <c r="X1519" s="255"/>
      <c r="Y1519" s="255"/>
      <c r="Z1519" s="255"/>
      <c r="AA1519" s="255"/>
      <c r="AB1519" s="255"/>
      <c r="AC1519" s="255"/>
      <c r="AD1519" s="255"/>
      <c r="AE1519" s="255"/>
      <c r="AF1519" s="255"/>
      <c r="AG1519" s="255"/>
      <c r="AH1519" s="255"/>
      <c r="AI1519" s="255"/>
      <c r="AJ1519" s="255"/>
      <c r="AK1519" s="255"/>
      <c r="AL1519" s="255"/>
      <c r="AM1519" s="255"/>
      <c r="AN1519" s="255"/>
      <c r="AO1519" s="255"/>
      <c r="AP1519" s="255"/>
      <c r="AQ1519" s="255"/>
      <c r="AR1519" s="255"/>
      <c r="AS1519" s="255"/>
    </row>
    <row r="1520" spans="3:45" ht="12.75" hidden="1" customHeight="1">
      <c r="C1520" s="255"/>
      <c r="D1520" s="255"/>
      <c r="E1520" s="255"/>
      <c r="F1520" s="255"/>
      <c r="G1520" s="255"/>
      <c r="H1520" s="255"/>
      <c r="I1520" s="255"/>
      <c r="J1520" s="255"/>
      <c r="K1520" s="255"/>
      <c r="L1520" s="255"/>
      <c r="M1520" s="255"/>
      <c r="N1520" s="255"/>
      <c r="O1520" s="255"/>
      <c r="P1520" s="255"/>
      <c r="Q1520" s="255"/>
      <c r="R1520" s="255"/>
      <c r="S1520" s="255"/>
      <c r="T1520" s="255"/>
      <c r="U1520" s="255"/>
      <c r="V1520" s="255"/>
      <c r="W1520" s="255"/>
      <c r="X1520" s="255"/>
      <c r="Y1520" s="255"/>
      <c r="Z1520" s="255"/>
      <c r="AA1520" s="255"/>
      <c r="AB1520" s="255"/>
      <c r="AC1520" s="255"/>
      <c r="AD1520" s="255"/>
      <c r="AE1520" s="255"/>
      <c r="AF1520" s="255"/>
      <c r="AG1520" s="255"/>
      <c r="AH1520" s="255"/>
      <c r="AI1520" s="255"/>
      <c r="AJ1520" s="255"/>
      <c r="AK1520" s="255"/>
      <c r="AL1520" s="255"/>
      <c r="AM1520" s="255"/>
      <c r="AN1520" s="255"/>
      <c r="AO1520" s="255"/>
      <c r="AP1520" s="255"/>
      <c r="AQ1520" s="255"/>
      <c r="AR1520" s="255"/>
      <c r="AS1520" s="255"/>
    </row>
    <row r="1521" spans="3:45" ht="12.75" hidden="1" customHeight="1">
      <c r="C1521" s="105"/>
      <c r="D1521" s="105"/>
      <c r="E1521" s="105"/>
      <c r="F1521" s="105"/>
      <c r="G1521" s="105"/>
      <c r="H1521" s="105"/>
      <c r="I1521" s="105"/>
      <c r="J1521" s="105"/>
      <c r="K1521" s="105"/>
      <c r="L1521" s="105"/>
      <c r="M1521" s="105"/>
      <c r="N1521" s="105"/>
    </row>
    <row r="1522" spans="3:45" ht="12.75" hidden="1" customHeight="1">
      <c r="C1522" s="255" t="s">
        <v>1352</v>
      </c>
      <c r="D1522" s="255"/>
      <c r="E1522" s="255"/>
      <c r="F1522" s="255"/>
      <c r="G1522" s="255"/>
      <c r="H1522" s="255"/>
      <c r="I1522" s="255"/>
      <c r="J1522" s="255"/>
      <c r="K1522" s="255"/>
      <c r="L1522" s="255"/>
      <c r="M1522" s="255"/>
      <c r="N1522" s="255"/>
      <c r="O1522" s="255"/>
      <c r="P1522" s="255"/>
      <c r="Q1522" s="255"/>
      <c r="R1522" s="255"/>
      <c r="S1522" s="255"/>
      <c r="T1522" s="255"/>
      <c r="U1522" s="255"/>
      <c r="V1522" s="255"/>
      <c r="W1522" s="255"/>
      <c r="X1522" s="255"/>
      <c r="Y1522" s="255"/>
      <c r="Z1522" s="255"/>
      <c r="AA1522" s="255"/>
      <c r="AB1522" s="255"/>
      <c r="AC1522" s="255"/>
      <c r="AD1522" s="255"/>
      <c r="AE1522" s="255"/>
      <c r="AF1522" s="255"/>
      <c r="AG1522" s="255"/>
      <c r="AH1522" s="255"/>
      <c r="AI1522" s="255"/>
      <c r="AJ1522" s="255"/>
      <c r="AK1522" s="255"/>
      <c r="AL1522" s="255"/>
      <c r="AM1522" s="255"/>
      <c r="AN1522" s="255"/>
      <c r="AO1522" s="255"/>
      <c r="AP1522" s="255"/>
      <c r="AQ1522" s="255"/>
      <c r="AR1522" s="255"/>
      <c r="AS1522" s="255"/>
    </row>
    <row r="1523" spans="3:45" ht="12.75" hidden="1" customHeight="1">
      <c r="C1523" s="255"/>
      <c r="D1523" s="255"/>
      <c r="E1523" s="255"/>
      <c r="F1523" s="255"/>
      <c r="G1523" s="255"/>
      <c r="H1523" s="255"/>
      <c r="I1523" s="255"/>
      <c r="J1523" s="255"/>
      <c r="K1523" s="255"/>
      <c r="L1523" s="255"/>
      <c r="M1523" s="255"/>
      <c r="N1523" s="255"/>
      <c r="O1523" s="255"/>
      <c r="P1523" s="255"/>
      <c r="Q1523" s="255"/>
      <c r="R1523" s="255"/>
      <c r="S1523" s="255"/>
      <c r="T1523" s="255"/>
      <c r="U1523" s="255"/>
      <c r="V1523" s="255"/>
      <c r="W1523" s="255"/>
      <c r="X1523" s="255"/>
      <c r="Y1523" s="255"/>
      <c r="Z1523" s="255"/>
      <c r="AA1523" s="255"/>
      <c r="AB1523" s="255"/>
      <c r="AC1523" s="255"/>
      <c r="AD1523" s="255"/>
      <c r="AE1523" s="255"/>
      <c r="AF1523" s="255"/>
      <c r="AG1523" s="255"/>
      <c r="AH1523" s="255"/>
      <c r="AI1523" s="255"/>
      <c r="AJ1523" s="255"/>
      <c r="AK1523" s="255"/>
      <c r="AL1523" s="255"/>
      <c r="AM1523" s="255"/>
      <c r="AN1523" s="255"/>
      <c r="AO1523" s="255"/>
      <c r="AP1523" s="255"/>
      <c r="AQ1523" s="255"/>
      <c r="AR1523" s="255"/>
      <c r="AS1523" s="255"/>
    </row>
    <row r="1524" spans="3:45" ht="12.75" hidden="1" customHeight="1">
      <c r="C1524" s="255"/>
      <c r="D1524" s="255"/>
      <c r="E1524" s="255"/>
      <c r="F1524" s="255"/>
      <c r="G1524" s="255"/>
      <c r="H1524" s="255"/>
      <c r="I1524" s="255"/>
      <c r="J1524" s="255"/>
      <c r="K1524" s="255"/>
      <c r="L1524" s="255"/>
      <c r="M1524" s="255"/>
      <c r="N1524" s="255"/>
      <c r="O1524" s="255"/>
      <c r="P1524" s="255"/>
      <c r="Q1524" s="255"/>
      <c r="R1524" s="255"/>
      <c r="S1524" s="255"/>
      <c r="T1524" s="255"/>
      <c r="U1524" s="255"/>
      <c r="V1524" s="255"/>
      <c r="W1524" s="255"/>
      <c r="X1524" s="255"/>
      <c r="Y1524" s="255"/>
      <c r="Z1524" s="255"/>
      <c r="AA1524" s="255"/>
      <c r="AB1524" s="255"/>
      <c r="AC1524" s="255"/>
      <c r="AD1524" s="255"/>
      <c r="AE1524" s="255"/>
      <c r="AF1524" s="255"/>
      <c r="AG1524" s="255"/>
      <c r="AH1524" s="255"/>
      <c r="AI1524" s="255"/>
      <c r="AJ1524" s="255"/>
      <c r="AK1524" s="255"/>
      <c r="AL1524" s="255"/>
      <c r="AM1524" s="255"/>
      <c r="AN1524" s="255"/>
      <c r="AO1524" s="255"/>
      <c r="AP1524" s="255"/>
      <c r="AQ1524" s="255"/>
      <c r="AR1524" s="255"/>
      <c r="AS1524" s="255"/>
    </row>
    <row r="1525" spans="3:45" ht="12.75" hidden="1" customHeight="1">
      <c r="C1525" s="255"/>
      <c r="D1525" s="255"/>
      <c r="E1525" s="255"/>
      <c r="F1525" s="255"/>
      <c r="G1525" s="255"/>
      <c r="H1525" s="255"/>
      <c r="I1525" s="255"/>
      <c r="J1525" s="255"/>
      <c r="K1525" s="255"/>
      <c r="L1525" s="255"/>
      <c r="M1525" s="255"/>
      <c r="N1525" s="255"/>
      <c r="O1525" s="255"/>
      <c r="P1525" s="255"/>
      <c r="Q1525" s="255"/>
      <c r="R1525" s="255"/>
      <c r="S1525" s="255"/>
      <c r="T1525" s="255"/>
      <c r="U1525" s="255"/>
      <c r="V1525" s="255"/>
      <c r="W1525" s="255"/>
      <c r="X1525" s="255"/>
      <c r="Y1525" s="255"/>
      <c r="Z1525" s="255"/>
      <c r="AA1525" s="255"/>
      <c r="AB1525" s="255"/>
      <c r="AC1525" s="255"/>
      <c r="AD1525" s="255"/>
      <c r="AE1525" s="255"/>
      <c r="AF1525" s="255"/>
      <c r="AG1525" s="255"/>
      <c r="AH1525" s="255"/>
      <c r="AI1525" s="255"/>
      <c r="AJ1525" s="255"/>
      <c r="AK1525" s="255"/>
      <c r="AL1525" s="255"/>
      <c r="AM1525" s="255"/>
      <c r="AN1525" s="255"/>
      <c r="AO1525" s="255"/>
      <c r="AP1525" s="255"/>
      <c r="AQ1525" s="255"/>
      <c r="AR1525" s="255"/>
      <c r="AS1525" s="255"/>
    </row>
    <row r="1526" spans="3:45" ht="12.75" hidden="1" customHeight="1">
      <c r="C1526" s="107"/>
      <c r="D1526" s="108"/>
      <c r="E1526" s="108"/>
      <c r="F1526" s="108"/>
      <c r="G1526" s="108"/>
      <c r="H1526" s="108"/>
      <c r="I1526" s="108"/>
      <c r="J1526" s="108"/>
      <c r="K1526" s="108"/>
      <c r="L1526" s="108"/>
      <c r="M1526" s="108"/>
      <c r="N1526" s="108"/>
    </row>
    <row r="1527" spans="3:45" ht="12.75" hidden="1" customHeight="1">
      <c r="C1527" s="312" t="s">
        <v>547</v>
      </c>
      <c r="D1527" s="312"/>
      <c r="E1527" s="312"/>
      <c r="F1527" s="312"/>
      <c r="G1527" s="312"/>
      <c r="H1527" s="312"/>
      <c r="I1527" s="312"/>
      <c r="J1527" s="312"/>
      <c r="K1527" s="312"/>
      <c r="L1527" s="312"/>
      <c r="M1527" s="312"/>
      <c r="N1527" s="312"/>
      <c r="O1527" s="312"/>
      <c r="P1527" s="312"/>
      <c r="Q1527" s="312"/>
      <c r="R1527" s="312"/>
      <c r="S1527" s="312"/>
      <c r="T1527" s="312"/>
      <c r="U1527" s="312"/>
      <c r="V1527" s="312"/>
      <c r="W1527" s="312"/>
      <c r="X1527" s="312"/>
      <c r="Y1527" s="312"/>
      <c r="Z1527" s="312"/>
      <c r="AA1527" s="312"/>
      <c r="AB1527" s="312"/>
      <c r="AC1527" s="312"/>
      <c r="AD1527" s="312"/>
      <c r="AE1527" s="312"/>
      <c r="AF1527" s="312"/>
      <c r="AG1527" s="312"/>
      <c r="AH1527" s="312"/>
      <c r="AI1527" s="312"/>
      <c r="AJ1527" s="312"/>
      <c r="AK1527" s="312"/>
      <c r="AL1527" s="312"/>
      <c r="AM1527" s="312"/>
      <c r="AN1527" s="312"/>
      <c r="AO1527" s="312"/>
      <c r="AP1527" s="312"/>
      <c r="AQ1527" s="312"/>
      <c r="AR1527" s="312"/>
      <c r="AS1527" s="312"/>
    </row>
    <row r="1528" spans="3:45" ht="12.75" hidden="1" customHeight="1"/>
    <row r="1529" spans="3:45" ht="12.75" hidden="1" customHeight="1">
      <c r="C1529" s="279" t="s">
        <v>1270</v>
      </c>
      <c r="D1529" s="279"/>
      <c r="E1529" s="279"/>
      <c r="F1529" s="279"/>
      <c r="G1529" s="279"/>
      <c r="H1529" s="279"/>
      <c r="I1529" s="279"/>
      <c r="J1529" s="279"/>
      <c r="K1529" s="279"/>
      <c r="L1529" s="279"/>
      <c r="M1529" s="279"/>
      <c r="N1529" s="279"/>
      <c r="O1529" s="279"/>
      <c r="P1529" s="279"/>
      <c r="Q1529" s="279"/>
      <c r="R1529" s="279"/>
      <c r="S1529" s="279"/>
      <c r="T1529" s="279"/>
      <c r="U1529" s="279"/>
      <c r="V1529" s="279"/>
      <c r="W1529" s="279"/>
      <c r="X1529" s="279"/>
      <c r="Y1529" s="279"/>
      <c r="Z1529" s="279"/>
      <c r="AA1529" s="279"/>
      <c r="AB1529" s="279"/>
      <c r="AC1529" s="279"/>
      <c r="AD1529" s="279"/>
      <c r="AE1529" s="279"/>
      <c r="AF1529" s="279"/>
      <c r="AG1529" s="279"/>
      <c r="AH1529" s="279"/>
      <c r="AI1529" s="279"/>
      <c r="AJ1529" s="279"/>
      <c r="AK1529" s="279"/>
      <c r="AL1529" s="279"/>
      <c r="AM1529" s="279"/>
      <c r="AN1529" s="279"/>
      <c r="AO1529" s="279"/>
      <c r="AP1529" s="279"/>
      <c r="AQ1529" s="279"/>
      <c r="AR1529" s="279"/>
      <c r="AS1529" s="279"/>
    </row>
    <row r="1530" spans="3:45" ht="12.75" hidden="1" customHeight="1">
      <c r="C1530" s="279"/>
      <c r="D1530" s="279"/>
      <c r="E1530" s="279"/>
      <c r="F1530" s="279"/>
      <c r="G1530" s="279"/>
      <c r="H1530" s="279"/>
      <c r="I1530" s="279"/>
      <c r="J1530" s="279"/>
      <c r="K1530" s="279"/>
      <c r="L1530" s="279"/>
      <c r="M1530" s="279"/>
      <c r="N1530" s="279"/>
      <c r="O1530" s="279"/>
      <c r="P1530" s="279"/>
      <c r="Q1530" s="279"/>
      <c r="R1530" s="279"/>
      <c r="S1530" s="279"/>
      <c r="T1530" s="279"/>
      <c r="U1530" s="279"/>
      <c r="V1530" s="279"/>
      <c r="W1530" s="279"/>
      <c r="X1530" s="279"/>
      <c r="Y1530" s="279"/>
      <c r="Z1530" s="279"/>
      <c r="AA1530" s="279"/>
      <c r="AB1530" s="279"/>
      <c r="AC1530" s="279"/>
      <c r="AD1530" s="279"/>
      <c r="AE1530" s="279"/>
      <c r="AF1530" s="279"/>
      <c r="AG1530" s="279"/>
      <c r="AH1530" s="279"/>
      <c r="AI1530" s="279"/>
      <c r="AJ1530" s="279"/>
      <c r="AK1530" s="279"/>
      <c r="AL1530" s="279"/>
      <c r="AM1530" s="279"/>
      <c r="AN1530" s="279"/>
      <c r="AO1530" s="279"/>
      <c r="AP1530" s="279"/>
      <c r="AQ1530" s="279"/>
      <c r="AR1530" s="279"/>
      <c r="AS1530" s="279"/>
    </row>
    <row r="1531" spans="3:45" ht="12.75" hidden="1" customHeight="1">
      <c r="C1531" s="279"/>
      <c r="D1531" s="279"/>
      <c r="E1531" s="279"/>
      <c r="F1531" s="279"/>
      <c r="G1531" s="279"/>
      <c r="H1531" s="279"/>
      <c r="I1531" s="279"/>
      <c r="J1531" s="279"/>
      <c r="K1531" s="279"/>
      <c r="L1531" s="279"/>
      <c r="M1531" s="279"/>
      <c r="N1531" s="279"/>
      <c r="O1531" s="279"/>
      <c r="P1531" s="279"/>
      <c r="Q1531" s="279"/>
      <c r="R1531" s="279"/>
      <c r="S1531" s="279"/>
      <c r="T1531" s="279"/>
      <c r="U1531" s="279"/>
      <c r="V1531" s="279"/>
      <c r="W1531" s="279"/>
      <c r="X1531" s="279"/>
      <c r="Y1531" s="279"/>
      <c r="Z1531" s="279"/>
      <c r="AA1531" s="279"/>
      <c r="AB1531" s="279"/>
      <c r="AC1531" s="279"/>
      <c r="AD1531" s="279"/>
      <c r="AE1531" s="279"/>
      <c r="AF1531" s="279"/>
      <c r="AG1531" s="279"/>
      <c r="AH1531" s="279"/>
      <c r="AI1531" s="279"/>
      <c r="AJ1531" s="279"/>
      <c r="AK1531" s="279"/>
      <c r="AL1531" s="279"/>
      <c r="AM1531" s="279"/>
      <c r="AN1531" s="279"/>
      <c r="AO1531" s="279"/>
      <c r="AP1531" s="279"/>
      <c r="AQ1531" s="279"/>
      <c r="AR1531" s="279"/>
      <c r="AS1531" s="279"/>
    </row>
    <row r="1532" spans="3:45" ht="12.75" hidden="1" customHeight="1"/>
    <row r="1533" spans="3:45" ht="12.75" customHeight="1">
      <c r="C1533" s="208" t="s">
        <v>548</v>
      </c>
      <c r="D1533" s="208"/>
      <c r="E1533" s="208"/>
      <c r="F1533" s="208"/>
      <c r="G1533" s="208"/>
      <c r="H1533" s="208"/>
      <c r="I1533" s="208"/>
      <c r="J1533" s="208"/>
      <c r="K1533" s="208"/>
      <c r="L1533" s="208"/>
      <c r="M1533" s="208"/>
      <c r="N1533" s="208"/>
      <c r="O1533" s="208"/>
      <c r="P1533" s="208"/>
      <c r="Q1533" s="208"/>
      <c r="R1533" s="208"/>
      <c r="S1533" s="208"/>
      <c r="T1533" s="208"/>
      <c r="U1533" s="208"/>
      <c r="V1533" s="208"/>
      <c r="W1533" s="208"/>
      <c r="X1533" s="208"/>
      <c r="Y1533" s="208"/>
      <c r="Z1533" s="208"/>
      <c r="AA1533" s="208"/>
      <c r="AB1533" s="208"/>
      <c r="AC1533" s="208"/>
      <c r="AD1533" s="208"/>
      <c r="AE1533" s="208"/>
      <c r="AF1533" s="208"/>
      <c r="AG1533" s="208"/>
      <c r="AH1533" s="208"/>
      <c r="AI1533" s="208"/>
      <c r="AJ1533" s="208"/>
      <c r="AK1533" s="208"/>
      <c r="AL1533" s="208"/>
      <c r="AM1533" s="208"/>
      <c r="AN1533" s="208"/>
      <c r="AO1533" s="208"/>
      <c r="AP1533" s="208"/>
      <c r="AQ1533" s="208"/>
      <c r="AR1533" s="208"/>
      <c r="AS1533" s="208"/>
    </row>
    <row r="1534" spans="3:45" ht="12.75" customHeight="1">
      <c r="C1534" s="68"/>
      <c r="D1534" s="104"/>
      <c r="E1534" s="104"/>
      <c r="F1534" s="104"/>
      <c r="G1534" s="104"/>
      <c r="H1534" s="104"/>
    </row>
    <row r="1535" spans="3:45" ht="12.75" customHeight="1">
      <c r="C1535" s="317" t="s">
        <v>13</v>
      </c>
      <c r="D1535" s="317"/>
      <c r="E1535" s="317"/>
      <c r="F1535" s="317"/>
      <c r="G1535" s="317"/>
      <c r="H1535" s="317"/>
      <c r="I1535" s="317"/>
      <c r="J1535" s="317"/>
      <c r="K1535" s="317"/>
      <c r="L1535" s="320" t="s">
        <v>175</v>
      </c>
      <c r="M1535" s="320"/>
      <c r="N1535" s="320"/>
      <c r="O1535" s="320" t="s">
        <v>1346</v>
      </c>
      <c r="P1535" s="320"/>
      <c r="Q1535" s="320"/>
      <c r="R1535" s="320" t="s">
        <v>176</v>
      </c>
      <c r="S1535" s="320"/>
      <c r="T1535" s="320"/>
      <c r="U1535" s="320"/>
      <c r="V1535" s="493" t="s">
        <v>1350</v>
      </c>
      <c r="W1535" s="494"/>
      <c r="X1535" s="494"/>
      <c r="Y1535" s="494"/>
      <c r="Z1535" s="495"/>
      <c r="AA1535" s="320" t="s">
        <v>1348</v>
      </c>
      <c r="AB1535" s="320"/>
      <c r="AC1535" s="320"/>
      <c r="AD1535" s="320"/>
      <c r="AE1535" s="320"/>
      <c r="AF1535" s="320" t="s">
        <v>1624</v>
      </c>
      <c r="AG1535" s="320"/>
      <c r="AH1535" s="320"/>
      <c r="AI1535" s="320"/>
      <c r="AJ1535" s="320"/>
    </row>
    <row r="1536" spans="3:45" ht="12.75" customHeight="1">
      <c r="C1536" s="318"/>
      <c r="D1536" s="318"/>
      <c r="E1536" s="318"/>
      <c r="F1536" s="318"/>
      <c r="G1536" s="318"/>
      <c r="H1536" s="318"/>
      <c r="I1536" s="318"/>
      <c r="J1536" s="318"/>
      <c r="K1536" s="318"/>
      <c r="L1536" s="321"/>
      <c r="M1536" s="321"/>
      <c r="N1536" s="321"/>
      <c r="O1536" s="321"/>
      <c r="P1536" s="321"/>
      <c r="Q1536" s="321"/>
      <c r="R1536" s="321"/>
      <c r="S1536" s="321"/>
      <c r="T1536" s="321"/>
      <c r="U1536" s="321"/>
      <c r="V1536" s="496"/>
      <c r="W1536" s="497"/>
      <c r="X1536" s="497"/>
      <c r="Y1536" s="497"/>
      <c r="Z1536" s="498"/>
      <c r="AA1536" s="321"/>
      <c r="AB1536" s="321"/>
      <c r="AC1536" s="321"/>
      <c r="AD1536" s="321"/>
      <c r="AE1536" s="321"/>
      <c r="AF1536" s="321"/>
      <c r="AG1536" s="321"/>
      <c r="AH1536" s="321"/>
      <c r="AI1536" s="321"/>
      <c r="AJ1536" s="321"/>
    </row>
    <row r="1537" spans="3:36" ht="12.75" customHeight="1">
      <c r="C1537" s="318"/>
      <c r="D1537" s="318"/>
      <c r="E1537" s="318"/>
      <c r="F1537" s="318"/>
      <c r="G1537" s="318"/>
      <c r="H1537" s="318"/>
      <c r="I1537" s="318"/>
      <c r="J1537" s="318"/>
      <c r="K1537" s="318"/>
      <c r="L1537" s="321"/>
      <c r="M1537" s="321"/>
      <c r="N1537" s="321"/>
      <c r="O1537" s="321"/>
      <c r="P1537" s="321"/>
      <c r="Q1537" s="321"/>
      <c r="R1537" s="321"/>
      <c r="S1537" s="321"/>
      <c r="T1537" s="321"/>
      <c r="U1537" s="321"/>
      <c r="V1537" s="496"/>
      <c r="W1537" s="497"/>
      <c r="X1537" s="497"/>
      <c r="Y1537" s="497"/>
      <c r="Z1537" s="498"/>
      <c r="AA1537" s="321"/>
      <c r="AB1537" s="321"/>
      <c r="AC1537" s="321"/>
      <c r="AD1537" s="321"/>
      <c r="AE1537" s="321"/>
      <c r="AF1537" s="321"/>
      <c r="AG1537" s="321"/>
      <c r="AH1537" s="321"/>
      <c r="AI1537" s="321"/>
      <c r="AJ1537" s="321"/>
    </row>
    <row r="1538" spans="3:36" ht="12.75" customHeight="1">
      <c r="C1538" s="318"/>
      <c r="D1538" s="318"/>
      <c r="E1538" s="318"/>
      <c r="F1538" s="318"/>
      <c r="G1538" s="318"/>
      <c r="H1538" s="318"/>
      <c r="I1538" s="318"/>
      <c r="J1538" s="318"/>
      <c r="K1538" s="318"/>
      <c r="L1538" s="321"/>
      <c r="M1538" s="321"/>
      <c r="N1538" s="321"/>
      <c r="O1538" s="321"/>
      <c r="P1538" s="321"/>
      <c r="Q1538" s="321"/>
      <c r="R1538" s="321"/>
      <c r="S1538" s="321"/>
      <c r="T1538" s="321"/>
      <c r="U1538" s="321"/>
      <c r="V1538" s="496"/>
      <c r="W1538" s="497"/>
      <c r="X1538" s="497"/>
      <c r="Y1538" s="497"/>
      <c r="Z1538" s="498"/>
      <c r="AA1538" s="321"/>
      <c r="AB1538" s="321"/>
      <c r="AC1538" s="321"/>
      <c r="AD1538" s="321"/>
      <c r="AE1538" s="321"/>
      <c r="AF1538" s="321"/>
      <c r="AG1538" s="321"/>
      <c r="AH1538" s="321"/>
      <c r="AI1538" s="321"/>
      <c r="AJ1538" s="321"/>
    </row>
    <row r="1539" spans="3:36" ht="12.75" customHeight="1">
      <c r="C1539" s="318"/>
      <c r="D1539" s="318"/>
      <c r="E1539" s="318"/>
      <c r="F1539" s="318"/>
      <c r="G1539" s="318"/>
      <c r="H1539" s="318"/>
      <c r="I1539" s="318"/>
      <c r="J1539" s="318"/>
      <c r="K1539" s="318"/>
      <c r="L1539" s="321"/>
      <c r="M1539" s="321"/>
      <c r="N1539" s="321"/>
      <c r="O1539" s="321"/>
      <c r="P1539" s="321"/>
      <c r="Q1539" s="321"/>
      <c r="R1539" s="321"/>
      <c r="S1539" s="321"/>
      <c r="T1539" s="321"/>
      <c r="U1539" s="321"/>
      <c r="V1539" s="496"/>
      <c r="W1539" s="497"/>
      <c r="X1539" s="497"/>
      <c r="Y1539" s="497"/>
      <c r="Z1539" s="498"/>
      <c r="AA1539" s="321"/>
      <c r="AB1539" s="321"/>
      <c r="AC1539" s="321"/>
      <c r="AD1539" s="321"/>
      <c r="AE1539" s="321"/>
      <c r="AF1539" s="321"/>
      <c r="AG1539" s="321"/>
      <c r="AH1539" s="321"/>
      <c r="AI1539" s="321"/>
      <c r="AJ1539" s="321"/>
    </row>
    <row r="1540" spans="3:36" ht="12.75" customHeight="1">
      <c r="C1540" s="318"/>
      <c r="D1540" s="318"/>
      <c r="E1540" s="318"/>
      <c r="F1540" s="318"/>
      <c r="G1540" s="318"/>
      <c r="H1540" s="318"/>
      <c r="I1540" s="318"/>
      <c r="J1540" s="318"/>
      <c r="K1540" s="318"/>
      <c r="L1540" s="321"/>
      <c r="M1540" s="321"/>
      <c r="N1540" s="321"/>
      <c r="O1540" s="321"/>
      <c r="P1540" s="321"/>
      <c r="Q1540" s="321"/>
      <c r="R1540" s="321"/>
      <c r="S1540" s="321"/>
      <c r="T1540" s="321"/>
      <c r="U1540" s="321"/>
      <c r="V1540" s="496"/>
      <c r="W1540" s="497"/>
      <c r="X1540" s="497"/>
      <c r="Y1540" s="497"/>
      <c r="Z1540" s="498"/>
      <c r="AA1540" s="321"/>
      <c r="AB1540" s="321"/>
      <c r="AC1540" s="321"/>
      <c r="AD1540" s="321"/>
      <c r="AE1540" s="321"/>
      <c r="AF1540" s="321"/>
      <c r="AG1540" s="321"/>
      <c r="AH1540" s="321"/>
      <c r="AI1540" s="321"/>
      <c r="AJ1540" s="321"/>
    </row>
    <row r="1541" spans="3:36" ht="12.75" customHeight="1">
      <c r="C1541" s="318"/>
      <c r="D1541" s="318"/>
      <c r="E1541" s="318"/>
      <c r="F1541" s="318"/>
      <c r="G1541" s="318"/>
      <c r="H1541" s="318"/>
      <c r="I1541" s="318"/>
      <c r="J1541" s="318"/>
      <c r="K1541" s="318"/>
      <c r="L1541" s="321"/>
      <c r="M1541" s="321"/>
      <c r="N1541" s="321"/>
      <c r="O1541" s="321"/>
      <c r="P1541" s="321"/>
      <c r="Q1541" s="321"/>
      <c r="R1541" s="321"/>
      <c r="S1541" s="321"/>
      <c r="T1541" s="321"/>
      <c r="U1541" s="321"/>
      <c r="V1541" s="496"/>
      <c r="W1541" s="497"/>
      <c r="X1541" s="497"/>
      <c r="Y1541" s="497"/>
      <c r="Z1541" s="498"/>
      <c r="AA1541" s="321"/>
      <c r="AB1541" s="321"/>
      <c r="AC1541" s="321"/>
      <c r="AD1541" s="321"/>
      <c r="AE1541" s="321"/>
      <c r="AF1541" s="321"/>
      <c r="AG1541" s="321"/>
      <c r="AH1541" s="321"/>
      <c r="AI1541" s="321"/>
      <c r="AJ1541" s="321"/>
    </row>
    <row r="1542" spans="3:36" ht="12.75" customHeight="1">
      <c r="C1542" s="491"/>
      <c r="D1542" s="491"/>
      <c r="E1542" s="491"/>
      <c r="F1542" s="491"/>
      <c r="G1542" s="491"/>
      <c r="H1542" s="491"/>
      <c r="I1542" s="491"/>
      <c r="J1542" s="491"/>
      <c r="K1542" s="491"/>
      <c r="L1542" s="492"/>
      <c r="M1542" s="492"/>
      <c r="N1542" s="492"/>
      <c r="O1542" s="492"/>
      <c r="P1542" s="492"/>
      <c r="Q1542" s="492"/>
      <c r="R1542" s="492"/>
      <c r="S1542" s="492"/>
      <c r="T1542" s="492"/>
      <c r="U1542" s="492"/>
      <c r="V1542" s="496"/>
      <c r="W1542" s="497"/>
      <c r="X1542" s="497"/>
      <c r="Y1542" s="497"/>
      <c r="Z1542" s="498"/>
      <c r="AA1542" s="492"/>
      <c r="AB1542" s="492"/>
      <c r="AC1542" s="492"/>
      <c r="AD1542" s="492"/>
      <c r="AE1542" s="492"/>
      <c r="AF1542" s="492"/>
      <c r="AG1542" s="492"/>
      <c r="AH1542" s="492"/>
      <c r="AI1542" s="492"/>
      <c r="AJ1542" s="492"/>
    </row>
    <row r="1543" spans="3:36" ht="12.75" customHeight="1">
      <c r="C1543" s="489" t="s">
        <v>26</v>
      </c>
      <c r="D1543" s="489"/>
      <c r="E1543" s="489"/>
      <c r="F1543" s="489"/>
      <c r="G1543" s="489"/>
      <c r="H1543" s="489"/>
      <c r="I1543" s="489"/>
      <c r="J1543" s="489"/>
      <c r="K1543" s="489"/>
      <c r="L1543" s="489" t="s">
        <v>30</v>
      </c>
      <c r="M1543" s="489"/>
      <c r="N1543" s="489"/>
      <c r="O1543" s="489" t="s">
        <v>31</v>
      </c>
      <c r="P1543" s="489"/>
      <c r="Q1543" s="489"/>
      <c r="R1543" s="489" t="s">
        <v>33</v>
      </c>
      <c r="S1543" s="489"/>
      <c r="T1543" s="489"/>
      <c r="U1543" s="489"/>
      <c r="V1543" s="489" t="s">
        <v>35</v>
      </c>
      <c r="W1543" s="489"/>
      <c r="X1543" s="489"/>
      <c r="Y1543" s="489"/>
      <c r="Z1543" s="489"/>
      <c r="AA1543" s="489" t="s">
        <v>38</v>
      </c>
      <c r="AB1543" s="489"/>
      <c r="AC1543" s="489"/>
      <c r="AD1543" s="489"/>
      <c r="AE1543" s="489"/>
      <c r="AF1543" s="489" t="s">
        <v>44</v>
      </c>
      <c r="AG1543" s="489"/>
      <c r="AH1543" s="489"/>
      <c r="AI1543" s="489"/>
      <c r="AJ1543" s="489"/>
    </row>
    <row r="1544" spans="3:36" ht="12.75" customHeight="1">
      <c r="C1544" s="236" t="s">
        <v>78</v>
      </c>
      <c r="D1544" s="236"/>
      <c r="E1544" s="236"/>
      <c r="F1544" s="236"/>
      <c r="G1544" s="236"/>
      <c r="H1544" s="236"/>
      <c r="I1544" s="236"/>
      <c r="J1544" s="236"/>
      <c r="K1544" s="236"/>
      <c r="L1544" s="236"/>
      <c r="M1544" s="236"/>
      <c r="N1544" s="236"/>
      <c r="O1544" s="236"/>
      <c r="P1544" s="236"/>
      <c r="Q1544" s="236"/>
      <c r="R1544" s="236"/>
      <c r="S1544" s="236"/>
      <c r="T1544" s="236"/>
      <c r="U1544" s="236"/>
      <c r="V1544" s="236"/>
      <c r="W1544" s="236"/>
      <c r="X1544" s="236"/>
      <c r="Y1544" s="236"/>
      <c r="Z1544" s="236"/>
      <c r="AA1544" s="236"/>
      <c r="AB1544" s="236"/>
      <c r="AC1544" s="236"/>
      <c r="AD1544" s="236"/>
      <c r="AE1544" s="236"/>
      <c r="AF1544" s="236"/>
      <c r="AG1544" s="236"/>
      <c r="AH1544" s="236"/>
      <c r="AI1544" s="236"/>
      <c r="AJ1544" s="236"/>
    </row>
    <row r="1545" spans="3:36" ht="12.75" customHeight="1">
      <c r="C1545" s="263" t="s">
        <v>1504</v>
      </c>
      <c r="D1545" s="263"/>
      <c r="E1545" s="263"/>
      <c r="F1545" s="263"/>
      <c r="G1545" s="263"/>
      <c r="H1545" s="263"/>
      <c r="I1545" s="263"/>
      <c r="J1545" s="263"/>
      <c r="K1545" s="263"/>
      <c r="L1545" s="448" t="s">
        <v>1517</v>
      </c>
      <c r="M1545" s="448"/>
      <c r="N1545" s="448"/>
      <c r="O1545" s="449">
        <v>1.75</v>
      </c>
      <c r="P1545" s="449"/>
      <c r="Q1545" s="449"/>
      <c r="R1545" s="490">
        <v>44377</v>
      </c>
      <c r="S1545" s="490"/>
      <c r="T1545" s="490"/>
      <c r="U1545" s="490"/>
      <c r="V1545" s="265">
        <v>470000</v>
      </c>
      <c r="W1545" s="265"/>
      <c r="X1545" s="265"/>
      <c r="Y1545" s="265"/>
      <c r="Z1545" s="265"/>
      <c r="AA1545" s="265">
        <v>470000</v>
      </c>
      <c r="AB1545" s="265"/>
      <c r="AC1545" s="265"/>
      <c r="AD1545" s="265"/>
      <c r="AE1545" s="265"/>
      <c r="AF1545" s="265">
        <v>470000</v>
      </c>
      <c r="AG1545" s="265"/>
      <c r="AH1545" s="265"/>
      <c r="AI1545" s="265"/>
      <c r="AJ1545" s="265"/>
    </row>
    <row r="1546" spans="3:36" ht="12.75" hidden="1" customHeight="1">
      <c r="C1546" s="228"/>
      <c r="D1546" s="228"/>
      <c r="E1546" s="228"/>
      <c r="F1546" s="228"/>
      <c r="G1546" s="228"/>
      <c r="H1546" s="228"/>
      <c r="I1546" s="228"/>
      <c r="J1546" s="228"/>
      <c r="K1546" s="228"/>
      <c r="L1546" s="451"/>
      <c r="M1546" s="451"/>
      <c r="N1546" s="451"/>
      <c r="O1546" s="452"/>
      <c r="P1546" s="452"/>
      <c r="Q1546" s="452"/>
      <c r="R1546" s="453"/>
      <c r="S1546" s="453"/>
      <c r="T1546" s="453"/>
      <c r="U1546" s="453"/>
      <c r="V1546" s="199"/>
      <c r="W1546" s="199"/>
      <c r="X1546" s="199"/>
      <c r="Y1546" s="199"/>
      <c r="Z1546" s="199"/>
      <c r="AA1546" s="199"/>
      <c r="AB1546" s="199"/>
      <c r="AC1546" s="199"/>
      <c r="AD1546" s="199"/>
      <c r="AE1546" s="199"/>
      <c r="AF1546" s="199"/>
      <c r="AG1546" s="199"/>
      <c r="AH1546" s="199"/>
      <c r="AI1546" s="199"/>
      <c r="AJ1546" s="199"/>
    </row>
    <row r="1547" spans="3:36" ht="12.75" customHeight="1">
      <c r="C1547" s="454" t="s">
        <v>582</v>
      </c>
      <c r="D1547" s="454"/>
      <c r="E1547" s="454"/>
      <c r="F1547" s="454"/>
      <c r="G1547" s="454"/>
      <c r="H1547" s="454"/>
      <c r="I1547" s="454"/>
      <c r="J1547" s="454"/>
      <c r="K1547" s="454"/>
      <c r="L1547" s="455" t="s">
        <v>0</v>
      </c>
      <c r="M1547" s="455"/>
      <c r="N1547" s="455"/>
      <c r="O1547" s="456" t="s">
        <v>0</v>
      </c>
      <c r="P1547" s="456"/>
      <c r="Q1547" s="456"/>
      <c r="R1547" s="457" t="s">
        <v>0</v>
      </c>
      <c r="S1547" s="457"/>
      <c r="T1547" s="457"/>
      <c r="U1547" s="457"/>
      <c r="V1547" s="458">
        <f>SUM(V1545:Z1546)</f>
        <v>470000</v>
      </c>
      <c r="W1547" s="458"/>
      <c r="X1547" s="458"/>
      <c r="Y1547" s="458"/>
      <c r="Z1547" s="458"/>
      <c r="AA1547" s="458">
        <f>SUM(AA1545:AE1546)</f>
        <v>470000</v>
      </c>
      <c r="AB1547" s="458"/>
      <c r="AC1547" s="458"/>
      <c r="AD1547" s="458"/>
      <c r="AE1547" s="458"/>
      <c r="AF1547" s="458">
        <f>SUM(AF1545:AJ1546)</f>
        <v>470000</v>
      </c>
      <c r="AG1547" s="458"/>
      <c r="AH1547" s="458"/>
      <c r="AI1547" s="458"/>
      <c r="AJ1547" s="458"/>
    </row>
    <row r="1548" spans="3:36" ht="12.75" customHeight="1">
      <c r="C1548" s="447" t="s">
        <v>466</v>
      </c>
      <c r="D1548" s="447"/>
      <c r="E1548" s="447"/>
      <c r="F1548" s="447"/>
      <c r="G1548" s="447"/>
      <c r="H1548" s="447"/>
      <c r="I1548" s="447"/>
      <c r="J1548" s="447"/>
      <c r="K1548" s="447"/>
      <c r="L1548" s="447"/>
      <c r="M1548" s="447"/>
      <c r="N1548" s="447"/>
      <c r="O1548" s="447"/>
      <c r="P1548" s="447"/>
      <c r="Q1548" s="447"/>
      <c r="R1548" s="447"/>
      <c r="S1548" s="447"/>
      <c r="T1548" s="447"/>
      <c r="U1548" s="447"/>
      <c r="V1548" s="447"/>
      <c r="W1548" s="447"/>
      <c r="X1548" s="447"/>
      <c r="Y1548" s="447"/>
      <c r="Z1548" s="447"/>
      <c r="AA1548" s="447"/>
      <c r="AB1548" s="447"/>
      <c r="AC1548" s="447"/>
      <c r="AD1548" s="447"/>
      <c r="AE1548" s="447"/>
      <c r="AF1548" s="447"/>
      <c r="AG1548" s="447"/>
      <c r="AH1548" s="447"/>
      <c r="AI1548" s="447"/>
      <c r="AJ1548" s="447"/>
    </row>
    <row r="1549" spans="3:36" ht="12.75" customHeight="1">
      <c r="C1549" s="263" t="s">
        <v>1504</v>
      </c>
      <c r="D1549" s="263"/>
      <c r="E1549" s="263"/>
      <c r="F1549" s="263"/>
      <c r="G1549" s="263"/>
      <c r="H1549" s="263"/>
      <c r="I1549" s="263"/>
      <c r="J1549" s="263"/>
      <c r="K1549" s="263"/>
      <c r="L1549" s="448" t="s">
        <v>1517</v>
      </c>
      <c r="M1549" s="448"/>
      <c r="N1549" s="448"/>
      <c r="O1549" s="449">
        <v>1.75</v>
      </c>
      <c r="P1549" s="449"/>
      <c r="Q1549" s="449"/>
      <c r="R1549" s="450"/>
      <c r="S1549" s="450"/>
      <c r="T1549" s="450"/>
      <c r="U1549" s="450"/>
      <c r="V1549" s="265"/>
      <c r="W1549" s="265"/>
      <c r="X1549" s="265"/>
      <c r="Y1549" s="265"/>
      <c r="Z1549" s="265"/>
      <c r="AA1549" s="265"/>
      <c r="AB1549" s="265"/>
      <c r="AC1549" s="265"/>
      <c r="AD1549" s="265"/>
      <c r="AE1549" s="265"/>
      <c r="AF1549" s="265">
        <v>0</v>
      </c>
      <c r="AG1549" s="265"/>
      <c r="AH1549" s="265"/>
      <c r="AI1549" s="265"/>
      <c r="AJ1549" s="265"/>
    </row>
    <row r="1550" spans="3:36" ht="12.75" hidden="1" customHeight="1">
      <c r="C1550" s="228"/>
      <c r="D1550" s="228"/>
      <c r="E1550" s="228"/>
      <c r="F1550" s="228"/>
      <c r="G1550" s="228"/>
      <c r="H1550" s="228"/>
      <c r="I1550" s="228"/>
      <c r="J1550" s="228"/>
      <c r="K1550" s="228"/>
      <c r="L1550" s="451"/>
      <c r="M1550" s="451"/>
      <c r="N1550" s="451"/>
      <c r="O1550" s="452"/>
      <c r="P1550" s="452"/>
      <c r="Q1550" s="452"/>
      <c r="R1550" s="453"/>
      <c r="S1550" s="453"/>
      <c r="T1550" s="453"/>
      <c r="U1550" s="453"/>
      <c r="V1550" s="199"/>
      <c r="W1550" s="199"/>
      <c r="X1550" s="199"/>
      <c r="Y1550" s="199"/>
      <c r="Z1550" s="199"/>
      <c r="AA1550" s="199"/>
      <c r="AB1550" s="199"/>
      <c r="AC1550" s="199"/>
      <c r="AD1550" s="199"/>
      <c r="AE1550" s="199"/>
      <c r="AF1550" s="199"/>
      <c r="AG1550" s="199"/>
      <c r="AH1550" s="199"/>
      <c r="AI1550" s="199"/>
      <c r="AJ1550" s="199"/>
    </row>
    <row r="1551" spans="3:36" ht="12.75" hidden="1" customHeight="1">
      <c r="C1551" s="228"/>
      <c r="D1551" s="228"/>
      <c r="E1551" s="228"/>
      <c r="F1551" s="228"/>
      <c r="G1551" s="228"/>
      <c r="H1551" s="228"/>
      <c r="I1551" s="228"/>
      <c r="J1551" s="228"/>
      <c r="K1551" s="228"/>
      <c r="L1551" s="451"/>
      <c r="M1551" s="451"/>
      <c r="N1551" s="451"/>
      <c r="O1551" s="452"/>
      <c r="P1551" s="452"/>
      <c r="Q1551" s="452"/>
      <c r="R1551" s="453"/>
      <c r="S1551" s="453"/>
      <c r="T1551" s="453"/>
      <c r="U1551" s="453"/>
      <c r="V1551" s="199"/>
      <c r="W1551" s="199"/>
      <c r="X1551" s="199"/>
      <c r="Y1551" s="199"/>
      <c r="Z1551" s="199"/>
      <c r="AA1551" s="199"/>
      <c r="AB1551" s="199"/>
      <c r="AC1551" s="199"/>
      <c r="AD1551" s="199"/>
      <c r="AE1551" s="199"/>
      <c r="AF1551" s="199"/>
      <c r="AG1551" s="199"/>
      <c r="AH1551" s="199"/>
      <c r="AI1551" s="199"/>
      <c r="AJ1551" s="199"/>
    </row>
    <row r="1552" spans="3:36" ht="12.75" customHeight="1">
      <c r="C1552" s="454" t="s">
        <v>583</v>
      </c>
      <c r="D1552" s="454"/>
      <c r="E1552" s="454"/>
      <c r="F1552" s="454"/>
      <c r="G1552" s="454"/>
      <c r="H1552" s="454"/>
      <c r="I1552" s="454"/>
      <c r="J1552" s="454"/>
      <c r="K1552" s="454"/>
      <c r="L1552" s="455" t="s">
        <v>0</v>
      </c>
      <c r="M1552" s="455"/>
      <c r="N1552" s="455"/>
      <c r="O1552" s="456" t="s">
        <v>0</v>
      </c>
      <c r="P1552" s="456"/>
      <c r="Q1552" s="456"/>
      <c r="R1552" s="457" t="s">
        <v>0</v>
      </c>
      <c r="S1552" s="457"/>
      <c r="T1552" s="457"/>
      <c r="U1552" s="457"/>
      <c r="V1552" s="458">
        <f>SUM(V1549:Z1551)</f>
        <v>0</v>
      </c>
      <c r="W1552" s="458"/>
      <c r="X1552" s="458"/>
      <c r="Y1552" s="458"/>
      <c r="Z1552" s="458"/>
      <c r="AA1552" s="458">
        <f>SUM(AA1549:AE1551)</f>
        <v>0</v>
      </c>
      <c r="AB1552" s="458"/>
      <c r="AC1552" s="458"/>
      <c r="AD1552" s="458"/>
      <c r="AE1552" s="458"/>
      <c r="AF1552" s="458">
        <f>SUM(AF1549:AJ1551)</f>
        <v>0</v>
      </c>
      <c r="AG1552" s="458"/>
      <c r="AH1552" s="458"/>
      <c r="AI1552" s="458"/>
      <c r="AJ1552" s="458"/>
    </row>
    <row r="1553" spans="1:45" ht="11.25">
      <c r="C1553" s="447" t="s">
        <v>467</v>
      </c>
      <c r="D1553" s="447"/>
      <c r="E1553" s="447"/>
      <c r="F1553" s="447"/>
      <c r="G1553" s="447"/>
      <c r="H1553" s="447"/>
      <c r="I1553" s="447"/>
      <c r="J1553" s="447"/>
      <c r="K1553" s="447"/>
      <c r="L1553" s="447"/>
      <c r="M1553" s="447"/>
      <c r="N1553" s="447"/>
      <c r="O1553" s="447"/>
      <c r="P1553" s="447"/>
      <c r="Q1553" s="447"/>
      <c r="R1553" s="447"/>
      <c r="S1553" s="447"/>
      <c r="T1553" s="447"/>
      <c r="U1553" s="447"/>
      <c r="V1553" s="447"/>
      <c r="W1553" s="447"/>
      <c r="X1553" s="447"/>
      <c r="Y1553" s="447"/>
      <c r="Z1553" s="447"/>
      <c r="AA1553" s="447"/>
      <c r="AB1553" s="447"/>
      <c r="AC1553" s="447"/>
      <c r="AD1553" s="447"/>
      <c r="AE1553" s="447"/>
      <c r="AF1553" s="447"/>
      <c r="AG1553" s="447"/>
      <c r="AH1553" s="447"/>
      <c r="AI1553" s="447"/>
      <c r="AJ1553" s="447"/>
    </row>
    <row r="1554" spans="1:45" ht="12.75" hidden="1" customHeight="1">
      <c r="C1554" s="263"/>
      <c r="D1554" s="263"/>
      <c r="E1554" s="263"/>
      <c r="F1554" s="263"/>
      <c r="G1554" s="263"/>
      <c r="H1554" s="263"/>
      <c r="I1554" s="263"/>
      <c r="J1554" s="263"/>
      <c r="K1554" s="263"/>
      <c r="L1554" s="448"/>
      <c r="M1554" s="448"/>
      <c r="N1554" s="448"/>
      <c r="O1554" s="449"/>
      <c r="P1554" s="449"/>
      <c r="Q1554" s="449"/>
      <c r="R1554" s="450"/>
      <c r="S1554" s="450"/>
      <c r="T1554" s="450"/>
      <c r="U1554" s="450"/>
      <c r="V1554" s="265"/>
      <c r="W1554" s="265"/>
      <c r="X1554" s="265"/>
      <c r="Y1554" s="265"/>
      <c r="Z1554" s="265"/>
      <c r="AA1554" s="265"/>
      <c r="AB1554" s="265"/>
      <c r="AC1554" s="265"/>
      <c r="AD1554" s="265"/>
      <c r="AE1554" s="265"/>
      <c r="AF1554" s="265">
        <v>0</v>
      </c>
      <c r="AG1554" s="265"/>
      <c r="AH1554" s="265"/>
      <c r="AI1554" s="265"/>
      <c r="AJ1554" s="265"/>
    </row>
    <row r="1555" spans="1:45" ht="12.75" hidden="1" customHeight="1">
      <c r="C1555" s="228"/>
      <c r="D1555" s="228"/>
      <c r="E1555" s="228"/>
      <c r="F1555" s="228"/>
      <c r="G1555" s="228"/>
      <c r="H1555" s="228"/>
      <c r="I1555" s="228"/>
      <c r="J1555" s="228"/>
      <c r="K1555" s="228"/>
      <c r="L1555" s="451"/>
      <c r="M1555" s="451"/>
      <c r="N1555" s="451"/>
      <c r="O1555" s="452"/>
      <c r="P1555" s="452"/>
      <c r="Q1555" s="452"/>
      <c r="R1555" s="453"/>
      <c r="S1555" s="453"/>
      <c r="T1555" s="453"/>
      <c r="U1555" s="453"/>
      <c r="V1555" s="199"/>
      <c r="W1555" s="199"/>
      <c r="X1555" s="199"/>
      <c r="Y1555" s="199"/>
      <c r="Z1555" s="199"/>
      <c r="AA1555" s="199"/>
      <c r="AB1555" s="199"/>
      <c r="AC1555" s="199"/>
      <c r="AD1555" s="199"/>
      <c r="AE1555" s="199"/>
      <c r="AF1555" s="199"/>
      <c r="AG1555" s="199"/>
      <c r="AH1555" s="199"/>
      <c r="AI1555" s="199"/>
      <c r="AJ1555" s="199"/>
    </row>
    <row r="1556" spans="1:45" ht="12.75" hidden="1" customHeight="1">
      <c r="C1556" s="228"/>
      <c r="D1556" s="228"/>
      <c r="E1556" s="228"/>
      <c r="F1556" s="228"/>
      <c r="G1556" s="228"/>
      <c r="H1556" s="228"/>
      <c r="I1556" s="228"/>
      <c r="J1556" s="228"/>
      <c r="K1556" s="228"/>
      <c r="L1556" s="451"/>
      <c r="M1556" s="451"/>
      <c r="N1556" s="451"/>
      <c r="O1556" s="452"/>
      <c r="P1556" s="452"/>
      <c r="Q1556" s="452"/>
      <c r="R1556" s="453"/>
      <c r="S1556" s="453"/>
      <c r="T1556" s="453"/>
      <c r="U1556" s="453"/>
      <c r="V1556" s="199"/>
      <c r="W1556" s="199"/>
      <c r="X1556" s="199"/>
      <c r="Y1556" s="199"/>
      <c r="Z1556" s="199"/>
      <c r="AA1556" s="199"/>
      <c r="AB1556" s="199"/>
      <c r="AC1556" s="199"/>
      <c r="AD1556" s="199"/>
      <c r="AE1556" s="199"/>
      <c r="AF1556" s="199"/>
      <c r="AG1556" s="199"/>
      <c r="AH1556" s="199"/>
      <c r="AI1556" s="199"/>
      <c r="AJ1556" s="199"/>
    </row>
    <row r="1557" spans="1:45" ht="12.75" customHeight="1">
      <c r="C1557" s="459" t="s">
        <v>584</v>
      </c>
      <c r="D1557" s="460"/>
      <c r="E1557" s="460"/>
      <c r="F1557" s="460"/>
      <c r="G1557" s="460"/>
      <c r="H1557" s="460"/>
      <c r="I1557" s="460"/>
      <c r="J1557" s="460"/>
      <c r="K1557" s="461"/>
      <c r="L1557" s="465" t="s">
        <v>0</v>
      </c>
      <c r="M1557" s="466"/>
      <c r="N1557" s="467"/>
      <c r="O1557" s="471" t="s">
        <v>0</v>
      </c>
      <c r="P1557" s="472"/>
      <c r="Q1557" s="473"/>
      <c r="R1557" s="477" t="s">
        <v>0</v>
      </c>
      <c r="S1557" s="478"/>
      <c r="T1557" s="478"/>
      <c r="U1557" s="479"/>
      <c r="V1557" s="483">
        <f>SUM(V1554:Z1556)</f>
        <v>0</v>
      </c>
      <c r="W1557" s="484"/>
      <c r="X1557" s="484"/>
      <c r="Y1557" s="484"/>
      <c r="Z1557" s="485"/>
      <c r="AA1557" s="483">
        <f>SUM(AA1554:AE1556)</f>
        <v>0</v>
      </c>
      <c r="AB1557" s="484"/>
      <c r="AC1557" s="484"/>
      <c r="AD1557" s="484"/>
      <c r="AE1557" s="485"/>
      <c r="AF1557" s="483">
        <f>SUM(AF1554:AJ1556)</f>
        <v>0</v>
      </c>
      <c r="AG1557" s="484"/>
      <c r="AH1557" s="484"/>
      <c r="AI1557" s="484"/>
      <c r="AJ1557" s="485"/>
    </row>
    <row r="1558" spans="1:45" ht="12.75" customHeight="1">
      <c r="C1558" s="462"/>
      <c r="D1558" s="463"/>
      <c r="E1558" s="463"/>
      <c r="F1558" s="463"/>
      <c r="G1558" s="463"/>
      <c r="H1558" s="463"/>
      <c r="I1558" s="463"/>
      <c r="J1558" s="463"/>
      <c r="K1558" s="464"/>
      <c r="L1558" s="468"/>
      <c r="M1558" s="469"/>
      <c r="N1558" s="470"/>
      <c r="O1558" s="474"/>
      <c r="P1558" s="475"/>
      <c r="Q1558" s="476"/>
      <c r="R1558" s="480"/>
      <c r="S1558" s="481"/>
      <c r="T1558" s="481"/>
      <c r="U1558" s="482"/>
      <c r="V1558" s="486"/>
      <c r="W1558" s="487"/>
      <c r="X1558" s="487"/>
      <c r="Y1558" s="487"/>
      <c r="Z1558" s="488"/>
      <c r="AA1558" s="486"/>
      <c r="AB1558" s="487"/>
      <c r="AC1558" s="487"/>
      <c r="AD1558" s="487"/>
      <c r="AE1558" s="488"/>
      <c r="AF1558" s="486"/>
      <c r="AG1558" s="487"/>
      <c r="AH1558" s="487"/>
      <c r="AI1558" s="487"/>
      <c r="AJ1558" s="488"/>
    </row>
    <row r="1560" spans="1:45" ht="12.75" customHeight="1">
      <c r="A1560" s="87" t="s">
        <v>443</v>
      </c>
      <c r="B1560" s="85"/>
      <c r="C1560" s="297" t="s">
        <v>445</v>
      </c>
      <c r="D1560" s="297"/>
      <c r="E1560" s="297"/>
      <c r="F1560" s="297"/>
      <c r="G1560" s="297"/>
      <c r="H1560" s="297"/>
      <c r="I1560" s="297"/>
      <c r="J1560" s="297"/>
      <c r="K1560" s="297"/>
      <c r="L1560" s="297"/>
      <c r="M1560" s="297"/>
      <c r="N1560" s="297"/>
      <c r="O1560" s="297"/>
      <c r="P1560" s="297"/>
      <c r="Q1560" s="297"/>
      <c r="R1560" s="297"/>
      <c r="S1560" s="297"/>
      <c r="T1560" s="297"/>
      <c r="U1560" s="297"/>
      <c r="V1560" s="297"/>
      <c r="W1560" s="297"/>
      <c r="X1560" s="297"/>
      <c r="Y1560" s="297"/>
      <c r="Z1560" s="297"/>
      <c r="AA1560" s="297"/>
      <c r="AB1560" s="297"/>
      <c r="AC1560" s="297"/>
      <c r="AD1560" s="297"/>
      <c r="AE1560" s="297"/>
      <c r="AF1560" s="297"/>
      <c r="AG1560" s="297"/>
      <c r="AH1560" s="297"/>
      <c r="AI1560" s="297"/>
      <c r="AJ1560" s="297"/>
      <c r="AK1560" s="297"/>
      <c r="AL1560" s="297"/>
      <c r="AM1560" s="297"/>
      <c r="AN1560" s="297"/>
      <c r="AO1560" s="297"/>
      <c r="AP1560" s="297"/>
      <c r="AQ1560" s="297"/>
      <c r="AR1560" s="297"/>
      <c r="AS1560" s="297"/>
    </row>
    <row r="1561" spans="1:45" ht="12.75" customHeight="1">
      <c r="C1561" s="208" t="s">
        <v>549</v>
      </c>
      <c r="D1561" s="208"/>
      <c r="E1561" s="208"/>
      <c r="F1561" s="208"/>
      <c r="G1561" s="208"/>
      <c r="H1561" s="208"/>
      <c r="I1561" s="208"/>
      <c r="J1561" s="208"/>
      <c r="K1561" s="208"/>
      <c r="L1561" s="208"/>
      <c r="M1561" s="208"/>
      <c r="N1561" s="208"/>
      <c r="O1561" s="208"/>
      <c r="P1561" s="208"/>
      <c r="Q1561" s="208"/>
      <c r="R1561" s="208"/>
      <c r="S1561" s="208"/>
      <c r="T1561" s="208"/>
      <c r="U1561" s="208"/>
      <c r="V1561" s="208"/>
      <c r="W1561" s="208"/>
      <c r="X1561" s="208"/>
      <c r="Y1561" s="208"/>
      <c r="Z1561" s="208"/>
      <c r="AA1561" s="208"/>
      <c r="AB1561" s="208"/>
      <c r="AC1561" s="208"/>
      <c r="AD1561" s="208"/>
      <c r="AE1561" s="208"/>
      <c r="AF1561" s="208"/>
      <c r="AG1561" s="208"/>
      <c r="AH1561" s="208"/>
      <c r="AI1561" s="208"/>
      <c r="AJ1561" s="208"/>
      <c r="AK1561" s="208"/>
      <c r="AL1561" s="208"/>
      <c r="AM1561" s="208"/>
      <c r="AN1561" s="208"/>
      <c r="AO1561" s="208"/>
      <c r="AP1561" s="208"/>
      <c r="AQ1561" s="208"/>
      <c r="AR1561" s="208"/>
      <c r="AS1561" s="208"/>
    </row>
    <row r="1562" spans="1:45" ht="12.75" customHeight="1">
      <c r="C1562" s="110"/>
      <c r="D1562" s="104"/>
      <c r="E1562" s="104"/>
      <c r="F1562" s="104"/>
      <c r="G1562" s="104"/>
      <c r="H1562" s="104"/>
    </row>
    <row r="1563" spans="1:45" ht="12.75" customHeight="1">
      <c r="C1563" s="234" t="s">
        <v>112</v>
      </c>
      <c r="D1563" s="234"/>
      <c r="E1563" s="234"/>
      <c r="F1563" s="234"/>
      <c r="G1563" s="234"/>
      <c r="H1563" s="234"/>
      <c r="I1563" s="234"/>
      <c r="J1563" s="234"/>
      <c r="K1563" s="234"/>
      <c r="L1563" s="234"/>
      <c r="M1563" s="234"/>
      <c r="N1563" s="234"/>
      <c r="O1563" s="234"/>
      <c r="P1563" s="190" t="s">
        <v>14</v>
      </c>
      <c r="Q1563" s="190"/>
      <c r="R1563" s="190"/>
      <c r="S1563" s="190"/>
      <c r="T1563" s="190"/>
      <c r="U1563" s="190"/>
      <c r="V1563" s="190"/>
      <c r="W1563" s="234" t="s">
        <v>15</v>
      </c>
      <c r="X1563" s="234"/>
      <c r="Y1563" s="234"/>
      <c r="Z1563" s="234"/>
      <c r="AA1563" s="234"/>
      <c r="AB1563" s="234"/>
      <c r="AC1563" s="234"/>
    </row>
    <row r="1564" spans="1:45" ht="12.75" customHeight="1">
      <c r="C1564" s="234"/>
      <c r="D1564" s="234"/>
      <c r="E1564" s="234"/>
      <c r="F1564" s="234"/>
      <c r="G1564" s="234"/>
      <c r="H1564" s="234"/>
      <c r="I1564" s="234"/>
      <c r="J1564" s="234"/>
      <c r="K1564" s="234"/>
      <c r="L1564" s="234"/>
      <c r="M1564" s="234"/>
      <c r="N1564" s="234"/>
      <c r="O1564" s="234"/>
      <c r="P1564" s="190"/>
      <c r="Q1564" s="190"/>
      <c r="R1564" s="190"/>
      <c r="S1564" s="190"/>
      <c r="T1564" s="190"/>
      <c r="U1564" s="190"/>
      <c r="V1564" s="190"/>
      <c r="W1564" s="234"/>
      <c r="X1564" s="234"/>
      <c r="Y1564" s="234"/>
      <c r="Z1564" s="234"/>
      <c r="AA1564" s="234"/>
      <c r="AB1564" s="234"/>
      <c r="AC1564" s="234"/>
    </row>
    <row r="1565" spans="1:45" ht="12.75" customHeight="1">
      <c r="C1565" s="235"/>
      <c r="D1565" s="235"/>
      <c r="E1565" s="235"/>
      <c r="F1565" s="235"/>
      <c r="G1565" s="235"/>
      <c r="H1565" s="235"/>
      <c r="I1565" s="235"/>
      <c r="J1565" s="235"/>
      <c r="K1565" s="235"/>
      <c r="L1565" s="235"/>
      <c r="M1565" s="235"/>
      <c r="N1565" s="235"/>
      <c r="O1565" s="235"/>
      <c r="P1565" s="191"/>
      <c r="Q1565" s="191"/>
      <c r="R1565" s="191"/>
      <c r="S1565" s="191"/>
      <c r="T1565" s="191"/>
      <c r="U1565" s="191"/>
      <c r="V1565" s="191"/>
      <c r="W1565" s="235"/>
      <c r="X1565" s="235"/>
      <c r="Y1565" s="235"/>
      <c r="Z1565" s="235"/>
      <c r="AA1565" s="235"/>
      <c r="AB1565" s="235"/>
      <c r="AC1565" s="235"/>
    </row>
    <row r="1566" spans="1:45" ht="12.75" customHeight="1">
      <c r="C1566" s="404" t="s">
        <v>1351</v>
      </c>
      <c r="D1566" s="404"/>
      <c r="E1566" s="404"/>
      <c r="F1566" s="404"/>
      <c r="G1566" s="404"/>
      <c r="H1566" s="404"/>
      <c r="I1566" s="404"/>
      <c r="J1566" s="404"/>
      <c r="K1566" s="404"/>
      <c r="L1566" s="404"/>
      <c r="M1566" s="404"/>
      <c r="N1566" s="404"/>
      <c r="O1566" s="404"/>
      <c r="P1566" s="445">
        <f>SUM(P1568:V1570)</f>
        <v>0</v>
      </c>
      <c r="Q1566" s="445"/>
      <c r="R1566" s="445"/>
      <c r="S1566" s="445"/>
      <c r="T1566" s="445"/>
      <c r="U1566" s="445"/>
      <c r="V1566" s="445"/>
      <c r="W1566" s="344">
        <f>SUM(W1568:AC1570)</f>
        <v>0</v>
      </c>
      <c r="X1566" s="344"/>
      <c r="Y1566" s="344"/>
      <c r="Z1566" s="344"/>
      <c r="AA1566" s="344"/>
      <c r="AB1566" s="344"/>
      <c r="AC1566" s="344"/>
    </row>
    <row r="1567" spans="1:45" ht="12.75" customHeight="1">
      <c r="C1567" s="405"/>
      <c r="D1567" s="405"/>
      <c r="E1567" s="405"/>
      <c r="F1567" s="405"/>
      <c r="G1567" s="405"/>
      <c r="H1567" s="405"/>
      <c r="I1567" s="405"/>
      <c r="J1567" s="405"/>
      <c r="K1567" s="405"/>
      <c r="L1567" s="405"/>
      <c r="M1567" s="405"/>
      <c r="N1567" s="405"/>
      <c r="O1567" s="405"/>
      <c r="P1567" s="446"/>
      <c r="Q1567" s="446"/>
      <c r="R1567" s="446"/>
      <c r="S1567" s="446"/>
      <c r="T1567" s="446"/>
      <c r="U1567" s="446"/>
      <c r="V1567" s="446"/>
      <c r="W1567" s="408"/>
      <c r="X1567" s="408"/>
      <c r="Y1567" s="408"/>
      <c r="Z1567" s="408"/>
      <c r="AA1567" s="408"/>
      <c r="AB1567" s="408"/>
      <c r="AC1567" s="408"/>
    </row>
    <row r="1568" spans="1:45" ht="12.75" customHeight="1">
      <c r="C1568" s="263"/>
      <c r="D1568" s="263"/>
      <c r="E1568" s="263"/>
      <c r="F1568" s="263"/>
      <c r="G1568" s="263"/>
      <c r="H1568" s="263"/>
      <c r="I1568" s="263"/>
      <c r="J1568" s="263"/>
      <c r="K1568" s="263"/>
      <c r="L1568" s="263"/>
      <c r="M1568" s="263"/>
      <c r="N1568" s="263"/>
      <c r="O1568" s="263"/>
      <c r="P1568" s="348"/>
      <c r="Q1568" s="348"/>
      <c r="R1568" s="348"/>
      <c r="S1568" s="348"/>
      <c r="T1568" s="348"/>
      <c r="U1568" s="348"/>
      <c r="V1568" s="348"/>
      <c r="W1568" s="265"/>
      <c r="X1568" s="265"/>
      <c r="Y1568" s="265"/>
      <c r="Z1568" s="265"/>
      <c r="AA1568" s="265"/>
      <c r="AB1568" s="265"/>
      <c r="AC1568" s="265"/>
    </row>
    <row r="1569" spans="3:29" ht="12.75" hidden="1" customHeight="1">
      <c r="C1569" s="228"/>
      <c r="D1569" s="228"/>
      <c r="E1569" s="228"/>
      <c r="F1569" s="228"/>
      <c r="G1569" s="228"/>
      <c r="H1569" s="228"/>
      <c r="I1569" s="228"/>
      <c r="J1569" s="228"/>
      <c r="K1569" s="228"/>
      <c r="L1569" s="228"/>
      <c r="M1569" s="228"/>
      <c r="N1569" s="228"/>
      <c r="O1569" s="228"/>
      <c r="P1569" s="229"/>
      <c r="Q1569" s="229"/>
      <c r="R1569" s="229"/>
      <c r="S1569" s="229"/>
      <c r="T1569" s="229"/>
      <c r="U1569" s="229"/>
      <c r="V1569" s="229"/>
      <c r="W1569" s="199"/>
      <c r="X1569" s="199"/>
      <c r="Y1569" s="199"/>
      <c r="Z1569" s="199"/>
      <c r="AA1569" s="199"/>
      <c r="AB1569" s="199"/>
      <c r="AC1569" s="199"/>
    </row>
    <row r="1570" spans="3:29" ht="12.75" hidden="1" customHeight="1">
      <c r="C1570" s="230"/>
      <c r="D1570" s="230"/>
      <c r="E1570" s="230"/>
      <c r="F1570" s="230"/>
      <c r="G1570" s="230"/>
      <c r="H1570" s="230"/>
      <c r="I1570" s="230"/>
      <c r="J1570" s="230"/>
      <c r="K1570" s="230"/>
      <c r="L1570" s="230"/>
      <c r="M1570" s="230"/>
      <c r="N1570" s="230"/>
      <c r="O1570" s="230"/>
      <c r="P1570" s="354"/>
      <c r="Q1570" s="354"/>
      <c r="R1570" s="354"/>
      <c r="S1570" s="354"/>
      <c r="T1570" s="354"/>
      <c r="U1570" s="354"/>
      <c r="V1570" s="354"/>
      <c r="W1570" s="231"/>
      <c r="X1570" s="231"/>
      <c r="Y1570" s="231"/>
      <c r="Z1570" s="231"/>
      <c r="AA1570" s="231"/>
      <c r="AB1570" s="231"/>
      <c r="AC1570" s="231"/>
    </row>
    <row r="1571" spans="3:29" ht="12.75" customHeight="1">
      <c r="C1571" s="404" t="s">
        <v>179</v>
      </c>
      <c r="D1571" s="404"/>
      <c r="E1571" s="404"/>
      <c r="F1571" s="404"/>
      <c r="G1571" s="404"/>
      <c r="H1571" s="404"/>
      <c r="I1571" s="404"/>
      <c r="J1571" s="404"/>
      <c r="K1571" s="404"/>
      <c r="L1571" s="404"/>
      <c r="M1571" s="404"/>
      <c r="N1571" s="404"/>
      <c r="O1571" s="404"/>
      <c r="P1571" s="445">
        <f>SUM(P1573:V1575)</f>
        <v>12166</v>
      </c>
      <c r="Q1571" s="445"/>
      <c r="R1571" s="445"/>
      <c r="S1571" s="445"/>
      <c r="T1571" s="445"/>
      <c r="U1571" s="445"/>
      <c r="V1571" s="445"/>
      <c r="W1571" s="344">
        <f>SUM(W1573:AC1575)</f>
        <v>25266</v>
      </c>
      <c r="X1571" s="344"/>
      <c r="Y1571" s="344"/>
      <c r="Z1571" s="344"/>
      <c r="AA1571" s="344"/>
      <c r="AB1571" s="344"/>
      <c r="AC1571" s="344"/>
    </row>
    <row r="1572" spans="3:29" ht="12.75" customHeight="1">
      <c r="C1572" s="405"/>
      <c r="D1572" s="405"/>
      <c r="E1572" s="405"/>
      <c r="F1572" s="405"/>
      <c r="G1572" s="405"/>
      <c r="H1572" s="405"/>
      <c r="I1572" s="405"/>
      <c r="J1572" s="405"/>
      <c r="K1572" s="405"/>
      <c r="L1572" s="405"/>
      <c r="M1572" s="405"/>
      <c r="N1572" s="405"/>
      <c r="O1572" s="405"/>
      <c r="P1572" s="446"/>
      <c r="Q1572" s="446"/>
      <c r="R1572" s="446"/>
      <c r="S1572" s="446"/>
      <c r="T1572" s="446"/>
      <c r="U1572" s="446"/>
      <c r="V1572" s="446"/>
      <c r="W1572" s="408"/>
      <c r="X1572" s="408"/>
      <c r="Y1572" s="408"/>
      <c r="Z1572" s="408"/>
      <c r="AA1572" s="408"/>
      <c r="AB1572" s="408"/>
      <c r="AC1572" s="408"/>
    </row>
    <row r="1573" spans="3:29" ht="12.75" customHeight="1">
      <c r="C1573" s="263" t="s">
        <v>1518</v>
      </c>
      <c r="D1573" s="263"/>
      <c r="E1573" s="263"/>
      <c r="F1573" s="263"/>
      <c r="G1573" s="263"/>
      <c r="H1573" s="263"/>
      <c r="I1573" s="263"/>
      <c r="J1573" s="263"/>
      <c r="K1573" s="263"/>
      <c r="L1573" s="263"/>
      <c r="M1573" s="263"/>
      <c r="N1573" s="263"/>
      <c r="O1573" s="263"/>
      <c r="P1573" s="348"/>
      <c r="Q1573" s="348"/>
      <c r="R1573" s="348"/>
      <c r="S1573" s="348"/>
      <c r="T1573" s="348"/>
      <c r="U1573" s="348"/>
      <c r="V1573" s="348"/>
      <c r="W1573" s="265"/>
      <c r="X1573" s="265"/>
      <c r="Y1573" s="265"/>
      <c r="Z1573" s="265"/>
      <c r="AA1573" s="265"/>
      <c r="AB1573" s="265"/>
      <c r="AC1573" s="265"/>
    </row>
    <row r="1574" spans="3:29" ht="12.75" customHeight="1">
      <c r="C1574" s="228" t="s">
        <v>1519</v>
      </c>
      <c r="D1574" s="228"/>
      <c r="E1574" s="228"/>
      <c r="F1574" s="228"/>
      <c r="G1574" s="228"/>
      <c r="H1574" s="228"/>
      <c r="I1574" s="228"/>
      <c r="J1574" s="228"/>
      <c r="K1574" s="228"/>
      <c r="L1574" s="228"/>
      <c r="M1574" s="228"/>
      <c r="N1574" s="228"/>
      <c r="O1574" s="228"/>
      <c r="P1574" s="229">
        <v>12166</v>
      </c>
      <c r="Q1574" s="229"/>
      <c r="R1574" s="229"/>
      <c r="S1574" s="229"/>
      <c r="T1574" s="229"/>
      <c r="U1574" s="229"/>
      <c r="V1574" s="229"/>
      <c r="W1574" s="199">
        <v>25266</v>
      </c>
      <c r="X1574" s="199"/>
      <c r="Y1574" s="199"/>
      <c r="Z1574" s="199"/>
      <c r="AA1574" s="199"/>
      <c r="AB1574" s="199"/>
      <c r="AC1574" s="199"/>
    </row>
    <row r="1575" spans="3:29" ht="12.75" hidden="1" customHeight="1">
      <c r="C1575" s="230"/>
      <c r="D1575" s="230"/>
      <c r="E1575" s="230"/>
      <c r="F1575" s="230"/>
      <c r="G1575" s="230"/>
      <c r="H1575" s="230"/>
      <c r="I1575" s="230"/>
      <c r="J1575" s="230"/>
      <c r="K1575" s="230"/>
      <c r="L1575" s="230"/>
      <c r="M1575" s="230"/>
      <c r="N1575" s="230"/>
      <c r="O1575" s="230"/>
      <c r="P1575" s="354"/>
      <c r="Q1575" s="354"/>
      <c r="R1575" s="354"/>
      <c r="S1575" s="354"/>
      <c r="T1575" s="354"/>
      <c r="U1575" s="354"/>
      <c r="V1575" s="354"/>
      <c r="W1575" s="231"/>
      <c r="X1575" s="231"/>
      <c r="Y1575" s="231"/>
      <c r="Z1575" s="231"/>
      <c r="AA1575" s="231"/>
      <c r="AB1575" s="231"/>
      <c r="AC1575" s="231"/>
    </row>
    <row r="1576" spans="3:29" ht="12.75" customHeight="1">
      <c r="C1576" s="404" t="s">
        <v>180</v>
      </c>
      <c r="D1576" s="404"/>
      <c r="E1576" s="404"/>
      <c r="F1576" s="404"/>
      <c r="G1576" s="404"/>
      <c r="H1576" s="404"/>
      <c r="I1576" s="404"/>
      <c r="J1576" s="404"/>
      <c r="K1576" s="404"/>
      <c r="L1576" s="404"/>
      <c r="M1576" s="404"/>
      <c r="N1576" s="404"/>
      <c r="O1576" s="404"/>
      <c r="P1576" s="445">
        <f>SUM(P1578:V1580)</f>
        <v>0</v>
      </c>
      <c r="Q1576" s="445"/>
      <c r="R1576" s="445"/>
      <c r="S1576" s="445"/>
      <c r="T1576" s="445"/>
      <c r="U1576" s="445"/>
      <c r="V1576" s="445"/>
      <c r="W1576" s="344">
        <f>SUM(W1578:AC1580)</f>
        <v>0</v>
      </c>
      <c r="X1576" s="344"/>
      <c r="Y1576" s="344"/>
      <c r="Z1576" s="344"/>
      <c r="AA1576" s="344"/>
      <c r="AB1576" s="344"/>
      <c r="AC1576" s="344"/>
    </row>
    <row r="1577" spans="3:29" ht="12.75" customHeight="1">
      <c r="C1577" s="405"/>
      <c r="D1577" s="405"/>
      <c r="E1577" s="405"/>
      <c r="F1577" s="405"/>
      <c r="G1577" s="405"/>
      <c r="H1577" s="405"/>
      <c r="I1577" s="405"/>
      <c r="J1577" s="405"/>
      <c r="K1577" s="405"/>
      <c r="L1577" s="405"/>
      <c r="M1577" s="405"/>
      <c r="N1577" s="405"/>
      <c r="O1577" s="405"/>
      <c r="P1577" s="446"/>
      <c r="Q1577" s="446"/>
      <c r="R1577" s="446"/>
      <c r="S1577" s="446"/>
      <c r="T1577" s="446"/>
      <c r="U1577" s="446"/>
      <c r="V1577" s="446"/>
      <c r="W1577" s="408"/>
      <c r="X1577" s="408"/>
      <c r="Y1577" s="408"/>
      <c r="Z1577" s="408"/>
      <c r="AA1577" s="408"/>
      <c r="AB1577" s="408"/>
      <c r="AC1577" s="408"/>
    </row>
    <row r="1578" spans="3:29" ht="12.75" customHeight="1">
      <c r="C1578" s="263"/>
      <c r="D1578" s="263"/>
      <c r="E1578" s="263"/>
      <c r="F1578" s="263"/>
      <c r="G1578" s="263"/>
      <c r="H1578" s="263"/>
      <c r="I1578" s="263"/>
      <c r="J1578" s="263"/>
      <c r="K1578" s="263"/>
      <c r="L1578" s="263"/>
      <c r="M1578" s="263"/>
      <c r="N1578" s="263"/>
      <c r="O1578" s="263"/>
      <c r="P1578" s="265"/>
      <c r="Q1578" s="265"/>
      <c r="R1578" s="265"/>
      <c r="S1578" s="265"/>
      <c r="T1578" s="265"/>
      <c r="U1578" s="265"/>
      <c r="V1578" s="265"/>
      <c r="W1578" s="265"/>
      <c r="X1578" s="265"/>
      <c r="Y1578" s="265"/>
      <c r="Z1578" s="265"/>
      <c r="AA1578" s="265"/>
      <c r="AB1578" s="265"/>
      <c r="AC1578" s="265"/>
    </row>
    <row r="1579" spans="3:29" ht="12.75" hidden="1" customHeight="1">
      <c r="C1579" s="228"/>
      <c r="D1579" s="228"/>
      <c r="E1579" s="228"/>
      <c r="F1579" s="228"/>
      <c r="G1579" s="228"/>
      <c r="H1579" s="228"/>
      <c r="I1579" s="228"/>
      <c r="J1579" s="228"/>
      <c r="K1579" s="228"/>
      <c r="L1579" s="228"/>
      <c r="M1579" s="228"/>
      <c r="N1579" s="228"/>
      <c r="O1579" s="228"/>
      <c r="P1579" s="199"/>
      <c r="Q1579" s="199"/>
      <c r="R1579" s="199"/>
      <c r="S1579" s="199"/>
      <c r="T1579" s="199"/>
      <c r="U1579" s="199"/>
      <c r="V1579" s="199"/>
      <c r="W1579" s="199"/>
      <c r="X1579" s="199"/>
      <c r="Y1579" s="199"/>
      <c r="Z1579" s="199"/>
      <c r="AA1579" s="199"/>
      <c r="AB1579" s="199"/>
      <c r="AC1579" s="199"/>
    </row>
    <row r="1580" spans="3:29" ht="12.75" hidden="1" customHeight="1">
      <c r="C1580" s="230"/>
      <c r="D1580" s="230"/>
      <c r="E1580" s="230"/>
      <c r="F1580" s="230"/>
      <c r="G1580" s="230"/>
      <c r="H1580" s="230"/>
      <c r="I1580" s="230"/>
      <c r="J1580" s="230"/>
      <c r="K1580" s="230"/>
      <c r="L1580" s="230"/>
      <c r="M1580" s="230"/>
      <c r="N1580" s="230"/>
      <c r="O1580" s="230"/>
      <c r="P1580" s="231"/>
      <c r="Q1580" s="231"/>
      <c r="R1580" s="231"/>
      <c r="S1580" s="231"/>
      <c r="T1580" s="231"/>
      <c r="U1580" s="231"/>
      <c r="V1580" s="231"/>
      <c r="W1580" s="231"/>
      <c r="X1580" s="231"/>
      <c r="Y1580" s="231"/>
      <c r="Z1580" s="231"/>
      <c r="AA1580" s="231"/>
      <c r="AB1580" s="231"/>
      <c r="AC1580" s="231"/>
    </row>
    <row r="1581" spans="3:29" ht="12.75" customHeight="1">
      <c r="C1581" s="404" t="s">
        <v>181</v>
      </c>
      <c r="D1581" s="404"/>
      <c r="E1581" s="404"/>
      <c r="F1581" s="404"/>
      <c r="G1581" s="404"/>
      <c r="H1581" s="404"/>
      <c r="I1581" s="404"/>
      <c r="J1581" s="404"/>
      <c r="K1581" s="404"/>
      <c r="L1581" s="404"/>
      <c r="M1581" s="404"/>
      <c r="N1581" s="404"/>
      <c r="O1581" s="404"/>
      <c r="P1581" s="344">
        <f>SUM(P1583:V1584)</f>
        <v>0</v>
      </c>
      <c r="Q1581" s="344"/>
      <c r="R1581" s="344"/>
      <c r="S1581" s="344"/>
      <c r="T1581" s="344"/>
      <c r="U1581" s="344"/>
      <c r="V1581" s="344"/>
      <c r="W1581" s="344">
        <f>SUM(W1583:AC1584)</f>
        <v>0</v>
      </c>
      <c r="X1581" s="344"/>
      <c r="Y1581" s="344"/>
      <c r="Z1581" s="344"/>
      <c r="AA1581" s="344"/>
      <c r="AB1581" s="344"/>
      <c r="AC1581" s="344"/>
    </row>
    <row r="1582" spans="3:29" ht="12.75" customHeight="1">
      <c r="C1582" s="405"/>
      <c r="D1582" s="405"/>
      <c r="E1582" s="405"/>
      <c r="F1582" s="405"/>
      <c r="G1582" s="405"/>
      <c r="H1582" s="405"/>
      <c r="I1582" s="405"/>
      <c r="J1582" s="405"/>
      <c r="K1582" s="405"/>
      <c r="L1582" s="405"/>
      <c r="M1582" s="405"/>
      <c r="N1582" s="405"/>
      <c r="O1582" s="405"/>
      <c r="P1582" s="408"/>
      <c r="Q1582" s="408"/>
      <c r="R1582" s="408"/>
      <c r="S1582" s="408"/>
      <c r="T1582" s="408"/>
      <c r="U1582" s="408"/>
      <c r="V1582" s="408"/>
      <c r="W1582" s="408"/>
      <c r="X1582" s="408"/>
      <c r="Y1582" s="408"/>
      <c r="Z1582" s="408"/>
      <c r="AA1582" s="408"/>
      <c r="AB1582" s="408"/>
      <c r="AC1582" s="408"/>
    </row>
    <row r="1583" spans="3:29" ht="12.75" customHeight="1">
      <c r="C1583" s="232"/>
      <c r="D1583" s="232"/>
      <c r="E1583" s="232"/>
      <c r="F1583" s="232"/>
      <c r="G1583" s="232"/>
      <c r="H1583" s="232"/>
      <c r="I1583" s="232"/>
      <c r="J1583" s="232"/>
      <c r="K1583" s="232"/>
      <c r="L1583" s="232"/>
      <c r="M1583" s="232"/>
      <c r="N1583" s="232"/>
      <c r="O1583" s="232"/>
      <c r="P1583" s="233"/>
      <c r="Q1583" s="233"/>
      <c r="R1583" s="233"/>
      <c r="S1583" s="233"/>
      <c r="T1583" s="233"/>
      <c r="U1583" s="233"/>
      <c r="V1583" s="233"/>
      <c r="W1583" s="233"/>
      <c r="X1583" s="233"/>
      <c r="Y1583" s="233"/>
      <c r="Z1583" s="233"/>
      <c r="AA1583" s="233"/>
      <c r="AB1583" s="233"/>
      <c r="AC1583" s="233"/>
    </row>
    <row r="1584" spans="3:29" ht="12.75" hidden="1" customHeight="1">
      <c r="C1584" s="230"/>
      <c r="D1584" s="230"/>
      <c r="E1584" s="230"/>
      <c r="F1584" s="230"/>
      <c r="G1584" s="230"/>
      <c r="H1584" s="230"/>
      <c r="I1584" s="230"/>
      <c r="J1584" s="230"/>
      <c r="K1584" s="230"/>
      <c r="L1584" s="230"/>
      <c r="M1584" s="230"/>
      <c r="N1584" s="230"/>
      <c r="O1584" s="230"/>
      <c r="P1584" s="231"/>
      <c r="Q1584" s="231"/>
      <c r="R1584" s="231"/>
      <c r="S1584" s="231"/>
      <c r="T1584" s="231"/>
      <c r="U1584" s="231"/>
      <c r="V1584" s="231"/>
      <c r="W1584" s="231"/>
      <c r="X1584" s="231"/>
      <c r="Y1584" s="231"/>
      <c r="Z1584" s="231"/>
      <c r="AA1584" s="231"/>
      <c r="AB1584" s="231"/>
      <c r="AC1584" s="231"/>
    </row>
    <row r="1585" spans="1:45" ht="12.75" customHeight="1">
      <c r="C1585" s="444" t="s">
        <v>36</v>
      </c>
      <c r="D1585" s="444"/>
      <c r="E1585" s="444"/>
      <c r="F1585" s="444"/>
      <c r="G1585" s="444"/>
      <c r="H1585" s="444"/>
      <c r="I1585" s="444"/>
      <c r="J1585" s="444"/>
      <c r="K1585" s="444"/>
      <c r="L1585" s="444"/>
      <c r="M1585" s="444"/>
      <c r="N1585" s="444"/>
      <c r="O1585" s="444"/>
      <c r="P1585" s="176">
        <f>P1581+P1576+P1571+P1566</f>
        <v>12166</v>
      </c>
      <c r="Q1585" s="444"/>
      <c r="R1585" s="444"/>
      <c r="S1585" s="444"/>
      <c r="T1585" s="444"/>
      <c r="U1585" s="444"/>
      <c r="V1585" s="444"/>
      <c r="W1585" s="176">
        <f>W1581+W1576+W1571+W1566</f>
        <v>25266</v>
      </c>
      <c r="X1585" s="444"/>
      <c r="Y1585" s="444"/>
      <c r="Z1585" s="444"/>
      <c r="AA1585" s="444"/>
      <c r="AB1585" s="444"/>
      <c r="AC1585" s="444"/>
    </row>
    <row r="1587" spans="1:45" ht="15">
      <c r="A1587" s="86" t="s">
        <v>468</v>
      </c>
      <c r="B1587" s="83"/>
      <c r="C1587" s="376" t="s">
        <v>469</v>
      </c>
      <c r="D1587" s="376"/>
      <c r="E1587" s="376"/>
      <c r="F1587" s="376"/>
      <c r="G1587" s="376"/>
      <c r="H1587" s="376"/>
      <c r="I1587" s="376"/>
      <c r="J1587" s="376"/>
      <c r="K1587" s="376"/>
      <c r="L1587" s="376"/>
      <c r="M1587" s="376"/>
      <c r="N1587" s="376"/>
      <c r="O1587" s="376"/>
      <c r="P1587" s="376"/>
      <c r="Q1587" s="376"/>
      <c r="R1587" s="376"/>
      <c r="S1587" s="376"/>
      <c r="T1587" s="376"/>
      <c r="U1587" s="376"/>
      <c r="V1587" s="376"/>
      <c r="W1587" s="376"/>
      <c r="X1587" s="376"/>
      <c r="Y1587" s="376"/>
      <c r="Z1587" s="376"/>
      <c r="AA1587" s="376"/>
      <c r="AB1587" s="376"/>
      <c r="AC1587" s="376"/>
      <c r="AD1587" s="376"/>
      <c r="AE1587" s="376"/>
      <c r="AF1587" s="376"/>
      <c r="AG1587" s="376"/>
      <c r="AH1587" s="376"/>
      <c r="AI1587" s="376"/>
      <c r="AJ1587" s="376"/>
      <c r="AK1587" s="376"/>
      <c r="AL1587" s="376"/>
      <c r="AM1587" s="376"/>
      <c r="AN1587" s="376"/>
      <c r="AO1587" s="376"/>
      <c r="AP1587" s="376"/>
      <c r="AQ1587" s="376"/>
      <c r="AR1587" s="376"/>
      <c r="AS1587" s="376"/>
    </row>
    <row r="1589" spans="1:45" ht="12.75" customHeight="1">
      <c r="A1589" s="87" t="s">
        <v>12</v>
      </c>
      <c r="B1589" s="85"/>
      <c r="C1589" s="433" t="s">
        <v>470</v>
      </c>
      <c r="D1589" s="433"/>
      <c r="E1589" s="433"/>
      <c r="F1589" s="433"/>
      <c r="G1589" s="433"/>
      <c r="H1589" s="433"/>
      <c r="I1589" s="433"/>
      <c r="J1589" s="433"/>
      <c r="K1589" s="433"/>
      <c r="L1589" s="433"/>
      <c r="M1589" s="433"/>
      <c r="N1589" s="433"/>
      <c r="O1589" s="433"/>
      <c r="P1589" s="433"/>
      <c r="Q1589" s="433"/>
      <c r="R1589" s="433"/>
      <c r="S1589" s="433"/>
      <c r="T1589" s="433"/>
      <c r="U1589" s="433"/>
      <c r="V1589" s="433"/>
      <c r="W1589" s="433"/>
      <c r="X1589" s="433"/>
      <c r="Y1589" s="433"/>
      <c r="Z1589" s="433"/>
      <c r="AA1589" s="433"/>
      <c r="AB1589" s="433"/>
      <c r="AC1589" s="433"/>
      <c r="AD1589" s="433"/>
      <c r="AE1589" s="433"/>
      <c r="AF1589" s="433"/>
      <c r="AG1589" s="433"/>
      <c r="AH1589" s="433"/>
      <c r="AI1589" s="433"/>
      <c r="AJ1589" s="433"/>
      <c r="AK1589" s="433"/>
      <c r="AL1589" s="433"/>
      <c r="AM1589" s="433"/>
      <c r="AN1589" s="433"/>
      <c r="AO1589" s="433"/>
      <c r="AP1589" s="433"/>
      <c r="AQ1589" s="433"/>
      <c r="AR1589" s="433"/>
      <c r="AS1589" s="433"/>
    </row>
    <row r="1590" spans="1:45" ht="12.75" customHeight="1">
      <c r="A1590" s="11"/>
      <c r="C1590" s="311" t="s">
        <v>550</v>
      </c>
      <c r="D1590" s="311"/>
      <c r="E1590" s="311"/>
      <c r="F1590" s="311"/>
      <c r="G1590" s="311"/>
      <c r="H1590" s="311"/>
      <c r="I1590" s="311"/>
      <c r="J1590" s="311"/>
      <c r="K1590" s="311"/>
      <c r="L1590" s="311"/>
      <c r="M1590" s="311"/>
      <c r="N1590" s="311"/>
      <c r="O1590" s="311"/>
      <c r="P1590" s="311"/>
      <c r="Q1590" s="311"/>
      <c r="R1590" s="311"/>
      <c r="S1590" s="311"/>
      <c r="T1590" s="311"/>
      <c r="U1590" s="311"/>
      <c r="V1590" s="311"/>
      <c r="W1590" s="311"/>
      <c r="X1590" s="311"/>
      <c r="Y1590" s="311"/>
      <c r="Z1590" s="311"/>
      <c r="AA1590" s="311"/>
      <c r="AB1590" s="311"/>
      <c r="AC1590" s="311"/>
      <c r="AD1590" s="311"/>
      <c r="AE1590" s="311"/>
      <c r="AF1590" s="311"/>
      <c r="AG1590" s="311"/>
      <c r="AH1590" s="311"/>
      <c r="AI1590" s="311"/>
      <c r="AJ1590" s="311"/>
      <c r="AK1590" s="311"/>
      <c r="AL1590" s="311"/>
      <c r="AM1590" s="311"/>
      <c r="AN1590" s="311"/>
      <c r="AO1590" s="311"/>
      <c r="AP1590" s="311"/>
      <c r="AQ1590" s="311"/>
      <c r="AR1590" s="311"/>
      <c r="AS1590" s="311"/>
    </row>
    <row r="1591" spans="1:45" ht="15" customHeight="1">
      <c r="A1591" s="11"/>
      <c r="C1591" s="311"/>
      <c r="D1591" s="311"/>
      <c r="E1591" s="311"/>
      <c r="F1591" s="311"/>
      <c r="G1591" s="311"/>
      <c r="H1591" s="311"/>
      <c r="I1591" s="311"/>
      <c r="J1591" s="311"/>
      <c r="K1591" s="311"/>
      <c r="L1591" s="311"/>
      <c r="M1591" s="311"/>
      <c r="N1591" s="311"/>
      <c r="O1591" s="311"/>
      <c r="P1591" s="311"/>
      <c r="Q1591" s="311"/>
      <c r="R1591" s="311"/>
      <c r="S1591" s="311"/>
      <c r="T1591" s="311"/>
      <c r="U1591" s="311"/>
      <c r="V1591" s="311"/>
      <c r="W1591" s="311"/>
      <c r="X1591" s="311"/>
      <c r="Y1591" s="311"/>
      <c r="Z1591" s="311"/>
      <c r="AA1591" s="311"/>
      <c r="AB1591" s="311"/>
      <c r="AC1591" s="311"/>
      <c r="AD1591" s="311"/>
      <c r="AE1591" s="311"/>
      <c r="AF1591" s="311"/>
      <c r="AG1591" s="311"/>
      <c r="AH1591" s="311"/>
      <c r="AI1591" s="311"/>
      <c r="AJ1591" s="311"/>
      <c r="AK1591" s="311"/>
      <c r="AL1591" s="311"/>
      <c r="AM1591" s="311"/>
      <c r="AN1591" s="311"/>
      <c r="AO1591" s="311"/>
      <c r="AP1591" s="311"/>
      <c r="AQ1591" s="311"/>
      <c r="AR1591" s="311"/>
      <c r="AS1591" s="311"/>
    </row>
    <row r="1592" spans="1:45" ht="8.25" customHeight="1">
      <c r="A1592" s="11"/>
      <c r="C1592" s="69"/>
    </row>
    <row r="1593" spans="1:45" ht="12.75" customHeight="1">
      <c r="C1593" s="190" t="s">
        <v>183</v>
      </c>
      <c r="D1593" s="190"/>
      <c r="E1593" s="190"/>
      <c r="F1593" s="190"/>
      <c r="G1593" s="190"/>
      <c r="H1593" s="190"/>
      <c r="I1593" s="234" t="s">
        <v>1625</v>
      </c>
      <c r="J1593" s="234"/>
      <c r="K1593" s="234"/>
      <c r="L1593" s="234"/>
      <c r="M1593" s="234"/>
      <c r="N1593" s="234"/>
      <c r="O1593" s="234"/>
      <c r="P1593" s="234"/>
      <c r="Q1593" s="234" t="s">
        <v>1626</v>
      </c>
      <c r="R1593" s="234"/>
      <c r="S1593" s="234"/>
      <c r="T1593" s="234"/>
      <c r="U1593" s="234"/>
      <c r="V1593" s="234"/>
      <c r="W1593" s="234"/>
      <c r="X1593" s="234"/>
      <c r="Y1593" s="234" t="s">
        <v>182</v>
      </c>
      <c r="Z1593" s="234"/>
      <c r="AA1593" s="234"/>
      <c r="AB1593" s="234"/>
      <c r="AC1593" s="234"/>
      <c r="AD1593" s="234"/>
      <c r="AE1593" s="234"/>
      <c r="AF1593" s="234"/>
      <c r="AG1593" s="234" t="s">
        <v>36</v>
      </c>
      <c r="AH1593" s="234"/>
      <c r="AI1593" s="234"/>
      <c r="AJ1593" s="234"/>
      <c r="AK1593" s="234"/>
      <c r="AL1593" s="234"/>
      <c r="AM1593" s="234"/>
      <c r="AN1593" s="234"/>
    </row>
    <row r="1594" spans="1:45" ht="12.75" customHeight="1">
      <c r="C1594" s="190"/>
      <c r="D1594" s="190"/>
      <c r="E1594" s="190"/>
      <c r="F1594" s="190"/>
      <c r="G1594" s="190"/>
      <c r="H1594" s="190"/>
      <c r="I1594" s="234"/>
      <c r="J1594" s="234"/>
      <c r="K1594" s="234"/>
      <c r="L1594" s="234"/>
      <c r="M1594" s="234"/>
      <c r="N1594" s="234"/>
      <c r="O1594" s="234"/>
      <c r="P1594" s="234"/>
      <c r="Q1594" s="234"/>
      <c r="R1594" s="234"/>
      <c r="S1594" s="234"/>
      <c r="T1594" s="234"/>
      <c r="U1594" s="234"/>
      <c r="V1594" s="234"/>
      <c r="W1594" s="234"/>
      <c r="X1594" s="234"/>
      <c r="Y1594" s="234"/>
      <c r="Z1594" s="234"/>
      <c r="AA1594" s="234"/>
      <c r="AB1594" s="234"/>
      <c r="AC1594" s="234"/>
      <c r="AD1594" s="234"/>
      <c r="AE1594" s="234"/>
      <c r="AF1594" s="234"/>
      <c r="AG1594" s="234"/>
      <c r="AH1594" s="234"/>
      <c r="AI1594" s="234"/>
      <c r="AJ1594" s="234"/>
      <c r="AK1594" s="234"/>
      <c r="AL1594" s="234"/>
      <c r="AM1594" s="234"/>
      <c r="AN1594" s="234"/>
    </row>
    <row r="1595" spans="1:45" ht="12.75" customHeight="1">
      <c r="C1595" s="190"/>
      <c r="D1595" s="190"/>
      <c r="E1595" s="190"/>
      <c r="F1595" s="190"/>
      <c r="G1595" s="190"/>
      <c r="H1595" s="190"/>
      <c r="I1595" s="434" t="s">
        <v>14</v>
      </c>
      <c r="J1595" s="435"/>
      <c r="K1595" s="435"/>
      <c r="L1595" s="435"/>
      <c r="M1595" s="438" t="s">
        <v>450</v>
      </c>
      <c r="N1595" s="438"/>
      <c r="O1595" s="438"/>
      <c r="P1595" s="439"/>
      <c r="Q1595" s="434" t="s">
        <v>14</v>
      </c>
      <c r="R1595" s="435"/>
      <c r="S1595" s="435"/>
      <c r="T1595" s="435"/>
      <c r="U1595" s="438" t="s">
        <v>450</v>
      </c>
      <c r="V1595" s="438"/>
      <c r="W1595" s="438"/>
      <c r="X1595" s="439"/>
      <c r="Y1595" s="442" t="s">
        <v>14</v>
      </c>
      <c r="Z1595" s="438"/>
      <c r="AA1595" s="438"/>
      <c r="AB1595" s="438"/>
      <c r="AC1595" s="438" t="s">
        <v>450</v>
      </c>
      <c r="AD1595" s="438"/>
      <c r="AE1595" s="438"/>
      <c r="AF1595" s="439"/>
      <c r="AG1595" s="442" t="s">
        <v>14</v>
      </c>
      <c r="AH1595" s="438"/>
      <c r="AI1595" s="438"/>
      <c r="AJ1595" s="438"/>
      <c r="AK1595" s="438" t="s">
        <v>450</v>
      </c>
      <c r="AL1595" s="438"/>
      <c r="AM1595" s="438"/>
      <c r="AN1595" s="439"/>
    </row>
    <row r="1596" spans="1:45" ht="12.75" customHeight="1">
      <c r="C1596" s="190"/>
      <c r="D1596" s="190"/>
      <c r="E1596" s="190"/>
      <c r="F1596" s="190"/>
      <c r="G1596" s="190"/>
      <c r="H1596" s="190"/>
      <c r="I1596" s="434"/>
      <c r="J1596" s="435"/>
      <c r="K1596" s="435"/>
      <c r="L1596" s="435"/>
      <c r="M1596" s="438"/>
      <c r="N1596" s="438"/>
      <c r="O1596" s="438"/>
      <c r="P1596" s="439"/>
      <c r="Q1596" s="434"/>
      <c r="R1596" s="435"/>
      <c r="S1596" s="435"/>
      <c r="T1596" s="435"/>
      <c r="U1596" s="438"/>
      <c r="V1596" s="438"/>
      <c r="W1596" s="438"/>
      <c r="X1596" s="439"/>
      <c r="Y1596" s="442"/>
      <c r="Z1596" s="438"/>
      <c r="AA1596" s="438"/>
      <c r="AB1596" s="438"/>
      <c r="AC1596" s="438"/>
      <c r="AD1596" s="438"/>
      <c r="AE1596" s="438"/>
      <c r="AF1596" s="439"/>
      <c r="AG1596" s="442"/>
      <c r="AH1596" s="438"/>
      <c r="AI1596" s="438"/>
      <c r="AJ1596" s="438"/>
      <c r="AK1596" s="438"/>
      <c r="AL1596" s="438"/>
      <c r="AM1596" s="438"/>
      <c r="AN1596" s="439"/>
    </row>
    <row r="1597" spans="1:45" ht="12.75" customHeight="1">
      <c r="C1597" s="190"/>
      <c r="D1597" s="190"/>
      <c r="E1597" s="190"/>
      <c r="F1597" s="190"/>
      <c r="G1597" s="190"/>
      <c r="H1597" s="190"/>
      <c r="I1597" s="434"/>
      <c r="J1597" s="435"/>
      <c r="K1597" s="435"/>
      <c r="L1597" s="435"/>
      <c r="M1597" s="438"/>
      <c r="N1597" s="438"/>
      <c r="O1597" s="438"/>
      <c r="P1597" s="439"/>
      <c r="Q1597" s="434"/>
      <c r="R1597" s="435"/>
      <c r="S1597" s="435"/>
      <c r="T1597" s="435"/>
      <c r="U1597" s="438"/>
      <c r="V1597" s="438"/>
      <c r="W1597" s="438"/>
      <c r="X1597" s="439"/>
      <c r="Y1597" s="442"/>
      <c r="Z1597" s="438"/>
      <c r="AA1597" s="438"/>
      <c r="AB1597" s="438"/>
      <c r="AC1597" s="438"/>
      <c r="AD1597" s="438"/>
      <c r="AE1597" s="438"/>
      <c r="AF1597" s="439"/>
      <c r="AG1597" s="442"/>
      <c r="AH1597" s="438"/>
      <c r="AI1597" s="438"/>
      <c r="AJ1597" s="438"/>
      <c r="AK1597" s="438"/>
      <c r="AL1597" s="438"/>
      <c r="AM1597" s="438"/>
      <c r="AN1597" s="439"/>
    </row>
    <row r="1598" spans="1:45" ht="12.75" customHeight="1">
      <c r="C1598" s="190"/>
      <c r="D1598" s="190"/>
      <c r="E1598" s="190"/>
      <c r="F1598" s="190"/>
      <c r="G1598" s="190"/>
      <c r="H1598" s="190"/>
      <c r="I1598" s="434"/>
      <c r="J1598" s="435"/>
      <c r="K1598" s="435"/>
      <c r="L1598" s="435"/>
      <c r="M1598" s="438"/>
      <c r="N1598" s="438"/>
      <c r="O1598" s="438"/>
      <c r="P1598" s="439"/>
      <c r="Q1598" s="434"/>
      <c r="R1598" s="435"/>
      <c r="S1598" s="435"/>
      <c r="T1598" s="435"/>
      <c r="U1598" s="438"/>
      <c r="V1598" s="438"/>
      <c r="W1598" s="438"/>
      <c r="X1598" s="439"/>
      <c r="Y1598" s="442"/>
      <c r="Z1598" s="438"/>
      <c r="AA1598" s="438"/>
      <c r="AB1598" s="438"/>
      <c r="AC1598" s="438"/>
      <c r="AD1598" s="438"/>
      <c r="AE1598" s="438"/>
      <c r="AF1598" s="439"/>
      <c r="AG1598" s="442"/>
      <c r="AH1598" s="438"/>
      <c r="AI1598" s="438"/>
      <c r="AJ1598" s="438"/>
      <c r="AK1598" s="438"/>
      <c r="AL1598" s="438"/>
      <c r="AM1598" s="438"/>
      <c r="AN1598" s="439"/>
    </row>
    <row r="1599" spans="1:45" ht="12.75" customHeight="1">
      <c r="C1599" s="190"/>
      <c r="D1599" s="190"/>
      <c r="E1599" s="190"/>
      <c r="F1599" s="190"/>
      <c r="G1599" s="190"/>
      <c r="H1599" s="190"/>
      <c r="I1599" s="434"/>
      <c r="J1599" s="435"/>
      <c r="K1599" s="435"/>
      <c r="L1599" s="435"/>
      <c r="M1599" s="438"/>
      <c r="N1599" s="438"/>
      <c r="O1599" s="438"/>
      <c r="P1599" s="439"/>
      <c r="Q1599" s="434"/>
      <c r="R1599" s="435"/>
      <c r="S1599" s="435"/>
      <c r="T1599" s="435"/>
      <c r="U1599" s="438"/>
      <c r="V1599" s="438"/>
      <c r="W1599" s="438"/>
      <c r="X1599" s="439"/>
      <c r="Y1599" s="442"/>
      <c r="Z1599" s="438"/>
      <c r="AA1599" s="438"/>
      <c r="AB1599" s="438"/>
      <c r="AC1599" s="438"/>
      <c r="AD1599" s="438"/>
      <c r="AE1599" s="438"/>
      <c r="AF1599" s="439"/>
      <c r="AG1599" s="442"/>
      <c r="AH1599" s="438"/>
      <c r="AI1599" s="438"/>
      <c r="AJ1599" s="438"/>
      <c r="AK1599" s="438"/>
      <c r="AL1599" s="438"/>
      <c r="AM1599" s="438"/>
      <c r="AN1599" s="439"/>
    </row>
    <row r="1600" spans="1:45" ht="5.25" customHeight="1">
      <c r="C1600" s="191"/>
      <c r="D1600" s="191"/>
      <c r="E1600" s="191"/>
      <c r="F1600" s="191"/>
      <c r="G1600" s="191"/>
      <c r="H1600" s="191"/>
      <c r="I1600" s="436"/>
      <c r="J1600" s="437"/>
      <c r="K1600" s="437"/>
      <c r="L1600" s="437"/>
      <c r="M1600" s="440"/>
      <c r="N1600" s="440"/>
      <c r="O1600" s="440"/>
      <c r="P1600" s="441"/>
      <c r="Q1600" s="436"/>
      <c r="R1600" s="437"/>
      <c r="S1600" s="437"/>
      <c r="T1600" s="437"/>
      <c r="U1600" s="440"/>
      <c r="V1600" s="440"/>
      <c r="W1600" s="440"/>
      <c r="X1600" s="441"/>
      <c r="Y1600" s="443"/>
      <c r="Z1600" s="440"/>
      <c r="AA1600" s="440"/>
      <c r="AB1600" s="440"/>
      <c r="AC1600" s="440"/>
      <c r="AD1600" s="440"/>
      <c r="AE1600" s="440"/>
      <c r="AF1600" s="441"/>
      <c r="AG1600" s="443"/>
      <c r="AH1600" s="440"/>
      <c r="AI1600" s="440"/>
      <c r="AJ1600" s="440"/>
      <c r="AK1600" s="440"/>
      <c r="AL1600" s="440"/>
      <c r="AM1600" s="440"/>
      <c r="AN1600" s="441"/>
    </row>
    <row r="1601" spans="1:41" ht="12.75" customHeight="1">
      <c r="C1601" s="263" t="s">
        <v>1520</v>
      </c>
      <c r="D1601" s="263"/>
      <c r="E1601" s="263"/>
      <c r="F1601" s="263"/>
      <c r="G1601" s="263"/>
      <c r="H1601" s="263"/>
      <c r="I1601" s="428">
        <v>6532390</v>
      </c>
      <c r="J1601" s="410"/>
      <c r="K1601" s="410"/>
      <c r="L1601" s="431"/>
      <c r="M1601" s="410">
        <v>6359227</v>
      </c>
      <c r="N1601" s="410"/>
      <c r="O1601" s="410"/>
      <c r="P1601" s="411"/>
      <c r="Q1601" s="428">
        <v>0</v>
      </c>
      <c r="R1601" s="410"/>
      <c r="S1601" s="410"/>
      <c r="T1601" s="410"/>
      <c r="U1601" s="410">
        <v>215977</v>
      </c>
      <c r="V1601" s="410"/>
      <c r="W1601" s="410"/>
      <c r="X1601" s="411"/>
      <c r="Y1601" s="428"/>
      <c r="Z1601" s="410"/>
      <c r="AA1601" s="410"/>
      <c r="AB1601" s="410"/>
      <c r="AC1601" s="410"/>
      <c r="AD1601" s="410"/>
      <c r="AE1601" s="410"/>
      <c r="AF1601" s="411"/>
      <c r="AG1601" s="418">
        <f>I1601+Q1601+Y1601</f>
        <v>6532390</v>
      </c>
      <c r="AH1601" s="419"/>
      <c r="AI1601" s="419"/>
      <c r="AJ1601" s="419"/>
      <c r="AK1601" s="419">
        <f>M1601+U1601+AC1601</f>
        <v>6575204</v>
      </c>
      <c r="AL1601" s="419"/>
      <c r="AM1601" s="419"/>
      <c r="AN1601" s="425"/>
    </row>
    <row r="1602" spans="1:41" ht="12.75" customHeight="1">
      <c r="C1602" s="228" t="s">
        <v>1573</v>
      </c>
      <c r="D1602" s="228"/>
      <c r="E1602" s="228"/>
      <c r="F1602" s="228"/>
      <c r="G1602" s="228"/>
      <c r="H1602" s="228"/>
      <c r="I1602" s="429">
        <v>5642</v>
      </c>
      <c r="J1602" s="412"/>
      <c r="K1602" s="412"/>
      <c r="L1602" s="221"/>
      <c r="M1602" s="412">
        <v>4000</v>
      </c>
      <c r="N1602" s="412"/>
      <c r="O1602" s="412"/>
      <c r="P1602" s="413"/>
      <c r="Q1602" s="429">
        <v>0</v>
      </c>
      <c r="R1602" s="412"/>
      <c r="S1602" s="412"/>
      <c r="T1602" s="412"/>
      <c r="U1602" s="412">
        <v>28</v>
      </c>
      <c r="V1602" s="412"/>
      <c r="W1602" s="412"/>
      <c r="X1602" s="413"/>
      <c r="Y1602" s="429"/>
      <c r="Z1602" s="412"/>
      <c r="AA1602" s="412"/>
      <c r="AB1602" s="412"/>
      <c r="AC1602" s="412"/>
      <c r="AD1602" s="412"/>
      <c r="AE1602" s="412"/>
      <c r="AF1602" s="413"/>
      <c r="AG1602" s="420">
        <f>I1602+Q1602+Y1602</f>
        <v>5642</v>
      </c>
      <c r="AH1602" s="421"/>
      <c r="AI1602" s="421"/>
      <c r="AJ1602" s="421"/>
      <c r="AK1602" s="421">
        <f>M1602+U1602+AC1602</f>
        <v>4028</v>
      </c>
      <c r="AL1602" s="421"/>
      <c r="AM1602" s="421"/>
      <c r="AN1602" s="426"/>
    </row>
    <row r="1603" spans="1:41" ht="12.75" customHeight="1">
      <c r="C1603" s="228" t="s">
        <v>1574</v>
      </c>
      <c r="D1603" s="228"/>
      <c r="E1603" s="228"/>
      <c r="F1603" s="228"/>
      <c r="G1603" s="228"/>
      <c r="H1603" s="228"/>
      <c r="I1603" s="429">
        <v>950</v>
      </c>
      <c r="J1603" s="412"/>
      <c r="K1603" s="412"/>
      <c r="L1603" s="221"/>
      <c r="M1603" s="412">
        <v>0</v>
      </c>
      <c r="N1603" s="412"/>
      <c r="O1603" s="412"/>
      <c r="P1603" s="413"/>
      <c r="Q1603" s="429">
        <v>0</v>
      </c>
      <c r="R1603" s="412"/>
      <c r="S1603" s="412"/>
      <c r="T1603" s="412"/>
      <c r="U1603" s="412">
        <v>0</v>
      </c>
      <c r="V1603" s="412"/>
      <c r="W1603" s="412"/>
      <c r="X1603" s="413"/>
      <c r="Y1603" s="429"/>
      <c r="Z1603" s="412"/>
      <c r="AA1603" s="412"/>
      <c r="AB1603" s="412"/>
      <c r="AC1603" s="412"/>
      <c r="AD1603" s="412"/>
      <c r="AE1603" s="412"/>
      <c r="AF1603" s="413"/>
      <c r="AG1603" s="420">
        <f>I1603+Q1603+Y1603</f>
        <v>950</v>
      </c>
      <c r="AH1603" s="421"/>
      <c r="AI1603" s="421"/>
      <c r="AJ1603" s="421"/>
      <c r="AK1603" s="421">
        <f>M1603+U1603+AC1603</f>
        <v>0</v>
      </c>
      <c r="AL1603" s="421"/>
      <c r="AM1603" s="421"/>
      <c r="AN1603" s="426"/>
    </row>
    <row r="1604" spans="1:41" ht="12.75" customHeight="1">
      <c r="C1604" s="218" t="s">
        <v>1575</v>
      </c>
      <c r="D1604" s="219"/>
      <c r="E1604" s="219"/>
      <c r="F1604" s="219"/>
      <c r="G1604" s="219"/>
      <c r="H1604" s="220"/>
      <c r="I1604" s="215">
        <v>0</v>
      </c>
      <c r="J1604" s="216"/>
      <c r="K1604" s="216"/>
      <c r="L1604" s="216"/>
      <c r="M1604" s="221">
        <v>0</v>
      </c>
      <c r="N1604" s="216"/>
      <c r="O1604" s="216"/>
      <c r="P1604" s="217"/>
      <c r="Q1604" s="215">
        <v>0</v>
      </c>
      <c r="R1604" s="216"/>
      <c r="S1604" s="216"/>
      <c r="T1604" s="222"/>
      <c r="U1604" s="221">
        <v>0</v>
      </c>
      <c r="V1604" s="216"/>
      <c r="W1604" s="216"/>
      <c r="X1604" s="217"/>
      <c r="Y1604" s="223"/>
      <c r="Z1604" s="224"/>
      <c r="AA1604" s="224"/>
      <c r="AB1604" s="225"/>
      <c r="AC1604" s="226"/>
      <c r="AD1604" s="224"/>
      <c r="AE1604" s="224"/>
      <c r="AF1604" s="227"/>
      <c r="AG1604" s="420">
        <f>I1604+Q1604+Y1604</f>
        <v>0</v>
      </c>
      <c r="AH1604" s="421"/>
      <c r="AI1604" s="421"/>
      <c r="AJ1604" s="421"/>
      <c r="AK1604" s="421">
        <f t="shared" ref="AK1604:AK1610" si="182">M1604+U1604+AC1604</f>
        <v>0</v>
      </c>
      <c r="AL1604" s="421"/>
      <c r="AM1604" s="421"/>
      <c r="AN1604" s="426"/>
    </row>
    <row r="1605" spans="1:41" ht="12.75" customHeight="1">
      <c r="C1605" s="218" t="s">
        <v>1576</v>
      </c>
      <c r="D1605" s="219"/>
      <c r="E1605" s="219"/>
      <c r="F1605" s="219"/>
      <c r="G1605" s="219"/>
      <c r="H1605" s="220"/>
      <c r="I1605" s="215">
        <v>0</v>
      </c>
      <c r="J1605" s="216"/>
      <c r="K1605" s="216"/>
      <c r="L1605" s="216"/>
      <c r="M1605" s="221">
        <v>0</v>
      </c>
      <c r="N1605" s="216"/>
      <c r="O1605" s="216"/>
      <c r="P1605" s="217"/>
      <c r="Q1605" s="215">
        <v>0</v>
      </c>
      <c r="R1605" s="216"/>
      <c r="S1605" s="216"/>
      <c r="T1605" s="222"/>
      <c r="U1605" s="221">
        <v>0</v>
      </c>
      <c r="V1605" s="216"/>
      <c r="W1605" s="216"/>
      <c r="X1605" s="217"/>
      <c r="Y1605" s="223"/>
      <c r="Z1605" s="224"/>
      <c r="AA1605" s="224"/>
      <c r="AB1605" s="225"/>
      <c r="AC1605" s="226"/>
      <c r="AD1605" s="224"/>
      <c r="AE1605" s="224"/>
      <c r="AF1605" s="227"/>
      <c r="AG1605" s="420">
        <f t="shared" ref="AG1605:AG1610" si="183">I1605+Q1605+Y1605</f>
        <v>0</v>
      </c>
      <c r="AH1605" s="421"/>
      <c r="AI1605" s="421"/>
      <c r="AJ1605" s="421"/>
      <c r="AK1605" s="421">
        <f t="shared" si="182"/>
        <v>0</v>
      </c>
      <c r="AL1605" s="421"/>
      <c r="AM1605" s="421"/>
      <c r="AN1605" s="426"/>
    </row>
    <row r="1606" spans="1:41" ht="12.75" customHeight="1">
      <c r="C1606" s="218" t="s">
        <v>1577</v>
      </c>
      <c r="D1606" s="219"/>
      <c r="E1606" s="219"/>
      <c r="F1606" s="219"/>
      <c r="G1606" s="219"/>
      <c r="H1606" s="220"/>
      <c r="I1606" s="215">
        <v>0</v>
      </c>
      <c r="J1606" s="216"/>
      <c r="K1606" s="216"/>
      <c r="L1606" s="216"/>
      <c r="M1606" s="221">
        <v>0</v>
      </c>
      <c r="N1606" s="216"/>
      <c r="O1606" s="216"/>
      <c r="P1606" s="217"/>
      <c r="Q1606" s="215">
        <v>0</v>
      </c>
      <c r="R1606" s="216"/>
      <c r="S1606" s="216"/>
      <c r="T1606" s="222"/>
      <c r="U1606" s="221">
        <v>0</v>
      </c>
      <c r="V1606" s="216"/>
      <c r="W1606" s="216"/>
      <c r="X1606" s="217"/>
      <c r="Y1606" s="223"/>
      <c r="Z1606" s="224"/>
      <c r="AA1606" s="224"/>
      <c r="AB1606" s="225"/>
      <c r="AC1606" s="226"/>
      <c r="AD1606" s="224"/>
      <c r="AE1606" s="224"/>
      <c r="AF1606" s="227"/>
      <c r="AG1606" s="420">
        <f t="shared" si="183"/>
        <v>0</v>
      </c>
      <c r="AH1606" s="421"/>
      <c r="AI1606" s="421"/>
      <c r="AJ1606" s="421"/>
      <c r="AK1606" s="421">
        <f t="shared" si="182"/>
        <v>0</v>
      </c>
      <c r="AL1606" s="421"/>
      <c r="AM1606" s="421"/>
      <c r="AN1606" s="426"/>
    </row>
    <row r="1607" spans="1:41" ht="12.75" customHeight="1">
      <c r="C1607" s="218" t="s">
        <v>1611</v>
      </c>
      <c r="D1607" s="219"/>
      <c r="E1607" s="219"/>
      <c r="F1607" s="219"/>
      <c r="G1607" s="219"/>
      <c r="H1607" s="220"/>
      <c r="I1607" s="215">
        <v>0</v>
      </c>
      <c r="J1607" s="216"/>
      <c r="K1607" s="216"/>
      <c r="L1607" s="216"/>
      <c r="M1607" s="221">
        <v>0</v>
      </c>
      <c r="N1607" s="216"/>
      <c r="O1607" s="216"/>
      <c r="P1607" s="217"/>
      <c r="Q1607" s="215">
        <v>0</v>
      </c>
      <c r="R1607" s="216"/>
      <c r="S1607" s="216"/>
      <c r="T1607" s="222"/>
      <c r="U1607" s="221">
        <v>0</v>
      </c>
      <c r="V1607" s="216"/>
      <c r="W1607" s="216"/>
      <c r="X1607" s="217"/>
      <c r="Y1607" s="223"/>
      <c r="Z1607" s="224"/>
      <c r="AA1607" s="224"/>
      <c r="AB1607" s="225"/>
      <c r="AC1607" s="226"/>
      <c r="AD1607" s="224"/>
      <c r="AE1607" s="224"/>
      <c r="AF1607" s="227"/>
      <c r="AG1607" s="420">
        <f t="shared" ref="AG1607" si="184">I1607+Q1607+Y1607</f>
        <v>0</v>
      </c>
      <c r="AH1607" s="421"/>
      <c r="AI1607" s="421"/>
      <c r="AJ1607" s="421"/>
      <c r="AK1607" s="421">
        <f t="shared" ref="AK1607" si="185">M1607+U1607+AC1607</f>
        <v>0</v>
      </c>
      <c r="AL1607" s="421"/>
      <c r="AM1607" s="421"/>
      <c r="AN1607" s="426"/>
    </row>
    <row r="1608" spans="1:41" ht="12.75" customHeight="1">
      <c r="C1608" s="218" t="s">
        <v>1578</v>
      </c>
      <c r="D1608" s="219"/>
      <c r="E1608" s="219"/>
      <c r="F1608" s="219"/>
      <c r="G1608" s="219"/>
      <c r="H1608" s="220"/>
      <c r="I1608" s="215">
        <v>0</v>
      </c>
      <c r="J1608" s="216"/>
      <c r="K1608" s="216"/>
      <c r="L1608" s="216"/>
      <c r="M1608" s="221">
        <v>0</v>
      </c>
      <c r="N1608" s="216"/>
      <c r="O1608" s="216"/>
      <c r="P1608" s="217"/>
      <c r="Q1608" s="215">
        <v>0</v>
      </c>
      <c r="R1608" s="216"/>
      <c r="S1608" s="216"/>
      <c r="T1608" s="222"/>
      <c r="U1608" s="221">
        <v>0</v>
      </c>
      <c r="V1608" s="216"/>
      <c r="W1608" s="216"/>
      <c r="X1608" s="217"/>
      <c r="Y1608" s="223"/>
      <c r="Z1608" s="224"/>
      <c r="AA1608" s="224"/>
      <c r="AB1608" s="225"/>
      <c r="AC1608" s="226"/>
      <c r="AD1608" s="224"/>
      <c r="AE1608" s="224"/>
      <c r="AF1608" s="227"/>
      <c r="AG1608" s="420">
        <f t="shared" si="183"/>
        <v>0</v>
      </c>
      <c r="AH1608" s="421"/>
      <c r="AI1608" s="421"/>
      <c r="AJ1608" s="421"/>
      <c r="AK1608" s="421">
        <f t="shared" si="182"/>
        <v>0</v>
      </c>
      <c r="AL1608" s="421"/>
      <c r="AM1608" s="421"/>
      <c r="AN1608" s="426"/>
    </row>
    <row r="1609" spans="1:41" ht="12.75" customHeight="1">
      <c r="C1609" s="218" t="s">
        <v>1579</v>
      </c>
      <c r="D1609" s="219"/>
      <c r="E1609" s="219"/>
      <c r="F1609" s="219"/>
      <c r="G1609" s="219"/>
      <c r="H1609" s="220"/>
      <c r="I1609" s="215">
        <v>0</v>
      </c>
      <c r="J1609" s="216"/>
      <c r="K1609" s="216"/>
      <c r="L1609" s="216"/>
      <c r="M1609" s="221">
        <v>0</v>
      </c>
      <c r="N1609" s="216"/>
      <c r="O1609" s="216"/>
      <c r="P1609" s="217"/>
      <c r="Q1609" s="215">
        <v>0</v>
      </c>
      <c r="R1609" s="216"/>
      <c r="S1609" s="216"/>
      <c r="T1609" s="222"/>
      <c r="U1609" s="221">
        <v>0</v>
      </c>
      <c r="V1609" s="216"/>
      <c r="W1609" s="216"/>
      <c r="X1609" s="217"/>
      <c r="Y1609" s="223"/>
      <c r="Z1609" s="224"/>
      <c r="AA1609" s="224"/>
      <c r="AB1609" s="225"/>
      <c r="AC1609" s="226"/>
      <c r="AD1609" s="224"/>
      <c r="AE1609" s="224"/>
      <c r="AF1609" s="227"/>
      <c r="AG1609" s="420">
        <f t="shared" si="183"/>
        <v>0</v>
      </c>
      <c r="AH1609" s="421"/>
      <c r="AI1609" s="421"/>
      <c r="AJ1609" s="421"/>
      <c r="AK1609" s="421">
        <f t="shared" si="182"/>
        <v>0</v>
      </c>
      <c r="AL1609" s="421"/>
      <c r="AM1609" s="421"/>
      <c r="AN1609" s="426"/>
    </row>
    <row r="1610" spans="1:41" ht="12.75" customHeight="1">
      <c r="C1610" s="218" t="s">
        <v>1580</v>
      </c>
      <c r="D1610" s="219"/>
      <c r="E1610" s="219"/>
      <c r="F1610" s="219"/>
      <c r="G1610" s="219"/>
      <c r="H1610" s="220"/>
      <c r="I1610" s="215">
        <v>0</v>
      </c>
      <c r="J1610" s="216"/>
      <c r="K1610" s="216"/>
      <c r="L1610" s="216"/>
      <c r="M1610" s="221">
        <v>0</v>
      </c>
      <c r="N1610" s="216"/>
      <c r="O1610" s="216"/>
      <c r="P1610" s="217"/>
      <c r="Q1610" s="215">
        <v>0</v>
      </c>
      <c r="R1610" s="216"/>
      <c r="S1610" s="216"/>
      <c r="T1610" s="222"/>
      <c r="U1610" s="221">
        <v>0</v>
      </c>
      <c r="V1610" s="216"/>
      <c r="W1610" s="216"/>
      <c r="X1610" s="217"/>
      <c r="Y1610" s="223"/>
      <c r="Z1610" s="224"/>
      <c r="AA1610" s="224"/>
      <c r="AB1610" s="225"/>
      <c r="AC1610" s="226"/>
      <c r="AD1610" s="224"/>
      <c r="AE1610" s="224"/>
      <c r="AF1610" s="227"/>
      <c r="AG1610" s="420">
        <f t="shared" si="183"/>
        <v>0</v>
      </c>
      <c r="AH1610" s="421"/>
      <c r="AI1610" s="421"/>
      <c r="AJ1610" s="421"/>
      <c r="AK1610" s="421">
        <f t="shared" si="182"/>
        <v>0</v>
      </c>
      <c r="AL1610" s="421"/>
      <c r="AM1610" s="421"/>
      <c r="AN1610" s="426"/>
    </row>
    <row r="1611" spans="1:41" ht="12.75" customHeight="1">
      <c r="C1611" s="228" t="s">
        <v>1581</v>
      </c>
      <c r="D1611" s="228"/>
      <c r="E1611" s="228"/>
      <c r="F1611" s="228"/>
      <c r="G1611" s="228"/>
      <c r="H1611" s="228"/>
      <c r="I1611" s="429">
        <v>0</v>
      </c>
      <c r="J1611" s="412"/>
      <c r="K1611" s="412"/>
      <c r="L1611" s="221"/>
      <c r="M1611" s="412">
        <v>0</v>
      </c>
      <c r="N1611" s="412"/>
      <c r="O1611" s="412"/>
      <c r="P1611" s="413"/>
      <c r="Q1611" s="429">
        <v>0</v>
      </c>
      <c r="R1611" s="412"/>
      <c r="S1611" s="412"/>
      <c r="T1611" s="412"/>
      <c r="U1611" s="412">
        <v>0</v>
      </c>
      <c r="V1611" s="412"/>
      <c r="W1611" s="412"/>
      <c r="X1611" s="413"/>
      <c r="Y1611" s="429"/>
      <c r="Z1611" s="412"/>
      <c r="AA1611" s="412"/>
      <c r="AB1611" s="412"/>
      <c r="AC1611" s="412"/>
      <c r="AD1611" s="412"/>
      <c r="AE1611" s="412"/>
      <c r="AF1611" s="413"/>
      <c r="AG1611" s="420">
        <f>I1611+Q1611+Y1611</f>
        <v>0</v>
      </c>
      <c r="AH1611" s="421"/>
      <c r="AI1611" s="421"/>
      <c r="AJ1611" s="421"/>
      <c r="AK1611" s="421">
        <f>M1611+U1611+AC1611</f>
        <v>0</v>
      </c>
      <c r="AL1611" s="421"/>
      <c r="AM1611" s="421"/>
      <c r="AN1611" s="426"/>
    </row>
    <row r="1612" spans="1:41" ht="12.75" customHeight="1">
      <c r="C1612" s="230" t="s">
        <v>1582</v>
      </c>
      <c r="D1612" s="230"/>
      <c r="E1612" s="230"/>
      <c r="F1612" s="230"/>
      <c r="G1612" s="230"/>
      <c r="H1612" s="230"/>
      <c r="I1612" s="430">
        <v>0</v>
      </c>
      <c r="J1612" s="414"/>
      <c r="K1612" s="414"/>
      <c r="L1612" s="432"/>
      <c r="M1612" s="414">
        <v>0</v>
      </c>
      <c r="N1612" s="414"/>
      <c r="O1612" s="414"/>
      <c r="P1612" s="415"/>
      <c r="Q1612" s="430">
        <v>0</v>
      </c>
      <c r="R1612" s="414"/>
      <c r="S1612" s="414"/>
      <c r="T1612" s="414"/>
      <c r="U1612" s="414">
        <v>0</v>
      </c>
      <c r="V1612" s="414"/>
      <c r="W1612" s="414"/>
      <c r="X1612" s="415"/>
      <c r="Y1612" s="430"/>
      <c r="Z1612" s="414"/>
      <c r="AA1612" s="414"/>
      <c r="AB1612" s="414"/>
      <c r="AC1612" s="414"/>
      <c r="AD1612" s="414"/>
      <c r="AE1612" s="414"/>
      <c r="AF1612" s="415"/>
      <c r="AG1612" s="422">
        <f>I1612+Q1612+Y1612</f>
        <v>0</v>
      </c>
      <c r="AH1612" s="423"/>
      <c r="AI1612" s="423"/>
      <c r="AJ1612" s="423"/>
      <c r="AK1612" s="423">
        <f>M1612+U1612+AC1612</f>
        <v>0</v>
      </c>
      <c r="AL1612" s="423"/>
      <c r="AM1612" s="423"/>
      <c r="AN1612" s="427"/>
    </row>
    <row r="1613" spans="1:41" ht="12.75" customHeight="1">
      <c r="A1613" s="2"/>
      <c r="B1613" s="2"/>
      <c r="C1613" s="236" t="s">
        <v>36</v>
      </c>
      <c r="D1613" s="236"/>
      <c r="E1613" s="236"/>
      <c r="F1613" s="236"/>
      <c r="G1613" s="236"/>
      <c r="H1613" s="236"/>
      <c r="I1613" s="424">
        <f>SUM(I1601:L1612)</f>
        <v>6538982</v>
      </c>
      <c r="J1613" s="416"/>
      <c r="K1613" s="416"/>
      <c r="L1613" s="416"/>
      <c r="M1613" s="416">
        <f>SUM(M1601:P1612)</f>
        <v>6363227</v>
      </c>
      <c r="N1613" s="416"/>
      <c r="O1613" s="416"/>
      <c r="P1613" s="417"/>
      <c r="Q1613" s="424">
        <f>SUM(Q1601:T1612)</f>
        <v>0</v>
      </c>
      <c r="R1613" s="416"/>
      <c r="S1613" s="416"/>
      <c r="T1613" s="416"/>
      <c r="U1613" s="416">
        <f>SUM(U1601:X1612)</f>
        <v>216005</v>
      </c>
      <c r="V1613" s="416"/>
      <c r="W1613" s="416"/>
      <c r="X1613" s="417"/>
      <c r="Y1613" s="424">
        <f>SUM(Y1601:AB1612)</f>
        <v>0</v>
      </c>
      <c r="Z1613" s="416"/>
      <c r="AA1613" s="416"/>
      <c r="AB1613" s="416"/>
      <c r="AC1613" s="416">
        <f>SUM(AC1601:AF1612)</f>
        <v>0</v>
      </c>
      <c r="AD1613" s="416"/>
      <c r="AE1613" s="416"/>
      <c r="AF1613" s="417"/>
      <c r="AG1613" s="424">
        <f>SUM(AG1601:AJ1612)</f>
        <v>6538982</v>
      </c>
      <c r="AH1613" s="416"/>
      <c r="AI1613" s="416"/>
      <c r="AJ1613" s="416"/>
      <c r="AK1613" s="416">
        <f>SUM(AK1601:AN1612)</f>
        <v>6579232</v>
      </c>
      <c r="AL1613" s="416"/>
      <c r="AM1613" s="416"/>
      <c r="AN1613" s="417"/>
      <c r="AO1613" s="2"/>
    </row>
    <row r="1614" spans="1:41" ht="11.25" customHeight="1"/>
    <row r="1615" spans="1:41" ht="12.75" customHeight="1">
      <c r="A1615" s="87" t="s">
        <v>5</v>
      </c>
      <c r="B1615" s="85"/>
      <c r="C1615" s="84" t="s">
        <v>471</v>
      </c>
    </row>
    <row r="1616" spans="1:41" ht="12.75" customHeight="1">
      <c r="A1616" s="87"/>
      <c r="B1616" s="85"/>
      <c r="C1616" s="208" t="s">
        <v>1541</v>
      </c>
      <c r="D1616" s="208"/>
      <c r="E1616" s="208"/>
      <c r="F1616" s="208"/>
      <c r="G1616" s="208"/>
      <c r="H1616" s="208"/>
      <c r="I1616" s="208"/>
      <c r="J1616" s="208"/>
      <c r="K1616" s="208"/>
      <c r="L1616" s="208"/>
      <c r="M1616" s="208"/>
      <c r="N1616" s="208"/>
      <c r="O1616" s="208"/>
      <c r="P1616" s="208"/>
      <c r="Q1616" s="208"/>
      <c r="R1616" s="208"/>
      <c r="S1616" s="208"/>
      <c r="T1616" s="208"/>
      <c r="U1616" s="208"/>
      <c r="V1616" s="208"/>
      <c r="W1616" s="208"/>
      <c r="X1616" s="208"/>
      <c r="Y1616" s="208"/>
      <c r="Z1616" s="208"/>
      <c r="AA1616" s="208"/>
      <c r="AB1616" s="208"/>
      <c r="AC1616" s="208"/>
      <c r="AD1616" s="208"/>
      <c r="AE1616" s="208"/>
      <c r="AF1616" s="208"/>
      <c r="AG1616" s="208"/>
      <c r="AH1616" s="208"/>
      <c r="AI1616" s="208"/>
      <c r="AJ1616" s="208"/>
      <c r="AK1616" s="208"/>
      <c r="AL1616" s="208"/>
      <c r="AM1616" s="208"/>
      <c r="AN1616" s="208"/>
    </row>
    <row r="1617" spans="1:45" ht="12.75" hidden="1" customHeight="1">
      <c r="A1617" s="11"/>
      <c r="C1617" s="278" t="s">
        <v>1488</v>
      </c>
      <c r="D1617" s="278"/>
      <c r="E1617" s="278"/>
      <c r="F1617" s="278"/>
      <c r="G1617" s="278"/>
      <c r="H1617" s="278"/>
      <c r="I1617" s="278"/>
      <c r="J1617" s="278"/>
      <c r="K1617" s="278"/>
      <c r="L1617" s="278"/>
      <c r="M1617" s="278"/>
      <c r="N1617" s="278"/>
      <c r="O1617" s="278"/>
      <c r="P1617" s="278"/>
      <c r="Q1617" s="278"/>
      <c r="R1617" s="278"/>
      <c r="S1617" s="278"/>
      <c r="T1617" s="278"/>
      <c r="U1617" s="278"/>
      <c r="V1617" s="278"/>
      <c r="W1617" s="278"/>
      <c r="X1617" s="278"/>
      <c r="Y1617" s="278"/>
      <c r="Z1617" s="278"/>
      <c r="AA1617" s="278"/>
      <c r="AB1617" s="278"/>
      <c r="AC1617" s="278"/>
      <c r="AD1617" s="278"/>
      <c r="AE1617" s="278"/>
      <c r="AF1617" s="278"/>
      <c r="AG1617" s="278"/>
      <c r="AH1617" s="278"/>
      <c r="AI1617" s="278"/>
      <c r="AJ1617" s="278"/>
      <c r="AK1617" s="278"/>
      <c r="AL1617" s="278"/>
      <c r="AM1617" s="278"/>
      <c r="AN1617" s="278"/>
      <c r="AO1617" s="278"/>
      <c r="AP1617" s="278"/>
      <c r="AQ1617" s="278"/>
      <c r="AR1617" s="278"/>
      <c r="AS1617" s="278"/>
    </row>
    <row r="1618" spans="1:45" ht="12.75" hidden="1" customHeight="1">
      <c r="A1618" s="11"/>
      <c r="C1618" s="278"/>
      <c r="D1618" s="278"/>
      <c r="E1618" s="278"/>
      <c r="F1618" s="278"/>
      <c r="G1618" s="278"/>
      <c r="H1618" s="278"/>
      <c r="I1618" s="278"/>
      <c r="J1618" s="278"/>
      <c r="K1618" s="278"/>
      <c r="L1618" s="278"/>
      <c r="M1618" s="278"/>
      <c r="N1618" s="278"/>
      <c r="O1618" s="278"/>
      <c r="P1618" s="278"/>
      <c r="Q1618" s="278"/>
      <c r="R1618" s="278"/>
      <c r="S1618" s="278"/>
      <c r="T1618" s="278"/>
      <c r="U1618" s="278"/>
      <c r="V1618" s="278"/>
      <c r="W1618" s="278"/>
      <c r="X1618" s="278"/>
      <c r="Y1618" s="278"/>
      <c r="Z1618" s="278"/>
      <c r="AA1618" s="278"/>
      <c r="AB1618" s="278"/>
      <c r="AC1618" s="278"/>
      <c r="AD1618" s="278"/>
      <c r="AE1618" s="278"/>
      <c r="AF1618" s="278"/>
      <c r="AG1618" s="278"/>
      <c r="AH1618" s="278"/>
      <c r="AI1618" s="278"/>
      <c r="AJ1618" s="278"/>
      <c r="AK1618" s="278"/>
      <c r="AL1618" s="278"/>
      <c r="AM1618" s="278"/>
      <c r="AN1618" s="278"/>
      <c r="AO1618" s="278"/>
      <c r="AP1618" s="278"/>
      <c r="AQ1618" s="278"/>
      <c r="AR1618" s="278"/>
      <c r="AS1618" s="278"/>
    </row>
    <row r="1619" spans="1:45" ht="12.75" hidden="1" customHeight="1">
      <c r="A1619" s="11"/>
      <c r="C1619" s="278"/>
      <c r="D1619" s="278"/>
      <c r="E1619" s="278"/>
      <c r="F1619" s="278"/>
      <c r="G1619" s="278"/>
      <c r="H1619" s="278"/>
      <c r="I1619" s="278"/>
      <c r="J1619" s="278"/>
      <c r="K1619" s="278"/>
      <c r="L1619" s="278"/>
      <c r="M1619" s="278"/>
      <c r="N1619" s="278"/>
      <c r="O1619" s="278"/>
      <c r="P1619" s="278"/>
      <c r="Q1619" s="278"/>
      <c r="R1619" s="278"/>
      <c r="S1619" s="278"/>
      <c r="T1619" s="278"/>
      <c r="U1619" s="278"/>
      <c r="V1619" s="278"/>
      <c r="W1619" s="278"/>
      <c r="X1619" s="278"/>
      <c r="Y1619" s="278"/>
      <c r="Z1619" s="278"/>
      <c r="AA1619" s="278"/>
      <c r="AB1619" s="278"/>
      <c r="AC1619" s="278"/>
      <c r="AD1619" s="278"/>
      <c r="AE1619" s="278"/>
      <c r="AF1619" s="278"/>
      <c r="AG1619" s="278"/>
      <c r="AH1619" s="278"/>
      <c r="AI1619" s="278"/>
      <c r="AJ1619" s="278"/>
      <c r="AK1619" s="278"/>
      <c r="AL1619" s="278"/>
      <c r="AM1619" s="278"/>
      <c r="AN1619" s="278"/>
      <c r="AO1619" s="278"/>
      <c r="AP1619" s="278"/>
      <c r="AQ1619" s="278"/>
      <c r="AR1619" s="278"/>
      <c r="AS1619" s="278"/>
    </row>
    <row r="1620" spans="1:45" ht="12.75" hidden="1" customHeight="1">
      <c r="A1620" s="11"/>
      <c r="C1620" s="76" t="s">
        <v>1252</v>
      </c>
    </row>
    <row r="1621" spans="1:45" ht="12.75" hidden="1" customHeight="1">
      <c r="C1621" s="234" t="s">
        <v>13</v>
      </c>
      <c r="D1621" s="234"/>
      <c r="E1621" s="234"/>
      <c r="F1621" s="234"/>
      <c r="G1621" s="234"/>
      <c r="H1621" s="234"/>
      <c r="I1621" s="234"/>
      <c r="J1621" s="234"/>
      <c r="K1621" s="234"/>
      <c r="L1621" s="234"/>
      <c r="M1621" s="234"/>
      <c r="N1621" s="234"/>
      <c r="O1621" s="234" t="s">
        <v>14</v>
      </c>
      <c r="P1621" s="234"/>
      <c r="Q1621" s="234"/>
      <c r="R1621" s="234"/>
      <c r="S1621" s="234"/>
      <c r="T1621" s="234" t="s">
        <v>15</v>
      </c>
      <c r="U1621" s="234"/>
      <c r="V1621" s="234"/>
      <c r="W1621" s="234"/>
      <c r="X1621" s="234"/>
      <c r="Y1621" s="234"/>
      <c r="Z1621" s="234"/>
      <c r="AA1621" s="234"/>
      <c r="AB1621" s="234"/>
      <c r="AC1621" s="234"/>
      <c r="AD1621" s="234" t="s">
        <v>1353</v>
      </c>
      <c r="AE1621" s="234"/>
      <c r="AF1621" s="234"/>
      <c r="AG1621" s="234"/>
      <c r="AH1621" s="234"/>
      <c r="AI1621" s="234"/>
      <c r="AJ1621" s="234"/>
      <c r="AK1621" s="234"/>
      <c r="AL1621" s="234"/>
      <c r="AM1621" s="234"/>
      <c r="AN1621" s="234"/>
    </row>
    <row r="1622" spans="1:45" ht="12.75" hidden="1" customHeight="1">
      <c r="C1622" s="234"/>
      <c r="D1622" s="234"/>
      <c r="E1622" s="234"/>
      <c r="F1622" s="234"/>
      <c r="G1622" s="234"/>
      <c r="H1622" s="234"/>
      <c r="I1622" s="234"/>
      <c r="J1622" s="234"/>
      <c r="K1622" s="234"/>
      <c r="L1622" s="234"/>
      <c r="M1622" s="234"/>
      <c r="N1622" s="234"/>
      <c r="O1622" s="234"/>
      <c r="P1622" s="234"/>
      <c r="Q1622" s="234"/>
      <c r="R1622" s="234"/>
      <c r="S1622" s="234"/>
      <c r="T1622" s="234"/>
      <c r="U1622" s="234"/>
      <c r="V1622" s="234"/>
      <c r="W1622" s="234"/>
      <c r="X1622" s="234"/>
      <c r="Y1622" s="234"/>
      <c r="Z1622" s="234"/>
      <c r="AA1622" s="234"/>
      <c r="AB1622" s="234"/>
      <c r="AC1622" s="234"/>
      <c r="AD1622" s="234"/>
      <c r="AE1622" s="234"/>
      <c r="AF1622" s="234"/>
      <c r="AG1622" s="234"/>
      <c r="AH1622" s="234"/>
      <c r="AI1622" s="234"/>
      <c r="AJ1622" s="234"/>
      <c r="AK1622" s="234"/>
      <c r="AL1622" s="234"/>
      <c r="AM1622" s="234"/>
      <c r="AN1622" s="234"/>
    </row>
    <row r="1623" spans="1:45" ht="12.75" hidden="1" customHeight="1">
      <c r="C1623" s="234"/>
      <c r="D1623" s="234"/>
      <c r="E1623" s="234"/>
      <c r="F1623" s="234"/>
      <c r="G1623" s="234"/>
      <c r="H1623" s="234"/>
      <c r="I1623" s="234"/>
      <c r="J1623" s="234"/>
      <c r="K1623" s="234"/>
      <c r="L1623" s="234"/>
      <c r="M1623" s="234"/>
      <c r="N1623" s="234"/>
      <c r="O1623" s="234"/>
      <c r="P1623" s="234"/>
      <c r="Q1623" s="234"/>
      <c r="R1623" s="234"/>
      <c r="S1623" s="234"/>
      <c r="T1623" s="234"/>
      <c r="U1623" s="234"/>
      <c r="V1623" s="234"/>
      <c r="W1623" s="234"/>
      <c r="X1623" s="234"/>
      <c r="Y1623" s="234"/>
      <c r="Z1623" s="234"/>
      <c r="AA1623" s="234"/>
      <c r="AB1623" s="234"/>
      <c r="AC1623" s="234"/>
      <c r="AD1623" s="234"/>
      <c r="AE1623" s="234"/>
      <c r="AF1623" s="234"/>
      <c r="AG1623" s="234"/>
      <c r="AH1623" s="234"/>
      <c r="AI1623" s="234"/>
      <c r="AJ1623" s="234"/>
      <c r="AK1623" s="234"/>
      <c r="AL1623" s="234"/>
      <c r="AM1623" s="234"/>
      <c r="AN1623" s="234"/>
    </row>
    <row r="1624" spans="1:45" ht="12.75" hidden="1" customHeight="1">
      <c r="C1624" s="234"/>
      <c r="D1624" s="234"/>
      <c r="E1624" s="234"/>
      <c r="F1624" s="234"/>
      <c r="G1624" s="234"/>
      <c r="H1624" s="234"/>
      <c r="I1624" s="234"/>
      <c r="J1624" s="234"/>
      <c r="K1624" s="234"/>
      <c r="L1624" s="234"/>
      <c r="M1624" s="234"/>
      <c r="N1624" s="234"/>
      <c r="O1624" s="234" t="s">
        <v>184</v>
      </c>
      <c r="P1624" s="234"/>
      <c r="Q1624" s="234"/>
      <c r="R1624" s="234"/>
      <c r="S1624" s="234"/>
      <c r="T1624" s="234" t="s">
        <v>184</v>
      </c>
      <c r="U1624" s="234"/>
      <c r="V1624" s="234"/>
      <c r="W1624" s="234"/>
      <c r="X1624" s="234"/>
      <c r="Y1624" s="234" t="s">
        <v>185</v>
      </c>
      <c r="Z1624" s="234"/>
      <c r="AA1624" s="234"/>
      <c r="AB1624" s="234"/>
      <c r="AC1624" s="234"/>
      <c r="AD1624" s="234" t="s">
        <v>14</v>
      </c>
      <c r="AE1624" s="234"/>
      <c r="AF1624" s="234"/>
      <c r="AG1624" s="234"/>
      <c r="AH1624" s="234"/>
      <c r="AI1624" s="234" t="s">
        <v>15</v>
      </c>
      <c r="AJ1624" s="234"/>
      <c r="AK1624" s="234"/>
      <c r="AL1624" s="234"/>
      <c r="AM1624" s="234"/>
      <c r="AN1624" s="234"/>
    </row>
    <row r="1625" spans="1:45" ht="12.75" hidden="1" customHeight="1">
      <c r="C1625" s="234"/>
      <c r="D1625" s="234"/>
      <c r="E1625" s="234"/>
      <c r="F1625" s="234"/>
      <c r="G1625" s="234"/>
      <c r="H1625" s="234"/>
      <c r="I1625" s="234"/>
      <c r="J1625" s="234"/>
      <c r="K1625" s="234"/>
      <c r="L1625" s="234"/>
      <c r="M1625" s="234"/>
      <c r="N1625" s="234"/>
      <c r="O1625" s="234"/>
      <c r="P1625" s="234"/>
      <c r="Q1625" s="234"/>
      <c r="R1625" s="234"/>
      <c r="S1625" s="234"/>
      <c r="T1625" s="234"/>
      <c r="U1625" s="234"/>
      <c r="V1625" s="234"/>
      <c r="W1625" s="234"/>
      <c r="X1625" s="234"/>
      <c r="Y1625" s="234"/>
      <c r="Z1625" s="234"/>
      <c r="AA1625" s="234"/>
      <c r="AB1625" s="234"/>
      <c r="AC1625" s="234"/>
      <c r="AD1625" s="234"/>
      <c r="AE1625" s="234"/>
      <c r="AF1625" s="234"/>
      <c r="AG1625" s="234"/>
      <c r="AH1625" s="234"/>
      <c r="AI1625" s="234"/>
      <c r="AJ1625" s="234"/>
      <c r="AK1625" s="234"/>
      <c r="AL1625" s="234"/>
      <c r="AM1625" s="234"/>
      <c r="AN1625" s="234"/>
    </row>
    <row r="1626" spans="1:45" ht="12.75" hidden="1" customHeight="1">
      <c r="C1626" s="234"/>
      <c r="D1626" s="234"/>
      <c r="E1626" s="234"/>
      <c r="F1626" s="234"/>
      <c r="G1626" s="234"/>
      <c r="H1626" s="234"/>
      <c r="I1626" s="234"/>
      <c r="J1626" s="234"/>
      <c r="K1626" s="234"/>
      <c r="L1626" s="234"/>
      <c r="M1626" s="234"/>
      <c r="N1626" s="234"/>
      <c r="O1626" s="234"/>
      <c r="P1626" s="234"/>
      <c r="Q1626" s="234"/>
      <c r="R1626" s="234"/>
      <c r="S1626" s="234"/>
      <c r="T1626" s="234"/>
      <c r="U1626" s="234"/>
      <c r="V1626" s="234"/>
      <c r="W1626" s="234"/>
      <c r="X1626" s="234"/>
      <c r="Y1626" s="234"/>
      <c r="Z1626" s="234"/>
      <c r="AA1626" s="234"/>
      <c r="AB1626" s="234"/>
      <c r="AC1626" s="234"/>
      <c r="AD1626" s="234"/>
      <c r="AE1626" s="234"/>
      <c r="AF1626" s="234"/>
      <c r="AG1626" s="234"/>
      <c r="AH1626" s="234"/>
      <c r="AI1626" s="234"/>
      <c r="AJ1626" s="234"/>
      <c r="AK1626" s="234"/>
      <c r="AL1626" s="234"/>
      <c r="AM1626" s="234"/>
      <c r="AN1626" s="234"/>
    </row>
    <row r="1627" spans="1:45" ht="12.75" hidden="1" customHeight="1">
      <c r="C1627" s="234"/>
      <c r="D1627" s="234"/>
      <c r="E1627" s="234"/>
      <c r="F1627" s="234"/>
      <c r="G1627" s="234"/>
      <c r="H1627" s="234"/>
      <c r="I1627" s="234"/>
      <c r="J1627" s="234"/>
      <c r="K1627" s="234"/>
      <c r="L1627" s="234"/>
      <c r="M1627" s="234"/>
      <c r="N1627" s="234"/>
      <c r="O1627" s="234"/>
      <c r="P1627" s="234"/>
      <c r="Q1627" s="234"/>
      <c r="R1627" s="234"/>
      <c r="S1627" s="234"/>
      <c r="T1627" s="234"/>
      <c r="U1627" s="234"/>
      <c r="V1627" s="234"/>
      <c r="W1627" s="234"/>
      <c r="X1627" s="234"/>
      <c r="Y1627" s="234"/>
      <c r="Z1627" s="234"/>
      <c r="AA1627" s="234"/>
      <c r="AB1627" s="234"/>
      <c r="AC1627" s="234"/>
      <c r="AD1627" s="234"/>
      <c r="AE1627" s="234"/>
      <c r="AF1627" s="234"/>
      <c r="AG1627" s="234"/>
      <c r="AH1627" s="234"/>
      <c r="AI1627" s="234"/>
      <c r="AJ1627" s="234"/>
      <c r="AK1627" s="234"/>
      <c r="AL1627" s="234"/>
      <c r="AM1627" s="234"/>
      <c r="AN1627" s="234"/>
    </row>
    <row r="1628" spans="1:45" ht="12.75" hidden="1" customHeight="1">
      <c r="C1628" s="235"/>
      <c r="D1628" s="235"/>
      <c r="E1628" s="235"/>
      <c r="F1628" s="235"/>
      <c r="G1628" s="235"/>
      <c r="H1628" s="235"/>
      <c r="I1628" s="235"/>
      <c r="J1628" s="235"/>
      <c r="K1628" s="235"/>
      <c r="L1628" s="235"/>
      <c r="M1628" s="235"/>
      <c r="N1628" s="235"/>
      <c r="O1628" s="235"/>
      <c r="P1628" s="235"/>
      <c r="Q1628" s="235"/>
      <c r="R1628" s="235"/>
      <c r="S1628" s="235"/>
      <c r="T1628" s="235"/>
      <c r="U1628" s="235"/>
      <c r="V1628" s="235"/>
      <c r="W1628" s="235"/>
      <c r="X1628" s="235"/>
      <c r="Y1628" s="235"/>
      <c r="Z1628" s="235"/>
      <c r="AA1628" s="235"/>
      <c r="AB1628" s="235"/>
      <c r="AC1628" s="235"/>
      <c r="AD1628" s="235"/>
      <c r="AE1628" s="235"/>
      <c r="AF1628" s="235"/>
      <c r="AG1628" s="235"/>
      <c r="AH1628" s="235"/>
      <c r="AI1628" s="235"/>
      <c r="AJ1628" s="235"/>
      <c r="AK1628" s="235"/>
      <c r="AL1628" s="235"/>
      <c r="AM1628" s="235"/>
      <c r="AN1628" s="235"/>
    </row>
    <row r="1629" spans="1:45" ht="12.75" hidden="1" customHeight="1">
      <c r="C1629" s="403" t="s">
        <v>26</v>
      </c>
      <c r="D1629" s="403"/>
      <c r="E1629" s="403"/>
      <c r="F1629" s="403"/>
      <c r="G1629" s="403"/>
      <c r="H1629" s="403"/>
      <c r="I1629" s="403"/>
      <c r="J1629" s="403"/>
      <c r="K1629" s="403"/>
      <c r="L1629" s="403"/>
      <c r="M1629" s="403"/>
      <c r="N1629" s="403"/>
      <c r="O1629" s="403" t="s">
        <v>30</v>
      </c>
      <c r="P1629" s="403"/>
      <c r="Q1629" s="403"/>
      <c r="R1629" s="403"/>
      <c r="S1629" s="403"/>
      <c r="T1629" s="403" t="s">
        <v>31</v>
      </c>
      <c r="U1629" s="403"/>
      <c r="V1629" s="403"/>
      <c r="W1629" s="403"/>
      <c r="X1629" s="403"/>
      <c r="Y1629" s="403" t="s">
        <v>33</v>
      </c>
      <c r="Z1629" s="403"/>
      <c r="AA1629" s="403"/>
      <c r="AB1629" s="403"/>
      <c r="AC1629" s="403"/>
      <c r="AD1629" s="403" t="s">
        <v>35</v>
      </c>
      <c r="AE1629" s="403"/>
      <c r="AF1629" s="403"/>
      <c r="AG1629" s="403"/>
      <c r="AH1629" s="403"/>
      <c r="AI1629" s="403" t="s">
        <v>38</v>
      </c>
      <c r="AJ1629" s="403"/>
      <c r="AK1629" s="403"/>
      <c r="AL1629" s="403"/>
      <c r="AM1629" s="403"/>
      <c r="AN1629" s="403"/>
    </row>
    <row r="1630" spans="1:45" ht="12.75" hidden="1" customHeight="1">
      <c r="C1630" s="258" t="s">
        <v>1354</v>
      </c>
      <c r="D1630" s="409"/>
      <c r="E1630" s="409"/>
      <c r="F1630" s="409"/>
      <c r="G1630" s="409"/>
      <c r="H1630" s="409"/>
      <c r="I1630" s="409"/>
      <c r="J1630" s="409"/>
      <c r="K1630" s="409"/>
      <c r="L1630" s="409"/>
      <c r="M1630" s="409"/>
      <c r="N1630" s="409"/>
      <c r="O1630" s="265"/>
      <c r="P1630" s="265"/>
      <c r="Q1630" s="265"/>
      <c r="R1630" s="265"/>
      <c r="S1630" s="265"/>
      <c r="T1630" s="265"/>
      <c r="U1630" s="265"/>
      <c r="V1630" s="265"/>
      <c r="W1630" s="265"/>
      <c r="X1630" s="265"/>
      <c r="Y1630" s="265"/>
      <c r="Z1630" s="265"/>
      <c r="AA1630" s="265"/>
      <c r="AB1630" s="265"/>
      <c r="AC1630" s="265"/>
      <c r="AD1630" s="265"/>
      <c r="AE1630" s="265"/>
      <c r="AF1630" s="265"/>
      <c r="AG1630" s="265"/>
      <c r="AH1630" s="265"/>
      <c r="AI1630" s="265"/>
      <c r="AJ1630" s="265"/>
      <c r="AK1630" s="265"/>
      <c r="AL1630" s="265"/>
      <c r="AM1630" s="265"/>
      <c r="AN1630" s="265"/>
    </row>
    <row r="1631" spans="1:45" ht="12.75" hidden="1" customHeight="1">
      <c r="C1631" s="273"/>
      <c r="D1631" s="273"/>
      <c r="E1631" s="273"/>
      <c r="F1631" s="273"/>
      <c r="G1631" s="273"/>
      <c r="H1631" s="273"/>
      <c r="I1631" s="273"/>
      <c r="J1631" s="273"/>
      <c r="K1631" s="273"/>
      <c r="L1631" s="273"/>
      <c r="M1631" s="273"/>
      <c r="N1631" s="273"/>
      <c r="O1631" s="199"/>
      <c r="P1631" s="199"/>
      <c r="Q1631" s="199"/>
      <c r="R1631" s="199"/>
      <c r="S1631" s="199"/>
      <c r="T1631" s="199"/>
      <c r="U1631" s="199"/>
      <c r="V1631" s="199"/>
      <c r="W1631" s="199"/>
      <c r="X1631" s="199"/>
      <c r="Y1631" s="199"/>
      <c r="Z1631" s="199"/>
      <c r="AA1631" s="199"/>
      <c r="AB1631" s="199"/>
      <c r="AC1631" s="199"/>
      <c r="AD1631" s="199"/>
      <c r="AE1631" s="199"/>
      <c r="AF1631" s="199"/>
      <c r="AG1631" s="199"/>
      <c r="AH1631" s="199"/>
      <c r="AI1631" s="199"/>
      <c r="AJ1631" s="199"/>
      <c r="AK1631" s="199"/>
      <c r="AL1631" s="199"/>
      <c r="AM1631" s="199"/>
      <c r="AN1631" s="199"/>
    </row>
    <row r="1632" spans="1:45" ht="12.75" hidden="1" customHeight="1">
      <c r="C1632" s="228" t="s">
        <v>83</v>
      </c>
      <c r="D1632" s="228"/>
      <c r="E1632" s="228"/>
      <c r="F1632" s="228"/>
      <c r="G1632" s="228"/>
      <c r="H1632" s="228"/>
      <c r="I1632" s="228"/>
      <c r="J1632" s="228"/>
      <c r="K1632" s="228"/>
      <c r="L1632" s="228"/>
      <c r="M1632" s="228"/>
      <c r="N1632" s="228"/>
      <c r="O1632" s="199"/>
      <c r="P1632" s="199"/>
      <c r="Q1632" s="199"/>
      <c r="R1632" s="199"/>
      <c r="S1632" s="199"/>
      <c r="T1632" s="199"/>
      <c r="U1632" s="199"/>
      <c r="V1632" s="199"/>
      <c r="W1632" s="199"/>
      <c r="X1632" s="199"/>
      <c r="Y1632" s="199"/>
      <c r="Z1632" s="199"/>
      <c r="AA1632" s="199"/>
      <c r="AB1632" s="199"/>
      <c r="AC1632" s="199"/>
      <c r="AD1632" s="199"/>
      <c r="AE1632" s="199"/>
      <c r="AF1632" s="199"/>
      <c r="AG1632" s="199"/>
      <c r="AH1632" s="199"/>
      <c r="AI1632" s="199"/>
      <c r="AJ1632" s="199"/>
      <c r="AK1632" s="199"/>
      <c r="AL1632" s="199"/>
      <c r="AM1632" s="199"/>
      <c r="AN1632" s="199"/>
    </row>
    <row r="1633" spans="1:45" ht="12.75" hidden="1" customHeight="1">
      <c r="C1633" s="230" t="s">
        <v>84</v>
      </c>
      <c r="D1633" s="230"/>
      <c r="E1633" s="230"/>
      <c r="F1633" s="230"/>
      <c r="G1633" s="230"/>
      <c r="H1633" s="230"/>
      <c r="I1633" s="230"/>
      <c r="J1633" s="230"/>
      <c r="K1633" s="230"/>
      <c r="L1633" s="230"/>
      <c r="M1633" s="230"/>
      <c r="N1633" s="230"/>
      <c r="O1633" s="231"/>
      <c r="P1633" s="231"/>
      <c r="Q1633" s="231"/>
      <c r="R1633" s="231"/>
      <c r="S1633" s="231"/>
      <c r="T1633" s="231"/>
      <c r="U1633" s="231"/>
      <c r="V1633" s="231"/>
      <c r="W1633" s="231"/>
      <c r="X1633" s="231"/>
      <c r="Y1633" s="231"/>
      <c r="Z1633" s="231"/>
      <c r="AA1633" s="231"/>
      <c r="AB1633" s="231"/>
      <c r="AC1633" s="231"/>
      <c r="AD1633" s="231"/>
      <c r="AE1633" s="231"/>
      <c r="AF1633" s="231"/>
      <c r="AG1633" s="231"/>
      <c r="AH1633" s="231"/>
      <c r="AI1633" s="231"/>
      <c r="AJ1633" s="231"/>
      <c r="AK1633" s="231"/>
      <c r="AL1633" s="231"/>
      <c r="AM1633" s="231"/>
      <c r="AN1633" s="231"/>
    </row>
    <row r="1634" spans="1:45" ht="12.75" hidden="1" customHeight="1">
      <c r="C1634" s="236" t="s">
        <v>36</v>
      </c>
      <c r="D1634" s="236"/>
      <c r="E1634" s="236"/>
      <c r="F1634" s="236"/>
      <c r="G1634" s="236"/>
      <c r="H1634" s="236"/>
      <c r="I1634" s="236"/>
      <c r="J1634" s="236"/>
      <c r="K1634" s="236"/>
      <c r="L1634" s="236"/>
      <c r="M1634" s="236"/>
      <c r="N1634" s="236"/>
      <c r="O1634" s="237">
        <f>SUM(O1630:S1633)</f>
        <v>0</v>
      </c>
      <c r="P1634" s="237"/>
      <c r="Q1634" s="237"/>
      <c r="R1634" s="237"/>
      <c r="S1634" s="237"/>
      <c r="T1634" s="237">
        <f>SUM(T1630:X1633)</f>
        <v>0</v>
      </c>
      <c r="U1634" s="237"/>
      <c r="V1634" s="237"/>
      <c r="W1634" s="237"/>
      <c r="X1634" s="237"/>
      <c r="Y1634" s="237">
        <f>SUM(Y1630:AC1633)</f>
        <v>0</v>
      </c>
      <c r="Z1634" s="237"/>
      <c r="AA1634" s="237"/>
      <c r="AB1634" s="237"/>
      <c r="AC1634" s="237"/>
      <c r="AD1634" s="237">
        <f>SUM(AD1630:AH1633)</f>
        <v>0</v>
      </c>
      <c r="AE1634" s="237"/>
      <c r="AF1634" s="237"/>
      <c r="AG1634" s="237"/>
      <c r="AH1634" s="237"/>
      <c r="AI1634" s="237">
        <f>SUM(AI1630:AN1633)</f>
        <v>0</v>
      </c>
      <c r="AJ1634" s="237"/>
      <c r="AK1634" s="237"/>
      <c r="AL1634" s="237"/>
      <c r="AM1634" s="237"/>
      <c r="AN1634" s="237"/>
    </row>
    <row r="1635" spans="1:45" ht="12.75" hidden="1" customHeight="1">
      <c r="C1635" s="263" t="s">
        <v>197</v>
      </c>
      <c r="D1635" s="263"/>
      <c r="E1635" s="263"/>
      <c r="F1635" s="263"/>
      <c r="G1635" s="263"/>
      <c r="H1635" s="263"/>
      <c r="I1635" s="263"/>
      <c r="J1635" s="263"/>
      <c r="K1635" s="263"/>
      <c r="L1635" s="263"/>
      <c r="M1635" s="263"/>
      <c r="N1635" s="263"/>
      <c r="O1635" s="326" t="s">
        <v>77</v>
      </c>
      <c r="P1635" s="326"/>
      <c r="Q1635" s="326"/>
      <c r="R1635" s="326"/>
      <c r="S1635" s="326"/>
      <c r="T1635" s="326" t="s">
        <v>77</v>
      </c>
      <c r="U1635" s="326"/>
      <c r="V1635" s="326"/>
      <c r="W1635" s="326"/>
      <c r="X1635" s="326"/>
      <c r="Y1635" s="326" t="s">
        <v>77</v>
      </c>
      <c r="Z1635" s="326"/>
      <c r="AA1635" s="326"/>
      <c r="AB1635" s="326"/>
      <c r="AC1635" s="326"/>
      <c r="AD1635" s="265"/>
      <c r="AE1635" s="265"/>
      <c r="AF1635" s="265"/>
      <c r="AG1635" s="265"/>
      <c r="AH1635" s="265"/>
      <c r="AI1635" s="265"/>
      <c r="AJ1635" s="265"/>
      <c r="AK1635" s="265"/>
      <c r="AL1635" s="265"/>
      <c r="AM1635" s="265"/>
      <c r="AN1635" s="265"/>
    </row>
    <row r="1636" spans="1:45" ht="12.75" hidden="1" customHeight="1">
      <c r="C1636" s="228" t="s">
        <v>186</v>
      </c>
      <c r="D1636" s="228"/>
      <c r="E1636" s="228"/>
      <c r="F1636" s="228"/>
      <c r="G1636" s="228"/>
      <c r="H1636" s="228"/>
      <c r="I1636" s="228"/>
      <c r="J1636" s="228"/>
      <c r="K1636" s="228"/>
      <c r="L1636" s="228"/>
      <c r="M1636" s="228"/>
      <c r="N1636" s="228"/>
      <c r="O1636" s="328" t="s">
        <v>77</v>
      </c>
      <c r="P1636" s="328"/>
      <c r="Q1636" s="328"/>
      <c r="R1636" s="328"/>
      <c r="S1636" s="328"/>
      <c r="T1636" s="328" t="s">
        <v>77</v>
      </c>
      <c r="U1636" s="328"/>
      <c r="V1636" s="328"/>
      <c r="W1636" s="328"/>
      <c r="X1636" s="328"/>
      <c r="Y1636" s="328" t="s">
        <v>77</v>
      </c>
      <c r="Z1636" s="328"/>
      <c r="AA1636" s="328"/>
      <c r="AB1636" s="328"/>
      <c r="AC1636" s="328"/>
      <c r="AD1636" s="199"/>
      <c r="AE1636" s="199"/>
      <c r="AF1636" s="199"/>
      <c r="AG1636" s="199"/>
      <c r="AH1636" s="199"/>
      <c r="AI1636" s="199"/>
      <c r="AJ1636" s="199"/>
      <c r="AK1636" s="199"/>
      <c r="AL1636" s="199"/>
      <c r="AM1636" s="199"/>
      <c r="AN1636" s="199"/>
    </row>
    <row r="1637" spans="1:45" ht="12.75" hidden="1" customHeight="1">
      <c r="C1637" s="228" t="s">
        <v>187</v>
      </c>
      <c r="D1637" s="228"/>
      <c r="E1637" s="228"/>
      <c r="F1637" s="228"/>
      <c r="G1637" s="228"/>
      <c r="H1637" s="228"/>
      <c r="I1637" s="228"/>
      <c r="J1637" s="228"/>
      <c r="K1637" s="228"/>
      <c r="L1637" s="228"/>
      <c r="M1637" s="228"/>
      <c r="N1637" s="228"/>
      <c r="O1637" s="328" t="s">
        <v>77</v>
      </c>
      <c r="P1637" s="328"/>
      <c r="Q1637" s="328"/>
      <c r="R1637" s="328"/>
      <c r="S1637" s="328"/>
      <c r="T1637" s="328" t="s">
        <v>77</v>
      </c>
      <c r="U1637" s="328"/>
      <c r="V1637" s="328"/>
      <c r="W1637" s="328"/>
      <c r="X1637" s="328"/>
      <c r="Y1637" s="328" t="s">
        <v>77</v>
      </c>
      <c r="Z1637" s="328"/>
      <c r="AA1637" s="328"/>
      <c r="AB1637" s="328"/>
      <c r="AC1637" s="328"/>
      <c r="AD1637" s="199"/>
      <c r="AE1637" s="199"/>
      <c r="AF1637" s="199"/>
      <c r="AG1637" s="199"/>
      <c r="AH1637" s="199"/>
      <c r="AI1637" s="199"/>
      <c r="AJ1637" s="199"/>
      <c r="AK1637" s="199"/>
      <c r="AL1637" s="199"/>
      <c r="AM1637" s="199"/>
      <c r="AN1637" s="199"/>
    </row>
    <row r="1638" spans="1:45" ht="12.75" hidden="1" customHeight="1">
      <c r="C1638" s="230" t="s">
        <v>146</v>
      </c>
      <c r="D1638" s="230"/>
      <c r="E1638" s="230"/>
      <c r="F1638" s="230"/>
      <c r="G1638" s="230"/>
      <c r="H1638" s="230"/>
      <c r="I1638" s="230"/>
      <c r="J1638" s="230"/>
      <c r="K1638" s="230"/>
      <c r="L1638" s="230"/>
      <c r="M1638" s="230"/>
      <c r="N1638" s="230"/>
      <c r="O1638" s="324" t="s">
        <v>77</v>
      </c>
      <c r="P1638" s="324"/>
      <c r="Q1638" s="324"/>
      <c r="R1638" s="324"/>
      <c r="S1638" s="324"/>
      <c r="T1638" s="324" t="s">
        <v>77</v>
      </c>
      <c r="U1638" s="324"/>
      <c r="V1638" s="324"/>
      <c r="W1638" s="324"/>
      <c r="X1638" s="324"/>
      <c r="Y1638" s="324" t="s">
        <v>77</v>
      </c>
      <c r="Z1638" s="324"/>
      <c r="AA1638" s="324"/>
      <c r="AB1638" s="324"/>
      <c r="AC1638" s="324"/>
      <c r="AD1638" s="231"/>
      <c r="AE1638" s="231"/>
      <c r="AF1638" s="231"/>
      <c r="AG1638" s="231"/>
      <c r="AH1638" s="231"/>
      <c r="AI1638" s="231"/>
      <c r="AJ1638" s="231"/>
      <c r="AK1638" s="231"/>
      <c r="AL1638" s="231"/>
      <c r="AM1638" s="231"/>
      <c r="AN1638" s="231"/>
    </row>
    <row r="1639" spans="1:45" ht="12.75" hidden="1" customHeight="1">
      <c r="C1639" s="404" t="s">
        <v>1355</v>
      </c>
      <c r="D1639" s="404"/>
      <c r="E1639" s="404"/>
      <c r="F1639" s="404"/>
      <c r="G1639" s="404"/>
      <c r="H1639" s="404"/>
      <c r="I1639" s="404"/>
      <c r="J1639" s="404"/>
      <c r="K1639" s="404"/>
      <c r="L1639" s="404"/>
      <c r="M1639" s="404"/>
      <c r="N1639" s="404"/>
      <c r="O1639" s="406" t="s">
        <v>77</v>
      </c>
      <c r="P1639" s="406"/>
      <c r="Q1639" s="406"/>
      <c r="R1639" s="406"/>
      <c r="S1639" s="406"/>
      <c r="T1639" s="406" t="s">
        <v>77</v>
      </c>
      <c r="U1639" s="406"/>
      <c r="V1639" s="406"/>
      <c r="W1639" s="406"/>
      <c r="X1639" s="406"/>
      <c r="Y1639" s="406" t="s">
        <v>77</v>
      </c>
      <c r="Z1639" s="406"/>
      <c r="AA1639" s="406"/>
      <c r="AB1639" s="406"/>
      <c r="AC1639" s="406"/>
      <c r="AD1639" s="344">
        <f>SUM(AD1635:AH1638)+AD1634</f>
        <v>0</v>
      </c>
      <c r="AE1639" s="344"/>
      <c r="AF1639" s="344"/>
      <c r="AG1639" s="344"/>
      <c r="AH1639" s="344"/>
      <c r="AI1639" s="344">
        <f>SUM(AI1635:AN1638)+AI1634</f>
        <v>0</v>
      </c>
      <c r="AJ1639" s="344"/>
      <c r="AK1639" s="344"/>
      <c r="AL1639" s="344"/>
      <c r="AM1639" s="344"/>
      <c r="AN1639" s="344"/>
    </row>
    <row r="1640" spans="1:45" ht="12.75" hidden="1" customHeight="1">
      <c r="C1640" s="405"/>
      <c r="D1640" s="405"/>
      <c r="E1640" s="405"/>
      <c r="F1640" s="405"/>
      <c r="G1640" s="405"/>
      <c r="H1640" s="405"/>
      <c r="I1640" s="405"/>
      <c r="J1640" s="405"/>
      <c r="K1640" s="405"/>
      <c r="L1640" s="405"/>
      <c r="M1640" s="405"/>
      <c r="N1640" s="405"/>
      <c r="O1640" s="407"/>
      <c r="P1640" s="407"/>
      <c r="Q1640" s="407"/>
      <c r="R1640" s="407"/>
      <c r="S1640" s="407"/>
      <c r="T1640" s="407"/>
      <c r="U1640" s="407"/>
      <c r="V1640" s="407"/>
      <c r="W1640" s="407"/>
      <c r="X1640" s="407"/>
      <c r="Y1640" s="407"/>
      <c r="Z1640" s="407"/>
      <c r="AA1640" s="407"/>
      <c r="AB1640" s="407"/>
      <c r="AC1640" s="407"/>
      <c r="AD1640" s="408"/>
      <c r="AE1640" s="408"/>
      <c r="AF1640" s="408"/>
      <c r="AG1640" s="408"/>
      <c r="AH1640" s="408"/>
      <c r="AI1640" s="408"/>
      <c r="AJ1640" s="408"/>
      <c r="AK1640" s="408"/>
      <c r="AL1640" s="408"/>
      <c r="AM1640" s="408"/>
      <c r="AN1640" s="408"/>
    </row>
    <row r="1641" spans="1:45" ht="12.75" hidden="1" customHeight="1">
      <c r="C1641" s="118"/>
      <c r="D1641" s="118"/>
      <c r="E1641" s="118"/>
      <c r="F1641" s="118"/>
      <c r="G1641" s="118"/>
      <c r="H1641" s="118"/>
      <c r="I1641" s="118"/>
      <c r="J1641" s="118"/>
      <c r="K1641" s="118"/>
      <c r="L1641" s="118"/>
      <c r="M1641" s="118"/>
      <c r="N1641" s="118"/>
    </row>
    <row r="1642" spans="1:45" ht="12.75" hidden="1" customHeight="1">
      <c r="C1642" s="278" t="s">
        <v>472</v>
      </c>
      <c r="D1642" s="278"/>
      <c r="E1642" s="278"/>
      <c r="F1642" s="278"/>
      <c r="G1642" s="278"/>
      <c r="H1642" s="278"/>
      <c r="I1642" s="278"/>
      <c r="J1642" s="278"/>
      <c r="K1642" s="278"/>
      <c r="L1642" s="278"/>
      <c r="M1642" s="278"/>
      <c r="N1642" s="278"/>
      <c r="O1642" s="278"/>
      <c r="P1642" s="278"/>
      <c r="Q1642" s="278"/>
      <c r="R1642" s="278"/>
      <c r="S1642" s="278"/>
      <c r="T1642" s="278"/>
      <c r="U1642" s="278"/>
      <c r="V1642" s="278"/>
      <c r="W1642" s="278"/>
      <c r="X1642" s="278"/>
      <c r="Y1642" s="278"/>
      <c r="Z1642" s="278"/>
      <c r="AA1642" s="278"/>
      <c r="AB1642" s="278"/>
      <c r="AC1642" s="278"/>
      <c r="AD1642" s="278"/>
      <c r="AE1642" s="278"/>
      <c r="AF1642" s="278"/>
      <c r="AG1642" s="278"/>
      <c r="AH1642" s="278"/>
      <c r="AI1642" s="278"/>
      <c r="AJ1642" s="278"/>
      <c r="AK1642" s="278"/>
      <c r="AL1642" s="278"/>
      <c r="AM1642" s="278"/>
      <c r="AN1642" s="278"/>
      <c r="AO1642" s="278"/>
      <c r="AP1642" s="278"/>
      <c r="AQ1642" s="278"/>
      <c r="AR1642" s="278"/>
      <c r="AS1642" s="278"/>
    </row>
    <row r="1643" spans="1:45" ht="12.75" hidden="1" customHeight="1">
      <c r="C1643" s="278"/>
      <c r="D1643" s="278"/>
      <c r="E1643" s="278"/>
      <c r="F1643" s="278"/>
      <c r="G1643" s="278"/>
      <c r="H1643" s="278"/>
      <c r="I1643" s="278"/>
      <c r="J1643" s="278"/>
      <c r="K1643" s="278"/>
      <c r="L1643" s="278"/>
      <c r="M1643" s="278"/>
      <c r="N1643" s="278"/>
      <c r="O1643" s="278"/>
      <c r="P1643" s="278"/>
      <c r="Q1643" s="278"/>
      <c r="R1643" s="278"/>
      <c r="S1643" s="278"/>
      <c r="T1643" s="278"/>
      <c r="U1643" s="278"/>
      <c r="V1643" s="278"/>
      <c r="W1643" s="278"/>
      <c r="X1643" s="278"/>
      <c r="Y1643" s="278"/>
      <c r="Z1643" s="278"/>
      <c r="AA1643" s="278"/>
      <c r="AB1643" s="278"/>
      <c r="AC1643" s="278"/>
      <c r="AD1643" s="278"/>
      <c r="AE1643" s="278"/>
      <c r="AF1643" s="278"/>
      <c r="AG1643" s="278"/>
      <c r="AH1643" s="278"/>
      <c r="AI1643" s="278"/>
      <c r="AJ1643" s="278"/>
      <c r="AK1643" s="278"/>
      <c r="AL1643" s="278"/>
      <c r="AM1643" s="278"/>
      <c r="AN1643" s="278"/>
      <c r="AO1643" s="278"/>
      <c r="AP1643" s="278"/>
      <c r="AQ1643" s="278"/>
      <c r="AR1643" s="278"/>
      <c r="AS1643" s="278"/>
    </row>
    <row r="1644" spans="1:45" ht="9" customHeight="1"/>
    <row r="1645" spans="1:45" ht="12.75" customHeight="1">
      <c r="A1645" s="87" t="s">
        <v>6</v>
      </c>
      <c r="B1645" s="85"/>
      <c r="C1645" s="379" t="s">
        <v>1571</v>
      </c>
      <c r="D1645" s="379"/>
      <c r="E1645" s="379"/>
      <c r="F1645" s="379"/>
      <c r="G1645" s="379"/>
      <c r="H1645" s="379"/>
      <c r="I1645" s="379"/>
      <c r="J1645" s="379"/>
      <c r="K1645" s="379"/>
      <c r="L1645" s="379"/>
      <c r="M1645" s="379"/>
      <c r="N1645" s="379"/>
      <c r="O1645" s="379"/>
      <c r="P1645" s="379"/>
      <c r="Q1645" s="379"/>
      <c r="R1645" s="379"/>
      <c r="S1645" s="379"/>
      <c r="T1645" s="379"/>
      <c r="U1645" s="379"/>
      <c r="V1645" s="379"/>
      <c r="W1645" s="379"/>
      <c r="X1645" s="379"/>
      <c r="Y1645" s="379"/>
      <c r="Z1645" s="379"/>
      <c r="AA1645" s="379"/>
      <c r="AB1645" s="379"/>
      <c r="AC1645" s="379"/>
      <c r="AD1645" s="379"/>
      <c r="AE1645" s="379"/>
      <c r="AF1645" s="379"/>
      <c r="AG1645" s="379"/>
      <c r="AH1645" s="379"/>
      <c r="AI1645" s="379"/>
      <c r="AJ1645" s="379"/>
      <c r="AK1645" s="379"/>
      <c r="AL1645" s="379"/>
      <c r="AM1645" s="379"/>
      <c r="AN1645" s="379"/>
      <c r="AO1645" s="379"/>
      <c r="AP1645" s="379"/>
      <c r="AQ1645" s="379"/>
      <c r="AR1645" s="379"/>
      <c r="AS1645" s="379"/>
    </row>
    <row r="1646" spans="1:45" ht="9" customHeight="1">
      <c r="A1646" s="87"/>
      <c r="B1646" s="85"/>
      <c r="C1646" s="160"/>
      <c r="D1646" s="160"/>
      <c r="E1646" s="160"/>
      <c r="F1646" s="160"/>
      <c r="G1646" s="160"/>
      <c r="H1646" s="160"/>
      <c r="I1646" s="160"/>
      <c r="J1646" s="160"/>
      <c r="K1646" s="160"/>
      <c r="L1646" s="160"/>
      <c r="M1646" s="160"/>
      <c r="N1646" s="160"/>
      <c r="O1646" s="160"/>
      <c r="P1646" s="160"/>
      <c r="Q1646" s="160"/>
      <c r="R1646" s="160"/>
      <c r="S1646" s="160"/>
      <c r="T1646" s="160"/>
      <c r="U1646" s="160"/>
      <c r="V1646" s="160"/>
      <c r="W1646" s="160"/>
      <c r="X1646" s="160"/>
      <c r="Y1646" s="160"/>
      <c r="Z1646" s="160"/>
      <c r="AA1646" s="160"/>
      <c r="AB1646" s="160"/>
      <c r="AC1646" s="160"/>
      <c r="AD1646" s="160"/>
      <c r="AE1646" s="160"/>
      <c r="AF1646" s="160"/>
      <c r="AG1646" s="160"/>
      <c r="AH1646" s="160"/>
      <c r="AI1646" s="160"/>
      <c r="AJ1646" s="160"/>
      <c r="AK1646" s="160"/>
      <c r="AL1646" s="160"/>
      <c r="AM1646" s="160"/>
      <c r="AN1646" s="160"/>
      <c r="AO1646" s="160"/>
      <c r="AP1646" s="160"/>
      <c r="AQ1646" s="160"/>
      <c r="AR1646" s="160"/>
      <c r="AS1646" s="160"/>
    </row>
    <row r="1647" spans="1:45" ht="12.75" customHeight="1">
      <c r="C1647" s="402" t="s">
        <v>1563</v>
      </c>
      <c r="D1647" s="402"/>
      <c r="E1647" s="402"/>
      <c r="F1647" s="402"/>
      <c r="G1647" s="402"/>
      <c r="H1647" s="402"/>
      <c r="I1647" s="402"/>
      <c r="J1647" s="402"/>
      <c r="K1647" s="402"/>
      <c r="L1647" s="402"/>
      <c r="M1647" s="402"/>
      <c r="N1647" s="402"/>
      <c r="O1647" s="402"/>
      <c r="P1647" s="402"/>
      <c r="Q1647" s="402"/>
      <c r="R1647" s="402"/>
      <c r="S1647" s="402"/>
      <c r="T1647" s="402"/>
      <c r="U1647" s="402"/>
      <c r="V1647" s="402"/>
      <c r="W1647" s="402"/>
      <c r="X1647" s="402"/>
      <c r="Y1647" s="402"/>
      <c r="Z1647" s="402"/>
      <c r="AA1647" s="402"/>
      <c r="AB1647" s="402"/>
      <c r="AC1647" s="402"/>
      <c r="AD1647" s="402"/>
      <c r="AE1647" s="402"/>
      <c r="AF1647" s="402"/>
      <c r="AG1647" s="402"/>
      <c r="AH1647" s="402"/>
      <c r="AI1647" s="402"/>
      <c r="AJ1647" s="402"/>
      <c r="AK1647" s="402"/>
      <c r="AL1647" s="402"/>
      <c r="AM1647" s="402"/>
      <c r="AN1647" s="402"/>
      <c r="AO1647" s="402"/>
      <c r="AP1647" s="402"/>
      <c r="AQ1647" s="402"/>
      <c r="AR1647" s="402"/>
      <c r="AS1647" s="402"/>
    </row>
    <row r="1648" spans="1:45" ht="12.75" customHeight="1">
      <c r="C1648" s="402"/>
      <c r="D1648" s="402"/>
      <c r="E1648" s="402"/>
      <c r="F1648" s="402"/>
      <c r="G1648" s="402"/>
      <c r="H1648" s="402"/>
      <c r="I1648" s="402"/>
      <c r="J1648" s="402"/>
      <c r="K1648" s="402"/>
      <c r="L1648" s="402"/>
      <c r="M1648" s="402"/>
      <c r="N1648" s="402"/>
      <c r="O1648" s="402"/>
      <c r="P1648" s="402"/>
      <c r="Q1648" s="402"/>
      <c r="R1648" s="402"/>
      <c r="S1648" s="402"/>
      <c r="T1648" s="402"/>
      <c r="U1648" s="402"/>
      <c r="V1648" s="402"/>
      <c r="W1648" s="402"/>
      <c r="X1648" s="402"/>
      <c r="Y1648" s="402"/>
      <c r="Z1648" s="402"/>
      <c r="AA1648" s="402"/>
      <c r="AB1648" s="402"/>
      <c r="AC1648" s="402"/>
      <c r="AD1648" s="402"/>
      <c r="AE1648" s="402"/>
      <c r="AF1648" s="402"/>
      <c r="AG1648" s="402"/>
      <c r="AH1648" s="402"/>
      <c r="AI1648" s="402"/>
      <c r="AJ1648" s="402"/>
      <c r="AK1648" s="402"/>
      <c r="AL1648" s="402"/>
      <c r="AM1648" s="402"/>
      <c r="AN1648" s="402"/>
      <c r="AO1648" s="402"/>
      <c r="AP1648" s="402"/>
      <c r="AQ1648" s="402"/>
      <c r="AR1648" s="402"/>
      <c r="AS1648" s="402"/>
    </row>
    <row r="1649" spans="3:45" ht="9" customHeight="1">
      <c r="C1649" s="149"/>
      <c r="D1649" s="149"/>
      <c r="E1649" s="149"/>
      <c r="F1649" s="149"/>
      <c r="G1649" s="149"/>
      <c r="H1649" s="149"/>
      <c r="I1649" s="149"/>
      <c r="J1649" s="149"/>
      <c r="K1649" s="149"/>
      <c r="L1649" s="149"/>
      <c r="M1649" s="149"/>
      <c r="N1649" s="149"/>
      <c r="O1649" s="149"/>
      <c r="P1649" s="149"/>
      <c r="Q1649" s="149"/>
      <c r="R1649" s="149"/>
      <c r="S1649" s="149"/>
      <c r="T1649" s="149"/>
      <c r="U1649" s="149"/>
      <c r="V1649" s="149"/>
      <c r="W1649" s="149"/>
      <c r="X1649" s="149"/>
      <c r="Y1649" s="149"/>
      <c r="Z1649" s="149"/>
      <c r="AA1649" s="149"/>
      <c r="AB1649" s="149"/>
      <c r="AC1649" s="149"/>
      <c r="AD1649" s="149"/>
      <c r="AE1649" s="149"/>
      <c r="AF1649" s="149"/>
      <c r="AG1649" s="149"/>
      <c r="AH1649" s="149"/>
      <c r="AI1649" s="149"/>
      <c r="AJ1649" s="149"/>
      <c r="AK1649" s="149"/>
      <c r="AL1649" s="149"/>
      <c r="AM1649" s="149"/>
      <c r="AN1649" s="149"/>
      <c r="AO1649" s="149"/>
      <c r="AP1649" s="149"/>
      <c r="AQ1649" s="149"/>
      <c r="AR1649" s="149"/>
      <c r="AS1649" s="149"/>
    </row>
    <row r="1650" spans="3:45" ht="12.75" customHeight="1">
      <c r="C1650" s="234" t="s">
        <v>13</v>
      </c>
      <c r="D1650" s="234"/>
      <c r="E1650" s="234"/>
      <c r="F1650" s="234"/>
      <c r="G1650" s="234"/>
      <c r="H1650" s="234"/>
      <c r="I1650" s="234"/>
      <c r="J1650" s="234"/>
      <c r="K1650" s="234"/>
      <c r="L1650" s="234"/>
      <c r="M1650" s="234"/>
      <c r="N1650" s="234"/>
      <c r="O1650" s="234"/>
      <c r="P1650" s="234"/>
      <c r="Q1650" s="234"/>
      <c r="R1650" s="234"/>
      <c r="S1650" s="234"/>
      <c r="T1650" s="234"/>
      <c r="U1650" s="190" t="s">
        <v>14</v>
      </c>
      <c r="V1650" s="190"/>
      <c r="W1650" s="190"/>
      <c r="X1650" s="190"/>
      <c r="Y1650" s="190"/>
      <c r="Z1650" s="190"/>
      <c r="AA1650" s="190"/>
      <c r="AB1650" s="234" t="s">
        <v>15</v>
      </c>
      <c r="AC1650" s="234"/>
      <c r="AD1650" s="234"/>
      <c r="AE1650" s="234"/>
      <c r="AF1650" s="234"/>
      <c r="AG1650" s="234"/>
      <c r="AH1650" s="234"/>
    </row>
    <row r="1651" spans="3:45" ht="12.75" customHeight="1">
      <c r="C1651" s="234"/>
      <c r="D1651" s="234"/>
      <c r="E1651" s="234"/>
      <c r="F1651" s="234"/>
      <c r="G1651" s="234"/>
      <c r="H1651" s="234"/>
      <c r="I1651" s="234"/>
      <c r="J1651" s="234"/>
      <c r="K1651" s="234"/>
      <c r="L1651" s="234"/>
      <c r="M1651" s="234"/>
      <c r="N1651" s="234"/>
      <c r="O1651" s="234"/>
      <c r="P1651" s="234"/>
      <c r="Q1651" s="234"/>
      <c r="R1651" s="234"/>
      <c r="S1651" s="234"/>
      <c r="T1651" s="234"/>
      <c r="U1651" s="190"/>
      <c r="V1651" s="190"/>
      <c r="W1651" s="190"/>
      <c r="X1651" s="190"/>
      <c r="Y1651" s="190"/>
      <c r="Z1651" s="190"/>
      <c r="AA1651" s="190"/>
      <c r="AB1651" s="234"/>
      <c r="AC1651" s="234"/>
      <c r="AD1651" s="234"/>
      <c r="AE1651" s="234"/>
      <c r="AF1651" s="234"/>
      <c r="AG1651" s="234"/>
      <c r="AH1651" s="234"/>
    </row>
    <row r="1652" spans="3:45" ht="12.75" customHeight="1">
      <c r="C1652" s="235"/>
      <c r="D1652" s="235"/>
      <c r="E1652" s="235"/>
      <c r="F1652" s="235"/>
      <c r="G1652" s="235"/>
      <c r="H1652" s="235"/>
      <c r="I1652" s="235"/>
      <c r="J1652" s="235"/>
      <c r="K1652" s="235"/>
      <c r="L1652" s="235"/>
      <c r="M1652" s="235"/>
      <c r="N1652" s="235"/>
      <c r="O1652" s="235"/>
      <c r="P1652" s="235"/>
      <c r="Q1652" s="235"/>
      <c r="R1652" s="235"/>
      <c r="S1652" s="235"/>
      <c r="T1652" s="235"/>
      <c r="U1652" s="191"/>
      <c r="V1652" s="191"/>
      <c r="W1652" s="191"/>
      <c r="X1652" s="191"/>
      <c r="Y1652" s="191"/>
      <c r="Z1652" s="191"/>
      <c r="AA1652" s="191"/>
      <c r="AB1652" s="235"/>
      <c r="AC1652" s="235"/>
      <c r="AD1652" s="235"/>
      <c r="AE1652" s="235"/>
      <c r="AF1652" s="235"/>
      <c r="AG1652" s="235"/>
      <c r="AH1652" s="235"/>
    </row>
    <row r="1653" spans="3:45" ht="12.75" customHeight="1">
      <c r="C1653" s="236" t="s">
        <v>1356</v>
      </c>
      <c r="D1653" s="236"/>
      <c r="E1653" s="236"/>
      <c r="F1653" s="236"/>
      <c r="G1653" s="236"/>
      <c r="H1653" s="236"/>
      <c r="I1653" s="236"/>
      <c r="J1653" s="236"/>
      <c r="K1653" s="236"/>
      <c r="L1653" s="236"/>
      <c r="M1653" s="236"/>
      <c r="N1653" s="236"/>
      <c r="O1653" s="236"/>
      <c r="P1653" s="236"/>
      <c r="Q1653" s="236"/>
      <c r="R1653" s="236"/>
      <c r="S1653" s="236"/>
      <c r="T1653" s="236"/>
      <c r="U1653" s="210">
        <f>SUM(U1654:AA1655)</f>
        <v>0</v>
      </c>
      <c r="V1653" s="210"/>
      <c r="W1653" s="210"/>
      <c r="X1653" s="210"/>
      <c r="Y1653" s="210"/>
      <c r="Z1653" s="210"/>
      <c r="AA1653" s="210"/>
      <c r="AB1653" s="237">
        <f>SUM(AB1654:AH1655)</f>
        <v>0</v>
      </c>
      <c r="AC1653" s="237"/>
      <c r="AD1653" s="237"/>
      <c r="AE1653" s="237"/>
      <c r="AF1653" s="237"/>
      <c r="AG1653" s="237"/>
      <c r="AH1653" s="237"/>
    </row>
    <row r="1654" spans="3:45" ht="12.75" customHeight="1">
      <c r="C1654" s="263" t="s">
        <v>188</v>
      </c>
      <c r="D1654" s="263"/>
      <c r="E1654" s="263"/>
      <c r="F1654" s="263"/>
      <c r="G1654" s="263"/>
      <c r="H1654" s="263"/>
      <c r="I1654" s="263"/>
      <c r="J1654" s="263"/>
      <c r="K1654" s="263"/>
      <c r="L1654" s="263"/>
      <c r="M1654" s="263"/>
      <c r="N1654" s="263"/>
      <c r="O1654" s="263"/>
      <c r="P1654" s="263"/>
      <c r="Q1654" s="263"/>
      <c r="R1654" s="263"/>
      <c r="S1654" s="263"/>
      <c r="T1654" s="263"/>
      <c r="U1654" s="348"/>
      <c r="V1654" s="348"/>
      <c r="W1654" s="348"/>
      <c r="X1654" s="348"/>
      <c r="Y1654" s="348"/>
      <c r="Z1654" s="348"/>
      <c r="AA1654" s="348"/>
      <c r="AB1654" s="265"/>
      <c r="AC1654" s="265"/>
      <c r="AD1654" s="265"/>
      <c r="AE1654" s="265"/>
      <c r="AF1654" s="265"/>
      <c r="AG1654" s="265"/>
      <c r="AH1654" s="265"/>
    </row>
    <row r="1655" spans="3:45" ht="12.75" customHeight="1">
      <c r="C1655" s="230" t="s">
        <v>585</v>
      </c>
      <c r="D1655" s="230"/>
      <c r="E1655" s="230"/>
      <c r="F1655" s="230"/>
      <c r="G1655" s="230"/>
      <c r="H1655" s="230"/>
      <c r="I1655" s="230"/>
      <c r="J1655" s="230"/>
      <c r="K1655" s="230"/>
      <c r="L1655" s="230"/>
      <c r="M1655" s="230"/>
      <c r="N1655" s="230"/>
      <c r="O1655" s="230"/>
      <c r="P1655" s="230"/>
      <c r="Q1655" s="230"/>
      <c r="R1655" s="230"/>
      <c r="S1655" s="230"/>
      <c r="T1655" s="230"/>
      <c r="U1655" s="354"/>
      <c r="V1655" s="354"/>
      <c r="W1655" s="354"/>
      <c r="X1655" s="354"/>
      <c r="Y1655" s="354"/>
      <c r="Z1655" s="354"/>
      <c r="AA1655" s="354"/>
      <c r="AB1655" s="231"/>
      <c r="AC1655" s="231"/>
      <c r="AD1655" s="231"/>
      <c r="AE1655" s="231"/>
      <c r="AF1655" s="231"/>
      <c r="AG1655" s="231"/>
      <c r="AH1655" s="231"/>
    </row>
    <row r="1656" spans="3:45" ht="12.75" customHeight="1">
      <c r="C1656" s="280" t="s">
        <v>189</v>
      </c>
      <c r="D1656" s="280"/>
      <c r="E1656" s="280"/>
      <c r="F1656" s="280"/>
      <c r="G1656" s="280"/>
      <c r="H1656" s="280"/>
      <c r="I1656" s="280"/>
      <c r="J1656" s="280"/>
      <c r="K1656" s="280"/>
      <c r="L1656" s="280"/>
      <c r="M1656" s="280"/>
      <c r="N1656" s="280"/>
      <c r="O1656" s="280"/>
      <c r="P1656" s="280"/>
      <c r="Q1656" s="280"/>
      <c r="R1656" s="280"/>
      <c r="S1656" s="280"/>
      <c r="T1656" s="280"/>
      <c r="U1656" s="390">
        <f>SUM(U1658:AA1665)</f>
        <v>613988</v>
      </c>
      <c r="V1656" s="390"/>
      <c r="W1656" s="390"/>
      <c r="X1656" s="390"/>
      <c r="Y1656" s="390"/>
      <c r="Z1656" s="390"/>
      <c r="AA1656" s="390"/>
      <c r="AB1656" s="392">
        <f>SUM(AB1658:AH1665)</f>
        <v>589828</v>
      </c>
      <c r="AC1656" s="392"/>
      <c r="AD1656" s="392"/>
      <c r="AE1656" s="392"/>
      <c r="AF1656" s="392"/>
      <c r="AG1656" s="392"/>
      <c r="AH1656" s="392"/>
    </row>
    <row r="1657" spans="3:45" ht="12.75" customHeight="1">
      <c r="C1657" s="389"/>
      <c r="D1657" s="389"/>
      <c r="E1657" s="389"/>
      <c r="F1657" s="389"/>
      <c r="G1657" s="389"/>
      <c r="H1657" s="389"/>
      <c r="I1657" s="389"/>
      <c r="J1657" s="389"/>
      <c r="K1657" s="389"/>
      <c r="L1657" s="389"/>
      <c r="M1657" s="389"/>
      <c r="N1657" s="389"/>
      <c r="O1657" s="389"/>
      <c r="P1657" s="389"/>
      <c r="Q1657" s="389"/>
      <c r="R1657" s="389"/>
      <c r="S1657" s="389"/>
      <c r="T1657" s="389"/>
      <c r="U1657" s="391"/>
      <c r="V1657" s="391"/>
      <c r="W1657" s="391"/>
      <c r="X1657" s="391"/>
      <c r="Y1657" s="391"/>
      <c r="Z1657" s="391"/>
      <c r="AA1657" s="391"/>
      <c r="AB1657" s="393"/>
      <c r="AC1657" s="393"/>
      <c r="AD1657" s="393"/>
      <c r="AE1657" s="393"/>
      <c r="AF1657" s="393"/>
      <c r="AG1657" s="393"/>
      <c r="AH1657" s="393"/>
    </row>
    <row r="1658" spans="3:45" ht="12.75" customHeight="1">
      <c r="C1658" s="394" t="s">
        <v>586</v>
      </c>
      <c r="D1658" s="395"/>
      <c r="E1658" s="395"/>
      <c r="F1658" s="395"/>
      <c r="G1658" s="395"/>
      <c r="H1658" s="395"/>
      <c r="I1658" s="395"/>
      <c r="J1658" s="395"/>
      <c r="K1658" s="395"/>
      <c r="L1658" s="395"/>
      <c r="M1658" s="395"/>
      <c r="N1658" s="395"/>
      <c r="O1658" s="395"/>
      <c r="P1658" s="395"/>
      <c r="Q1658" s="395"/>
      <c r="R1658" s="395"/>
      <c r="S1658" s="395"/>
      <c r="T1658" s="396"/>
      <c r="U1658" s="397"/>
      <c r="V1658" s="398"/>
      <c r="W1658" s="398"/>
      <c r="X1658" s="398"/>
      <c r="Y1658" s="398"/>
      <c r="Z1658" s="398"/>
      <c r="AA1658" s="399"/>
      <c r="AB1658" s="265"/>
      <c r="AC1658" s="400"/>
      <c r="AD1658" s="400"/>
      <c r="AE1658" s="400"/>
      <c r="AF1658" s="400"/>
      <c r="AG1658" s="400"/>
      <c r="AH1658" s="401"/>
    </row>
    <row r="1659" spans="3:45" ht="12.75" customHeight="1">
      <c r="C1659" s="228" t="s">
        <v>587</v>
      </c>
      <c r="D1659" s="228"/>
      <c r="E1659" s="228"/>
      <c r="F1659" s="228"/>
      <c r="G1659" s="228"/>
      <c r="H1659" s="228"/>
      <c r="I1659" s="228"/>
      <c r="J1659" s="228"/>
      <c r="K1659" s="228"/>
      <c r="L1659" s="228"/>
      <c r="M1659" s="228"/>
      <c r="N1659" s="228"/>
      <c r="O1659" s="228"/>
      <c r="P1659" s="228"/>
      <c r="Q1659" s="228"/>
      <c r="R1659" s="228"/>
      <c r="S1659" s="228"/>
      <c r="T1659" s="228"/>
      <c r="U1659" s="229"/>
      <c r="V1659" s="229"/>
      <c r="W1659" s="229"/>
      <c r="X1659" s="229"/>
      <c r="Y1659" s="229"/>
      <c r="Z1659" s="229"/>
      <c r="AA1659" s="229"/>
      <c r="AB1659" s="199"/>
      <c r="AC1659" s="199"/>
      <c r="AD1659" s="199"/>
      <c r="AE1659" s="199"/>
      <c r="AF1659" s="199"/>
      <c r="AG1659" s="199"/>
      <c r="AH1659" s="199"/>
    </row>
    <row r="1660" spans="3:45" ht="12.75" customHeight="1">
      <c r="C1660" s="228" t="s">
        <v>1618</v>
      </c>
      <c r="D1660" s="228"/>
      <c r="E1660" s="228"/>
      <c r="F1660" s="228"/>
      <c r="G1660" s="228"/>
      <c r="H1660" s="228"/>
      <c r="I1660" s="228"/>
      <c r="J1660" s="228"/>
      <c r="K1660" s="228"/>
      <c r="L1660" s="228"/>
      <c r="M1660" s="228"/>
      <c r="N1660" s="228"/>
      <c r="O1660" s="228"/>
      <c r="P1660" s="228"/>
      <c r="Q1660" s="228"/>
      <c r="R1660" s="228"/>
      <c r="S1660" s="228"/>
      <c r="T1660" s="228"/>
      <c r="U1660" s="229">
        <v>168428</v>
      </c>
      <c r="V1660" s="229"/>
      <c r="W1660" s="229"/>
      <c r="X1660" s="229"/>
      <c r="Y1660" s="229"/>
      <c r="Z1660" s="229"/>
      <c r="AA1660" s="229"/>
      <c r="AB1660" s="199">
        <v>147815</v>
      </c>
      <c r="AC1660" s="199"/>
      <c r="AD1660" s="199"/>
      <c r="AE1660" s="199"/>
      <c r="AF1660" s="199"/>
      <c r="AG1660" s="199"/>
      <c r="AH1660" s="199"/>
    </row>
    <row r="1661" spans="3:45" ht="12.75" customHeight="1">
      <c r="C1661" s="228" t="s">
        <v>588</v>
      </c>
      <c r="D1661" s="228"/>
      <c r="E1661" s="228"/>
      <c r="F1661" s="228"/>
      <c r="G1661" s="228"/>
      <c r="H1661" s="228"/>
      <c r="I1661" s="228"/>
      <c r="J1661" s="228"/>
      <c r="K1661" s="228"/>
      <c r="L1661" s="228"/>
      <c r="M1661" s="228"/>
      <c r="N1661" s="228"/>
      <c r="O1661" s="228"/>
      <c r="P1661" s="228"/>
      <c r="Q1661" s="228"/>
      <c r="R1661" s="228"/>
      <c r="S1661" s="228"/>
      <c r="T1661" s="228"/>
      <c r="U1661" s="229"/>
      <c r="V1661" s="229"/>
      <c r="W1661" s="229"/>
      <c r="X1661" s="229"/>
      <c r="Y1661" s="229"/>
      <c r="Z1661" s="229"/>
      <c r="AA1661" s="229"/>
      <c r="AB1661" s="199"/>
      <c r="AC1661" s="199"/>
      <c r="AD1661" s="199"/>
      <c r="AE1661" s="199"/>
      <c r="AF1661" s="199"/>
      <c r="AG1661" s="199"/>
      <c r="AH1661" s="199"/>
    </row>
    <row r="1662" spans="3:45" ht="12.75" customHeight="1">
      <c r="C1662" s="228" t="s">
        <v>589</v>
      </c>
      <c r="D1662" s="228"/>
      <c r="E1662" s="228"/>
      <c r="F1662" s="228"/>
      <c r="G1662" s="228"/>
      <c r="H1662" s="228"/>
      <c r="I1662" s="228"/>
      <c r="J1662" s="228"/>
      <c r="K1662" s="228"/>
      <c r="L1662" s="228"/>
      <c r="M1662" s="228"/>
      <c r="N1662" s="228"/>
      <c r="O1662" s="228"/>
      <c r="P1662" s="228"/>
      <c r="Q1662" s="228"/>
      <c r="R1662" s="228"/>
      <c r="S1662" s="228"/>
      <c r="T1662" s="228"/>
      <c r="U1662" s="229"/>
      <c r="V1662" s="229"/>
      <c r="W1662" s="229"/>
      <c r="X1662" s="229"/>
      <c r="Y1662" s="229"/>
      <c r="Z1662" s="229"/>
      <c r="AA1662" s="229"/>
      <c r="AB1662" s="199"/>
      <c r="AC1662" s="199"/>
      <c r="AD1662" s="199"/>
      <c r="AE1662" s="199"/>
      <c r="AF1662" s="199"/>
      <c r="AG1662" s="199"/>
      <c r="AH1662" s="199"/>
    </row>
    <row r="1663" spans="3:45" ht="12.75" customHeight="1">
      <c r="C1663" s="274" t="s">
        <v>1521</v>
      </c>
      <c r="D1663" s="274"/>
      <c r="E1663" s="274"/>
      <c r="F1663" s="274"/>
      <c r="G1663" s="274"/>
      <c r="H1663" s="274"/>
      <c r="I1663" s="274"/>
      <c r="J1663" s="274"/>
      <c r="K1663" s="274"/>
      <c r="L1663" s="274"/>
      <c r="M1663" s="274"/>
      <c r="N1663" s="274"/>
      <c r="O1663" s="274"/>
      <c r="P1663" s="274"/>
      <c r="Q1663" s="274"/>
      <c r="R1663" s="274"/>
      <c r="S1663" s="274"/>
      <c r="T1663" s="274"/>
      <c r="U1663" s="375">
        <v>23741</v>
      </c>
      <c r="V1663" s="375"/>
      <c r="W1663" s="375"/>
      <c r="X1663" s="375"/>
      <c r="Y1663" s="375"/>
      <c r="Z1663" s="375"/>
      <c r="AA1663" s="375"/>
      <c r="AB1663" s="330">
        <v>23254</v>
      </c>
      <c r="AC1663" s="330"/>
      <c r="AD1663" s="330"/>
      <c r="AE1663" s="330"/>
      <c r="AF1663" s="330"/>
      <c r="AG1663" s="330"/>
      <c r="AH1663" s="330"/>
    </row>
    <row r="1664" spans="3:45" ht="12.75" customHeight="1">
      <c r="C1664" s="353" t="s">
        <v>1617</v>
      </c>
      <c r="D1664" s="353"/>
      <c r="E1664" s="353"/>
      <c r="F1664" s="353"/>
      <c r="G1664" s="353"/>
      <c r="H1664" s="353"/>
      <c r="I1664" s="353"/>
      <c r="J1664" s="353"/>
      <c r="K1664" s="353"/>
      <c r="L1664" s="353"/>
      <c r="M1664" s="353"/>
      <c r="N1664" s="353"/>
      <c r="O1664" s="353"/>
      <c r="P1664" s="353"/>
      <c r="Q1664" s="353"/>
      <c r="R1664" s="353"/>
      <c r="S1664" s="353"/>
      <c r="T1664" s="353"/>
      <c r="U1664" s="229">
        <v>420706</v>
      </c>
      <c r="V1664" s="229"/>
      <c r="W1664" s="229"/>
      <c r="X1664" s="229"/>
      <c r="Y1664" s="229"/>
      <c r="Z1664" s="229"/>
      <c r="AA1664" s="229"/>
      <c r="AB1664" s="199">
        <v>409474</v>
      </c>
      <c r="AC1664" s="199"/>
      <c r="AD1664" s="199"/>
      <c r="AE1664" s="199"/>
      <c r="AF1664" s="199"/>
      <c r="AG1664" s="199"/>
      <c r="AH1664" s="199"/>
    </row>
    <row r="1665" spans="3:34" ht="12.75" customHeight="1">
      <c r="C1665" s="230" t="s">
        <v>1522</v>
      </c>
      <c r="D1665" s="230"/>
      <c r="E1665" s="230"/>
      <c r="F1665" s="230"/>
      <c r="G1665" s="230"/>
      <c r="H1665" s="230"/>
      <c r="I1665" s="230"/>
      <c r="J1665" s="230"/>
      <c r="K1665" s="230"/>
      <c r="L1665" s="230"/>
      <c r="M1665" s="230"/>
      <c r="N1665" s="230"/>
      <c r="O1665" s="230"/>
      <c r="P1665" s="230"/>
      <c r="Q1665" s="230"/>
      <c r="R1665" s="230"/>
      <c r="S1665" s="230"/>
      <c r="T1665" s="230"/>
      <c r="U1665" s="354">
        <v>1113</v>
      </c>
      <c r="V1665" s="354"/>
      <c r="W1665" s="354"/>
      <c r="X1665" s="354"/>
      <c r="Y1665" s="354"/>
      <c r="Z1665" s="354"/>
      <c r="AA1665" s="354"/>
      <c r="AB1665" s="231">
        <v>9285</v>
      </c>
      <c r="AC1665" s="231"/>
      <c r="AD1665" s="231"/>
      <c r="AE1665" s="231"/>
      <c r="AF1665" s="231"/>
      <c r="AG1665" s="231"/>
      <c r="AH1665" s="231"/>
    </row>
    <row r="1666" spans="3:34" ht="12.75" customHeight="1">
      <c r="C1666" s="236" t="s">
        <v>190</v>
      </c>
      <c r="D1666" s="236"/>
      <c r="E1666" s="236"/>
      <c r="F1666" s="236"/>
      <c r="G1666" s="236"/>
      <c r="H1666" s="236"/>
      <c r="I1666" s="236"/>
      <c r="J1666" s="236"/>
      <c r="K1666" s="236"/>
      <c r="L1666" s="236"/>
      <c r="M1666" s="236"/>
      <c r="N1666" s="236"/>
      <c r="O1666" s="236"/>
      <c r="P1666" s="236"/>
      <c r="Q1666" s="236"/>
      <c r="R1666" s="236"/>
      <c r="S1666" s="236"/>
      <c r="T1666" s="236"/>
      <c r="U1666" s="210">
        <f>U1667+U1670</f>
        <v>2583</v>
      </c>
      <c r="V1666" s="210"/>
      <c r="W1666" s="210"/>
      <c r="X1666" s="210"/>
      <c r="Y1666" s="210"/>
      <c r="Z1666" s="210"/>
      <c r="AA1666" s="210"/>
      <c r="AB1666" s="237">
        <f>AB1667+AB1670</f>
        <v>821</v>
      </c>
      <c r="AC1666" s="237"/>
      <c r="AD1666" s="237"/>
      <c r="AE1666" s="237"/>
      <c r="AF1666" s="237"/>
      <c r="AG1666" s="237"/>
      <c r="AH1666" s="237"/>
    </row>
    <row r="1667" spans="3:34" ht="12.75" customHeight="1">
      <c r="C1667" s="373" t="s">
        <v>191</v>
      </c>
      <c r="D1667" s="373"/>
      <c r="E1667" s="373"/>
      <c r="F1667" s="373"/>
      <c r="G1667" s="373"/>
      <c r="H1667" s="373"/>
      <c r="I1667" s="373"/>
      <c r="J1667" s="373"/>
      <c r="K1667" s="373"/>
      <c r="L1667" s="373"/>
      <c r="M1667" s="373"/>
      <c r="N1667" s="373"/>
      <c r="O1667" s="373"/>
      <c r="P1667" s="373"/>
      <c r="Q1667" s="373"/>
      <c r="R1667" s="373"/>
      <c r="S1667" s="373"/>
      <c r="T1667" s="373"/>
      <c r="U1667" s="388">
        <v>2583</v>
      </c>
      <c r="V1667" s="388"/>
      <c r="W1667" s="388"/>
      <c r="X1667" s="388"/>
      <c r="Y1667" s="388"/>
      <c r="Z1667" s="388"/>
      <c r="AA1667" s="388"/>
      <c r="AB1667" s="374">
        <v>817</v>
      </c>
      <c r="AC1667" s="374"/>
      <c r="AD1667" s="374"/>
      <c r="AE1667" s="374"/>
      <c r="AF1667" s="374"/>
      <c r="AG1667" s="374"/>
      <c r="AH1667" s="374"/>
    </row>
    <row r="1668" spans="3:34" ht="12.75" customHeight="1">
      <c r="C1668" s="382" t="s">
        <v>1357</v>
      </c>
      <c r="D1668" s="382"/>
      <c r="E1668" s="382"/>
      <c r="F1668" s="382"/>
      <c r="G1668" s="382"/>
      <c r="H1668" s="382"/>
      <c r="I1668" s="382"/>
      <c r="J1668" s="382"/>
      <c r="K1668" s="382"/>
      <c r="L1668" s="382"/>
      <c r="M1668" s="382"/>
      <c r="N1668" s="382"/>
      <c r="O1668" s="382"/>
      <c r="P1668" s="382"/>
      <c r="Q1668" s="382"/>
      <c r="R1668" s="382"/>
      <c r="S1668" s="382"/>
      <c r="T1668" s="382"/>
      <c r="U1668" s="384">
        <v>2125</v>
      </c>
      <c r="V1668" s="384"/>
      <c r="W1668" s="384"/>
      <c r="X1668" s="384"/>
      <c r="Y1668" s="384"/>
      <c r="Z1668" s="384"/>
      <c r="AA1668" s="384"/>
      <c r="AB1668" s="386">
        <v>489</v>
      </c>
      <c r="AC1668" s="386"/>
      <c r="AD1668" s="386"/>
      <c r="AE1668" s="386"/>
      <c r="AF1668" s="386"/>
      <c r="AG1668" s="386"/>
      <c r="AH1668" s="386"/>
    </row>
    <row r="1669" spans="3:34" ht="12.75" customHeight="1">
      <c r="C1669" s="383"/>
      <c r="D1669" s="383"/>
      <c r="E1669" s="383"/>
      <c r="F1669" s="383"/>
      <c r="G1669" s="383"/>
      <c r="H1669" s="383"/>
      <c r="I1669" s="383"/>
      <c r="J1669" s="383"/>
      <c r="K1669" s="383"/>
      <c r="L1669" s="383"/>
      <c r="M1669" s="383"/>
      <c r="N1669" s="383"/>
      <c r="O1669" s="383"/>
      <c r="P1669" s="383"/>
      <c r="Q1669" s="383"/>
      <c r="R1669" s="383"/>
      <c r="S1669" s="383"/>
      <c r="T1669" s="383"/>
      <c r="U1669" s="385"/>
      <c r="V1669" s="385"/>
      <c r="W1669" s="385"/>
      <c r="X1669" s="385"/>
      <c r="Y1669" s="385"/>
      <c r="Z1669" s="385"/>
      <c r="AA1669" s="385"/>
      <c r="AB1669" s="387"/>
      <c r="AC1669" s="387"/>
      <c r="AD1669" s="387"/>
      <c r="AE1669" s="387"/>
      <c r="AF1669" s="387"/>
      <c r="AG1669" s="387"/>
      <c r="AH1669" s="387"/>
    </row>
    <row r="1670" spans="3:34" ht="12.75" customHeight="1">
      <c r="C1670" s="350" t="s">
        <v>192</v>
      </c>
      <c r="D1670" s="350"/>
      <c r="E1670" s="350"/>
      <c r="F1670" s="350"/>
      <c r="G1670" s="350"/>
      <c r="H1670" s="350"/>
      <c r="I1670" s="350"/>
      <c r="J1670" s="350"/>
      <c r="K1670" s="350"/>
      <c r="L1670" s="350"/>
      <c r="M1670" s="350"/>
      <c r="N1670" s="350"/>
      <c r="O1670" s="350"/>
      <c r="P1670" s="350"/>
      <c r="Q1670" s="350"/>
      <c r="R1670" s="350"/>
      <c r="S1670" s="350"/>
      <c r="T1670" s="350"/>
      <c r="U1670" s="351">
        <f>SUM(U1671:AA1679)</f>
        <v>0</v>
      </c>
      <c r="V1670" s="351"/>
      <c r="W1670" s="351"/>
      <c r="X1670" s="351"/>
      <c r="Y1670" s="351"/>
      <c r="Z1670" s="351"/>
      <c r="AA1670" s="351"/>
      <c r="AB1670" s="351">
        <f>SUM(AB1671:AH1679)</f>
        <v>4</v>
      </c>
      <c r="AC1670" s="351"/>
      <c r="AD1670" s="351"/>
      <c r="AE1670" s="351"/>
      <c r="AF1670" s="351"/>
      <c r="AG1670" s="351"/>
      <c r="AH1670" s="351"/>
    </row>
    <row r="1671" spans="3:34" ht="12.75" customHeight="1">
      <c r="C1671" s="380" t="s">
        <v>1358</v>
      </c>
      <c r="D1671" s="380"/>
      <c r="E1671" s="380"/>
      <c r="F1671" s="380"/>
      <c r="G1671" s="380"/>
      <c r="H1671" s="380"/>
      <c r="I1671" s="380"/>
      <c r="J1671" s="380"/>
      <c r="K1671" s="380"/>
      <c r="L1671" s="380"/>
      <c r="M1671" s="380"/>
      <c r="N1671" s="380"/>
      <c r="O1671" s="380"/>
      <c r="P1671" s="380"/>
      <c r="Q1671" s="380"/>
      <c r="R1671" s="380"/>
      <c r="S1671" s="380"/>
      <c r="T1671" s="380"/>
      <c r="U1671" s="250"/>
      <c r="V1671" s="250"/>
      <c r="W1671" s="250"/>
      <c r="X1671" s="250"/>
      <c r="Y1671" s="250"/>
      <c r="Z1671" s="250"/>
      <c r="AA1671" s="250"/>
      <c r="AB1671" s="233"/>
      <c r="AC1671" s="233"/>
      <c r="AD1671" s="233"/>
      <c r="AE1671" s="233"/>
      <c r="AF1671" s="233"/>
      <c r="AG1671" s="233"/>
      <c r="AH1671" s="233"/>
    </row>
    <row r="1672" spans="3:34" ht="12.75" customHeight="1">
      <c r="C1672" s="381"/>
      <c r="D1672" s="381"/>
      <c r="E1672" s="381"/>
      <c r="F1672" s="381"/>
      <c r="G1672" s="381"/>
      <c r="H1672" s="381"/>
      <c r="I1672" s="381"/>
      <c r="J1672" s="381"/>
      <c r="K1672" s="381"/>
      <c r="L1672" s="381"/>
      <c r="M1672" s="381"/>
      <c r="N1672" s="381"/>
      <c r="O1672" s="381"/>
      <c r="P1672" s="381"/>
      <c r="Q1672" s="381"/>
      <c r="R1672" s="381"/>
      <c r="S1672" s="381"/>
      <c r="T1672" s="381"/>
      <c r="U1672" s="229"/>
      <c r="V1672" s="229"/>
      <c r="W1672" s="229"/>
      <c r="X1672" s="229"/>
      <c r="Y1672" s="229"/>
      <c r="Z1672" s="229"/>
      <c r="AA1672" s="229"/>
      <c r="AB1672" s="199"/>
      <c r="AC1672" s="199"/>
      <c r="AD1672" s="199"/>
      <c r="AE1672" s="199"/>
      <c r="AF1672" s="199"/>
      <c r="AG1672" s="199"/>
      <c r="AH1672" s="199"/>
    </row>
    <row r="1673" spans="3:34" ht="12.75" customHeight="1">
      <c r="C1673" s="381" t="s">
        <v>1359</v>
      </c>
      <c r="D1673" s="381"/>
      <c r="E1673" s="381"/>
      <c r="F1673" s="381"/>
      <c r="G1673" s="381"/>
      <c r="H1673" s="381"/>
      <c r="I1673" s="381"/>
      <c r="J1673" s="381"/>
      <c r="K1673" s="381"/>
      <c r="L1673" s="381"/>
      <c r="M1673" s="381"/>
      <c r="N1673" s="381"/>
      <c r="O1673" s="381"/>
      <c r="P1673" s="381"/>
      <c r="Q1673" s="381"/>
      <c r="R1673" s="381"/>
      <c r="S1673" s="381"/>
      <c r="T1673" s="381"/>
      <c r="U1673" s="229"/>
      <c r="V1673" s="229"/>
      <c r="W1673" s="229"/>
      <c r="X1673" s="229"/>
      <c r="Y1673" s="229"/>
      <c r="Z1673" s="229"/>
      <c r="AA1673" s="229"/>
      <c r="AB1673" s="199"/>
      <c r="AC1673" s="199"/>
      <c r="AD1673" s="199"/>
      <c r="AE1673" s="199"/>
      <c r="AF1673" s="199"/>
      <c r="AG1673" s="199"/>
      <c r="AH1673" s="199"/>
    </row>
    <row r="1674" spans="3:34" ht="12.75" customHeight="1">
      <c r="C1674" s="381"/>
      <c r="D1674" s="381"/>
      <c r="E1674" s="381"/>
      <c r="F1674" s="381"/>
      <c r="G1674" s="381"/>
      <c r="H1674" s="381"/>
      <c r="I1674" s="381"/>
      <c r="J1674" s="381"/>
      <c r="K1674" s="381"/>
      <c r="L1674" s="381"/>
      <c r="M1674" s="381"/>
      <c r="N1674" s="381"/>
      <c r="O1674" s="381"/>
      <c r="P1674" s="381"/>
      <c r="Q1674" s="381"/>
      <c r="R1674" s="381"/>
      <c r="S1674" s="381"/>
      <c r="T1674" s="381"/>
      <c r="U1674" s="229"/>
      <c r="V1674" s="229"/>
      <c r="W1674" s="229"/>
      <c r="X1674" s="229"/>
      <c r="Y1674" s="229"/>
      <c r="Z1674" s="229"/>
      <c r="AA1674" s="229"/>
      <c r="AB1674" s="199"/>
      <c r="AC1674" s="199"/>
      <c r="AD1674" s="199"/>
      <c r="AE1674" s="199"/>
      <c r="AF1674" s="199"/>
      <c r="AG1674" s="199"/>
      <c r="AH1674" s="199"/>
    </row>
    <row r="1675" spans="3:34" ht="12.75" customHeight="1">
      <c r="C1675" s="228" t="s">
        <v>1360</v>
      </c>
      <c r="D1675" s="228"/>
      <c r="E1675" s="228"/>
      <c r="F1675" s="228"/>
      <c r="G1675" s="228"/>
      <c r="H1675" s="228"/>
      <c r="I1675" s="228"/>
      <c r="J1675" s="228"/>
      <c r="K1675" s="228"/>
      <c r="L1675" s="228"/>
      <c r="M1675" s="228"/>
      <c r="N1675" s="228"/>
      <c r="O1675" s="228"/>
      <c r="P1675" s="228"/>
      <c r="Q1675" s="228"/>
      <c r="R1675" s="228"/>
      <c r="S1675" s="228"/>
      <c r="T1675" s="228"/>
      <c r="U1675" s="229"/>
      <c r="V1675" s="229"/>
      <c r="W1675" s="229"/>
      <c r="X1675" s="229"/>
      <c r="Y1675" s="229"/>
      <c r="Z1675" s="229"/>
      <c r="AA1675" s="229"/>
      <c r="AB1675" s="199">
        <v>4</v>
      </c>
      <c r="AC1675" s="199"/>
      <c r="AD1675" s="199"/>
      <c r="AE1675" s="199"/>
      <c r="AF1675" s="199"/>
      <c r="AG1675" s="199"/>
      <c r="AH1675" s="199"/>
    </row>
    <row r="1676" spans="3:34" ht="12.75" customHeight="1">
      <c r="C1676" s="381" t="s">
        <v>1359</v>
      </c>
      <c r="D1676" s="381"/>
      <c r="E1676" s="381"/>
      <c r="F1676" s="381"/>
      <c r="G1676" s="381"/>
      <c r="H1676" s="381"/>
      <c r="I1676" s="381"/>
      <c r="J1676" s="381"/>
      <c r="K1676" s="381"/>
      <c r="L1676" s="381"/>
      <c r="M1676" s="381"/>
      <c r="N1676" s="381"/>
      <c r="O1676" s="381"/>
      <c r="P1676" s="381"/>
      <c r="Q1676" s="381"/>
      <c r="R1676" s="381"/>
      <c r="S1676" s="381"/>
      <c r="T1676" s="381"/>
      <c r="U1676" s="199"/>
      <c r="V1676" s="199"/>
      <c r="W1676" s="199"/>
      <c r="X1676" s="199"/>
      <c r="Y1676" s="199"/>
      <c r="Z1676" s="199"/>
      <c r="AA1676" s="199"/>
      <c r="AB1676" s="199"/>
      <c r="AC1676" s="199"/>
      <c r="AD1676" s="199"/>
      <c r="AE1676" s="199"/>
      <c r="AF1676" s="199"/>
      <c r="AG1676" s="199"/>
      <c r="AH1676" s="199"/>
    </row>
    <row r="1677" spans="3:34" ht="12.75" customHeight="1">
      <c r="C1677" s="381"/>
      <c r="D1677" s="381"/>
      <c r="E1677" s="381"/>
      <c r="F1677" s="381"/>
      <c r="G1677" s="381"/>
      <c r="H1677" s="381"/>
      <c r="I1677" s="381"/>
      <c r="J1677" s="381"/>
      <c r="K1677" s="381"/>
      <c r="L1677" s="381"/>
      <c r="M1677" s="381"/>
      <c r="N1677" s="381"/>
      <c r="O1677" s="381"/>
      <c r="P1677" s="381"/>
      <c r="Q1677" s="381"/>
      <c r="R1677" s="381"/>
      <c r="S1677" s="381"/>
      <c r="T1677" s="381"/>
      <c r="U1677" s="199"/>
      <c r="V1677" s="199"/>
      <c r="W1677" s="199"/>
      <c r="X1677" s="199"/>
      <c r="Y1677" s="199"/>
      <c r="Z1677" s="199"/>
      <c r="AA1677" s="199"/>
      <c r="AB1677" s="199"/>
      <c r="AC1677" s="199"/>
      <c r="AD1677" s="199"/>
      <c r="AE1677" s="199"/>
      <c r="AF1677" s="199"/>
      <c r="AG1677" s="199"/>
      <c r="AH1677" s="199"/>
    </row>
    <row r="1678" spans="3:34" ht="12.75" customHeight="1">
      <c r="C1678" s="228" t="s">
        <v>1361</v>
      </c>
      <c r="D1678" s="228"/>
      <c r="E1678" s="228"/>
      <c r="F1678" s="228"/>
      <c r="G1678" s="228"/>
      <c r="H1678" s="228"/>
      <c r="I1678" s="228"/>
      <c r="J1678" s="228"/>
      <c r="K1678" s="228"/>
      <c r="L1678" s="228"/>
      <c r="M1678" s="228"/>
      <c r="N1678" s="228"/>
      <c r="O1678" s="228"/>
      <c r="P1678" s="228"/>
      <c r="Q1678" s="228"/>
      <c r="R1678" s="228"/>
      <c r="S1678" s="228"/>
      <c r="T1678" s="228"/>
      <c r="U1678" s="199"/>
      <c r="V1678" s="199"/>
      <c r="W1678" s="199"/>
      <c r="X1678" s="199"/>
      <c r="Y1678" s="199"/>
      <c r="Z1678" s="199"/>
      <c r="AA1678" s="199"/>
      <c r="AB1678" s="199"/>
      <c r="AC1678" s="199"/>
      <c r="AD1678" s="199"/>
      <c r="AE1678" s="199"/>
      <c r="AF1678" s="199"/>
      <c r="AG1678" s="199"/>
      <c r="AH1678" s="199"/>
    </row>
    <row r="1679" spans="3:34" ht="12.75" hidden="1" customHeight="1">
      <c r="C1679" s="230"/>
      <c r="D1679" s="230"/>
      <c r="E1679" s="230"/>
      <c r="F1679" s="230"/>
      <c r="G1679" s="230"/>
      <c r="H1679" s="230"/>
      <c r="I1679" s="230"/>
      <c r="J1679" s="230"/>
      <c r="K1679" s="230"/>
      <c r="L1679" s="230"/>
      <c r="M1679" s="230"/>
      <c r="N1679" s="230"/>
      <c r="O1679" s="230"/>
      <c r="P1679" s="230"/>
      <c r="Q1679" s="230"/>
      <c r="R1679" s="230"/>
      <c r="S1679" s="230"/>
      <c r="T1679" s="230"/>
      <c r="U1679" s="231"/>
      <c r="V1679" s="231"/>
      <c r="W1679" s="231"/>
      <c r="X1679" s="231"/>
      <c r="Y1679" s="231"/>
      <c r="Z1679" s="231"/>
      <c r="AA1679" s="231"/>
      <c r="AB1679" s="231"/>
      <c r="AC1679" s="231"/>
      <c r="AD1679" s="231"/>
      <c r="AE1679" s="231"/>
      <c r="AF1679" s="231"/>
      <c r="AG1679" s="231"/>
      <c r="AH1679" s="231"/>
    </row>
    <row r="1680" spans="3:34" ht="12.75" customHeight="1">
      <c r="C1680" s="270" t="s">
        <v>1564</v>
      </c>
      <c r="D1680" s="270"/>
      <c r="E1680" s="270"/>
      <c r="F1680" s="270"/>
      <c r="G1680" s="270"/>
      <c r="H1680" s="270"/>
      <c r="I1680" s="270"/>
      <c r="J1680" s="270"/>
      <c r="K1680" s="270"/>
      <c r="L1680" s="270"/>
      <c r="M1680" s="270"/>
      <c r="N1680" s="270"/>
      <c r="O1680" s="270"/>
      <c r="P1680" s="270"/>
      <c r="Q1680" s="270"/>
      <c r="R1680" s="270"/>
      <c r="S1680" s="270"/>
      <c r="T1680" s="270"/>
      <c r="U1680" s="344">
        <f>SUM(U1681:AA1682)</f>
        <v>0</v>
      </c>
      <c r="V1680" s="344"/>
      <c r="W1680" s="344"/>
      <c r="X1680" s="344"/>
      <c r="Y1680" s="344"/>
      <c r="Z1680" s="344"/>
      <c r="AA1680" s="344"/>
      <c r="AB1680" s="344">
        <f>SUM(AB1681:AH1682)</f>
        <v>0</v>
      </c>
      <c r="AC1680" s="344"/>
      <c r="AD1680" s="344"/>
      <c r="AE1680" s="344"/>
      <c r="AF1680" s="344"/>
      <c r="AG1680" s="344"/>
      <c r="AH1680" s="344"/>
    </row>
    <row r="1681" spans="1:45" ht="12.75" customHeight="1">
      <c r="C1681" s="228" t="s">
        <v>1362</v>
      </c>
      <c r="D1681" s="228"/>
      <c r="E1681" s="228"/>
      <c r="F1681" s="228"/>
      <c r="G1681" s="228"/>
      <c r="H1681" s="228"/>
      <c r="I1681" s="228"/>
      <c r="J1681" s="228"/>
      <c r="K1681" s="228"/>
      <c r="L1681" s="228"/>
      <c r="M1681" s="228"/>
      <c r="N1681" s="228"/>
      <c r="O1681" s="228"/>
      <c r="P1681" s="228"/>
      <c r="Q1681" s="228"/>
      <c r="R1681" s="228"/>
      <c r="S1681" s="228"/>
      <c r="T1681" s="228"/>
      <c r="U1681" s="199"/>
      <c r="V1681" s="199"/>
      <c r="W1681" s="199"/>
      <c r="X1681" s="199"/>
      <c r="Y1681" s="199"/>
      <c r="Z1681" s="199"/>
      <c r="AA1681" s="199"/>
      <c r="AB1681" s="199"/>
      <c r="AC1681" s="199"/>
      <c r="AD1681" s="199"/>
      <c r="AE1681" s="199"/>
      <c r="AF1681" s="199"/>
      <c r="AG1681" s="199"/>
      <c r="AH1681" s="199"/>
    </row>
    <row r="1682" spans="1:45" ht="12.75" customHeight="1">
      <c r="C1682" s="230"/>
      <c r="D1682" s="230"/>
      <c r="E1682" s="230"/>
      <c r="F1682" s="230"/>
      <c r="G1682" s="230"/>
      <c r="H1682" s="230"/>
      <c r="I1682" s="230"/>
      <c r="J1682" s="230"/>
      <c r="K1682" s="230"/>
      <c r="L1682" s="230"/>
      <c r="M1682" s="230"/>
      <c r="N1682" s="230"/>
      <c r="O1682" s="230"/>
      <c r="P1682" s="230"/>
      <c r="Q1682" s="230"/>
      <c r="R1682" s="230"/>
      <c r="S1682" s="230"/>
      <c r="T1682" s="230"/>
      <c r="U1682" s="231"/>
      <c r="V1682" s="231"/>
      <c r="W1682" s="231"/>
      <c r="X1682" s="231"/>
      <c r="Y1682" s="231"/>
      <c r="Z1682" s="231"/>
      <c r="AA1682" s="231"/>
      <c r="AB1682" s="231"/>
      <c r="AC1682" s="231"/>
      <c r="AD1682" s="231"/>
      <c r="AE1682" s="231"/>
      <c r="AF1682" s="231"/>
      <c r="AG1682" s="231"/>
      <c r="AH1682" s="231"/>
    </row>
    <row r="1684" spans="1:45" ht="12.75" hidden="1" customHeight="1">
      <c r="C1684" s="255" t="s">
        <v>473</v>
      </c>
      <c r="D1684" s="255"/>
      <c r="E1684" s="255"/>
      <c r="F1684" s="255"/>
      <c r="G1684" s="255"/>
      <c r="H1684" s="255"/>
      <c r="I1684" s="255"/>
      <c r="J1684" s="255"/>
      <c r="K1684" s="255"/>
      <c r="L1684" s="255"/>
      <c r="M1684" s="255"/>
      <c r="N1684" s="255"/>
      <c r="O1684" s="255"/>
      <c r="P1684" s="255"/>
      <c r="Q1684" s="255"/>
      <c r="R1684" s="255"/>
      <c r="S1684" s="255"/>
      <c r="T1684" s="255"/>
      <c r="U1684" s="255"/>
      <c r="V1684" s="255"/>
      <c r="W1684" s="255"/>
      <c r="X1684" s="255"/>
      <c r="Y1684" s="255"/>
      <c r="Z1684" s="255"/>
      <c r="AA1684" s="255"/>
      <c r="AB1684" s="255"/>
      <c r="AC1684" s="255"/>
      <c r="AD1684" s="255"/>
      <c r="AE1684" s="255"/>
      <c r="AF1684" s="255"/>
      <c r="AG1684" s="255"/>
      <c r="AH1684" s="255"/>
      <c r="AI1684" s="255"/>
      <c r="AJ1684" s="255"/>
      <c r="AK1684" s="255"/>
      <c r="AL1684" s="255"/>
      <c r="AM1684" s="255"/>
      <c r="AN1684" s="255"/>
      <c r="AO1684" s="255"/>
      <c r="AP1684" s="255"/>
      <c r="AQ1684" s="255"/>
      <c r="AR1684" s="255"/>
      <c r="AS1684" s="255"/>
    </row>
    <row r="1685" spans="1:45" ht="12.75" hidden="1" customHeight="1"/>
    <row r="1686" spans="1:45" ht="12.75" hidden="1" customHeight="1">
      <c r="C1686" s="278" t="s">
        <v>551</v>
      </c>
      <c r="D1686" s="278"/>
      <c r="E1686" s="278"/>
      <c r="F1686" s="278"/>
      <c r="G1686" s="278"/>
      <c r="H1686" s="278"/>
      <c r="I1686" s="278"/>
      <c r="J1686" s="278"/>
      <c r="K1686" s="278"/>
      <c r="L1686" s="278"/>
      <c r="M1686" s="278"/>
      <c r="N1686" s="278"/>
      <c r="O1686" s="278"/>
      <c r="P1686" s="278"/>
      <c r="Q1686" s="278"/>
      <c r="R1686" s="278"/>
      <c r="S1686" s="278"/>
      <c r="T1686" s="278"/>
      <c r="U1686" s="278"/>
      <c r="V1686" s="278"/>
      <c r="W1686" s="278"/>
      <c r="X1686" s="278"/>
      <c r="Y1686" s="278"/>
      <c r="Z1686" s="278"/>
      <c r="AA1686" s="278"/>
      <c r="AB1686" s="278"/>
      <c r="AC1686" s="278"/>
      <c r="AD1686" s="278"/>
      <c r="AE1686" s="278"/>
      <c r="AF1686" s="278"/>
      <c r="AG1686" s="278"/>
      <c r="AH1686" s="278"/>
      <c r="AI1686" s="278"/>
      <c r="AJ1686" s="278"/>
      <c r="AK1686" s="278"/>
      <c r="AL1686" s="278"/>
      <c r="AM1686" s="278"/>
      <c r="AN1686" s="278"/>
      <c r="AO1686" s="278"/>
      <c r="AP1686" s="278"/>
      <c r="AQ1686" s="278"/>
      <c r="AR1686" s="278"/>
      <c r="AS1686" s="278"/>
    </row>
    <row r="1687" spans="1:45" ht="12.75" hidden="1" customHeight="1">
      <c r="C1687" s="278"/>
      <c r="D1687" s="278"/>
      <c r="E1687" s="278"/>
      <c r="F1687" s="278"/>
      <c r="G1687" s="278"/>
      <c r="H1687" s="278"/>
      <c r="I1687" s="278"/>
      <c r="J1687" s="278"/>
      <c r="K1687" s="278"/>
      <c r="L1687" s="278"/>
      <c r="M1687" s="278"/>
      <c r="N1687" s="278"/>
      <c r="O1687" s="278"/>
      <c r="P1687" s="278"/>
      <c r="Q1687" s="278"/>
      <c r="R1687" s="278"/>
      <c r="S1687" s="278"/>
      <c r="T1687" s="278"/>
      <c r="U1687" s="278"/>
      <c r="V1687" s="278"/>
      <c r="W1687" s="278"/>
      <c r="X1687" s="278"/>
      <c r="Y1687" s="278"/>
      <c r="Z1687" s="278"/>
      <c r="AA1687" s="278"/>
      <c r="AB1687" s="278"/>
      <c r="AC1687" s="278"/>
      <c r="AD1687" s="278"/>
      <c r="AE1687" s="278"/>
      <c r="AF1687" s="278"/>
      <c r="AG1687" s="278"/>
      <c r="AH1687" s="278"/>
      <c r="AI1687" s="278"/>
      <c r="AJ1687" s="278"/>
      <c r="AK1687" s="278"/>
      <c r="AL1687" s="278"/>
      <c r="AM1687" s="278"/>
      <c r="AN1687" s="278"/>
      <c r="AO1687" s="278"/>
      <c r="AP1687" s="278"/>
      <c r="AQ1687" s="278"/>
      <c r="AR1687" s="278"/>
      <c r="AS1687" s="278"/>
    </row>
    <row r="1688" spans="1:45" ht="12.75" hidden="1" customHeight="1">
      <c r="C1688" s="278"/>
      <c r="D1688" s="278"/>
      <c r="E1688" s="278"/>
      <c r="F1688" s="278"/>
      <c r="G1688" s="278"/>
      <c r="H1688" s="278"/>
      <c r="I1688" s="278"/>
      <c r="J1688" s="278"/>
      <c r="K1688" s="278"/>
      <c r="L1688" s="278"/>
      <c r="M1688" s="278"/>
      <c r="N1688" s="278"/>
      <c r="O1688" s="278"/>
      <c r="P1688" s="278"/>
      <c r="Q1688" s="278"/>
      <c r="R1688" s="278"/>
      <c r="S1688" s="278"/>
      <c r="T1688" s="278"/>
      <c r="U1688" s="278"/>
      <c r="V1688" s="278"/>
      <c r="W1688" s="278"/>
      <c r="X1688" s="278"/>
      <c r="Y1688" s="278"/>
      <c r="Z1688" s="278"/>
      <c r="AA1688" s="278"/>
      <c r="AB1688" s="278"/>
      <c r="AC1688" s="278"/>
      <c r="AD1688" s="278"/>
      <c r="AE1688" s="278"/>
      <c r="AF1688" s="278"/>
      <c r="AG1688" s="278"/>
      <c r="AH1688" s="278"/>
      <c r="AI1688" s="278"/>
      <c r="AJ1688" s="278"/>
      <c r="AK1688" s="278"/>
      <c r="AL1688" s="278"/>
      <c r="AM1688" s="278"/>
      <c r="AN1688" s="278"/>
      <c r="AO1688" s="278"/>
      <c r="AP1688" s="278"/>
      <c r="AQ1688" s="278"/>
      <c r="AR1688" s="278"/>
      <c r="AS1688" s="278"/>
    </row>
    <row r="1689" spans="1:45" ht="12.75" hidden="1" customHeight="1">
      <c r="C1689" s="122"/>
      <c r="D1689" s="122"/>
      <c r="E1689" s="122"/>
      <c r="F1689" s="122"/>
      <c r="G1689" s="122"/>
      <c r="H1689" s="122"/>
      <c r="I1689" s="122"/>
      <c r="J1689" s="122"/>
      <c r="K1689" s="122"/>
      <c r="L1689" s="122"/>
      <c r="M1689" s="122"/>
      <c r="N1689" s="122"/>
      <c r="O1689" s="122"/>
      <c r="P1689" s="122"/>
      <c r="Q1689" s="122"/>
      <c r="R1689" s="122"/>
      <c r="S1689" s="122"/>
      <c r="T1689" s="122"/>
      <c r="U1689" s="122"/>
      <c r="V1689" s="122"/>
      <c r="W1689" s="122"/>
      <c r="X1689" s="122"/>
      <c r="Y1689" s="122"/>
      <c r="Z1689" s="122"/>
      <c r="AA1689" s="122"/>
      <c r="AB1689" s="122"/>
      <c r="AC1689" s="122"/>
      <c r="AD1689" s="122"/>
      <c r="AE1689" s="122"/>
      <c r="AF1689" s="122"/>
      <c r="AG1689" s="122"/>
      <c r="AH1689" s="122"/>
      <c r="AI1689" s="122"/>
      <c r="AJ1689" s="122"/>
      <c r="AK1689" s="122"/>
      <c r="AL1689" s="122"/>
      <c r="AM1689" s="122"/>
      <c r="AN1689" s="122"/>
      <c r="AO1689" s="122"/>
      <c r="AP1689" s="122"/>
      <c r="AQ1689" s="122"/>
      <c r="AR1689" s="122"/>
      <c r="AS1689" s="122"/>
    </row>
    <row r="1690" spans="1:45" ht="12.75" customHeight="1">
      <c r="A1690" s="87" t="s">
        <v>437</v>
      </c>
      <c r="B1690" s="85"/>
      <c r="C1690" s="297" t="s">
        <v>1490</v>
      </c>
      <c r="D1690" s="297"/>
      <c r="E1690" s="297"/>
      <c r="F1690" s="297"/>
      <c r="G1690" s="297"/>
      <c r="H1690" s="297"/>
      <c r="I1690" s="297"/>
      <c r="J1690" s="297"/>
      <c r="K1690" s="297"/>
      <c r="L1690" s="297"/>
      <c r="M1690" s="297"/>
      <c r="N1690" s="297"/>
      <c r="O1690" s="297"/>
      <c r="P1690" s="297"/>
      <c r="Q1690" s="297"/>
      <c r="R1690" s="297"/>
      <c r="S1690" s="297"/>
      <c r="T1690" s="297"/>
      <c r="U1690" s="297"/>
      <c r="V1690" s="297"/>
      <c r="W1690" s="297"/>
      <c r="X1690" s="297"/>
      <c r="Y1690" s="297"/>
      <c r="Z1690" s="297"/>
      <c r="AA1690" s="297"/>
      <c r="AB1690" s="297"/>
      <c r="AC1690" s="297"/>
      <c r="AD1690" s="297"/>
      <c r="AE1690" s="297"/>
      <c r="AF1690" s="297"/>
      <c r="AG1690" s="297"/>
      <c r="AH1690" s="297"/>
      <c r="AI1690" s="297"/>
      <c r="AJ1690" s="297"/>
      <c r="AK1690" s="297"/>
      <c r="AL1690" s="297"/>
      <c r="AM1690" s="297"/>
      <c r="AN1690" s="297"/>
      <c r="AO1690" s="297"/>
      <c r="AP1690" s="297"/>
      <c r="AQ1690" s="297"/>
      <c r="AR1690" s="297"/>
      <c r="AS1690" s="297"/>
    </row>
    <row r="1691" spans="1:45" ht="12.75" customHeight="1">
      <c r="C1691" s="278" t="s">
        <v>1492</v>
      </c>
      <c r="D1691" s="278"/>
      <c r="E1691" s="278"/>
      <c r="F1691" s="278"/>
      <c r="G1691" s="278"/>
      <c r="H1691" s="278"/>
      <c r="I1691" s="278"/>
      <c r="J1691" s="278"/>
      <c r="K1691" s="278"/>
      <c r="L1691" s="278"/>
      <c r="M1691" s="278"/>
      <c r="N1691" s="278"/>
      <c r="O1691" s="278"/>
      <c r="P1691" s="278"/>
      <c r="Q1691" s="278"/>
      <c r="R1691" s="278"/>
      <c r="S1691" s="278"/>
      <c r="T1691" s="278"/>
      <c r="U1691" s="278"/>
      <c r="V1691" s="278"/>
      <c r="W1691" s="278"/>
      <c r="X1691" s="278"/>
      <c r="Y1691" s="278"/>
      <c r="Z1691" s="278"/>
      <c r="AA1691" s="278"/>
      <c r="AB1691" s="278"/>
      <c r="AC1691" s="278"/>
      <c r="AD1691" s="278"/>
      <c r="AE1691" s="278"/>
      <c r="AF1691" s="278"/>
      <c r="AG1691" s="278"/>
      <c r="AH1691" s="278"/>
      <c r="AI1691" s="278"/>
      <c r="AJ1691" s="278"/>
      <c r="AK1691" s="278"/>
      <c r="AL1691" s="278"/>
      <c r="AM1691" s="278"/>
      <c r="AN1691" s="278"/>
      <c r="AO1691" s="278"/>
      <c r="AP1691" s="278"/>
      <c r="AQ1691" s="278"/>
      <c r="AR1691" s="278"/>
      <c r="AS1691" s="278"/>
    </row>
    <row r="1692" spans="1:45" ht="12.75" customHeight="1">
      <c r="C1692" s="278"/>
      <c r="D1692" s="278"/>
      <c r="E1692" s="278"/>
      <c r="F1692" s="278"/>
      <c r="G1692" s="278"/>
      <c r="H1692" s="278"/>
      <c r="I1692" s="278"/>
      <c r="J1692" s="278"/>
      <c r="K1692" s="278"/>
      <c r="L1692" s="278"/>
      <c r="M1692" s="278"/>
      <c r="N1692" s="278"/>
      <c r="O1692" s="278"/>
      <c r="P1692" s="278"/>
      <c r="Q1692" s="278"/>
      <c r="R1692" s="278"/>
      <c r="S1692" s="278"/>
      <c r="T1692" s="278"/>
      <c r="U1692" s="278"/>
      <c r="V1692" s="278"/>
      <c r="W1692" s="278"/>
      <c r="X1692" s="278"/>
      <c r="Y1692" s="278"/>
      <c r="Z1692" s="278"/>
      <c r="AA1692" s="278"/>
      <c r="AB1692" s="278"/>
      <c r="AC1692" s="278"/>
      <c r="AD1692" s="278"/>
      <c r="AE1692" s="278"/>
      <c r="AF1692" s="278"/>
      <c r="AG1692" s="278"/>
      <c r="AH1692" s="278"/>
      <c r="AI1692" s="278"/>
      <c r="AJ1692" s="278"/>
      <c r="AK1692" s="278"/>
      <c r="AL1692" s="278"/>
      <c r="AM1692" s="278"/>
      <c r="AN1692" s="278"/>
      <c r="AO1692" s="278"/>
      <c r="AP1692" s="278"/>
      <c r="AQ1692" s="278"/>
      <c r="AR1692" s="278"/>
      <c r="AS1692" s="278"/>
    </row>
    <row r="1693" spans="1:45" ht="12.75" customHeight="1">
      <c r="C1693" s="74"/>
    </row>
    <row r="1694" spans="1:45" ht="12.75" customHeight="1">
      <c r="C1694" s="234" t="s">
        <v>13</v>
      </c>
      <c r="D1694" s="234"/>
      <c r="E1694" s="234"/>
      <c r="F1694" s="234"/>
      <c r="G1694" s="234"/>
      <c r="H1694" s="234"/>
      <c r="I1694" s="234"/>
      <c r="J1694" s="234"/>
      <c r="K1694" s="234"/>
      <c r="L1694" s="234"/>
      <c r="M1694" s="234"/>
      <c r="N1694" s="234"/>
      <c r="O1694" s="234"/>
      <c r="P1694" s="234"/>
      <c r="Q1694" s="234"/>
      <c r="R1694" s="234"/>
      <c r="S1694" s="234"/>
      <c r="T1694" s="234"/>
      <c r="U1694" s="190" t="s">
        <v>14</v>
      </c>
      <c r="V1694" s="190"/>
      <c r="W1694" s="190"/>
      <c r="X1694" s="190"/>
      <c r="Y1694" s="190"/>
      <c r="Z1694" s="190"/>
      <c r="AA1694" s="190"/>
      <c r="AB1694" s="234" t="s">
        <v>15</v>
      </c>
      <c r="AC1694" s="234"/>
      <c r="AD1694" s="234"/>
      <c r="AE1694" s="234"/>
      <c r="AF1694" s="234"/>
      <c r="AG1694" s="234"/>
      <c r="AH1694" s="234"/>
    </row>
    <row r="1695" spans="1:45" ht="12.75" customHeight="1">
      <c r="C1695" s="234"/>
      <c r="D1695" s="234"/>
      <c r="E1695" s="234"/>
      <c r="F1695" s="234"/>
      <c r="G1695" s="234"/>
      <c r="H1695" s="234"/>
      <c r="I1695" s="234"/>
      <c r="J1695" s="234"/>
      <c r="K1695" s="234"/>
      <c r="L1695" s="234"/>
      <c r="M1695" s="234"/>
      <c r="N1695" s="234"/>
      <c r="O1695" s="234"/>
      <c r="P1695" s="234"/>
      <c r="Q1695" s="234"/>
      <c r="R1695" s="234"/>
      <c r="S1695" s="234"/>
      <c r="T1695" s="234"/>
      <c r="U1695" s="190"/>
      <c r="V1695" s="190"/>
      <c r="W1695" s="190"/>
      <c r="X1695" s="190"/>
      <c r="Y1695" s="190"/>
      <c r="Z1695" s="190"/>
      <c r="AA1695" s="190"/>
      <c r="AB1695" s="234"/>
      <c r="AC1695" s="234"/>
      <c r="AD1695" s="234"/>
      <c r="AE1695" s="234"/>
      <c r="AF1695" s="234"/>
      <c r="AG1695" s="234"/>
      <c r="AH1695" s="234"/>
    </row>
    <row r="1696" spans="1:45" ht="12.75" customHeight="1">
      <c r="C1696" s="235"/>
      <c r="D1696" s="235"/>
      <c r="E1696" s="235"/>
      <c r="F1696" s="235"/>
      <c r="G1696" s="235"/>
      <c r="H1696" s="235"/>
      <c r="I1696" s="235"/>
      <c r="J1696" s="235"/>
      <c r="K1696" s="235"/>
      <c r="L1696" s="235"/>
      <c r="M1696" s="235"/>
      <c r="N1696" s="235"/>
      <c r="O1696" s="235"/>
      <c r="P1696" s="235"/>
      <c r="Q1696" s="235"/>
      <c r="R1696" s="235"/>
      <c r="S1696" s="235"/>
      <c r="T1696" s="235"/>
      <c r="U1696" s="191"/>
      <c r="V1696" s="191"/>
      <c r="W1696" s="191"/>
      <c r="X1696" s="191"/>
      <c r="Y1696" s="191"/>
      <c r="Z1696" s="191"/>
      <c r="AA1696" s="191"/>
      <c r="AB1696" s="235"/>
      <c r="AC1696" s="235"/>
      <c r="AD1696" s="235"/>
      <c r="AE1696" s="235"/>
      <c r="AF1696" s="235"/>
      <c r="AG1696" s="235"/>
      <c r="AH1696" s="235"/>
    </row>
    <row r="1697" spans="1:45" ht="12.75" customHeight="1">
      <c r="C1697" s="263" t="s">
        <v>1363</v>
      </c>
      <c r="D1697" s="263"/>
      <c r="E1697" s="263"/>
      <c r="F1697" s="263"/>
      <c r="G1697" s="263"/>
      <c r="H1697" s="263"/>
      <c r="I1697" s="263"/>
      <c r="J1697" s="263"/>
      <c r="K1697" s="263"/>
      <c r="L1697" s="263"/>
      <c r="M1697" s="263"/>
      <c r="N1697" s="263"/>
      <c r="O1697" s="263"/>
      <c r="P1697" s="263"/>
      <c r="Q1697" s="263"/>
      <c r="R1697" s="263"/>
      <c r="S1697" s="263"/>
      <c r="T1697" s="263"/>
      <c r="U1697" s="265"/>
      <c r="V1697" s="265"/>
      <c r="W1697" s="265"/>
      <c r="X1697" s="265"/>
      <c r="Y1697" s="265"/>
      <c r="Z1697" s="265"/>
      <c r="AA1697" s="265"/>
      <c r="AB1697" s="265"/>
      <c r="AC1697" s="265"/>
      <c r="AD1697" s="265"/>
      <c r="AE1697" s="265"/>
      <c r="AF1697" s="265"/>
      <c r="AG1697" s="265"/>
      <c r="AH1697" s="265"/>
    </row>
    <row r="1698" spans="1:45" ht="12.75" customHeight="1">
      <c r="C1698" s="228" t="s">
        <v>1364</v>
      </c>
      <c r="D1698" s="228"/>
      <c r="E1698" s="228"/>
      <c r="F1698" s="228"/>
      <c r="G1698" s="228"/>
      <c r="H1698" s="228"/>
      <c r="I1698" s="228"/>
      <c r="J1698" s="228"/>
      <c r="K1698" s="228"/>
      <c r="L1698" s="228"/>
      <c r="M1698" s="228"/>
      <c r="N1698" s="228"/>
      <c r="O1698" s="228"/>
      <c r="P1698" s="228"/>
      <c r="Q1698" s="228"/>
      <c r="R1698" s="228"/>
      <c r="S1698" s="228"/>
      <c r="T1698" s="228"/>
      <c r="U1698" s="229">
        <v>6538982</v>
      </c>
      <c r="V1698" s="229"/>
      <c r="W1698" s="229"/>
      <c r="X1698" s="229"/>
      <c r="Y1698" s="229"/>
      <c r="Z1698" s="229"/>
      <c r="AA1698" s="229"/>
      <c r="AB1698" s="199">
        <v>6363227</v>
      </c>
      <c r="AC1698" s="199"/>
      <c r="AD1698" s="199"/>
      <c r="AE1698" s="199"/>
      <c r="AF1698" s="199"/>
      <c r="AG1698" s="199"/>
      <c r="AH1698" s="199"/>
    </row>
    <row r="1699" spans="1:45" ht="12.75" customHeight="1">
      <c r="C1699" s="228" t="s">
        <v>1365</v>
      </c>
      <c r="D1699" s="228"/>
      <c r="E1699" s="228"/>
      <c r="F1699" s="228"/>
      <c r="G1699" s="228"/>
      <c r="H1699" s="228"/>
      <c r="I1699" s="228"/>
      <c r="J1699" s="228"/>
      <c r="K1699" s="228"/>
      <c r="L1699" s="228"/>
      <c r="M1699" s="228"/>
      <c r="N1699" s="228"/>
      <c r="O1699" s="228"/>
      <c r="P1699" s="228"/>
      <c r="Q1699" s="228"/>
      <c r="R1699" s="228"/>
      <c r="S1699" s="228"/>
      <c r="T1699" s="228"/>
      <c r="U1699" s="199"/>
      <c r="V1699" s="199"/>
      <c r="W1699" s="199"/>
      <c r="X1699" s="199"/>
      <c r="Y1699" s="199"/>
      <c r="Z1699" s="199"/>
      <c r="AA1699" s="199"/>
      <c r="AB1699" s="199">
        <v>216005</v>
      </c>
      <c r="AC1699" s="199"/>
      <c r="AD1699" s="199"/>
      <c r="AE1699" s="199"/>
      <c r="AF1699" s="199"/>
      <c r="AG1699" s="199"/>
      <c r="AH1699" s="199"/>
    </row>
    <row r="1700" spans="1:45" ht="12.75" customHeight="1">
      <c r="C1700" s="228" t="s">
        <v>193</v>
      </c>
      <c r="D1700" s="228"/>
      <c r="E1700" s="228"/>
      <c r="F1700" s="228"/>
      <c r="G1700" s="228"/>
      <c r="H1700" s="228"/>
      <c r="I1700" s="228"/>
      <c r="J1700" s="228"/>
      <c r="K1700" s="228"/>
      <c r="L1700" s="228"/>
      <c r="M1700" s="228"/>
      <c r="N1700" s="228"/>
      <c r="O1700" s="228"/>
      <c r="P1700" s="228"/>
      <c r="Q1700" s="228"/>
      <c r="R1700" s="228"/>
      <c r="S1700" s="228"/>
      <c r="T1700" s="228"/>
      <c r="U1700" s="199"/>
      <c r="V1700" s="199"/>
      <c r="W1700" s="199"/>
      <c r="X1700" s="199"/>
      <c r="Y1700" s="199"/>
      <c r="Z1700" s="199"/>
      <c r="AA1700" s="199"/>
      <c r="AB1700" s="199"/>
      <c r="AC1700" s="199"/>
      <c r="AD1700" s="199"/>
      <c r="AE1700" s="199"/>
      <c r="AF1700" s="199"/>
      <c r="AG1700" s="199"/>
      <c r="AH1700" s="199"/>
    </row>
    <row r="1701" spans="1:45" ht="12.75" customHeight="1">
      <c r="C1701" s="228" t="s">
        <v>1366</v>
      </c>
      <c r="D1701" s="228"/>
      <c r="E1701" s="228"/>
      <c r="F1701" s="228"/>
      <c r="G1701" s="228"/>
      <c r="H1701" s="228"/>
      <c r="I1701" s="228"/>
      <c r="J1701" s="228"/>
      <c r="K1701" s="228"/>
      <c r="L1701" s="228"/>
      <c r="M1701" s="228"/>
      <c r="N1701" s="228"/>
      <c r="O1701" s="228"/>
      <c r="P1701" s="228"/>
      <c r="Q1701" s="228"/>
      <c r="R1701" s="228"/>
      <c r="S1701" s="228"/>
      <c r="T1701" s="228"/>
      <c r="U1701" s="199"/>
      <c r="V1701" s="199"/>
      <c r="W1701" s="199"/>
      <c r="X1701" s="199"/>
      <c r="Y1701" s="199"/>
      <c r="Z1701" s="199"/>
      <c r="AA1701" s="199"/>
      <c r="AB1701" s="199"/>
      <c r="AC1701" s="199"/>
      <c r="AD1701" s="199"/>
      <c r="AE1701" s="199"/>
      <c r="AF1701" s="199"/>
      <c r="AG1701" s="199"/>
      <c r="AH1701" s="199"/>
    </row>
    <row r="1702" spans="1:45" ht="12.75" customHeight="1">
      <c r="C1702" s="274" t="s">
        <v>1367</v>
      </c>
      <c r="D1702" s="274"/>
      <c r="E1702" s="274"/>
      <c r="F1702" s="274"/>
      <c r="G1702" s="274"/>
      <c r="H1702" s="274"/>
      <c r="I1702" s="274"/>
      <c r="J1702" s="274"/>
      <c r="K1702" s="274"/>
      <c r="L1702" s="274"/>
      <c r="M1702" s="274"/>
      <c r="N1702" s="274"/>
      <c r="O1702" s="274"/>
      <c r="P1702" s="274"/>
      <c r="Q1702" s="274"/>
      <c r="R1702" s="274"/>
      <c r="S1702" s="274"/>
      <c r="T1702" s="274"/>
      <c r="U1702" s="375"/>
      <c r="V1702" s="375"/>
      <c r="W1702" s="375"/>
      <c r="X1702" s="375"/>
      <c r="Y1702" s="375"/>
      <c r="Z1702" s="375"/>
      <c r="AA1702" s="375"/>
      <c r="AB1702" s="330"/>
      <c r="AC1702" s="330"/>
      <c r="AD1702" s="330"/>
      <c r="AE1702" s="330"/>
      <c r="AF1702" s="330"/>
      <c r="AG1702" s="330"/>
      <c r="AH1702" s="330"/>
    </row>
    <row r="1703" spans="1:45" ht="12.75" customHeight="1">
      <c r="C1703" s="236" t="s">
        <v>194</v>
      </c>
      <c r="D1703" s="236"/>
      <c r="E1703" s="236"/>
      <c r="F1703" s="236"/>
      <c r="G1703" s="236"/>
      <c r="H1703" s="236"/>
      <c r="I1703" s="236"/>
      <c r="J1703" s="236"/>
      <c r="K1703" s="236"/>
      <c r="L1703" s="236"/>
      <c r="M1703" s="236"/>
      <c r="N1703" s="236"/>
      <c r="O1703" s="236"/>
      <c r="P1703" s="236"/>
      <c r="Q1703" s="236"/>
      <c r="R1703" s="236"/>
      <c r="S1703" s="236"/>
      <c r="T1703" s="236"/>
      <c r="U1703" s="210">
        <f>SUM(U1697:AA1702)</f>
        <v>6538982</v>
      </c>
      <c r="V1703" s="210"/>
      <c r="W1703" s="210"/>
      <c r="X1703" s="210"/>
      <c r="Y1703" s="210"/>
      <c r="Z1703" s="210"/>
      <c r="AA1703" s="210"/>
      <c r="AB1703" s="210">
        <f>SUM(AB1697:AH1702)</f>
        <v>6579232</v>
      </c>
      <c r="AC1703" s="210"/>
      <c r="AD1703" s="210"/>
      <c r="AE1703" s="210"/>
      <c r="AF1703" s="210"/>
      <c r="AG1703" s="210"/>
      <c r="AH1703" s="210"/>
    </row>
    <row r="1705" spans="1:45" ht="15">
      <c r="A1705" s="86" t="s">
        <v>474</v>
      </c>
      <c r="B1705" s="83"/>
      <c r="C1705" s="376" t="s">
        <v>475</v>
      </c>
      <c r="D1705" s="376"/>
      <c r="E1705" s="376"/>
      <c r="F1705" s="376"/>
      <c r="G1705" s="376"/>
      <c r="H1705" s="376"/>
      <c r="I1705" s="376"/>
      <c r="J1705" s="376"/>
      <c r="K1705" s="376"/>
      <c r="L1705" s="376"/>
      <c r="M1705" s="376"/>
      <c r="N1705" s="376"/>
      <c r="O1705" s="376"/>
      <c r="P1705" s="376"/>
      <c r="Q1705" s="376"/>
      <c r="R1705" s="376"/>
      <c r="S1705" s="376"/>
      <c r="T1705" s="376"/>
      <c r="U1705" s="376"/>
      <c r="V1705" s="376"/>
      <c r="W1705" s="376"/>
      <c r="X1705" s="376"/>
      <c r="Y1705" s="376"/>
      <c r="Z1705" s="376"/>
      <c r="AA1705" s="376"/>
      <c r="AB1705" s="376"/>
      <c r="AC1705" s="376"/>
      <c r="AD1705" s="376"/>
      <c r="AE1705" s="376"/>
      <c r="AF1705" s="376"/>
      <c r="AG1705" s="376"/>
      <c r="AH1705" s="376"/>
      <c r="AI1705" s="376"/>
      <c r="AJ1705" s="376"/>
      <c r="AK1705" s="376"/>
      <c r="AL1705" s="376"/>
      <c r="AM1705" s="376"/>
      <c r="AN1705" s="376"/>
      <c r="AO1705" s="376"/>
      <c r="AP1705" s="376"/>
      <c r="AQ1705" s="376"/>
      <c r="AR1705" s="376"/>
      <c r="AS1705" s="376"/>
    </row>
    <row r="1707" spans="1:45" ht="12.75" customHeight="1">
      <c r="A1707" s="87" t="s">
        <v>12</v>
      </c>
      <c r="B1707" s="85"/>
      <c r="C1707" s="379" t="s">
        <v>1565</v>
      </c>
      <c r="D1707" s="379"/>
      <c r="E1707" s="379"/>
      <c r="F1707" s="379"/>
      <c r="G1707" s="379"/>
      <c r="H1707" s="379"/>
      <c r="I1707" s="379"/>
      <c r="J1707" s="379"/>
      <c r="K1707" s="379"/>
      <c r="L1707" s="379"/>
      <c r="M1707" s="379"/>
      <c r="N1707" s="379"/>
      <c r="O1707" s="379"/>
      <c r="P1707" s="379"/>
      <c r="Q1707" s="379"/>
      <c r="R1707" s="379"/>
      <c r="S1707" s="379"/>
      <c r="T1707" s="379"/>
      <c r="U1707" s="379"/>
      <c r="V1707" s="379"/>
      <c r="W1707" s="379"/>
      <c r="X1707" s="379"/>
      <c r="Y1707" s="379"/>
      <c r="Z1707" s="379"/>
      <c r="AA1707" s="379"/>
      <c r="AB1707" s="379"/>
      <c r="AC1707" s="379"/>
      <c r="AD1707" s="379"/>
      <c r="AE1707" s="379"/>
      <c r="AF1707" s="379"/>
      <c r="AG1707" s="379"/>
      <c r="AH1707" s="379"/>
      <c r="AI1707" s="379"/>
      <c r="AJ1707" s="379"/>
      <c r="AK1707" s="379"/>
      <c r="AL1707" s="379"/>
      <c r="AM1707" s="379"/>
      <c r="AN1707" s="379"/>
      <c r="AO1707" s="379"/>
      <c r="AP1707" s="379"/>
      <c r="AQ1707" s="379"/>
      <c r="AR1707" s="379"/>
      <c r="AS1707" s="379"/>
    </row>
    <row r="1708" spans="1:45" ht="12.75" customHeight="1">
      <c r="C1708" s="379"/>
      <c r="D1708" s="379"/>
      <c r="E1708" s="379"/>
      <c r="F1708" s="379"/>
      <c r="G1708" s="379"/>
      <c r="H1708" s="379"/>
      <c r="I1708" s="379"/>
      <c r="J1708" s="379"/>
      <c r="K1708" s="379"/>
      <c r="L1708" s="379"/>
      <c r="M1708" s="379"/>
      <c r="N1708" s="379"/>
      <c r="O1708" s="379"/>
      <c r="P1708" s="379"/>
      <c r="Q1708" s="379"/>
      <c r="R1708" s="379"/>
      <c r="S1708" s="379"/>
      <c r="T1708" s="379"/>
      <c r="U1708" s="379"/>
      <c r="V1708" s="379"/>
      <c r="W1708" s="379"/>
      <c r="X1708" s="379"/>
      <c r="Y1708" s="379"/>
      <c r="Z1708" s="379"/>
      <c r="AA1708" s="379"/>
      <c r="AB1708" s="379"/>
      <c r="AC1708" s="379"/>
      <c r="AD1708" s="379"/>
      <c r="AE1708" s="379"/>
      <c r="AF1708" s="379"/>
      <c r="AG1708" s="379"/>
      <c r="AH1708" s="379"/>
      <c r="AI1708" s="379"/>
      <c r="AJ1708" s="379"/>
      <c r="AK1708" s="379"/>
      <c r="AL1708" s="379"/>
      <c r="AM1708" s="379"/>
      <c r="AN1708" s="379"/>
      <c r="AO1708" s="379"/>
      <c r="AP1708" s="379"/>
      <c r="AQ1708" s="379"/>
      <c r="AR1708" s="379"/>
      <c r="AS1708" s="379"/>
    </row>
    <row r="1710" spans="1:45" ht="23.25" customHeight="1">
      <c r="C1710" s="377" t="s">
        <v>1566</v>
      </c>
      <c r="D1710" s="377"/>
      <c r="E1710" s="377"/>
      <c r="F1710" s="377"/>
      <c r="G1710" s="377"/>
      <c r="H1710" s="377"/>
      <c r="I1710" s="377"/>
      <c r="J1710" s="377"/>
      <c r="K1710" s="377"/>
      <c r="L1710" s="377"/>
      <c r="M1710" s="377"/>
      <c r="N1710" s="377"/>
      <c r="O1710" s="377"/>
      <c r="P1710" s="377"/>
      <c r="Q1710" s="377"/>
      <c r="R1710" s="377"/>
      <c r="S1710" s="377"/>
      <c r="T1710" s="377"/>
      <c r="U1710" s="377"/>
      <c r="V1710" s="377"/>
      <c r="W1710" s="377"/>
      <c r="X1710" s="377"/>
      <c r="Y1710" s="377"/>
      <c r="Z1710" s="377"/>
      <c r="AA1710" s="377"/>
      <c r="AB1710" s="377"/>
      <c r="AC1710" s="377"/>
      <c r="AD1710" s="377"/>
      <c r="AE1710" s="377"/>
      <c r="AF1710" s="377"/>
      <c r="AG1710" s="377"/>
      <c r="AH1710" s="377"/>
      <c r="AI1710" s="377"/>
      <c r="AJ1710" s="377"/>
      <c r="AK1710" s="377"/>
      <c r="AL1710" s="377"/>
      <c r="AM1710" s="377"/>
      <c r="AN1710" s="377"/>
      <c r="AO1710" s="377"/>
      <c r="AP1710" s="377"/>
      <c r="AQ1710" s="377"/>
      <c r="AR1710" s="377"/>
      <c r="AS1710" s="377"/>
    </row>
    <row r="1711" spans="1:45" ht="12.75" customHeight="1">
      <c r="C1711" s="378"/>
      <c r="D1711" s="378"/>
      <c r="E1711" s="378"/>
      <c r="F1711" s="378"/>
      <c r="G1711" s="378"/>
      <c r="H1711" s="378"/>
      <c r="I1711" s="378"/>
      <c r="J1711" s="378"/>
      <c r="K1711" s="378"/>
      <c r="L1711" s="378"/>
      <c r="M1711" s="378"/>
      <c r="N1711" s="378"/>
      <c r="O1711" s="378"/>
      <c r="P1711" s="378"/>
      <c r="Q1711" s="378"/>
      <c r="R1711" s="378"/>
      <c r="S1711" s="378"/>
      <c r="T1711" s="378"/>
      <c r="U1711" s="378"/>
      <c r="V1711" s="378"/>
      <c r="W1711" s="378"/>
      <c r="X1711" s="378"/>
      <c r="Y1711" s="378"/>
      <c r="Z1711" s="378"/>
      <c r="AA1711" s="378"/>
      <c r="AB1711" s="378"/>
      <c r="AC1711" s="378"/>
      <c r="AD1711" s="378"/>
      <c r="AE1711" s="378"/>
      <c r="AF1711" s="378"/>
      <c r="AG1711" s="378"/>
      <c r="AH1711" s="378"/>
      <c r="AI1711" s="378"/>
      <c r="AJ1711" s="378"/>
      <c r="AK1711" s="378"/>
      <c r="AL1711" s="378"/>
      <c r="AM1711" s="378"/>
      <c r="AN1711" s="378"/>
      <c r="AO1711" s="378"/>
      <c r="AP1711" s="378"/>
      <c r="AQ1711" s="378"/>
      <c r="AR1711" s="378"/>
      <c r="AS1711" s="378"/>
    </row>
    <row r="1712" spans="1:45" ht="12.75" customHeight="1">
      <c r="C1712" s="190" t="s">
        <v>13</v>
      </c>
      <c r="D1712" s="190"/>
      <c r="E1712" s="190"/>
      <c r="F1712" s="190"/>
      <c r="G1712" s="190"/>
      <c r="H1712" s="190"/>
      <c r="I1712" s="190"/>
      <c r="J1712" s="190"/>
      <c r="K1712" s="190"/>
      <c r="L1712" s="190"/>
      <c r="M1712" s="190"/>
      <c r="N1712" s="190"/>
      <c r="O1712" s="190"/>
      <c r="P1712" s="190"/>
      <c r="Q1712" s="190"/>
      <c r="R1712" s="190"/>
      <c r="S1712" s="190"/>
      <c r="T1712" s="190"/>
      <c r="U1712" s="190" t="s">
        <v>14</v>
      </c>
      <c r="V1712" s="190"/>
      <c r="W1712" s="190"/>
      <c r="X1712" s="190"/>
      <c r="Y1712" s="190"/>
      <c r="Z1712" s="190"/>
      <c r="AA1712" s="190"/>
      <c r="AB1712" s="234" t="s">
        <v>15</v>
      </c>
      <c r="AC1712" s="234"/>
      <c r="AD1712" s="234"/>
      <c r="AE1712" s="234"/>
      <c r="AF1712" s="234"/>
      <c r="AG1712" s="234"/>
      <c r="AH1712" s="234"/>
      <c r="AR1712" s="144"/>
      <c r="AS1712" s="144"/>
    </row>
    <row r="1713" spans="3:34" ht="12.75" customHeight="1">
      <c r="C1713" s="190"/>
      <c r="D1713" s="190"/>
      <c r="E1713" s="190"/>
      <c r="F1713" s="190"/>
      <c r="G1713" s="190"/>
      <c r="H1713" s="190"/>
      <c r="I1713" s="190"/>
      <c r="J1713" s="190"/>
      <c r="K1713" s="190"/>
      <c r="L1713" s="190"/>
      <c r="M1713" s="190"/>
      <c r="N1713" s="190"/>
      <c r="O1713" s="190"/>
      <c r="P1713" s="190"/>
      <c r="Q1713" s="190"/>
      <c r="R1713" s="190"/>
      <c r="S1713" s="190"/>
      <c r="T1713" s="190"/>
      <c r="U1713" s="190"/>
      <c r="V1713" s="190"/>
      <c r="W1713" s="190"/>
      <c r="X1713" s="190"/>
      <c r="Y1713" s="190"/>
      <c r="Z1713" s="190"/>
      <c r="AA1713" s="190"/>
      <c r="AB1713" s="234"/>
      <c r="AC1713" s="234"/>
      <c r="AD1713" s="234"/>
      <c r="AE1713" s="234"/>
      <c r="AF1713" s="234"/>
      <c r="AG1713" s="234"/>
      <c r="AH1713" s="234"/>
    </row>
    <row r="1714" spans="3:34" ht="12.75" customHeight="1">
      <c r="C1714" s="191"/>
      <c r="D1714" s="191"/>
      <c r="E1714" s="191"/>
      <c r="F1714" s="191"/>
      <c r="G1714" s="191"/>
      <c r="H1714" s="191"/>
      <c r="I1714" s="191"/>
      <c r="J1714" s="191"/>
      <c r="K1714" s="191"/>
      <c r="L1714" s="191"/>
      <c r="M1714" s="191"/>
      <c r="N1714" s="191"/>
      <c r="O1714" s="191"/>
      <c r="P1714" s="191"/>
      <c r="Q1714" s="191"/>
      <c r="R1714" s="191"/>
      <c r="S1714" s="191"/>
      <c r="T1714" s="191"/>
      <c r="U1714" s="191"/>
      <c r="V1714" s="191"/>
      <c r="W1714" s="191"/>
      <c r="X1714" s="191"/>
      <c r="Y1714" s="191"/>
      <c r="Z1714" s="191"/>
      <c r="AA1714" s="191"/>
      <c r="AB1714" s="235"/>
      <c r="AC1714" s="235"/>
      <c r="AD1714" s="235"/>
      <c r="AE1714" s="235"/>
      <c r="AF1714" s="235"/>
      <c r="AG1714" s="235"/>
      <c r="AH1714" s="235"/>
    </row>
    <row r="1715" spans="3:34" ht="12.75" customHeight="1">
      <c r="C1715" s="236" t="s">
        <v>195</v>
      </c>
      <c r="D1715" s="236"/>
      <c r="E1715" s="236"/>
      <c r="F1715" s="236"/>
      <c r="G1715" s="236"/>
      <c r="H1715" s="236"/>
      <c r="I1715" s="236"/>
      <c r="J1715" s="236"/>
      <c r="K1715" s="236"/>
      <c r="L1715" s="236"/>
      <c r="M1715" s="236"/>
      <c r="N1715" s="236"/>
      <c r="O1715" s="236"/>
      <c r="P1715" s="236"/>
      <c r="Q1715" s="236"/>
      <c r="R1715" s="236"/>
      <c r="S1715" s="236"/>
      <c r="T1715" s="236"/>
      <c r="U1715" s="237">
        <f>U1716+U1722</f>
        <v>3104143</v>
      </c>
      <c r="V1715" s="237"/>
      <c r="W1715" s="237"/>
      <c r="X1715" s="237"/>
      <c r="Y1715" s="237"/>
      <c r="Z1715" s="237"/>
      <c r="AA1715" s="237"/>
      <c r="AB1715" s="237">
        <f>AB1716+AB1722</f>
        <v>3052294</v>
      </c>
      <c r="AC1715" s="237"/>
      <c r="AD1715" s="237"/>
      <c r="AE1715" s="237"/>
      <c r="AF1715" s="237"/>
      <c r="AG1715" s="237"/>
      <c r="AH1715" s="237"/>
    </row>
    <row r="1716" spans="3:34" ht="12.75" customHeight="1">
      <c r="C1716" s="373" t="s">
        <v>1368</v>
      </c>
      <c r="D1716" s="373"/>
      <c r="E1716" s="373"/>
      <c r="F1716" s="373"/>
      <c r="G1716" s="373"/>
      <c r="H1716" s="373"/>
      <c r="I1716" s="373"/>
      <c r="J1716" s="373"/>
      <c r="K1716" s="373"/>
      <c r="L1716" s="373"/>
      <c r="M1716" s="373"/>
      <c r="N1716" s="373"/>
      <c r="O1716" s="373"/>
      <c r="P1716" s="373"/>
      <c r="Q1716" s="373"/>
      <c r="R1716" s="373"/>
      <c r="S1716" s="373"/>
      <c r="T1716" s="373"/>
      <c r="U1716" s="374">
        <f>SUM(U1717:AA1721)</f>
        <v>5400</v>
      </c>
      <c r="V1716" s="374"/>
      <c r="W1716" s="374"/>
      <c r="X1716" s="374"/>
      <c r="Y1716" s="374"/>
      <c r="Z1716" s="374"/>
      <c r="AA1716" s="374"/>
      <c r="AB1716" s="374">
        <f>SUM(AB1717:AH1721)</f>
        <v>5400</v>
      </c>
      <c r="AC1716" s="374"/>
      <c r="AD1716" s="374"/>
      <c r="AE1716" s="374"/>
      <c r="AF1716" s="374"/>
      <c r="AG1716" s="374"/>
      <c r="AH1716" s="374"/>
    </row>
    <row r="1717" spans="3:34" ht="12.75" customHeight="1">
      <c r="C1717" s="232" t="s">
        <v>1369</v>
      </c>
      <c r="D1717" s="232"/>
      <c r="E1717" s="232"/>
      <c r="F1717" s="232"/>
      <c r="G1717" s="232"/>
      <c r="H1717" s="232"/>
      <c r="I1717" s="232"/>
      <c r="J1717" s="232"/>
      <c r="K1717" s="232"/>
      <c r="L1717" s="232"/>
      <c r="M1717" s="232"/>
      <c r="N1717" s="232"/>
      <c r="O1717" s="232"/>
      <c r="P1717" s="232"/>
      <c r="Q1717" s="232"/>
      <c r="R1717" s="232"/>
      <c r="S1717" s="232"/>
      <c r="T1717" s="232"/>
      <c r="U1717" s="233">
        <v>3000</v>
      </c>
      <c r="V1717" s="233"/>
      <c r="W1717" s="233"/>
      <c r="X1717" s="233"/>
      <c r="Y1717" s="233"/>
      <c r="Z1717" s="233"/>
      <c r="AA1717" s="233"/>
      <c r="AB1717" s="250">
        <v>3000</v>
      </c>
      <c r="AC1717" s="250"/>
      <c r="AD1717" s="250"/>
      <c r="AE1717" s="250"/>
      <c r="AF1717" s="250"/>
      <c r="AG1717" s="250"/>
      <c r="AH1717" s="250"/>
    </row>
    <row r="1718" spans="3:34" ht="12.75" customHeight="1">
      <c r="C1718" s="228" t="s">
        <v>1370</v>
      </c>
      <c r="D1718" s="228"/>
      <c r="E1718" s="228"/>
      <c r="F1718" s="228"/>
      <c r="G1718" s="228"/>
      <c r="H1718" s="228"/>
      <c r="I1718" s="228"/>
      <c r="J1718" s="228"/>
      <c r="K1718" s="228"/>
      <c r="L1718" s="228"/>
      <c r="M1718" s="228"/>
      <c r="N1718" s="228"/>
      <c r="O1718" s="228"/>
      <c r="P1718" s="228"/>
      <c r="Q1718" s="228"/>
      <c r="R1718" s="228"/>
      <c r="S1718" s="228"/>
      <c r="T1718" s="228"/>
      <c r="U1718" s="199"/>
      <c r="V1718" s="199"/>
      <c r="W1718" s="199"/>
      <c r="X1718" s="199"/>
      <c r="Y1718" s="199"/>
      <c r="Z1718" s="199"/>
      <c r="AA1718" s="199"/>
      <c r="AB1718" s="199"/>
      <c r="AC1718" s="199"/>
      <c r="AD1718" s="199"/>
      <c r="AE1718" s="199"/>
      <c r="AF1718" s="199"/>
      <c r="AG1718" s="199"/>
      <c r="AH1718" s="199"/>
    </row>
    <row r="1719" spans="3:34" ht="12.75" customHeight="1">
      <c r="C1719" s="228" t="s">
        <v>1371</v>
      </c>
      <c r="D1719" s="228"/>
      <c r="E1719" s="228"/>
      <c r="F1719" s="228"/>
      <c r="G1719" s="228"/>
      <c r="H1719" s="228"/>
      <c r="I1719" s="228"/>
      <c r="J1719" s="228"/>
      <c r="K1719" s="228"/>
      <c r="L1719" s="228"/>
      <c r="M1719" s="228"/>
      <c r="N1719" s="228"/>
      <c r="O1719" s="228"/>
      <c r="P1719" s="228"/>
      <c r="Q1719" s="228"/>
      <c r="R1719" s="228"/>
      <c r="S1719" s="228"/>
      <c r="T1719" s="228"/>
      <c r="U1719" s="199"/>
      <c r="V1719" s="199"/>
      <c r="W1719" s="199"/>
      <c r="X1719" s="199"/>
      <c r="Y1719" s="199"/>
      <c r="Z1719" s="199"/>
      <c r="AA1719" s="199"/>
      <c r="AB1719" s="199"/>
      <c r="AC1719" s="199"/>
      <c r="AD1719" s="199"/>
      <c r="AE1719" s="199"/>
      <c r="AF1719" s="199"/>
      <c r="AG1719" s="199"/>
      <c r="AH1719" s="199"/>
    </row>
    <row r="1720" spans="3:34" ht="12.75" customHeight="1">
      <c r="C1720" s="228" t="s">
        <v>1372</v>
      </c>
      <c r="D1720" s="228"/>
      <c r="E1720" s="228"/>
      <c r="F1720" s="228"/>
      <c r="G1720" s="228"/>
      <c r="H1720" s="228"/>
      <c r="I1720" s="228"/>
      <c r="J1720" s="228"/>
      <c r="K1720" s="228"/>
      <c r="L1720" s="228"/>
      <c r="M1720" s="228"/>
      <c r="N1720" s="228"/>
      <c r="O1720" s="228"/>
      <c r="P1720" s="228"/>
      <c r="Q1720" s="228"/>
      <c r="R1720" s="228"/>
      <c r="S1720" s="228"/>
      <c r="T1720" s="228"/>
      <c r="U1720" s="229">
        <v>2400</v>
      </c>
      <c r="V1720" s="229"/>
      <c r="W1720" s="229"/>
      <c r="X1720" s="229"/>
      <c r="Y1720" s="229"/>
      <c r="Z1720" s="229"/>
      <c r="AA1720" s="229"/>
      <c r="AB1720" s="199">
        <v>2400</v>
      </c>
      <c r="AC1720" s="199"/>
      <c r="AD1720" s="199"/>
      <c r="AE1720" s="199"/>
      <c r="AF1720" s="199"/>
      <c r="AG1720" s="199"/>
      <c r="AH1720" s="199"/>
    </row>
    <row r="1721" spans="3:34" ht="12.75" customHeight="1">
      <c r="C1721" s="230" t="s">
        <v>1373</v>
      </c>
      <c r="D1721" s="230"/>
      <c r="E1721" s="230"/>
      <c r="F1721" s="230"/>
      <c r="G1721" s="230"/>
      <c r="H1721" s="230"/>
      <c r="I1721" s="230"/>
      <c r="J1721" s="230"/>
      <c r="K1721" s="230"/>
      <c r="L1721" s="230"/>
      <c r="M1721" s="230"/>
      <c r="N1721" s="230"/>
      <c r="O1721" s="230"/>
      <c r="P1721" s="230"/>
      <c r="Q1721" s="230"/>
      <c r="R1721" s="230"/>
      <c r="S1721" s="230"/>
      <c r="T1721" s="230"/>
      <c r="U1721" s="231"/>
      <c r="V1721" s="231"/>
      <c r="W1721" s="231"/>
      <c r="X1721" s="231"/>
      <c r="Y1721" s="231"/>
      <c r="Z1721" s="231"/>
      <c r="AA1721" s="231"/>
      <c r="AB1721" s="231"/>
      <c r="AC1721" s="231"/>
      <c r="AD1721" s="231"/>
      <c r="AE1721" s="231"/>
      <c r="AF1721" s="231"/>
      <c r="AG1721" s="231"/>
      <c r="AH1721" s="231"/>
    </row>
    <row r="1722" spans="3:34" ht="12.75" customHeight="1">
      <c r="C1722" s="211" t="s">
        <v>1374</v>
      </c>
      <c r="D1722" s="211"/>
      <c r="E1722" s="211"/>
      <c r="F1722" s="211"/>
      <c r="G1722" s="211"/>
      <c r="H1722" s="211"/>
      <c r="I1722" s="211"/>
      <c r="J1722" s="211"/>
      <c r="K1722" s="211"/>
      <c r="L1722" s="211"/>
      <c r="M1722" s="211"/>
      <c r="N1722" s="211"/>
      <c r="O1722" s="211"/>
      <c r="P1722" s="211"/>
      <c r="Q1722" s="211"/>
      <c r="R1722" s="211"/>
      <c r="S1722" s="211"/>
      <c r="T1722" s="211"/>
      <c r="U1722" s="213">
        <f>SUM(U1724:AA1730)</f>
        <v>3098743</v>
      </c>
      <c r="V1722" s="213"/>
      <c r="W1722" s="213"/>
      <c r="X1722" s="213"/>
      <c r="Y1722" s="213"/>
      <c r="Z1722" s="213"/>
      <c r="AA1722" s="213"/>
      <c r="AB1722" s="213">
        <f>SUM(AB1724:AH1730)</f>
        <v>3046894</v>
      </c>
      <c r="AC1722" s="213"/>
      <c r="AD1722" s="213"/>
      <c r="AE1722" s="213"/>
      <c r="AF1722" s="213"/>
      <c r="AG1722" s="213"/>
      <c r="AH1722" s="213"/>
    </row>
    <row r="1723" spans="3:34" ht="12.75" customHeight="1">
      <c r="C1723" s="212"/>
      <c r="D1723" s="212"/>
      <c r="E1723" s="212"/>
      <c r="F1723" s="212"/>
      <c r="G1723" s="212"/>
      <c r="H1723" s="212"/>
      <c r="I1723" s="212"/>
      <c r="J1723" s="212"/>
      <c r="K1723" s="212"/>
      <c r="L1723" s="212"/>
      <c r="M1723" s="212"/>
      <c r="N1723" s="212"/>
      <c r="O1723" s="212"/>
      <c r="P1723" s="212"/>
      <c r="Q1723" s="212"/>
      <c r="R1723" s="212"/>
      <c r="S1723" s="212"/>
      <c r="T1723" s="212"/>
      <c r="U1723" s="214"/>
      <c r="V1723" s="214"/>
      <c r="W1723" s="214"/>
      <c r="X1723" s="214"/>
      <c r="Y1723" s="214"/>
      <c r="Z1723" s="214"/>
      <c r="AA1723" s="214"/>
      <c r="AB1723" s="214"/>
      <c r="AC1723" s="214"/>
      <c r="AD1723" s="214"/>
      <c r="AE1723" s="214"/>
      <c r="AF1723" s="214"/>
      <c r="AG1723" s="214"/>
      <c r="AH1723" s="214"/>
    </row>
    <row r="1724" spans="3:34" ht="12.75" customHeight="1">
      <c r="C1724" s="232" t="s">
        <v>1524</v>
      </c>
      <c r="D1724" s="232"/>
      <c r="E1724" s="232"/>
      <c r="F1724" s="232"/>
      <c r="G1724" s="232"/>
      <c r="H1724" s="232"/>
      <c r="I1724" s="232"/>
      <c r="J1724" s="232"/>
      <c r="K1724" s="232"/>
      <c r="L1724" s="232"/>
      <c r="M1724" s="232"/>
      <c r="N1724" s="232"/>
      <c r="O1724" s="232"/>
      <c r="P1724" s="232"/>
      <c r="Q1724" s="232"/>
      <c r="R1724" s="232"/>
      <c r="S1724" s="232"/>
      <c r="T1724" s="232"/>
      <c r="U1724" s="233">
        <v>425754</v>
      </c>
      <c r="V1724" s="233"/>
      <c r="W1724" s="233"/>
      <c r="X1724" s="233"/>
      <c r="Y1724" s="233"/>
      <c r="Z1724" s="233"/>
      <c r="AA1724" s="233"/>
      <c r="AB1724" s="233">
        <v>388618</v>
      </c>
      <c r="AC1724" s="233"/>
      <c r="AD1724" s="233"/>
      <c r="AE1724" s="233"/>
      <c r="AF1724" s="233"/>
      <c r="AG1724" s="233"/>
      <c r="AH1724" s="233"/>
    </row>
    <row r="1725" spans="3:34" ht="12.75" customHeight="1">
      <c r="C1725" s="228" t="s">
        <v>1523</v>
      </c>
      <c r="D1725" s="228"/>
      <c r="E1725" s="228"/>
      <c r="F1725" s="228"/>
      <c r="G1725" s="228"/>
      <c r="H1725" s="228"/>
      <c r="I1725" s="228"/>
      <c r="J1725" s="228"/>
      <c r="K1725" s="228"/>
      <c r="L1725" s="228"/>
      <c r="M1725" s="228"/>
      <c r="N1725" s="228"/>
      <c r="O1725" s="228"/>
      <c r="P1725" s="228"/>
      <c r="Q1725" s="228"/>
      <c r="R1725" s="228"/>
      <c r="S1725" s="228"/>
      <c r="T1725" s="228"/>
      <c r="U1725" s="199">
        <v>767964</v>
      </c>
      <c r="V1725" s="199"/>
      <c r="W1725" s="199"/>
      <c r="X1725" s="199"/>
      <c r="Y1725" s="199"/>
      <c r="Z1725" s="199"/>
      <c r="AA1725" s="199"/>
      <c r="AB1725" s="199">
        <v>817898</v>
      </c>
      <c r="AC1725" s="199"/>
      <c r="AD1725" s="199"/>
      <c r="AE1725" s="199"/>
      <c r="AF1725" s="199"/>
      <c r="AG1725" s="199"/>
      <c r="AH1725" s="199"/>
    </row>
    <row r="1726" spans="3:34" ht="12.75" customHeight="1">
      <c r="C1726" s="228" t="s">
        <v>1525</v>
      </c>
      <c r="D1726" s="228"/>
      <c r="E1726" s="228"/>
      <c r="F1726" s="228"/>
      <c r="G1726" s="228"/>
      <c r="H1726" s="228"/>
      <c r="I1726" s="228"/>
      <c r="J1726" s="228"/>
      <c r="K1726" s="228"/>
      <c r="L1726" s="228"/>
      <c r="M1726" s="228"/>
      <c r="N1726" s="228"/>
      <c r="O1726" s="228"/>
      <c r="P1726" s="228"/>
      <c r="Q1726" s="228"/>
      <c r="R1726" s="228"/>
      <c r="S1726" s="228"/>
      <c r="T1726" s="228"/>
      <c r="U1726" s="199">
        <v>1670721</v>
      </c>
      <c r="V1726" s="199"/>
      <c r="W1726" s="199"/>
      <c r="X1726" s="199"/>
      <c r="Y1726" s="199"/>
      <c r="Z1726" s="199"/>
      <c r="AA1726" s="199"/>
      <c r="AB1726" s="199">
        <v>1618679</v>
      </c>
      <c r="AC1726" s="199"/>
      <c r="AD1726" s="199"/>
      <c r="AE1726" s="199"/>
      <c r="AF1726" s="199"/>
      <c r="AG1726" s="199"/>
      <c r="AH1726" s="199"/>
    </row>
    <row r="1727" spans="3:34" ht="12.75" customHeight="1">
      <c r="C1727" s="228" t="s">
        <v>1526</v>
      </c>
      <c r="D1727" s="228"/>
      <c r="E1727" s="228"/>
      <c r="F1727" s="228"/>
      <c r="G1727" s="228"/>
      <c r="H1727" s="228"/>
      <c r="I1727" s="228"/>
      <c r="J1727" s="228"/>
      <c r="K1727" s="228"/>
      <c r="L1727" s="228"/>
      <c r="M1727" s="228"/>
      <c r="N1727" s="228"/>
      <c r="O1727" s="228"/>
      <c r="P1727" s="228"/>
      <c r="Q1727" s="228"/>
      <c r="R1727" s="228"/>
      <c r="S1727" s="228"/>
      <c r="T1727" s="228"/>
      <c r="U1727" s="199">
        <v>30698</v>
      </c>
      <c r="V1727" s="199"/>
      <c r="W1727" s="199"/>
      <c r="X1727" s="199"/>
      <c r="Y1727" s="199"/>
      <c r="Z1727" s="199"/>
      <c r="AA1727" s="199"/>
      <c r="AB1727" s="199">
        <v>29836</v>
      </c>
      <c r="AC1727" s="199"/>
      <c r="AD1727" s="199"/>
      <c r="AE1727" s="199"/>
      <c r="AF1727" s="199"/>
      <c r="AG1727" s="199"/>
      <c r="AH1727" s="199"/>
    </row>
    <row r="1728" spans="3:34" ht="12.75" customHeight="1">
      <c r="C1728" s="353" t="s">
        <v>1619</v>
      </c>
      <c r="D1728" s="353"/>
      <c r="E1728" s="353"/>
      <c r="F1728" s="353"/>
      <c r="G1728" s="353"/>
      <c r="H1728" s="353"/>
      <c r="I1728" s="353"/>
      <c r="J1728" s="353"/>
      <c r="K1728" s="353"/>
      <c r="L1728" s="353"/>
      <c r="M1728" s="353"/>
      <c r="N1728" s="353"/>
      <c r="O1728" s="353"/>
      <c r="P1728" s="353"/>
      <c r="Q1728" s="353"/>
      <c r="R1728" s="353"/>
      <c r="S1728" s="353"/>
      <c r="T1728" s="353"/>
      <c r="U1728" s="229">
        <v>60872</v>
      </c>
      <c r="V1728" s="229"/>
      <c r="W1728" s="229"/>
      <c r="X1728" s="229"/>
      <c r="Y1728" s="229"/>
      <c r="Z1728" s="229"/>
      <c r="AA1728" s="229"/>
      <c r="AB1728" s="229">
        <v>46240</v>
      </c>
      <c r="AC1728" s="229"/>
      <c r="AD1728" s="229"/>
      <c r="AE1728" s="229"/>
      <c r="AF1728" s="229"/>
      <c r="AG1728" s="229"/>
      <c r="AH1728" s="229"/>
    </row>
    <row r="1729" spans="3:45" ht="12.75" customHeight="1">
      <c r="C1729" s="228" t="s">
        <v>1527</v>
      </c>
      <c r="D1729" s="228"/>
      <c r="E1729" s="228"/>
      <c r="F1729" s="228"/>
      <c r="G1729" s="228"/>
      <c r="H1729" s="228"/>
      <c r="I1729" s="228"/>
      <c r="J1729" s="228"/>
      <c r="K1729" s="228"/>
      <c r="L1729" s="228"/>
      <c r="M1729" s="228"/>
      <c r="N1729" s="228"/>
      <c r="O1729" s="228"/>
      <c r="P1729" s="228"/>
      <c r="Q1729" s="228"/>
      <c r="R1729" s="228"/>
      <c r="S1729" s="228"/>
      <c r="T1729" s="228"/>
      <c r="U1729" s="229">
        <v>93429</v>
      </c>
      <c r="V1729" s="229"/>
      <c r="W1729" s="229"/>
      <c r="X1729" s="229"/>
      <c r="Y1729" s="229"/>
      <c r="Z1729" s="229"/>
      <c r="AA1729" s="229"/>
      <c r="AB1729" s="229">
        <v>86035</v>
      </c>
      <c r="AC1729" s="229"/>
      <c r="AD1729" s="229"/>
      <c r="AE1729" s="229"/>
      <c r="AF1729" s="229"/>
      <c r="AG1729" s="229"/>
      <c r="AH1729" s="229"/>
    </row>
    <row r="1730" spans="3:45" ht="12.75" customHeight="1">
      <c r="C1730" s="230" t="s">
        <v>1375</v>
      </c>
      <c r="D1730" s="230"/>
      <c r="E1730" s="230"/>
      <c r="F1730" s="230"/>
      <c r="G1730" s="230"/>
      <c r="H1730" s="230"/>
      <c r="I1730" s="230"/>
      <c r="J1730" s="230"/>
      <c r="K1730" s="230"/>
      <c r="L1730" s="230"/>
      <c r="M1730" s="230"/>
      <c r="N1730" s="230"/>
      <c r="O1730" s="230"/>
      <c r="P1730" s="230"/>
      <c r="Q1730" s="230"/>
      <c r="R1730" s="230"/>
      <c r="S1730" s="230"/>
      <c r="T1730" s="230"/>
      <c r="U1730" s="354">
        <v>49305</v>
      </c>
      <c r="V1730" s="354"/>
      <c r="W1730" s="354"/>
      <c r="X1730" s="354"/>
      <c r="Y1730" s="354"/>
      <c r="Z1730" s="354"/>
      <c r="AA1730" s="354"/>
      <c r="AB1730" s="354">
        <v>59588</v>
      </c>
      <c r="AC1730" s="354"/>
      <c r="AD1730" s="354"/>
      <c r="AE1730" s="354"/>
      <c r="AF1730" s="354"/>
      <c r="AG1730" s="354"/>
      <c r="AH1730" s="354"/>
    </row>
    <row r="1731" spans="3:45" ht="12.75" customHeight="1">
      <c r="C1731" s="209" t="s">
        <v>196</v>
      </c>
      <c r="D1731" s="209"/>
      <c r="E1731" s="209"/>
      <c r="F1731" s="209"/>
      <c r="G1731" s="209"/>
      <c r="H1731" s="209"/>
      <c r="I1731" s="209"/>
      <c r="J1731" s="209"/>
      <c r="K1731" s="209"/>
      <c r="L1731" s="209"/>
      <c r="M1731" s="209"/>
      <c r="N1731" s="209"/>
      <c r="O1731" s="209"/>
      <c r="P1731" s="209"/>
      <c r="Q1731" s="209"/>
      <c r="R1731" s="209"/>
      <c r="S1731" s="209"/>
      <c r="T1731" s="209"/>
      <c r="U1731" s="210">
        <f>SUM(U1733:AA1737)</f>
        <v>174234</v>
      </c>
      <c r="V1731" s="210"/>
      <c r="W1731" s="210"/>
      <c r="X1731" s="210"/>
      <c r="Y1731" s="210"/>
      <c r="Z1731" s="210"/>
      <c r="AA1731" s="210"/>
      <c r="AB1731" s="210">
        <f>SUM(AB1733:AH1737)</f>
        <v>153401</v>
      </c>
      <c r="AC1731" s="210"/>
      <c r="AD1731" s="210"/>
      <c r="AE1731" s="210"/>
      <c r="AF1731" s="210"/>
      <c r="AG1731" s="210"/>
      <c r="AH1731" s="210"/>
    </row>
    <row r="1732" spans="3:45" ht="12.75" customHeight="1">
      <c r="C1732" s="209"/>
      <c r="D1732" s="209"/>
      <c r="E1732" s="209"/>
      <c r="F1732" s="209"/>
      <c r="G1732" s="209"/>
      <c r="H1732" s="209"/>
      <c r="I1732" s="209"/>
      <c r="J1732" s="209"/>
      <c r="K1732" s="209"/>
      <c r="L1732" s="209"/>
      <c r="M1732" s="209"/>
      <c r="N1732" s="209"/>
      <c r="O1732" s="209"/>
      <c r="P1732" s="209"/>
      <c r="Q1732" s="209"/>
      <c r="R1732" s="209"/>
      <c r="S1732" s="209"/>
      <c r="T1732" s="209"/>
      <c r="U1732" s="210"/>
      <c r="V1732" s="210"/>
      <c r="W1732" s="210"/>
      <c r="X1732" s="210"/>
      <c r="Y1732" s="210"/>
      <c r="Z1732" s="210"/>
      <c r="AA1732" s="210"/>
      <c r="AB1732" s="210"/>
      <c r="AC1732" s="210"/>
      <c r="AD1732" s="210"/>
      <c r="AE1732" s="210"/>
      <c r="AF1732" s="210"/>
      <c r="AG1732" s="210"/>
      <c r="AH1732" s="210"/>
    </row>
    <row r="1733" spans="3:45" ht="12.75" customHeight="1">
      <c r="C1733" s="263" t="s">
        <v>1376</v>
      </c>
      <c r="D1733" s="263"/>
      <c r="E1733" s="263"/>
      <c r="F1733" s="263"/>
      <c r="G1733" s="263"/>
      <c r="H1733" s="263"/>
      <c r="I1733" s="263"/>
      <c r="J1733" s="263"/>
      <c r="K1733" s="263"/>
      <c r="L1733" s="263"/>
      <c r="M1733" s="263"/>
      <c r="N1733" s="263"/>
      <c r="O1733" s="263"/>
      <c r="P1733" s="263"/>
      <c r="Q1733" s="263"/>
      <c r="R1733" s="263"/>
      <c r="S1733" s="263"/>
      <c r="T1733" s="263"/>
      <c r="U1733" s="265">
        <v>23112</v>
      </c>
      <c r="V1733" s="265"/>
      <c r="W1733" s="265"/>
      <c r="X1733" s="265"/>
      <c r="Y1733" s="265"/>
      <c r="Z1733" s="265"/>
      <c r="AA1733" s="265"/>
      <c r="AB1733" s="265">
        <v>5731</v>
      </c>
      <c r="AC1733" s="265"/>
      <c r="AD1733" s="265"/>
      <c r="AE1733" s="265"/>
      <c r="AF1733" s="265"/>
      <c r="AG1733" s="265"/>
      <c r="AH1733" s="265"/>
    </row>
    <row r="1734" spans="3:45" ht="12.75" customHeight="1">
      <c r="C1734" s="228" t="s">
        <v>1528</v>
      </c>
      <c r="D1734" s="228"/>
      <c r="E1734" s="228"/>
      <c r="F1734" s="228"/>
      <c r="G1734" s="228"/>
      <c r="H1734" s="228"/>
      <c r="I1734" s="228"/>
      <c r="J1734" s="228"/>
      <c r="K1734" s="228"/>
      <c r="L1734" s="228"/>
      <c r="M1734" s="228"/>
      <c r="N1734" s="228"/>
      <c r="O1734" s="228"/>
      <c r="P1734" s="228"/>
      <c r="Q1734" s="228"/>
      <c r="R1734" s="228"/>
      <c r="S1734" s="228"/>
      <c r="T1734" s="228"/>
      <c r="U1734" s="199">
        <v>149370</v>
      </c>
      <c r="V1734" s="199"/>
      <c r="W1734" s="199"/>
      <c r="X1734" s="199"/>
      <c r="Y1734" s="199"/>
      <c r="Z1734" s="199"/>
      <c r="AA1734" s="199"/>
      <c r="AB1734" s="199">
        <v>129717</v>
      </c>
      <c r="AC1734" s="199"/>
      <c r="AD1734" s="199"/>
      <c r="AE1734" s="199"/>
      <c r="AF1734" s="199"/>
      <c r="AG1734" s="199"/>
      <c r="AH1734" s="199"/>
    </row>
    <row r="1735" spans="3:45" ht="12.75" customHeight="1">
      <c r="C1735" s="228" t="s">
        <v>1529</v>
      </c>
      <c r="D1735" s="228"/>
      <c r="E1735" s="228"/>
      <c r="F1735" s="228"/>
      <c r="G1735" s="228"/>
      <c r="H1735" s="228"/>
      <c r="I1735" s="228"/>
      <c r="J1735" s="228"/>
      <c r="K1735" s="228"/>
      <c r="L1735" s="228"/>
      <c r="M1735" s="228"/>
      <c r="N1735" s="228"/>
      <c r="O1735" s="228"/>
      <c r="P1735" s="228"/>
      <c r="Q1735" s="228"/>
      <c r="R1735" s="228"/>
      <c r="S1735" s="228"/>
      <c r="T1735" s="228"/>
      <c r="U1735" s="199">
        <v>766</v>
      </c>
      <c r="V1735" s="199"/>
      <c r="W1735" s="199"/>
      <c r="X1735" s="199"/>
      <c r="Y1735" s="199"/>
      <c r="Z1735" s="199"/>
      <c r="AA1735" s="199"/>
      <c r="AB1735" s="199">
        <v>660</v>
      </c>
      <c r="AC1735" s="199"/>
      <c r="AD1735" s="199"/>
      <c r="AE1735" s="199"/>
      <c r="AF1735" s="199"/>
      <c r="AG1735" s="199"/>
      <c r="AH1735" s="199"/>
    </row>
    <row r="1736" spans="3:45" ht="12.75" customHeight="1">
      <c r="C1736" s="218" t="s">
        <v>1583</v>
      </c>
      <c r="D1736" s="219"/>
      <c r="E1736" s="219"/>
      <c r="F1736" s="219"/>
      <c r="G1736" s="219"/>
      <c r="H1736" s="219"/>
      <c r="I1736" s="219"/>
      <c r="J1736" s="219"/>
      <c r="K1736" s="219"/>
      <c r="L1736" s="219"/>
      <c r="M1736" s="219"/>
      <c r="N1736" s="219"/>
      <c r="O1736" s="219"/>
      <c r="P1736" s="219"/>
      <c r="Q1736" s="219"/>
      <c r="R1736" s="219"/>
      <c r="S1736" s="219"/>
      <c r="T1736" s="220"/>
      <c r="U1736" s="215">
        <v>0</v>
      </c>
      <c r="V1736" s="216"/>
      <c r="W1736" s="216"/>
      <c r="X1736" s="216"/>
      <c r="Y1736" s="216"/>
      <c r="Z1736" s="216"/>
      <c r="AA1736" s="217"/>
      <c r="AB1736" s="215">
        <v>13293</v>
      </c>
      <c r="AC1736" s="216"/>
      <c r="AD1736" s="216"/>
      <c r="AE1736" s="216"/>
      <c r="AF1736" s="216"/>
      <c r="AG1736" s="216"/>
      <c r="AH1736" s="217"/>
    </row>
    <row r="1737" spans="3:45" ht="12.75" customHeight="1">
      <c r="C1737" s="349" t="s">
        <v>1530</v>
      </c>
      <c r="D1737" s="349"/>
      <c r="E1737" s="349"/>
      <c r="F1737" s="349"/>
      <c r="G1737" s="349"/>
      <c r="H1737" s="349"/>
      <c r="I1737" s="349"/>
      <c r="J1737" s="349"/>
      <c r="K1737" s="349"/>
      <c r="L1737" s="349"/>
      <c r="M1737" s="349"/>
      <c r="N1737" s="349"/>
      <c r="O1737" s="349"/>
      <c r="P1737" s="349"/>
      <c r="Q1737" s="349"/>
      <c r="R1737" s="349"/>
      <c r="S1737" s="349"/>
      <c r="T1737" s="349"/>
      <c r="U1737" s="231">
        <v>986</v>
      </c>
      <c r="V1737" s="231"/>
      <c r="W1737" s="231"/>
      <c r="X1737" s="231"/>
      <c r="Y1737" s="231"/>
      <c r="Z1737" s="231"/>
      <c r="AA1737" s="231"/>
      <c r="AB1737" s="231">
        <v>4000</v>
      </c>
      <c r="AC1737" s="231"/>
      <c r="AD1737" s="231"/>
      <c r="AE1737" s="231"/>
      <c r="AF1737" s="231"/>
      <c r="AG1737" s="231"/>
      <c r="AH1737" s="231"/>
      <c r="AK1737" s="144"/>
      <c r="AL1737" s="144"/>
      <c r="AM1737" s="144"/>
      <c r="AN1737" s="144"/>
      <c r="AO1737" s="144"/>
      <c r="AP1737" s="144"/>
      <c r="AQ1737" s="144"/>
      <c r="AR1737" s="144"/>
      <c r="AS1737" s="144"/>
    </row>
    <row r="1738" spans="3:45" ht="12.75" customHeight="1">
      <c r="C1738" s="236" t="s">
        <v>198</v>
      </c>
      <c r="D1738" s="236"/>
      <c r="E1738" s="236"/>
      <c r="F1738" s="236"/>
      <c r="G1738" s="236"/>
      <c r="H1738" s="236"/>
      <c r="I1738" s="236"/>
      <c r="J1738" s="236"/>
      <c r="K1738" s="236"/>
      <c r="L1738" s="236"/>
      <c r="M1738" s="236"/>
      <c r="N1738" s="236"/>
      <c r="O1738" s="236"/>
      <c r="P1738" s="236"/>
      <c r="Q1738" s="236"/>
      <c r="R1738" s="236"/>
      <c r="S1738" s="236"/>
      <c r="T1738" s="236"/>
      <c r="U1738" s="210">
        <f>U1739+U1742</f>
        <v>25318</v>
      </c>
      <c r="V1738" s="210"/>
      <c r="W1738" s="210"/>
      <c r="X1738" s="210"/>
      <c r="Y1738" s="210"/>
      <c r="Z1738" s="210"/>
      <c r="AA1738" s="210"/>
      <c r="AB1738" s="237">
        <f>AB1739+AB1742</f>
        <v>33389</v>
      </c>
      <c r="AC1738" s="237"/>
      <c r="AD1738" s="237"/>
      <c r="AE1738" s="237"/>
      <c r="AF1738" s="237"/>
      <c r="AG1738" s="237"/>
      <c r="AH1738" s="237"/>
    </row>
    <row r="1739" spans="3:45" ht="12.75" customHeight="1">
      <c r="C1739" s="350" t="s">
        <v>1377</v>
      </c>
      <c r="D1739" s="350"/>
      <c r="E1739" s="350"/>
      <c r="F1739" s="350"/>
      <c r="G1739" s="350"/>
      <c r="H1739" s="350"/>
      <c r="I1739" s="350"/>
      <c r="J1739" s="350"/>
      <c r="K1739" s="350"/>
      <c r="L1739" s="350"/>
      <c r="M1739" s="350"/>
      <c r="N1739" s="350"/>
      <c r="O1739" s="350"/>
      <c r="P1739" s="350"/>
      <c r="Q1739" s="350"/>
      <c r="R1739" s="350"/>
      <c r="S1739" s="350"/>
      <c r="T1739" s="350"/>
      <c r="U1739" s="351">
        <v>713</v>
      </c>
      <c r="V1739" s="351"/>
      <c r="W1739" s="351"/>
      <c r="X1739" s="351"/>
      <c r="Y1739" s="351"/>
      <c r="Z1739" s="351"/>
      <c r="AA1739" s="351"/>
      <c r="AB1739" s="352">
        <v>3635</v>
      </c>
      <c r="AC1739" s="352"/>
      <c r="AD1739" s="352"/>
      <c r="AE1739" s="352"/>
      <c r="AF1739" s="352"/>
      <c r="AG1739" s="352"/>
      <c r="AH1739" s="352"/>
      <c r="AL1739" s="144"/>
      <c r="AM1739" s="144"/>
      <c r="AN1739" s="144"/>
      <c r="AO1739" s="144"/>
      <c r="AP1739" s="144"/>
      <c r="AQ1739" s="144"/>
      <c r="AR1739" s="144"/>
      <c r="AS1739" s="144"/>
    </row>
    <row r="1740" spans="3:45" ht="12.75" customHeight="1">
      <c r="C1740" s="355" t="s">
        <v>1379</v>
      </c>
      <c r="D1740" s="356"/>
      <c r="E1740" s="356"/>
      <c r="F1740" s="356"/>
      <c r="G1740" s="356"/>
      <c r="H1740" s="356"/>
      <c r="I1740" s="356"/>
      <c r="J1740" s="356"/>
      <c r="K1740" s="356"/>
      <c r="L1740" s="356"/>
      <c r="M1740" s="356"/>
      <c r="N1740" s="356"/>
      <c r="O1740" s="356"/>
      <c r="P1740" s="356"/>
      <c r="Q1740" s="356"/>
      <c r="R1740" s="356"/>
      <c r="S1740" s="356"/>
      <c r="T1740" s="357"/>
      <c r="U1740" s="361">
        <v>9</v>
      </c>
      <c r="V1740" s="362"/>
      <c r="W1740" s="362"/>
      <c r="X1740" s="362"/>
      <c r="Y1740" s="362"/>
      <c r="Z1740" s="362"/>
      <c r="AA1740" s="363"/>
      <c r="AB1740" s="367">
        <v>2887</v>
      </c>
      <c r="AC1740" s="368"/>
      <c r="AD1740" s="368"/>
      <c r="AE1740" s="368"/>
      <c r="AF1740" s="368"/>
      <c r="AG1740" s="368"/>
      <c r="AH1740" s="369"/>
    </row>
    <row r="1741" spans="3:45" ht="12.75" customHeight="1">
      <c r="C1741" s="358"/>
      <c r="D1741" s="359"/>
      <c r="E1741" s="359"/>
      <c r="F1741" s="359"/>
      <c r="G1741" s="359"/>
      <c r="H1741" s="359"/>
      <c r="I1741" s="359"/>
      <c r="J1741" s="359"/>
      <c r="K1741" s="359"/>
      <c r="L1741" s="359"/>
      <c r="M1741" s="359"/>
      <c r="N1741" s="359"/>
      <c r="O1741" s="359"/>
      <c r="P1741" s="359"/>
      <c r="Q1741" s="359"/>
      <c r="R1741" s="359"/>
      <c r="S1741" s="359"/>
      <c r="T1741" s="360"/>
      <c r="U1741" s="364"/>
      <c r="V1741" s="365"/>
      <c r="W1741" s="365"/>
      <c r="X1741" s="365"/>
      <c r="Y1741" s="365"/>
      <c r="Z1741" s="365"/>
      <c r="AA1741" s="366"/>
      <c r="AB1741" s="370"/>
      <c r="AC1741" s="371"/>
      <c r="AD1741" s="371"/>
      <c r="AE1741" s="371"/>
      <c r="AF1741" s="371"/>
      <c r="AG1741" s="371"/>
      <c r="AH1741" s="372"/>
    </row>
    <row r="1742" spans="3:45" ht="12.75" customHeight="1">
      <c r="C1742" s="350" t="s">
        <v>1378</v>
      </c>
      <c r="D1742" s="350"/>
      <c r="E1742" s="350"/>
      <c r="F1742" s="350"/>
      <c r="G1742" s="350"/>
      <c r="H1742" s="350"/>
      <c r="I1742" s="350"/>
      <c r="J1742" s="350"/>
      <c r="K1742" s="350"/>
      <c r="L1742" s="350"/>
      <c r="M1742" s="350"/>
      <c r="N1742" s="350"/>
      <c r="O1742" s="350"/>
      <c r="P1742" s="350"/>
      <c r="Q1742" s="350"/>
      <c r="R1742" s="350"/>
      <c r="S1742" s="350"/>
      <c r="T1742" s="350"/>
      <c r="U1742" s="352">
        <f>SUM(U1743:AA1748)</f>
        <v>24605</v>
      </c>
      <c r="V1742" s="352"/>
      <c r="W1742" s="352"/>
      <c r="X1742" s="352"/>
      <c r="Y1742" s="352"/>
      <c r="Z1742" s="352"/>
      <c r="AA1742" s="352"/>
      <c r="AB1742" s="352">
        <f>SUM(AB1743:AH1748)</f>
        <v>29754</v>
      </c>
      <c r="AC1742" s="352"/>
      <c r="AD1742" s="352"/>
      <c r="AE1742" s="352"/>
      <c r="AF1742" s="352"/>
      <c r="AG1742" s="352"/>
      <c r="AH1742" s="352"/>
    </row>
    <row r="1743" spans="3:45" ht="12.75" customHeight="1">
      <c r="C1743" s="313" t="s">
        <v>1381</v>
      </c>
      <c r="D1743" s="314"/>
      <c r="E1743" s="314"/>
      <c r="F1743" s="314"/>
      <c r="G1743" s="314"/>
      <c r="H1743" s="314"/>
      <c r="I1743" s="314"/>
      <c r="J1743" s="314"/>
      <c r="K1743" s="314"/>
      <c r="L1743" s="314"/>
      <c r="M1743" s="314"/>
      <c r="N1743" s="314"/>
      <c r="O1743" s="314"/>
      <c r="P1743" s="314"/>
      <c r="Q1743" s="314"/>
      <c r="R1743" s="314"/>
      <c r="S1743" s="314"/>
      <c r="T1743" s="315"/>
      <c r="U1743" s="341"/>
      <c r="V1743" s="342"/>
      <c r="W1743" s="342"/>
      <c r="X1743" s="342"/>
      <c r="Y1743" s="342"/>
      <c r="Z1743" s="342"/>
      <c r="AA1743" s="343"/>
      <c r="AB1743" s="341"/>
      <c r="AC1743" s="342"/>
      <c r="AD1743" s="342"/>
      <c r="AE1743" s="342"/>
      <c r="AF1743" s="342"/>
      <c r="AG1743" s="342"/>
      <c r="AH1743" s="343"/>
    </row>
    <row r="1744" spans="3:45" ht="12.75" customHeight="1">
      <c r="C1744" s="288"/>
      <c r="D1744" s="289"/>
      <c r="E1744" s="289"/>
      <c r="F1744" s="289"/>
      <c r="G1744" s="289"/>
      <c r="H1744" s="289"/>
      <c r="I1744" s="289"/>
      <c r="J1744" s="289"/>
      <c r="K1744" s="289"/>
      <c r="L1744" s="289"/>
      <c r="M1744" s="289"/>
      <c r="N1744" s="289"/>
      <c r="O1744" s="289"/>
      <c r="P1744" s="289"/>
      <c r="Q1744" s="289"/>
      <c r="R1744" s="289"/>
      <c r="S1744" s="289"/>
      <c r="T1744" s="290"/>
      <c r="U1744" s="294"/>
      <c r="V1744" s="295"/>
      <c r="W1744" s="295"/>
      <c r="X1744" s="295"/>
      <c r="Y1744" s="295"/>
      <c r="Z1744" s="295"/>
      <c r="AA1744" s="296"/>
      <c r="AB1744" s="294"/>
      <c r="AC1744" s="295"/>
      <c r="AD1744" s="295"/>
      <c r="AE1744" s="295"/>
      <c r="AF1744" s="295"/>
      <c r="AG1744" s="295"/>
      <c r="AH1744" s="296"/>
    </row>
    <row r="1745" spans="1:45" ht="12.75" customHeight="1">
      <c r="C1745" s="228" t="s">
        <v>1380</v>
      </c>
      <c r="D1745" s="228"/>
      <c r="E1745" s="228"/>
      <c r="F1745" s="228"/>
      <c r="G1745" s="228"/>
      <c r="H1745" s="228"/>
      <c r="I1745" s="228"/>
      <c r="J1745" s="228"/>
      <c r="K1745" s="228"/>
      <c r="L1745" s="228"/>
      <c r="M1745" s="228"/>
      <c r="N1745" s="228"/>
      <c r="O1745" s="228"/>
      <c r="P1745" s="228"/>
      <c r="Q1745" s="228"/>
      <c r="R1745" s="228"/>
      <c r="S1745" s="228"/>
      <c r="T1745" s="228"/>
      <c r="U1745" s="199">
        <v>19205</v>
      </c>
      <c r="V1745" s="199"/>
      <c r="W1745" s="199"/>
      <c r="X1745" s="199"/>
      <c r="Y1745" s="199"/>
      <c r="Z1745" s="199"/>
      <c r="AA1745" s="199"/>
      <c r="AB1745" s="199">
        <v>25237</v>
      </c>
      <c r="AC1745" s="199"/>
      <c r="AD1745" s="199"/>
      <c r="AE1745" s="199"/>
      <c r="AF1745" s="199"/>
      <c r="AG1745" s="199"/>
      <c r="AH1745" s="199"/>
    </row>
    <row r="1746" spans="1:45" ht="12.75" customHeight="1">
      <c r="C1746" s="228" t="s">
        <v>1382</v>
      </c>
      <c r="D1746" s="228"/>
      <c r="E1746" s="228"/>
      <c r="F1746" s="228"/>
      <c r="G1746" s="228"/>
      <c r="H1746" s="228"/>
      <c r="I1746" s="228"/>
      <c r="J1746" s="228"/>
      <c r="K1746" s="228"/>
      <c r="L1746" s="228"/>
      <c r="M1746" s="228"/>
      <c r="N1746" s="228"/>
      <c r="O1746" s="228"/>
      <c r="P1746" s="228"/>
      <c r="Q1746" s="228"/>
      <c r="R1746" s="228"/>
      <c r="S1746" s="228"/>
      <c r="T1746" s="228"/>
      <c r="U1746" s="199">
        <v>5400</v>
      </c>
      <c r="V1746" s="199"/>
      <c r="W1746" s="199"/>
      <c r="X1746" s="199"/>
      <c r="Y1746" s="199"/>
      <c r="Z1746" s="199"/>
      <c r="AA1746" s="199"/>
      <c r="AB1746" s="199">
        <v>4517</v>
      </c>
      <c r="AC1746" s="199"/>
      <c r="AD1746" s="199"/>
      <c r="AE1746" s="199"/>
      <c r="AF1746" s="199"/>
      <c r="AG1746" s="199"/>
      <c r="AH1746" s="199"/>
    </row>
    <row r="1747" spans="1:45" ht="12.75" hidden="1" customHeight="1">
      <c r="C1747" s="228"/>
      <c r="D1747" s="228"/>
      <c r="E1747" s="228"/>
      <c r="F1747" s="228"/>
      <c r="G1747" s="228"/>
      <c r="H1747" s="228"/>
      <c r="I1747" s="228"/>
      <c r="J1747" s="228"/>
      <c r="K1747" s="228"/>
      <c r="L1747" s="228"/>
      <c r="M1747" s="228"/>
      <c r="N1747" s="228"/>
      <c r="O1747" s="228"/>
      <c r="P1747" s="228"/>
      <c r="Q1747" s="228"/>
      <c r="R1747" s="228"/>
      <c r="S1747" s="228"/>
      <c r="T1747" s="228"/>
      <c r="U1747" s="199"/>
      <c r="V1747" s="199"/>
      <c r="W1747" s="199"/>
      <c r="X1747" s="199"/>
      <c r="Y1747" s="199"/>
      <c r="Z1747" s="199"/>
      <c r="AA1747" s="199"/>
      <c r="AB1747" s="199"/>
      <c r="AC1747" s="199"/>
      <c r="AD1747" s="199"/>
      <c r="AE1747" s="199"/>
      <c r="AF1747" s="199"/>
      <c r="AG1747" s="199"/>
      <c r="AH1747" s="199"/>
    </row>
    <row r="1748" spans="1:45" ht="12.75" customHeight="1">
      <c r="C1748" s="230" t="s">
        <v>1383</v>
      </c>
      <c r="D1748" s="230"/>
      <c r="E1748" s="230"/>
      <c r="F1748" s="230"/>
      <c r="G1748" s="230"/>
      <c r="H1748" s="230"/>
      <c r="I1748" s="230"/>
      <c r="J1748" s="230"/>
      <c r="K1748" s="230"/>
      <c r="L1748" s="230"/>
      <c r="M1748" s="230"/>
      <c r="N1748" s="230"/>
      <c r="O1748" s="230"/>
      <c r="P1748" s="230"/>
      <c r="Q1748" s="230"/>
      <c r="R1748" s="230"/>
      <c r="S1748" s="230"/>
      <c r="T1748" s="230"/>
      <c r="U1748" s="231"/>
      <c r="V1748" s="231"/>
      <c r="W1748" s="231"/>
      <c r="X1748" s="231"/>
      <c r="Y1748" s="231"/>
      <c r="Z1748" s="231"/>
      <c r="AA1748" s="231"/>
      <c r="AB1748" s="231"/>
      <c r="AC1748" s="231"/>
      <c r="AD1748" s="231"/>
      <c r="AE1748" s="231"/>
      <c r="AF1748" s="231"/>
      <c r="AG1748" s="231"/>
      <c r="AH1748" s="231"/>
    </row>
    <row r="1749" spans="1:45" ht="12.75" customHeight="1">
      <c r="C1749" s="270" t="s">
        <v>1567</v>
      </c>
      <c r="D1749" s="270"/>
      <c r="E1749" s="270"/>
      <c r="F1749" s="270"/>
      <c r="G1749" s="270"/>
      <c r="H1749" s="270"/>
      <c r="I1749" s="270"/>
      <c r="J1749" s="270"/>
      <c r="K1749" s="270"/>
      <c r="L1749" s="270"/>
      <c r="M1749" s="270"/>
      <c r="N1749" s="270"/>
      <c r="O1749" s="270"/>
      <c r="P1749" s="270"/>
      <c r="Q1749" s="270"/>
      <c r="R1749" s="270"/>
      <c r="S1749" s="270"/>
      <c r="T1749" s="270"/>
      <c r="U1749" s="344">
        <f>SUM(U1750:AA1751)</f>
        <v>0</v>
      </c>
      <c r="V1749" s="344"/>
      <c r="W1749" s="344"/>
      <c r="X1749" s="344"/>
      <c r="Y1749" s="344"/>
      <c r="Z1749" s="344"/>
      <c r="AA1749" s="344"/>
      <c r="AB1749" s="344">
        <f>SUM(AB1750:AH1751)</f>
        <v>0</v>
      </c>
      <c r="AC1749" s="344"/>
      <c r="AD1749" s="344"/>
      <c r="AE1749" s="344"/>
      <c r="AF1749" s="344"/>
      <c r="AG1749" s="344"/>
      <c r="AH1749" s="344"/>
    </row>
    <row r="1750" spans="1:45" ht="12.75" customHeight="1">
      <c r="C1750" s="228" t="s">
        <v>1384</v>
      </c>
      <c r="D1750" s="228"/>
      <c r="E1750" s="228"/>
      <c r="F1750" s="228"/>
      <c r="G1750" s="228"/>
      <c r="H1750" s="228"/>
      <c r="I1750" s="228"/>
      <c r="J1750" s="228"/>
      <c r="K1750" s="228"/>
      <c r="L1750" s="228"/>
      <c r="M1750" s="228"/>
      <c r="N1750" s="228"/>
      <c r="O1750" s="228"/>
      <c r="P1750" s="228"/>
      <c r="Q1750" s="228"/>
      <c r="R1750" s="228"/>
      <c r="S1750" s="228"/>
      <c r="T1750" s="228"/>
      <c r="U1750" s="199"/>
      <c r="V1750" s="199"/>
      <c r="W1750" s="199"/>
      <c r="X1750" s="199"/>
      <c r="Y1750" s="199"/>
      <c r="Z1750" s="199"/>
      <c r="AA1750" s="199"/>
      <c r="AB1750" s="199"/>
      <c r="AC1750" s="199"/>
      <c r="AD1750" s="199"/>
      <c r="AE1750" s="199"/>
      <c r="AF1750" s="199"/>
      <c r="AG1750" s="199"/>
      <c r="AH1750" s="199"/>
    </row>
    <row r="1751" spans="1:45" ht="11.25">
      <c r="C1751" s="230"/>
      <c r="D1751" s="230"/>
      <c r="E1751" s="230"/>
      <c r="F1751" s="230"/>
      <c r="G1751" s="230"/>
      <c r="H1751" s="230"/>
      <c r="I1751" s="230"/>
      <c r="J1751" s="230"/>
      <c r="K1751" s="230"/>
      <c r="L1751" s="230"/>
      <c r="M1751" s="230"/>
      <c r="N1751" s="230"/>
      <c r="O1751" s="230"/>
      <c r="P1751" s="230"/>
      <c r="Q1751" s="230"/>
      <c r="R1751" s="230"/>
      <c r="S1751" s="230"/>
      <c r="T1751" s="230"/>
      <c r="U1751" s="231"/>
      <c r="V1751" s="231"/>
      <c r="W1751" s="231"/>
      <c r="X1751" s="231"/>
      <c r="Y1751" s="231"/>
      <c r="Z1751" s="231"/>
      <c r="AA1751" s="231"/>
      <c r="AB1751" s="231"/>
      <c r="AC1751" s="231"/>
      <c r="AD1751" s="231"/>
      <c r="AE1751" s="231"/>
      <c r="AF1751" s="231"/>
      <c r="AG1751" s="231"/>
      <c r="AH1751" s="231"/>
    </row>
    <row r="1752" spans="1:45" ht="12.75" customHeight="1">
      <c r="C1752" s="60"/>
      <c r="D1752" s="60"/>
      <c r="E1752" s="60"/>
      <c r="F1752" s="60"/>
      <c r="G1752" s="60"/>
      <c r="H1752" s="60"/>
      <c r="I1752" s="60"/>
      <c r="J1752" s="60"/>
      <c r="K1752" s="60"/>
      <c r="L1752" s="60"/>
      <c r="M1752" s="60"/>
      <c r="N1752" s="60"/>
      <c r="O1752" s="60"/>
      <c r="P1752" s="60"/>
      <c r="Q1752" s="60"/>
      <c r="R1752" s="60"/>
      <c r="S1752" s="60"/>
      <c r="T1752" s="60"/>
      <c r="U1752" s="71"/>
      <c r="V1752" s="71"/>
      <c r="W1752" s="71"/>
      <c r="X1752" s="71"/>
      <c r="Y1752" s="71"/>
      <c r="Z1752" s="71"/>
      <c r="AA1752" s="71"/>
      <c r="AB1752" s="71"/>
      <c r="AC1752" s="71"/>
      <c r="AD1752" s="71"/>
      <c r="AE1752" s="71"/>
      <c r="AF1752" s="71"/>
      <c r="AG1752" s="71"/>
      <c r="AH1752" s="71"/>
    </row>
    <row r="1753" spans="1:45" ht="12.75" customHeight="1">
      <c r="C1753" s="60"/>
      <c r="D1753" s="60"/>
      <c r="E1753" s="60"/>
      <c r="F1753" s="60"/>
      <c r="G1753" s="60"/>
      <c r="H1753" s="60"/>
      <c r="I1753" s="60"/>
      <c r="J1753" s="60"/>
      <c r="K1753" s="60"/>
      <c r="L1753" s="60"/>
      <c r="M1753" s="60"/>
      <c r="N1753" s="60"/>
      <c r="O1753" s="60"/>
      <c r="P1753" s="60"/>
      <c r="Q1753" s="60"/>
      <c r="R1753" s="60"/>
      <c r="S1753" s="60"/>
      <c r="T1753" s="60"/>
      <c r="U1753" s="71"/>
      <c r="V1753" s="71"/>
      <c r="W1753" s="71"/>
      <c r="X1753" s="71"/>
      <c r="Y1753" s="71"/>
      <c r="Z1753" s="71"/>
      <c r="AA1753" s="71"/>
      <c r="AB1753" s="71"/>
      <c r="AC1753" s="71"/>
      <c r="AD1753" s="71"/>
      <c r="AE1753" s="71"/>
      <c r="AF1753" s="71"/>
      <c r="AG1753" s="71"/>
      <c r="AH1753" s="71"/>
    </row>
    <row r="1754" spans="1:45" ht="15">
      <c r="A1754" s="86" t="s">
        <v>476</v>
      </c>
      <c r="B1754" s="83"/>
      <c r="C1754" s="243" t="s">
        <v>477</v>
      </c>
      <c r="D1754" s="243"/>
      <c r="E1754" s="243"/>
      <c r="F1754" s="243"/>
      <c r="G1754" s="243"/>
      <c r="H1754" s="243"/>
      <c r="I1754" s="243"/>
      <c r="J1754" s="243"/>
      <c r="K1754" s="243"/>
      <c r="L1754" s="243"/>
      <c r="M1754" s="243"/>
      <c r="N1754" s="243"/>
      <c r="O1754" s="243"/>
      <c r="P1754" s="243"/>
      <c r="Q1754" s="243"/>
      <c r="R1754" s="243"/>
      <c r="S1754" s="243"/>
      <c r="T1754" s="243"/>
      <c r="U1754" s="243"/>
      <c r="V1754" s="243"/>
      <c r="W1754" s="243"/>
      <c r="X1754" s="243"/>
      <c r="Y1754" s="243"/>
      <c r="Z1754" s="243"/>
      <c r="AA1754" s="243"/>
      <c r="AB1754" s="243"/>
      <c r="AC1754" s="243"/>
      <c r="AD1754" s="243"/>
      <c r="AE1754" s="243"/>
      <c r="AF1754" s="243"/>
      <c r="AG1754" s="243"/>
      <c r="AH1754" s="243"/>
      <c r="AI1754" s="243"/>
      <c r="AJ1754" s="243"/>
      <c r="AK1754" s="243"/>
      <c r="AL1754" s="243"/>
      <c r="AM1754" s="243"/>
      <c r="AN1754" s="243"/>
      <c r="AO1754" s="243"/>
      <c r="AP1754" s="243"/>
      <c r="AQ1754" s="243"/>
      <c r="AR1754" s="243"/>
      <c r="AS1754" s="243"/>
    </row>
    <row r="1756" spans="1:45" ht="12.75" customHeight="1">
      <c r="C1756" s="208" t="s">
        <v>552</v>
      </c>
      <c r="D1756" s="208"/>
      <c r="E1756" s="208"/>
      <c r="F1756" s="208"/>
      <c r="G1756" s="208"/>
      <c r="H1756" s="208"/>
      <c r="I1756" s="208"/>
      <c r="J1756" s="208"/>
      <c r="K1756" s="208"/>
      <c r="L1756" s="208"/>
      <c r="M1756" s="208"/>
      <c r="N1756" s="208"/>
      <c r="O1756" s="208"/>
      <c r="P1756" s="208"/>
      <c r="Q1756" s="208"/>
      <c r="R1756" s="208"/>
      <c r="S1756" s="208"/>
      <c r="T1756" s="208"/>
      <c r="U1756" s="208"/>
      <c r="V1756" s="208"/>
      <c r="W1756" s="208"/>
      <c r="X1756" s="208"/>
      <c r="Y1756" s="208"/>
      <c r="Z1756" s="208"/>
      <c r="AA1756" s="208"/>
      <c r="AB1756" s="208"/>
      <c r="AC1756" s="208"/>
      <c r="AD1756" s="208"/>
      <c r="AE1756" s="208"/>
      <c r="AF1756" s="208"/>
      <c r="AG1756" s="208"/>
      <c r="AH1756" s="208"/>
      <c r="AI1756" s="208"/>
      <c r="AJ1756" s="208"/>
      <c r="AK1756" s="208"/>
      <c r="AL1756" s="208"/>
      <c r="AM1756" s="208"/>
      <c r="AN1756" s="208"/>
      <c r="AO1756" s="208"/>
      <c r="AP1756" s="208"/>
      <c r="AQ1756" s="208"/>
      <c r="AR1756" s="208"/>
      <c r="AS1756" s="208"/>
    </row>
    <row r="1757" spans="1:45" ht="12.75" customHeight="1">
      <c r="C1757" s="117"/>
    </row>
    <row r="1758" spans="1:45" ht="12.75" customHeight="1">
      <c r="C1758" s="190" t="s">
        <v>13</v>
      </c>
      <c r="D1758" s="190"/>
      <c r="E1758" s="190"/>
      <c r="F1758" s="190"/>
      <c r="G1758" s="190"/>
      <c r="H1758" s="190"/>
      <c r="I1758" s="190"/>
      <c r="J1758" s="190"/>
      <c r="K1758" s="190"/>
      <c r="L1758" s="190"/>
      <c r="M1758" s="190"/>
      <c r="N1758" s="190"/>
      <c r="O1758" s="789" t="s">
        <v>14</v>
      </c>
      <c r="P1758" s="789"/>
      <c r="Q1758" s="789"/>
      <c r="R1758" s="789"/>
      <c r="S1758" s="789"/>
      <c r="T1758" s="789"/>
      <c r="U1758" s="789"/>
      <c r="V1758" s="789"/>
      <c r="W1758" s="789"/>
      <c r="X1758" s="789"/>
      <c r="Y1758" s="789"/>
      <c r="Z1758" s="789"/>
      <c r="AA1758" s="789"/>
      <c r="AB1758" s="789"/>
      <c r="AC1758" s="789"/>
      <c r="AD1758" s="234" t="s">
        <v>15</v>
      </c>
      <c r="AE1758" s="234"/>
      <c r="AF1758" s="234"/>
      <c r="AG1758" s="234"/>
      <c r="AH1758" s="234"/>
      <c r="AI1758" s="234"/>
      <c r="AJ1758" s="234"/>
      <c r="AK1758" s="234"/>
      <c r="AL1758" s="234"/>
      <c r="AM1758" s="234"/>
      <c r="AN1758" s="234"/>
      <c r="AO1758" s="234"/>
      <c r="AP1758" s="234"/>
      <c r="AQ1758" s="234"/>
      <c r="AR1758" s="234"/>
    </row>
    <row r="1759" spans="1:45" ht="12.75" customHeight="1">
      <c r="C1759" s="190"/>
      <c r="D1759" s="190"/>
      <c r="E1759" s="190"/>
      <c r="F1759" s="190"/>
      <c r="G1759" s="190"/>
      <c r="H1759" s="190"/>
      <c r="I1759" s="190"/>
      <c r="J1759" s="190"/>
      <c r="K1759" s="190"/>
      <c r="L1759" s="190"/>
      <c r="M1759" s="190"/>
      <c r="N1759" s="190"/>
      <c r="O1759" s="789"/>
      <c r="P1759" s="789"/>
      <c r="Q1759" s="789"/>
      <c r="R1759" s="789"/>
      <c r="S1759" s="789"/>
      <c r="T1759" s="789"/>
      <c r="U1759" s="789"/>
      <c r="V1759" s="789"/>
      <c r="W1759" s="789"/>
      <c r="X1759" s="789"/>
      <c r="Y1759" s="789"/>
      <c r="Z1759" s="789"/>
      <c r="AA1759" s="789"/>
      <c r="AB1759" s="789"/>
      <c r="AC1759" s="789"/>
      <c r="AD1759" s="234"/>
      <c r="AE1759" s="234"/>
      <c r="AF1759" s="234"/>
      <c r="AG1759" s="234"/>
      <c r="AH1759" s="234"/>
      <c r="AI1759" s="234"/>
      <c r="AJ1759" s="234"/>
      <c r="AK1759" s="234"/>
      <c r="AL1759" s="234"/>
      <c r="AM1759" s="234"/>
      <c r="AN1759" s="234"/>
      <c r="AO1759" s="234"/>
      <c r="AP1759" s="234"/>
      <c r="AQ1759" s="234"/>
      <c r="AR1759" s="234"/>
    </row>
    <row r="1760" spans="1:45" ht="12.75" customHeight="1">
      <c r="C1760" s="190"/>
      <c r="D1760" s="190"/>
      <c r="E1760" s="190"/>
      <c r="F1760" s="190"/>
      <c r="G1760" s="190"/>
      <c r="H1760" s="190"/>
      <c r="I1760" s="190"/>
      <c r="J1760" s="190"/>
      <c r="K1760" s="190"/>
      <c r="L1760" s="190"/>
      <c r="M1760" s="190"/>
      <c r="N1760" s="190"/>
      <c r="O1760" s="234" t="s">
        <v>199</v>
      </c>
      <c r="P1760" s="234"/>
      <c r="Q1760" s="234"/>
      <c r="R1760" s="234"/>
      <c r="S1760" s="234"/>
      <c r="T1760" s="234"/>
      <c r="U1760" s="234" t="s">
        <v>200</v>
      </c>
      <c r="V1760" s="234"/>
      <c r="W1760" s="234"/>
      <c r="X1760" s="234"/>
      <c r="Y1760" s="234"/>
      <c r="Z1760" s="234" t="s">
        <v>1385</v>
      </c>
      <c r="AA1760" s="234"/>
      <c r="AB1760" s="234"/>
      <c r="AC1760" s="234"/>
      <c r="AD1760" s="234" t="s">
        <v>199</v>
      </c>
      <c r="AE1760" s="234"/>
      <c r="AF1760" s="234"/>
      <c r="AG1760" s="234"/>
      <c r="AH1760" s="234"/>
      <c r="AI1760" s="234"/>
      <c r="AJ1760" s="234" t="s">
        <v>200</v>
      </c>
      <c r="AK1760" s="234"/>
      <c r="AL1760" s="234"/>
      <c r="AM1760" s="234"/>
      <c r="AN1760" s="234"/>
      <c r="AO1760" s="234" t="s">
        <v>1385</v>
      </c>
      <c r="AP1760" s="234"/>
      <c r="AQ1760" s="234"/>
      <c r="AR1760" s="234"/>
    </row>
    <row r="1761" spans="3:44" ht="12.75" customHeight="1">
      <c r="C1761" s="191"/>
      <c r="D1761" s="191"/>
      <c r="E1761" s="191"/>
      <c r="F1761" s="191"/>
      <c r="G1761" s="191"/>
      <c r="H1761" s="191"/>
      <c r="I1761" s="191"/>
      <c r="J1761" s="191"/>
      <c r="K1761" s="191"/>
      <c r="L1761" s="191"/>
      <c r="M1761" s="191"/>
      <c r="N1761" s="191"/>
      <c r="O1761" s="235"/>
      <c r="P1761" s="235"/>
      <c r="Q1761" s="235"/>
      <c r="R1761" s="235"/>
      <c r="S1761" s="235"/>
      <c r="T1761" s="235"/>
      <c r="U1761" s="235"/>
      <c r="V1761" s="235"/>
      <c r="W1761" s="235"/>
      <c r="X1761" s="235"/>
      <c r="Y1761" s="235"/>
      <c r="Z1761" s="235"/>
      <c r="AA1761" s="235"/>
      <c r="AB1761" s="235"/>
      <c r="AC1761" s="235"/>
      <c r="AD1761" s="235"/>
      <c r="AE1761" s="235"/>
      <c r="AF1761" s="235"/>
      <c r="AG1761" s="235"/>
      <c r="AH1761" s="235"/>
      <c r="AI1761" s="235"/>
      <c r="AJ1761" s="235"/>
      <c r="AK1761" s="235"/>
      <c r="AL1761" s="235"/>
      <c r="AM1761" s="235"/>
      <c r="AN1761" s="235"/>
      <c r="AO1761" s="235"/>
      <c r="AP1761" s="235"/>
      <c r="AQ1761" s="235"/>
      <c r="AR1761" s="235"/>
    </row>
    <row r="1762" spans="3:44" ht="12.75" customHeight="1">
      <c r="C1762" s="332" t="s">
        <v>26</v>
      </c>
      <c r="D1762" s="332"/>
      <c r="E1762" s="332"/>
      <c r="F1762" s="332"/>
      <c r="G1762" s="332"/>
      <c r="H1762" s="332"/>
      <c r="I1762" s="332"/>
      <c r="J1762" s="332"/>
      <c r="K1762" s="332"/>
      <c r="L1762" s="332"/>
      <c r="M1762" s="332"/>
      <c r="N1762" s="332"/>
      <c r="O1762" s="333" t="s">
        <v>30</v>
      </c>
      <c r="P1762" s="333"/>
      <c r="Q1762" s="333"/>
      <c r="R1762" s="333"/>
      <c r="S1762" s="333"/>
      <c r="T1762" s="333"/>
      <c r="U1762" s="333" t="s">
        <v>31</v>
      </c>
      <c r="V1762" s="333"/>
      <c r="W1762" s="333"/>
      <c r="X1762" s="333"/>
      <c r="Y1762" s="333"/>
      <c r="Z1762" s="333" t="s">
        <v>33</v>
      </c>
      <c r="AA1762" s="333"/>
      <c r="AB1762" s="333"/>
      <c r="AC1762" s="333"/>
      <c r="AD1762" s="333" t="s">
        <v>35</v>
      </c>
      <c r="AE1762" s="333"/>
      <c r="AF1762" s="333"/>
      <c r="AG1762" s="333"/>
      <c r="AH1762" s="333"/>
      <c r="AI1762" s="333"/>
      <c r="AJ1762" s="333" t="s">
        <v>38</v>
      </c>
      <c r="AK1762" s="333"/>
      <c r="AL1762" s="333"/>
      <c r="AM1762" s="333"/>
      <c r="AN1762" s="333"/>
      <c r="AO1762" s="333" t="s">
        <v>44</v>
      </c>
      <c r="AP1762" s="333"/>
      <c r="AQ1762" s="333"/>
      <c r="AR1762" s="333"/>
    </row>
    <row r="1763" spans="3:44" ht="12.75" customHeight="1">
      <c r="C1763" s="345" t="s">
        <v>1386</v>
      </c>
      <c r="D1763" s="346"/>
      <c r="E1763" s="346"/>
      <c r="F1763" s="346"/>
      <c r="G1763" s="346"/>
      <c r="H1763" s="346"/>
      <c r="I1763" s="346"/>
      <c r="J1763" s="346"/>
      <c r="K1763" s="346"/>
      <c r="L1763" s="346"/>
      <c r="M1763" s="346"/>
      <c r="N1763" s="346"/>
      <c r="O1763" s="348">
        <v>-137315</v>
      </c>
      <c r="P1763" s="348"/>
      <c r="Q1763" s="348"/>
      <c r="R1763" s="348"/>
      <c r="S1763" s="348"/>
      <c r="T1763" s="348"/>
      <c r="U1763" s="326" t="s">
        <v>77</v>
      </c>
      <c r="V1763" s="326"/>
      <c r="W1763" s="326"/>
      <c r="X1763" s="326"/>
      <c r="Y1763" s="326"/>
      <c r="Z1763" s="326" t="s">
        <v>77</v>
      </c>
      <c r="AA1763" s="326"/>
      <c r="AB1763" s="326"/>
      <c r="AC1763" s="326"/>
      <c r="AD1763" s="265">
        <v>12911</v>
      </c>
      <c r="AE1763" s="265"/>
      <c r="AF1763" s="265"/>
      <c r="AG1763" s="265"/>
      <c r="AH1763" s="265"/>
      <c r="AI1763" s="265"/>
      <c r="AJ1763" s="326" t="s">
        <v>77</v>
      </c>
      <c r="AK1763" s="326"/>
      <c r="AL1763" s="326"/>
      <c r="AM1763" s="326"/>
      <c r="AN1763" s="326"/>
      <c r="AO1763" s="326" t="s">
        <v>77</v>
      </c>
      <c r="AP1763" s="326"/>
      <c r="AQ1763" s="326"/>
      <c r="AR1763" s="326"/>
    </row>
    <row r="1764" spans="3:44" ht="12.75" customHeight="1">
      <c r="C1764" s="347"/>
      <c r="D1764" s="347"/>
      <c r="E1764" s="347"/>
      <c r="F1764" s="347"/>
      <c r="G1764" s="347"/>
      <c r="H1764" s="347"/>
      <c r="I1764" s="347"/>
      <c r="J1764" s="347"/>
      <c r="K1764" s="347"/>
      <c r="L1764" s="347"/>
      <c r="M1764" s="347"/>
      <c r="N1764" s="347"/>
      <c r="O1764" s="229"/>
      <c r="P1764" s="229"/>
      <c r="Q1764" s="229"/>
      <c r="R1764" s="229"/>
      <c r="S1764" s="229"/>
      <c r="T1764" s="229"/>
      <c r="U1764" s="328"/>
      <c r="V1764" s="328"/>
      <c r="W1764" s="328"/>
      <c r="X1764" s="328"/>
      <c r="Y1764" s="328"/>
      <c r="Z1764" s="328"/>
      <c r="AA1764" s="328"/>
      <c r="AB1764" s="328"/>
      <c r="AC1764" s="328"/>
      <c r="AD1764" s="199"/>
      <c r="AE1764" s="199"/>
      <c r="AF1764" s="199"/>
      <c r="AG1764" s="199"/>
      <c r="AH1764" s="199"/>
      <c r="AI1764" s="199"/>
      <c r="AJ1764" s="328"/>
      <c r="AK1764" s="328"/>
      <c r="AL1764" s="328"/>
      <c r="AM1764" s="328"/>
      <c r="AN1764" s="328"/>
      <c r="AO1764" s="328"/>
      <c r="AP1764" s="328"/>
      <c r="AQ1764" s="328"/>
      <c r="AR1764" s="328"/>
    </row>
    <row r="1765" spans="3:44" ht="12.75" customHeight="1">
      <c r="C1765" s="274" t="s">
        <v>1387</v>
      </c>
      <c r="D1765" s="274"/>
      <c r="E1765" s="274"/>
      <c r="F1765" s="274"/>
      <c r="G1765" s="274"/>
      <c r="H1765" s="274"/>
      <c r="I1765" s="274"/>
      <c r="J1765" s="274"/>
      <c r="K1765" s="274"/>
      <c r="L1765" s="274"/>
      <c r="M1765" s="274"/>
      <c r="N1765" s="274"/>
      <c r="O1765" s="336" t="s">
        <v>77</v>
      </c>
      <c r="P1765" s="336"/>
      <c r="Q1765" s="336"/>
      <c r="R1765" s="336"/>
      <c r="S1765" s="336"/>
      <c r="T1765" s="336"/>
      <c r="U1765" s="330">
        <f>O1763*Z1765</f>
        <v>-28836.149999999998</v>
      </c>
      <c r="V1765" s="330"/>
      <c r="W1765" s="330"/>
      <c r="X1765" s="330"/>
      <c r="Y1765" s="330"/>
      <c r="Z1765" s="337">
        <v>0.21</v>
      </c>
      <c r="AA1765" s="337"/>
      <c r="AB1765" s="337"/>
      <c r="AC1765" s="337"/>
      <c r="AD1765" s="336" t="s">
        <v>77</v>
      </c>
      <c r="AE1765" s="336"/>
      <c r="AF1765" s="336"/>
      <c r="AG1765" s="336"/>
      <c r="AH1765" s="336"/>
      <c r="AI1765" s="336"/>
      <c r="AJ1765" s="330">
        <f>AD1763*AO1765</f>
        <v>2711.31</v>
      </c>
      <c r="AK1765" s="330"/>
      <c r="AL1765" s="330"/>
      <c r="AM1765" s="330"/>
      <c r="AN1765" s="330"/>
      <c r="AO1765" s="331">
        <v>0.21</v>
      </c>
      <c r="AP1765" s="331"/>
      <c r="AQ1765" s="331"/>
      <c r="AR1765" s="331"/>
    </row>
    <row r="1766" spans="3:44" ht="12.75" customHeight="1">
      <c r="C1766" s="263" t="s">
        <v>201</v>
      </c>
      <c r="D1766" s="263"/>
      <c r="E1766" s="263"/>
      <c r="F1766" s="263"/>
      <c r="G1766" s="263"/>
      <c r="H1766" s="263"/>
      <c r="I1766" s="263"/>
      <c r="J1766" s="263"/>
      <c r="K1766" s="263"/>
      <c r="L1766" s="263"/>
      <c r="M1766" s="263"/>
      <c r="N1766" s="263"/>
      <c r="O1766" s="265">
        <v>176955</v>
      </c>
      <c r="P1766" s="265"/>
      <c r="Q1766" s="265"/>
      <c r="R1766" s="265"/>
      <c r="S1766" s="265"/>
      <c r="T1766" s="265"/>
      <c r="U1766" s="265">
        <f>O1766*Z1765</f>
        <v>37160.549999999996</v>
      </c>
      <c r="V1766" s="265"/>
      <c r="W1766" s="265"/>
      <c r="X1766" s="265"/>
      <c r="Y1766" s="265"/>
      <c r="Z1766" s="327">
        <f>U1766/O1763</f>
        <v>-0.27062265593707896</v>
      </c>
      <c r="AA1766" s="327"/>
      <c r="AB1766" s="327"/>
      <c r="AC1766" s="327"/>
      <c r="AD1766" s="265">
        <v>82361</v>
      </c>
      <c r="AE1766" s="265"/>
      <c r="AF1766" s="265"/>
      <c r="AG1766" s="265"/>
      <c r="AH1766" s="265"/>
      <c r="AI1766" s="265"/>
      <c r="AJ1766" s="265">
        <f>AD1766*AO1765</f>
        <v>17295.809999999998</v>
      </c>
      <c r="AK1766" s="265"/>
      <c r="AL1766" s="265"/>
      <c r="AM1766" s="265"/>
      <c r="AN1766" s="265"/>
      <c r="AO1766" s="327">
        <f>AJ1766/AD1763</f>
        <v>1.3396181550615751</v>
      </c>
      <c r="AP1766" s="327"/>
      <c r="AQ1766" s="327"/>
      <c r="AR1766" s="327"/>
    </row>
    <row r="1767" spans="3:44" ht="12.75" customHeight="1">
      <c r="C1767" s="228" t="s">
        <v>202</v>
      </c>
      <c r="D1767" s="228"/>
      <c r="E1767" s="228"/>
      <c r="F1767" s="228"/>
      <c r="G1767" s="228"/>
      <c r="H1767" s="228"/>
      <c r="I1767" s="228"/>
      <c r="J1767" s="228"/>
      <c r="K1767" s="228"/>
      <c r="L1767" s="228"/>
      <c r="M1767" s="228"/>
      <c r="N1767" s="228"/>
      <c r="O1767" s="199">
        <v>-61616</v>
      </c>
      <c r="P1767" s="199"/>
      <c r="Q1767" s="199"/>
      <c r="R1767" s="199"/>
      <c r="S1767" s="199"/>
      <c r="T1767" s="199"/>
      <c r="U1767" s="199">
        <f>O1767*Z1765</f>
        <v>-12939.359999999999</v>
      </c>
      <c r="V1767" s="199"/>
      <c r="W1767" s="199"/>
      <c r="X1767" s="199"/>
      <c r="Y1767" s="199"/>
      <c r="Z1767" s="323">
        <f>U1767/O1763</f>
        <v>9.4231220187160902E-2</v>
      </c>
      <c r="AA1767" s="323"/>
      <c r="AB1767" s="323"/>
      <c r="AC1767" s="323"/>
      <c r="AD1767" s="199">
        <v>-102300</v>
      </c>
      <c r="AE1767" s="199"/>
      <c r="AF1767" s="199"/>
      <c r="AG1767" s="199"/>
      <c r="AH1767" s="199"/>
      <c r="AI1767" s="199"/>
      <c r="AJ1767" s="199">
        <f>AD1767*AO1765</f>
        <v>-21483</v>
      </c>
      <c r="AK1767" s="199"/>
      <c r="AL1767" s="199"/>
      <c r="AM1767" s="199"/>
      <c r="AN1767" s="199"/>
      <c r="AO1767" s="323">
        <f>AJ1767/AD1763</f>
        <v>-1.6639299821857332</v>
      </c>
      <c r="AP1767" s="323"/>
      <c r="AQ1767" s="323"/>
      <c r="AR1767" s="323"/>
    </row>
    <row r="1768" spans="3:44" ht="12.75" customHeight="1">
      <c r="C1768" s="253" t="s">
        <v>1388</v>
      </c>
      <c r="D1768" s="334"/>
      <c r="E1768" s="334"/>
      <c r="F1768" s="334"/>
      <c r="G1768" s="334"/>
      <c r="H1768" s="334"/>
      <c r="I1768" s="334"/>
      <c r="J1768" s="334"/>
      <c r="K1768" s="334"/>
      <c r="L1768" s="334"/>
      <c r="M1768" s="334"/>
      <c r="N1768" s="334"/>
      <c r="O1768" s="199"/>
      <c r="P1768" s="199"/>
      <c r="Q1768" s="199"/>
      <c r="R1768" s="199"/>
      <c r="S1768" s="199"/>
      <c r="T1768" s="199"/>
      <c r="U1768" s="199">
        <f>O1768*Z1765</f>
        <v>0</v>
      </c>
      <c r="V1768" s="199"/>
      <c r="W1768" s="199"/>
      <c r="X1768" s="199"/>
      <c r="Y1768" s="199"/>
      <c r="Z1768" s="323">
        <f>U1768/O1763</f>
        <v>0</v>
      </c>
      <c r="AA1768" s="323"/>
      <c r="AB1768" s="323"/>
      <c r="AC1768" s="323"/>
      <c r="AD1768" s="199"/>
      <c r="AE1768" s="199"/>
      <c r="AF1768" s="199"/>
      <c r="AG1768" s="199"/>
      <c r="AH1768" s="199"/>
      <c r="AI1768" s="199"/>
      <c r="AJ1768" s="199">
        <f>AD1768*AO1765</f>
        <v>0</v>
      </c>
      <c r="AK1768" s="199"/>
      <c r="AL1768" s="199"/>
      <c r="AM1768" s="199"/>
      <c r="AN1768" s="199"/>
      <c r="AO1768" s="323">
        <f>AJ1768/AD1763</f>
        <v>0</v>
      </c>
      <c r="AP1768" s="323"/>
      <c r="AQ1768" s="323"/>
      <c r="AR1768" s="323"/>
    </row>
    <row r="1769" spans="3:44" ht="12.75" customHeight="1">
      <c r="C1769" s="334"/>
      <c r="D1769" s="334"/>
      <c r="E1769" s="334"/>
      <c r="F1769" s="334"/>
      <c r="G1769" s="334"/>
      <c r="H1769" s="334"/>
      <c r="I1769" s="334"/>
      <c r="J1769" s="334"/>
      <c r="K1769" s="334"/>
      <c r="L1769" s="334"/>
      <c r="M1769" s="334"/>
      <c r="N1769" s="334"/>
      <c r="O1769" s="199"/>
      <c r="P1769" s="199"/>
      <c r="Q1769" s="199"/>
      <c r="R1769" s="199"/>
      <c r="S1769" s="199"/>
      <c r="T1769" s="199"/>
      <c r="U1769" s="199"/>
      <c r="V1769" s="199"/>
      <c r="W1769" s="199"/>
      <c r="X1769" s="199"/>
      <c r="Y1769" s="199"/>
      <c r="Z1769" s="323"/>
      <c r="AA1769" s="323"/>
      <c r="AB1769" s="323"/>
      <c r="AC1769" s="323"/>
      <c r="AD1769" s="199"/>
      <c r="AE1769" s="199"/>
      <c r="AF1769" s="199"/>
      <c r="AG1769" s="199"/>
      <c r="AH1769" s="199"/>
      <c r="AI1769" s="199"/>
      <c r="AJ1769" s="199"/>
      <c r="AK1769" s="199"/>
      <c r="AL1769" s="199"/>
      <c r="AM1769" s="199"/>
      <c r="AN1769" s="199"/>
      <c r="AO1769" s="323"/>
      <c r="AP1769" s="323"/>
      <c r="AQ1769" s="323"/>
      <c r="AR1769" s="323"/>
    </row>
    <row r="1770" spans="3:44" ht="12.75" customHeight="1">
      <c r="C1770" s="228" t="s">
        <v>203</v>
      </c>
      <c r="D1770" s="228"/>
      <c r="E1770" s="228"/>
      <c r="F1770" s="228"/>
      <c r="G1770" s="228"/>
      <c r="H1770" s="228"/>
      <c r="I1770" s="228"/>
      <c r="J1770" s="228"/>
      <c r="K1770" s="228"/>
      <c r="L1770" s="228"/>
      <c r="M1770" s="228"/>
      <c r="N1770" s="228"/>
      <c r="O1770" s="199"/>
      <c r="P1770" s="199"/>
      <c r="Q1770" s="199"/>
      <c r="R1770" s="199"/>
      <c r="S1770" s="199"/>
      <c r="T1770" s="199"/>
      <c r="U1770" s="199">
        <f>O1770*Z1765</f>
        <v>0</v>
      </c>
      <c r="V1770" s="199"/>
      <c r="W1770" s="199"/>
      <c r="X1770" s="199"/>
      <c r="Y1770" s="199"/>
      <c r="Z1770" s="323">
        <f>U1770/O1763</f>
        <v>0</v>
      </c>
      <c r="AA1770" s="323"/>
      <c r="AB1770" s="323"/>
      <c r="AC1770" s="323"/>
      <c r="AD1770" s="199"/>
      <c r="AE1770" s="199"/>
      <c r="AF1770" s="199"/>
      <c r="AG1770" s="199"/>
      <c r="AH1770" s="199"/>
      <c r="AI1770" s="199"/>
      <c r="AJ1770" s="199">
        <f>AD1770*AO1765</f>
        <v>0</v>
      </c>
      <c r="AK1770" s="199"/>
      <c r="AL1770" s="199"/>
      <c r="AM1770" s="199"/>
      <c r="AN1770" s="199"/>
      <c r="AO1770" s="323">
        <f>AJ1770/AD1763</f>
        <v>0</v>
      </c>
      <c r="AP1770" s="323"/>
      <c r="AQ1770" s="323"/>
      <c r="AR1770" s="323"/>
    </row>
    <row r="1771" spans="3:44" ht="12.75" customHeight="1">
      <c r="C1771" s="228" t="s">
        <v>1238</v>
      </c>
      <c r="D1771" s="228"/>
      <c r="E1771" s="228"/>
      <c r="F1771" s="228"/>
      <c r="G1771" s="228"/>
      <c r="H1771" s="228"/>
      <c r="I1771" s="228"/>
      <c r="J1771" s="228"/>
      <c r="K1771" s="228"/>
      <c r="L1771" s="228"/>
      <c r="M1771" s="228"/>
      <c r="N1771" s="228"/>
      <c r="O1771" s="199"/>
      <c r="P1771" s="199"/>
      <c r="Q1771" s="199"/>
      <c r="R1771" s="199"/>
      <c r="S1771" s="199"/>
      <c r="T1771" s="199"/>
      <c r="U1771" s="199">
        <f>O1771*Z1765</f>
        <v>0</v>
      </c>
      <c r="V1771" s="199"/>
      <c r="W1771" s="199"/>
      <c r="X1771" s="199"/>
      <c r="Y1771" s="199"/>
      <c r="Z1771" s="323">
        <f>U1771/O1763</f>
        <v>0</v>
      </c>
      <c r="AA1771" s="323"/>
      <c r="AB1771" s="323"/>
      <c r="AC1771" s="323"/>
      <c r="AD1771" s="199"/>
      <c r="AE1771" s="199"/>
      <c r="AF1771" s="199"/>
      <c r="AG1771" s="199"/>
      <c r="AH1771" s="199"/>
      <c r="AI1771" s="199"/>
      <c r="AJ1771" s="215">
        <f>AD1771*AO1765</f>
        <v>0</v>
      </c>
      <c r="AK1771" s="216"/>
      <c r="AL1771" s="216"/>
      <c r="AM1771" s="216"/>
      <c r="AN1771" s="217"/>
      <c r="AO1771" s="323">
        <f>AJ1771/AD1763</f>
        <v>0</v>
      </c>
      <c r="AP1771" s="323"/>
      <c r="AQ1771" s="323"/>
      <c r="AR1771" s="323"/>
    </row>
    <row r="1772" spans="3:44" ht="12.75" customHeight="1">
      <c r="C1772" s="230" t="s">
        <v>146</v>
      </c>
      <c r="D1772" s="230"/>
      <c r="E1772" s="230"/>
      <c r="F1772" s="230"/>
      <c r="G1772" s="230"/>
      <c r="H1772" s="230"/>
      <c r="I1772" s="230"/>
      <c r="J1772" s="230"/>
      <c r="K1772" s="230"/>
      <c r="L1772" s="230"/>
      <c r="M1772" s="230"/>
      <c r="N1772" s="230"/>
      <c r="O1772" s="231"/>
      <c r="P1772" s="231"/>
      <c r="Q1772" s="231"/>
      <c r="R1772" s="231"/>
      <c r="S1772" s="231"/>
      <c r="T1772" s="231"/>
      <c r="U1772" s="231">
        <f>O1772*Z1765</f>
        <v>0</v>
      </c>
      <c r="V1772" s="231"/>
      <c r="W1772" s="231"/>
      <c r="X1772" s="231"/>
      <c r="Y1772" s="231"/>
      <c r="Z1772" s="325">
        <f>U1772/O1763</f>
        <v>0</v>
      </c>
      <c r="AA1772" s="325"/>
      <c r="AB1772" s="325"/>
      <c r="AC1772" s="325"/>
      <c r="AD1772" s="231"/>
      <c r="AE1772" s="231"/>
      <c r="AF1772" s="231"/>
      <c r="AG1772" s="231"/>
      <c r="AH1772" s="231"/>
      <c r="AI1772" s="231"/>
      <c r="AJ1772" s="338">
        <f>AD1772*AO1765</f>
        <v>0</v>
      </c>
      <c r="AK1772" s="339"/>
      <c r="AL1772" s="339"/>
      <c r="AM1772" s="339"/>
      <c r="AN1772" s="340"/>
      <c r="AO1772" s="325">
        <f>AJ1772/AD1763</f>
        <v>0</v>
      </c>
      <c r="AP1772" s="325"/>
      <c r="AQ1772" s="325"/>
      <c r="AR1772" s="325"/>
    </row>
    <row r="1773" spans="3:44" ht="12.75" customHeight="1">
      <c r="C1773" s="335" t="s">
        <v>36</v>
      </c>
      <c r="D1773" s="335"/>
      <c r="E1773" s="335"/>
      <c r="F1773" s="335"/>
      <c r="G1773" s="335"/>
      <c r="H1773" s="335"/>
      <c r="I1773" s="335"/>
      <c r="J1773" s="335"/>
      <c r="K1773" s="335"/>
      <c r="L1773" s="335"/>
      <c r="M1773" s="335"/>
      <c r="N1773" s="335"/>
      <c r="O1773" s="249">
        <f>SUM(O1766:T1772)+O1763</f>
        <v>-21976</v>
      </c>
      <c r="P1773" s="249"/>
      <c r="Q1773" s="249"/>
      <c r="R1773" s="249"/>
      <c r="S1773" s="249"/>
      <c r="T1773" s="249"/>
      <c r="U1773" s="249">
        <f>SUM(U1766:Y1772)+U1765</f>
        <v>-4614.9600000000028</v>
      </c>
      <c r="V1773" s="249"/>
      <c r="W1773" s="249"/>
      <c r="X1773" s="249"/>
      <c r="Y1773" s="249"/>
      <c r="Z1773" s="329">
        <f>U1773/O1763</f>
        <v>3.3608564250081949E-2</v>
      </c>
      <c r="AA1773" s="329"/>
      <c r="AB1773" s="329"/>
      <c r="AC1773" s="329"/>
      <c r="AD1773" s="249">
        <f>SUM(AD1766:AI1772)+AD1763</f>
        <v>-7028</v>
      </c>
      <c r="AE1773" s="249"/>
      <c r="AF1773" s="249"/>
      <c r="AG1773" s="249"/>
      <c r="AH1773" s="249"/>
      <c r="AI1773" s="249"/>
      <c r="AJ1773" s="249">
        <f>SUM(AJ1766:AN1772)+AJ1765</f>
        <v>-1475.8800000000024</v>
      </c>
      <c r="AK1773" s="249"/>
      <c r="AL1773" s="249"/>
      <c r="AM1773" s="249"/>
      <c r="AN1773" s="249"/>
      <c r="AO1773" s="329">
        <f>AJ1773/AD1763</f>
        <v>-0.11431182712415788</v>
      </c>
      <c r="AP1773" s="329"/>
      <c r="AQ1773" s="329"/>
      <c r="AR1773" s="329"/>
    </row>
    <row r="1774" spans="3:44" ht="12.75" customHeight="1">
      <c r="C1774" s="263" t="s">
        <v>1389</v>
      </c>
      <c r="D1774" s="263"/>
      <c r="E1774" s="263"/>
      <c r="F1774" s="263"/>
      <c r="G1774" s="263"/>
      <c r="H1774" s="263"/>
      <c r="I1774" s="263"/>
      <c r="J1774" s="263"/>
      <c r="K1774" s="263"/>
      <c r="L1774" s="263"/>
      <c r="M1774" s="263"/>
      <c r="N1774" s="263"/>
      <c r="O1774" s="326" t="s">
        <v>77</v>
      </c>
      <c r="P1774" s="326"/>
      <c r="Q1774" s="326"/>
      <c r="R1774" s="326"/>
      <c r="S1774" s="326"/>
      <c r="T1774" s="326"/>
      <c r="U1774" s="265"/>
      <c r="V1774" s="265"/>
      <c r="W1774" s="265"/>
      <c r="X1774" s="265"/>
      <c r="Y1774" s="265"/>
      <c r="Z1774" s="327">
        <f>Z1773-0.03</f>
        <v>3.6085642500819498E-3</v>
      </c>
      <c r="AA1774" s="327"/>
      <c r="AB1774" s="327"/>
      <c r="AC1774" s="327"/>
      <c r="AD1774" s="326" t="s">
        <v>77</v>
      </c>
      <c r="AE1774" s="326"/>
      <c r="AF1774" s="326"/>
      <c r="AG1774" s="326"/>
      <c r="AH1774" s="326"/>
      <c r="AI1774" s="326"/>
      <c r="AJ1774" s="265">
        <v>2880</v>
      </c>
      <c r="AK1774" s="265"/>
      <c r="AL1774" s="265"/>
      <c r="AM1774" s="265"/>
      <c r="AN1774" s="265"/>
      <c r="AO1774" s="327">
        <f>AO1773</f>
        <v>-0.11431182712415788</v>
      </c>
      <c r="AP1774" s="327"/>
      <c r="AQ1774" s="327"/>
      <c r="AR1774" s="327"/>
    </row>
    <row r="1775" spans="3:44" ht="12.75" customHeight="1">
      <c r="C1775" s="228" t="s">
        <v>204</v>
      </c>
      <c r="D1775" s="228"/>
      <c r="E1775" s="228"/>
      <c r="F1775" s="228"/>
      <c r="G1775" s="228"/>
      <c r="H1775" s="228"/>
      <c r="I1775" s="228"/>
      <c r="J1775" s="228"/>
      <c r="K1775" s="228"/>
      <c r="L1775" s="228"/>
      <c r="M1775" s="228"/>
      <c r="N1775" s="228"/>
      <c r="O1775" s="328" t="s">
        <v>77</v>
      </c>
      <c r="P1775" s="328"/>
      <c r="Q1775" s="328"/>
      <c r="R1775" s="328"/>
      <c r="S1775" s="328"/>
      <c r="T1775" s="328"/>
      <c r="U1775" s="229">
        <f>U1458+U1462</f>
        <v>-20179</v>
      </c>
      <c r="V1775" s="229"/>
      <c r="W1775" s="229"/>
      <c r="X1775" s="229"/>
      <c r="Y1775" s="229"/>
      <c r="Z1775" s="323">
        <f>U1775/O1763</f>
        <v>0.1469540836762189</v>
      </c>
      <c r="AA1775" s="323"/>
      <c r="AB1775" s="323"/>
      <c r="AC1775" s="323"/>
      <c r="AD1775" s="328" t="s">
        <v>77</v>
      </c>
      <c r="AE1775" s="328"/>
      <c r="AF1775" s="328"/>
      <c r="AG1775" s="328"/>
      <c r="AH1775" s="328"/>
      <c r="AI1775" s="328"/>
      <c r="AJ1775" s="229">
        <f>AB1458+AB1462</f>
        <v>9126</v>
      </c>
      <c r="AK1775" s="229"/>
      <c r="AL1775" s="229"/>
      <c r="AM1775" s="229"/>
      <c r="AN1775" s="229"/>
      <c r="AO1775" s="323">
        <f>AJ1775/AD1763</f>
        <v>0.70683912942452176</v>
      </c>
      <c r="AP1775" s="323"/>
      <c r="AQ1775" s="323"/>
      <c r="AR1775" s="323"/>
    </row>
    <row r="1776" spans="3:44" ht="12.75" customHeight="1">
      <c r="C1776" s="230" t="s">
        <v>1390</v>
      </c>
      <c r="D1776" s="230"/>
      <c r="E1776" s="230"/>
      <c r="F1776" s="230"/>
      <c r="G1776" s="230"/>
      <c r="H1776" s="230"/>
      <c r="I1776" s="230"/>
      <c r="J1776" s="230"/>
      <c r="K1776" s="230"/>
      <c r="L1776" s="230"/>
      <c r="M1776" s="230"/>
      <c r="N1776" s="230"/>
      <c r="O1776" s="324" t="s">
        <v>77</v>
      </c>
      <c r="P1776" s="324"/>
      <c r="Q1776" s="324"/>
      <c r="R1776" s="324"/>
      <c r="S1776" s="324"/>
      <c r="T1776" s="324"/>
      <c r="U1776" s="231">
        <f>U1775+U1774</f>
        <v>-20179</v>
      </c>
      <c r="V1776" s="231"/>
      <c r="W1776" s="231"/>
      <c r="X1776" s="231"/>
      <c r="Y1776" s="231"/>
      <c r="Z1776" s="325">
        <f>Z1774+Z1775</f>
        <v>0.15056264792630086</v>
      </c>
      <c r="AA1776" s="325"/>
      <c r="AB1776" s="325"/>
      <c r="AC1776" s="325"/>
      <c r="AD1776" s="324" t="s">
        <v>77</v>
      </c>
      <c r="AE1776" s="324"/>
      <c r="AF1776" s="324"/>
      <c r="AG1776" s="324"/>
      <c r="AH1776" s="324"/>
      <c r="AI1776" s="324"/>
      <c r="AJ1776" s="231">
        <f>AJ1775+AJ1774</f>
        <v>12006</v>
      </c>
      <c r="AK1776" s="231"/>
      <c r="AL1776" s="231"/>
      <c r="AM1776" s="231"/>
      <c r="AN1776" s="231"/>
      <c r="AO1776" s="325">
        <f>AO1774+AO1775</f>
        <v>0.59252730230036388</v>
      </c>
      <c r="AP1776" s="325"/>
      <c r="AQ1776" s="325"/>
      <c r="AR1776" s="325"/>
    </row>
    <row r="1777" spans="2:45" ht="12.75" customHeight="1">
      <c r="U1777" s="144"/>
      <c r="V1777" s="144"/>
      <c r="W1777" s="144"/>
      <c r="X1777" s="144"/>
      <c r="Y1777" s="144"/>
      <c r="Z1777" s="144"/>
      <c r="AH1777" s="144"/>
      <c r="AI1777" s="144"/>
      <c r="AJ1777" s="144"/>
    </row>
    <row r="1778" spans="2:45" ht="12.75" hidden="1" customHeight="1">
      <c r="C1778" s="204" t="s">
        <v>1622</v>
      </c>
      <c r="D1778" s="204"/>
      <c r="E1778" s="204"/>
      <c r="F1778" s="204"/>
      <c r="G1778" s="204"/>
      <c r="H1778" s="204"/>
      <c r="I1778" s="204"/>
      <c r="J1778" s="204"/>
      <c r="K1778" s="204"/>
      <c r="L1778" s="204"/>
      <c r="M1778" s="204"/>
      <c r="N1778" s="204"/>
      <c r="O1778" s="204"/>
      <c r="P1778" s="204"/>
      <c r="Q1778" s="204"/>
      <c r="R1778" s="204"/>
      <c r="S1778" s="204"/>
      <c r="T1778" s="204"/>
      <c r="U1778" s="204"/>
      <c r="V1778" s="204"/>
      <c r="W1778" s="204"/>
      <c r="X1778" s="204"/>
      <c r="Y1778" s="204"/>
      <c r="Z1778" s="204"/>
      <c r="AA1778" s="204"/>
      <c r="AB1778" s="204"/>
      <c r="AC1778" s="204"/>
      <c r="AD1778" s="204"/>
      <c r="AE1778" s="204"/>
      <c r="AF1778" s="204"/>
      <c r="AG1778" s="204"/>
      <c r="AH1778" s="204"/>
      <c r="AI1778" s="204"/>
      <c r="AJ1778" s="204"/>
      <c r="AK1778" s="204"/>
      <c r="AL1778" s="204"/>
      <c r="AM1778" s="204"/>
      <c r="AN1778" s="204"/>
      <c r="AO1778" s="204"/>
      <c r="AP1778" s="204"/>
      <c r="AQ1778" s="204"/>
      <c r="AR1778" s="204"/>
      <c r="AS1778" s="204"/>
    </row>
    <row r="1779" spans="2:45" ht="12.75" hidden="1" customHeight="1">
      <c r="C1779" s="204"/>
      <c r="D1779" s="204"/>
      <c r="E1779" s="204"/>
      <c r="F1779" s="204"/>
      <c r="G1779" s="204"/>
      <c r="H1779" s="204"/>
      <c r="I1779" s="204"/>
      <c r="J1779" s="204"/>
      <c r="K1779" s="204"/>
      <c r="L1779" s="204"/>
      <c r="M1779" s="204"/>
      <c r="N1779" s="204"/>
      <c r="O1779" s="204"/>
      <c r="P1779" s="204"/>
      <c r="Q1779" s="204"/>
      <c r="R1779" s="204"/>
      <c r="S1779" s="204"/>
      <c r="T1779" s="204"/>
      <c r="U1779" s="204"/>
      <c r="V1779" s="204"/>
      <c r="W1779" s="204"/>
      <c r="X1779" s="204"/>
      <c r="Y1779" s="204"/>
      <c r="Z1779" s="204"/>
      <c r="AA1779" s="204"/>
      <c r="AB1779" s="204"/>
      <c r="AC1779" s="204"/>
      <c r="AD1779" s="204"/>
      <c r="AE1779" s="204"/>
      <c r="AF1779" s="204"/>
      <c r="AG1779" s="204"/>
      <c r="AH1779" s="204"/>
      <c r="AI1779" s="204"/>
      <c r="AJ1779" s="204"/>
      <c r="AK1779" s="204"/>
      <c r="AL1779" s="204"/>
      <c r="AM1779" s="204"/>
      <c r="AN1779" s="204"/>
      <c r="AO1779" s="204"/>
      <c r="AP1779" s="204"/>
      <c r="AQ1779" s="204"/>
      <c r="AR1779" s="204"/>
      <c r="AS1779" s="204"/>
    </row>
    <row r="1780" spans="2:45" ht="12.75" customHeight="1">
      <c r="C1780" s="208" t="s">
        <v>478</v>
      </c>
      <c r="D1780" s="208"/>
      <c r="E1780" s="208"/>
      <c r="F1780" s="208"/>
      <c r="G1780" s="208"/>
      <c r="H1780" s="208"/>
      <c r="I1780" s="208"/>
      <c r="J1780" s="208"/>
      <c r="K1780" s="208"/>
      <c r="L1780" s="208"/>
      <c r="M1780" s="208"/>
      <c r="N1780" s="208"/>
      <c r="O1780" s="208"/>
      <c r="P1780" s="208"/>
      <c r="Q1780" s="208"/>
      <c r="R1780" s="208"/>
      <c r="S1780" s="208"/>
      <c r="T1780" s="208"/>
      <c r="U1780" s="208"/>
      <c r="V1780" s="208"/>
      <c r="W1780" s="208"/>
      <c r="X1780" s="208"/>
      <c r="Y1780" s="208"/>
      <c r="Z1780" s="208"/>
      <c r="AA1780" s="208"/>
      <c r="AB1780" s="208"/>
      <c r="AC1780" s="208"/>
      <c r="AD1780" s="208"/>
      <c r="AE1780" s="208"/>
      <c r="AF1780" s="208"/>
      <c r="AG1780" s="208"/>
      <c r="AH1780" s="208"/>
      <c r="AI1780" s="208"/>
      <c r="AJ1780" s="208"/>
      <c r="AK1780" s="208"/>
      <c r="AL1780" s="208"/>
      <c r="AM1780" s="208"/>
      <c r="AN1780" s="208"/>
      <c r="AO1780" s="208"/>
      <c r="AP1780" s="208"/>
      <c r="AQ1780" s="208"/>
      <c r="AR1780" s="208"/>
      <c r="AS1780" s="208"/>
    </row>
    <row r="1781" spans="2:45" ht="12.75" customHeight="1">
      <c r="C1781" s="69"/>
    </row>
    <row r="1782" spans="2:45" ht="12.75" customHeight="1">
      <c r="C1782" s="317" t="s">
        <v>112</v>
      </c>
      <c r="D1782" s="317"/>
      <c r="E1782" s="317"/>
      <c r="F1782" s="317"/>
      <c r="G1782" s="317"/>
      <c r="H1782" s="317"/>
      <c r="I1782" s="317"/>
      <c r="J1782" s="317"/>
      <c r="K1782" s="317"/>
      <c r="L1782" s="317"/>
      <c r="M1782" s="317"/>
      <c r="N1782" s="317"/>
      <c r="O1782" s="317"/>
      <c r="P1782" s="317"/>
      <c r="Q1782" s="317"/>
      <c r="R1782" s="317"/>
      <c r="S1782" s="317"/>
      <c r="T1782" s="317"/>
      <c r="U1782" s="317"/>
      <c r="V1782" s="317"/>
      <c r="W1782" s="317"/>
      <c r="X1782" s="317"/>
      <c r="Y1782" s="317"/>
      <c r="Z1782" s="317"/>
      <c r="AA1782" s="317"/>
      <c r="AB1782" s="317"/>
      <c r="AC1782" s="317"/>
      <c r="AD1782" s="317" t="s">
        <v>14</v>
      </c>
      <c r="AE1782" s="317"/>
      <c r="AF1782" s="317"/>
      <c r="AG1782" s="317"/>
      <c r="AH1782" s="317"/>
      <c r="AI1782" s="317"/>
      <c r="AJ1782" s="317"/>
      <c r="AK1782" s="320" t="s">
        <v>15</v>
      </c>
      <c r="AL1782" s="320"/>
      <c r="AM1782" s="320"/>
      <c r="AN1782" s="320"/>
      <c r="AO1782" s="320"/>
      <c r="AP1782" s="320"/>
      <c r="AQ1782" s="320"/>
      <c r="AR1782" s="100"/>
      <c r="AS1782" s="119"/>
    </row>
    <row r="1783" spans="2:45" ht="12.75" customHeight="1">
      <c r="C1783" s="318"/>
      <c r="D1783" s="318"/>
      <c r="E1783" s="318"/>
      <c r="F1783" s="318"/>
      <c r="G1783" s="318"/>
      <c r="H1783" s="318"/>
      <c r="I1783" s="318"/>
      <c r="J1783" s="318"/>
      <c r="K1783" s="318"/>
      <c r="L1783" s="318"/>
      <c r="M1783" s="318"/>
      <c r="N1783" s="318"/>
      <c r="O1783" s="318"/>
      <c r="P1783" s="318"/>
      <c r="Q1783" s="318"/>
      <c r="R1783" s="318"/>
      <c r="S1783" s="318"/>
      <c r="T1783" s="318"/>
      <c r="U1783" s="318"/>
      <c r="V1783" s="318"/>
      <c r="W1783" s="318"/>
      <c r="X1783" s="318"/>
      <c r="Y1783" s="318"/>
      <c r="Z1783" s="318"/>
      <c r="AA1783" s="318"/>
      <c r="AB1783" s="318"/>
      <c r="AC1783" s="318"/>
      <c r="AD1783" s="318"/>
      <c r="AE1783" s="318"/>
      <c r="AF1783" s="318"/>
      <c r="AG1783" s="318"/>
      <c r="AH1783" s="318"/>
      <c r="AI1783" s="318"/>
      <c r="AJ1783" s="318"/>
      <c r="AK1783" s="321"/>
      <c r="AL1783" s="321"/>
      <c r="AM1783" s="321"/>
      <c r="AN1783" s="321"/>
      <c r="AO1783" s="321"/>
      <c r="AP1783" s="321"/>
      <c r="AQ1783" s="321"/>
      <c r="AR1783" s="100"/>
      <c r="AS1783" s="119"/>
    </row>
    <row r="1784" spans="2:45" ht="12.75" customHeight="1">
      <c r="C1784" s="319"/>
      <c r="D1784" s="319"/>
      <c r="E1784" s="319"/>
      <c r="F1784" s="319"/>
      <c r="G1784" s="319"/>
      <c r="H1784" s="319"/>
      <c r="I1784" s="319"/>
      <c r="J1784" s="319"/>
      <c r="K1784" s="319"/>
      <c r="L1784" s="319"/>
      <c r="M1784" s="319"/>
      <c r="N1784" s="319"/>
      <c r="O1784" s="319"/>
      <c r="P1784" s="319"/>
      <c r="Q1784" s="319"/>
      <c r="R1784" s="319"/>
      <c r="S1784" s="319"/>
      <c r="T1784" s="319"/>
      <c r="U1784" s="319"/>
      <c r="V1784" s="319"/>
      <c r="W1784" s="319"/>
      <c r="X1784" s="319"/>
      <c r="Y1784" s="319"/>
      <c r="Z1784" s="319"/>
      <c r="AA1784" s="319"/>
      <c r="AB1784" s="319"/>
      <c r="AC1784" s="319"/>
      <c r="AD1784" s="319"/>
      <c r="AE1784" s="319"/>
      <c r="AF1784" s="319"/>
      <c r="AG1784" s="319"/>
      <c r="AH1784" s="319"/>
      <c r="AI1784" s="319"/>
      <c r="AJ1784" s="319"/>
      <c r="AK1784" s="322"/>
      <c r="AL1784" s="322"/>
      <c r="AM1784" s="322"/>
      <c r="AN1784" s="322"/>
      <c r="AO1784" s="322"/>
      <c r="AP1784" s="322"/>
      <c r="AQ1784" s="322"/>
      <c r="AR1784" s="100"/>
      <c r="AS1784" s="119"/>
    </row>
    <row r="1785" spans="2:45" ht="12.75" customHeight="1">
      <c r="C1785" s="316" t="s">
        <v>1483</v>
      </c>
      <c r="D1785" s="316"/>
      <c r="E1785" s="316"/>
      <c r="F1785" s="316"/>
      <c r="G1785" s="316"/>
      <c r="H1785" s="316"/>
      <c r="I1785" s="316"/>
      <c r="J1785" s="316"/>
      <c r="K1785" s="316"/>
      <c r="L1785" s="316"/>
      <c r="M1785" s="316"/>
      <c r="N1785" s="316"/>
      <c r="O1785" s="316"/>
      <c r="P1785" s="316"/>
      <c r="Q1785" s="316"/>
      <c r="R1785" s="316"/>
      <c r="S1785" s="316"/>
      <c r="T1785" s="316"/>
      <c r="U1785" s="316"/>
      <c r="V1785" s="316"/>
      <c r="W1785" s="316"/>
      <c r="X1785" s="316"/>
      <c r="Y1785" s="316"/>
      <c r="Z1785" s="316"/>
      <c r="AA1785" s="316"/>
      <c r="AB1785" s="316"/>
      <c r="AC1785" s="316"/>
      <c r="AD1785" s="265"/>
      <c r="AE1785" s="265"/>
      <c r="AF1785" s="265"/>
      <c r="AG1785" s="265"/>
      <c r="AH1785" s="265"/>
      <c r="AI1785" s="265"/>
      <c r="AJ1785" s="265"/>
      <c r="AK1785" s="265"/>
      <c r="AL1785" s="265"/>
      <c r="AM1785" s="265"/>
      <c r="AN1785" s="265"/>
      <c r="AO1785" s="265"/>
      <c r="AP1785" s="265"/>
      <c r="AQ1785" s="265"/>
    </row>
    <row r="1786" spans="2:45" ht="12.75" customHeight="1">
      <c r="C1786" s="254"/>
      <c r="D1786" s="254"/>
      <c r="E1786" s="254"/>
      <c r="F1786" s="254"/>
      <c r="G1786" s="254"/>
      <c r="H1786" s="254"/>
      <c r="I1786" s="254"/>
      <c r="J1786" s="254"/>
      <c r="K1786" s="254"/>
      <c r="L1786" s="254"/>
      <c r="M1786" s="254"/>
      <c r="N1786" s="254"/>
      <c r="O1786" s="254"/>
      <c r="P1786" s="254"/>
      <c r="Q1786" s="254"/>
      <c r="R1786" s="254"/>
      <c r="S1786" s="254"/>
      <c r="T1786" s="254"/>
      <c r="U1786" s="254"/>
      <c r="V1786" s="254"/>
      <c r="W1786" s="254"/>
      <c r="X1786" s="254"/>
      <c r="Y1786" s="254"/>
      <c r="Z1786" s="254"/>
      <c r="AA1786" s="254"/>
      <c r="AB1786" s="254"/>
      <c r="AC1786" s="254"/>
      <c r="AD1786" s="199"/>
      <c r="AE1786" s="199"/>
      <c r="AF1786" s="199"/>
      <c r="AG1786" s="199"/>
      <c r="AH1786" s="199"/>
      <c r="AI1786" s="199"/>
      <c r="AJ1786" s="199"/>
      <c r="AK1786" s="199"/>
      <c r="AL1786" s="199"/>
      <c r="AM1786" s="199"/>
      <c r="AN1786" s="199"/>
      <c r="AO1786" s="199"/>
      <c r="AP1786" s="199"/>
      <c r="AQ1786" s="199"/>
    </row>
    <row r="1787" spans="2:45" ht="12.75" customHeight="1">
      <c r="C1787" s="254" t="s">
        <v>1391</v>
      </c>
      <c r="D1787" s="254"/>
      <c r="E1787" s="254"/>
      <c r="F1787" s="254"/>
      <c r="G1787" s="254"/>
      <c r="H1787" s="254"/>
      <c r="I1787" s="254"/>
      <c r="J1787" s="254"/>
      <c r="K1787" s="254"/>
      <c r="L1787" s="254"/>
      <c r="M1787" s="254"/>
      <c r="N1787" s="254"/>
      <c r="O1787" s="254"/>
      <c r="P1787" s="254"/>
      <c r="Q1787" s="254"/>
      <c r="R1787" s="254"/>
      <c r="S1787" s="254"/>
      <c r="T1787" s="254"/>
      <c r="U1787" s="254"/>
      <c r="V1787" s="254"/>
      <c r="W1787" s="254"/>
      <c r="X1787" s="254"/>
      <c r="Y1787" s="254"/>
      <c r="Z1787" s="254"/>
      <c r="AA1787" s="254"/>
      <c r="AB1787" s="254"/>
      <c r="AC1787" s="254"/>
      <c r="AD1787" s="229"/>
      <c r="AE1787" s="229"/>
      <c r="AF1787" s="229"/>
      <c r="AG1787" s="229"/>
      <c r="AH1787" s="229"/>
      <c r="AI1787" s="229"/>
      <c r="AJ1787" s="229"/>
      <c r="AK1787" s="199"/>
      <c r="AL1787" s="199"/>
      <c r="AM1787" s="199"/>
      <c r="AN1787" s="199"/>
      <c r="AO1787" s="199"/>
      <c r="AP1787" s="199"/>
      <c r="AQ1787" s="199"/>
    </row>
    <row r="1788" spans="2:45" ht="12.75" customHeight="1">
      <c r="B1788" s="7"/>
      <c r="C1788" s="254"/>
      <c r="D1788" s="254"/>
      <c r="E1788" s="254"/>
      <c r="F1788" s="254"/>
      <c r="G1788" s="254"/>
      <c r="H1788" s="254"/>
      <c r="I1788" s="254"/>
      <c r="J1788" s="254"/>
      <c r="K1788" s="254"/>
      <c r="L1788" s="254"/>
      <c r="M1788" s="254"/>
      <c r="N1788" s="254"/>
      <c r="O1788" s="254"/>
      <c r="P1788" s="254"/>
      <c r="Q1788" s="254"/>
      <c r="R1788" s="254"/>
      <c r="S1788" s="254"/>
      <c r="T1788" s="254"/>
      <c r="U1788" s="254"/>
      <c r="V1788" s="254"/>
      <c r="W1788" s="254"/>
      <c r="X1788" s="254"/>
      <c r="Y1788" s="254"/>
      <c r="Z1788" s="254"/>
      <c r="AA1788" s="254"/>
      <c r="AB1788" s="254"/>
      <c r="AC1788" s="254"/>
      <c r="AD1788" s="229"/>
      <c r="AE1788" s="229"/>
      <c r="AF1788" s="229"/>
      <c r="AG1788" s="229"/>
      <c r="AH1788" s="229"/>
      <c r="AI1788" s="229"/>
      <c r="AJ1788" s="229"/>
      <c r="AK1788" s="199"/>
      <c r="AL1788" s="199"/>
      <c r="AM1788" s="199"/>
      <c r="AN1788" s="199"/>
      <c r="AO1788" s="199"/>
      <c r="AP1788" s="199"/>
      <c r="AQ1788" s="199"/>
    </row>
    <row r="1789" spans="2:45" ht="12.75" customHeight="1">
      <c r="C1789" s="253" t="s">
        <v>1392</v>
      </c>
      <c r="D1789" s="253"/>
      <c r="E1789" s="253"/>
      <c r="F1789" s="253"/>
      <c r="G1789" s="253"/>
      <c r="H1789" s="253"/>
      <c r="I1789" s="253"/>
      <c r="J1789" s="253"/>
      <c r="K1789" s="253"/>
      <c r="L1789" s="253"/>
      <c r="M1789" s="253"/>
      <c r="N1789" s="253"/>
      <c r="O1789" s="253"/>
      <c r="P1789" s="253"/>
      <c r="Q1789" s="253"/>
      <c r="R1789" s="253"/>
      <c r="S1789" s="253"/>
      <c r="T1789" s="253"/>
      <c r="U1789" s="253"/>
      <c r="V1789" s="253"/>
      <c r="W1789" s="253"/>
      <c r="X1789" s="253"/>
      <c r="Y1789" s="253"/>
      <c r="Z1789" s="253"/>
      <c r="AA1789" s="253"/>
      <c r="AB1789" s="253"/>
      <c r="AC1789" s="253"/>
      <c r="AD1789" s="199"/>
      <c r="AE1789" s="199"/>
      <c r="AF1789" s="199"/>
      <c r="AG1789" s="199"/>
      <c r="AH1789" s="199"/>
      <c r="AI1789" s="199"/>
      <c r="AJ1789" s="199"/>
      <c r="AK1789" s="199"/>
      <c r="AL1789" s="199"/>
      <c r="AM1789" s="199"/>
      <c r="AN1789" s="199"/>
      <c r="AO1789" s="199"/>
      <c r="AP1789" s="199"/>
      <c r="AQ1789" s="199"/>
    </row>
    <row r="1790" spans="2:45" ht="12.75" customHeight="1">
      <c r="C1790" s="253"/>
      <c r="D1790" s="253"/>
      <c r="E1790" s="253"/>
      <c r="F1790" s="253"/>
      <c r="G1790" s="253"/>
      <c r="H1790" s="253"/>
      <c r="I1790" s="253"/>
      <c r="J1790" s="253"/>
      <c r="K1790" s="253"/>
      <c r="L1790" s="253"/>
      <c r="M1790" s="253"/>
      <c r="N1790" s="253"/>
      <c r="O1790" s="253"/>
      <c r="P1790" s="253"/>
      <c r="Q1790" s="253"/>
      <c r="R1790" s="253"/>
      <c r="S1790" s="253"/>
      <c r="T1790" s="253"/>
      <c r="U1790" s="253"/>
      <c r="V1790" s="253"/>
      <c r="W1790" s="253"/>
      <c r="X1790" s="253"/>
      <c r="Y1790" s="253"/>
      <c r="Z1790" s="253"/>
      <c r="AA1790" s="253"/>
      <c r="AB1790" s="253"/>
      <c r="AC1790" s="253"/>
      <c r="AD1790" s="199"/>
      <c r="AE1790" s="199"/>
      <c r="AF1790" s="199"/>
      <c r="AG1790" s="199"/>
      <c r="AH1790" s="199"/>
      <c r="AI1790" s="199"/>
      <c r="AJ1790" s="199"/>
      <c r="AK1790" s="199"/>
      <c r="AL1790" s="199"/>
      <c r="AM1790" s="199"/>
      <c r="AN1790" s="199"/>
      <c r="AO1790" s="199"/>
      <c r="AP1790" s="199"/>
      <c r="AQ1790" s="199"/>
    </row>
    <row r="1791" spans="2:45" ht="12.75" customHeight="1">
      <c r="C1791" s="253"/>
      <c r="D1791" s="253"/>
      <c r="E1791" s="253"/>
      <c r="F1791" s="253"/>
      <c r="G1791" s="253"/>
      <c r="H1791" s="253"/>
      <c r="I1791" s="253"/>
      <c r="J1791" s="253"/>
      <c r="K1791" s="253"/>
      <c r="L1791" s="253"/>
      <c r="M1791" s="253"/>
      <c r="N1791" s="253"/>
      <c r="O1791" s="253"/>
      <c r="P1791" s="253"/>
      <c r="Q1791" s="253"/>
      <c r="R1791" s="253"/>
      <c r="S1791" s="253"/>
      <c r="T1791" s="253"/>
      <c r="U1791" s="253"/>
      <c r="V1791" s="253"/>
      <c r="W1791" s="253"/>
      <c r="X1791" s="253"/>
      <c r="Y1791" s="253"/>
      <c r="Z1791" s="253"/>
      <c r="AA1791" s="253"/>
      <c r="AB1791" s="253"/>
      <c r="AC1791" s="253"/>
      <c r="AD1791" s="199"/>
      <c r="AE1791" s="199"/>
      <c r="AF1791" s="199"/>
      <c r="AG1791" s="199"/>
      <c r="AH1791" s="199"/>
      <c r="AI1791" s="199"/>
      <c r="AJ1791" s="199"/>
      <c r="AK1791" s="199"/>
      <c r="AL1791" s="199"/>
      <c r="AM1791" s="199"/>
      <c r="AN1791" s="199"/>
      <c r="AO1791" s="199"/>
      <c r="AP1791" s="199"/>
      <c r="AQ1791" s="199"/>
    </row>
    <row r="1792" spans="2:45" ht="12.75" customHeight="1">
      <c r="C1792" s="253"/>
      <c r="D1792" s="253"/>
      <c r="E1792" s="253"/>
      <c r="F1792" s="253"/>
      <c r="G1792" s="253"/>
      <c r="H1792" s="253"/>
      <c r="I1792" s="253"/>
      <c r="J1792" s="253"/>
      <c r="K1792" s="253"/>
      <c r="L1792" s="253"/>
      <c r="M1792" s="253"/>
      <c r="N1792" s="253"/>
      <c r="O1792" s="253"/>
      <c r="P1792" s="253"/>
      <c r="Q1792" s="253"/>
      <c r="R1792" s="253"/>
      <c r="S1792" s="253"/>
      <c r="T1792" s="253"/>
      <c r="U1792" s="253"/>
      <c r="V1792" s="253"/>
      <c r="W1792" s="253"/>
      <c r="X1792" s="253"/>
      <c r="Y1792" s="253"/>
      <c r="Z1792" s="253"/>
      <c r="AA1792" s="253"/>
      <c r="AB1792" s="253"/>
      <c r="AC1792" s="253"/>
      <c r="AD1792" s="199"/>
      <c r="AE1792" s="199"/>
      <c r="AF1792" s="199"/>
      <c r="AG1792" s="199"/>
      <c r="AH1792" s="199"/>
      <c r="AI1792" s="199"/>
      <c r="AJ1792" s="199"/>
      <c r="AK1792" s="199"/>
      <c r="AL1792" s="199"/>
      <c r="AM1792" s="199"/>
      <c r="AN1792" s="199"/>
      <c r="AO1792" s="199"/>
      <c r="AP1792" s="199"/>
      <c r="AQ1792" s="199"/>
    </row>
    <row r="1793" spans="1:45" ht="24.75" customHeight="1">
      <c r="C1793" s="285" t="s">
        <v>1484</v>
      </c>
      <c r="D1793" s="286"/>
      <c r="E1793" s="286"/>
      <c r="F1793" s="286"/>
      <c r="G1793" s="286"/>
      <c r="H1793" s="286"/>
      <c r="I1793" s="286"/>
      <c r="J1793" s="286"/>
      <c r="K1793" s="286"/>
      <c r="L1793" s="286"/>
      <c r="M1793" s="286"/>
      <c r="N1793" s="286"/>
      <c r="O1793" s="286"/>
      <c r="P1793" s="286"/>
      <c r="Q1793" s="286"/>
      <c r="R1793" s="286"/>
      <c r="S1793" s="286"/>
      <c r="T1793" s="286"/>
      <c r="U1793" s="286"/>
      <c r="V1793" s="286"/>
      <c r="W1793" s="286"/>
      <c r="X1793" s="286"/>
      <c r="Y1793" s="286"/>
      <c r="Z1793" s="286"/>
      <c r="AA1793" s="286"/>
      <c r="AB1793" s="286"/>
      <c r="AC1793" s="287"/>
      <c r="AD1793" s="199"/>
      <c r="AE1793" s="199"/>
      <c r="AF1793" s="199"/>
      <c r="AG1793" s="199"/>
      <c r="AH1793" s="199"/>
      <c r="AI1793" s="199"/>
      <c r="AJ1793" s="199"/>
      <c r="AK1793" s="199"/>
      <c r="AL1793" s="199"/>
      <c r="AM1793" s="199"/>
      <c r="AN1793" s="199"/>
      <c r="AO1793" s="199"/>
      <c r="AP1793" s="199"/>
      <c r="AQ1793" s="199"/>
    </row>
    <row r="1794" spans="1:45" ht="12.75" customHeight="1">
      <c r="C1794" s="313"/>
      <c r="D1794" s="314"/>
      <c r="E1794" s="314"/>
      <c r="F1794" s="314"/>
      <c r="G1794" s="314"/>
      <c r="H1794" s="314"/>
      <c r="I1794" s="314"/>
      <c r="J1794" s="314"/>
      <c r="K1794" s="314"/>
      <c r="L1794" s="314"/>
      <c r="M1794" s="314"/>
      <c r="N1794" s="314"/>
      <c r="O1794" s="314"/>
      <c r="P1794" s="314"/>
      <c r="Q1794" s="314"/>
      <c r="R1794" s="314"/>
      <c r="S1794" s="314"/>
      <c r="T1794" s="314"/>
      <c r="U1794" s="314"/>
      <c r="V1794" s="314"/>
      <c r="W1794" s="314"/>
      <c r="X1794" s="314"/>
      <c r="Y1794" s="314"/>
      <c r="Z1794" s="314"/>
      <c r="AA1794" s="314"/>
      <c r="AB1794" s="314"/>
      <c r="AC1794" s="315"/>
      <c r="AD1794" s="199"/>
      <c r="AE1794" s="199"/>
      <c r="AF1794" s="199"/>
      <c r="AG1794" s="199"/>
      <c r="AH1794" s="199"/>
      <c r="AI1794" s="199"/>
      <c r="AJ1794" s="199"/>
      <c r="AK1794" s="199"/>
      <c r="AL1794" s="199"/>
      <c r="AM1794" s="199"/>
      <c r="AN1794" s="199"/>
      <c r="AO1794" s="199"/>
      <c r="AP1794" s="199"/>
      <c r="AQ1794" s="199"/>
    </row>
    <row r="1795" spans="1:45" ht="6.75" customHeight="1">
      <c r="C1795" s="288"/>
      <c r="D1795" s="289"/>
      <c r="E1795" s="289"/>
      <c r="F1795" s="289"/>
      <c r="G1795" s="289"/>
      <c r="H1795" s="289"/>
      <c r="I1795" s="289"/>
      <c r="J1795" s="289"/>
      <c r="K1795" s="289"/>
      <c r="L1795" s="289"/>
      <c r="M1795" s="289"/>
      <c r="N1795" s="289"/>
      <c r="O1795" s="289"/>
      <c r="P1795" s="289"/>
      <c r="Q1795" s="289"/>
      <c r="R1795" s="289"/>
      <c r="S1795" s="289"/>
      <c r="T1795" s="289"/>
      <c r="U1795" s="289"/>
      <c r="V1795" s="289"/>
      <c r="W1795" s="289"/>
      <c r="X1795" s="289"/>
      <c r="Y1795" s="289"/>
      <c r="Z1795" s="289"/>
      <c r="AA1795" s="289"/>
      <c r="AB1795" s="289"/>
      <c r="AC1795" s="290"/>
      <c r="AD1795" s="199"/>
      <c r="AE1795" s="199"/>
      <c r="AF1795" s="199"/>
      <c r="AG1795" s="199"/>
      <c r="AH1795" s="199"/>
      <c r="AI1795" s="199"/>
      <c r="AJ1795" s="199"/>
      <c r="AK1795" s="199"/>
      <c r="AL1795" s="199"/>
      <c r="AM1795" s="199"/>
      <c r="AN1795" s="199"/>
      <c r="AO1795" s="199"/>
      <c r="AP1795" s="199"/>
      <c r="AQ1795" s="199"/>
    </row>
    <row r="1796" spans="1:45" ht="12.75" customHeight="1">
      <c r="C1796" s="253" t="s">
        <v>1393</v>
      </c>
      <c r="D1796" s="253"/>
      <c r="E1796" s="253"/>
      <c r="F1796" s="253"/>
      <c r="G1796" s="253"/>
      <c r="H1796" s="253"/>
      <c r="I1796" s="253"/>
      <c r="J1796" s="253"/>
      <c r="K1796" s="253"/>
      <c r="L1796" s="253"/>
      <c r="M1796" s="253"/>
      <c r="N1796" s="253"/>
      <c r="O1796" s="253"/>
      <c r="P1796" s="253"/>
      <c r="Q1796" s="253"/>
      <c r="R1796" s="253"/>
      <c r="S1796" s="253"/>
      <c r="T1796" s="253"/>
      <c r="U1796" s="253"/>
      <c r="V1796" s="253"/>
      <c r="W1796" s="253"/>
      <c r="X1796" s="253"/>
      <c r="Y1796" s="253"/>
      <c r="Z1796" s="253"/>
      <c r="AA1796" s="253"/>
      <c r="AB1796" s="253"/>
      <c r="AC1796" s="253"/>
      <c r="AD1796" s="199">
        <v>27247</v>
      </c>
      <c r="AE1796" s="199"/>
      <c r="AF1796" s="199"/>
      <c r="AG1796" s="199"/>
      <c r="AH1796" s="199"/>
      <c r="AI1796" s="199"/>
      <c r="AJ1796" s="199"/>
      <c r="AK1796" s="199">
        <v>7028</v>
      </c>
      <c r="AL1796" s="199"/>
      <c r="AM1796" s="199"/>
      <c r="AN1796" s="199"/>
      <c r="AO1796" s="199"/>
      <c r="AP1796" s="199"/>
      <c r="AQ1796" s="199"/>
    </row>
    <row r="1797" spans="1:45" ht="12.75" customHeight="1">
      <c r="C1797" s="253"/>
      <c r="D1797" s="253"/>
      <c r="E1797" s="253"/>
      <c r="F1797" s="253"/>
      <c r="G1797" s="253"/>
      <c r="H1797" s="253"/>
      <c r="I1797" s="253"/>
      <c r="J1797" s="253"/>
      <c r="K1797" s="253"/>
      <c r="L1797" s="253"/>
      <c r="M1797" s="253"/>
      <c r="N1797" s="253"/>
      <c r="O1797" s="253"/>
      <c r="P1797" s="253"/>
      <c r="Q1797" s="253"/>
      <c r="R1797" s="253"/>
      <c r="S1797" s="253"/>
      <c r="T1797" s="253"/>
      <c r="U1797" s="253"/>
      <c r="V1797" s="253"/>
      <c r="W1797" s="253"/>
      <c r="X1797" s="253"/>
      <c r="Y1797" s="253"/>
      <c r="Z1797" s="253"/>
      <c r="AA1797" s="253"/>
      <c r="AB1797" s="253"/>
      <c r="AC1797" s="253"/>
      <c r="AD1797" s="199"/>
      <c r="AE1797" s="199"/>
      <c r="AF1797" s="199"/>
      <c r="AG1797" s="199"/>
      <c r="AH1797" s="199"/>
      <c r="AI1797" s="199"/>
      <c r="AJ1797" s="199"/>
      <c r="AK1797" s="199"/>
      <c r="AL1797" s="199"/>
      <c r="AM1797" s="199"/>
      <c r="AN1797" s="199"/>
      <c r="AO1797" s="199"/>
      <c r="AP1797" s="199"/>
      <c r="AQ1797" s="199"/>
    </row>
    <row r="1798" spans="1:45" ht="12.75" customHeight="1">
      <c r="C1798" s="253"/>
      <c r="D1798" s="253"/>
      <c r="E1798" s="253"/>
      <c r="F1798" s="253"/>
      <c r="G1798" s="253"/>
      <c r="H1798" s="253"/>
      <c r="I1798" s="253"/>
      <c r="J1798" s="253"/>
      <c r="K1798" s="253"/>
      <c r="L1798" s="253"/>
      <c r="M1798" s="253"/>
      <c r="N1798" s="253"/>
      <c r="O1798" s="253"/>
      <c r="P1798" s="253"/>
      <c r="Q1798" s="253"/>
      <c r="R1798" s="253"/>
      <c r="S1798" s="253"/>
      <c r="T1798" s="253"/>
      <c r="U1798" s="253"/>
      <c r="V1798" s="253"/>
      <c r="W1798" s="253"/>
      <c r="X1798" s="253"/>
      <c r="Y1798" s="253"/>
      <c r="Z1798" s="253"/>
      <c r="AA1798" s="253"/>
      <c r="AB1798" s="253"/>
      <c r="AC1798" s="253"/>
      <c r="AD1798" s="199"/>
      <c r="AE1798" s="199"/>
      <c r="AF1798" s="199"/>
      <c r="AG1798" s="199"/>
      <c r="AH1798" s="199"/>
      <c r="AI1798" s="199"/>
      <c r="AJ1798" s="199"/>
      <c r="AK1798" s="199"/>
      <c r="AL1798" s="199"/>
      <c r="AM1798" s="199"/>
      <c r="AN1798" s="199"/>
      <c r="AO1798" s="199"/>
      <c r="AP1798" s="199"/>
      <c r="AQ1798" s="199"/>
    </row>
    <row r="1799" spans="1:45" ht="12.75" customHeight="1">
      <c r="C1799" s="253" t="s">
        <v>1394</v>
      </c>
      <c r="D1799" s="253"/>
      <c r="E1799" s="253"/>
      <c r="F1799" s="253"/>
      <c r="G1799" s="253"/>
      <c r="H1799" s="253"/>
      <c r="I1799" s="253"/>
      <c r="J1799" s="253"/>
      <c r="K1799" s="253"/>
      <c r="L1799" s="253"/>
      <c r="M1799" s="253"/>
      <c r="N1799" s="253"/>
      <c r="O1799" s="253"/>
      <c r="P1799" s="253"/>
      <c r="Q1799" s="253"/>
      <c r="R1799" s="253"/>
      <c r="S1799" s="253"/>
      <c r="T1799" s="253"/>
      <c r="U1799" s="253"/>
      <c r="V1799" s="253"/>
      <c r="W1799" s="253"/>
      <c r="X1799" s="253"/>
      <c r="Y1799" s="253"/>
      <c r="Z1799" s="253"/>
      <c r="AA1799" s="253"/>
      <c r="AB1799" s="253"/>
      <c r="AC1799" s="253"/>
      <c r="AD1799" s="199"/>
      <c r="AE1799" s="199"/>
      <c r="AF1799" s="199"/>
      <c r="AG1799" s="199"/>
      <c r="AH1799" s="199"/>
      <c r="AI1799" s="199"/>
      <c r="AJ1799" s="199"/>
      <c r="AK1799" s="199"/>
      <c r="AL1799" s="199"/>
      <c r="AM1799" s="199"/>
      <c r="AN1799" s="199"/>
      <c r="AO1799" s="199"/>
      <c r="AP1799" s="199"/>
      <c r="AQ1799" s="199"/>
    </row>
    <row r="1800" spans="1:45" ht="12.75" customHeight="1">
      <c r="C1800" s="261"/>
      <c r="D1800" s="261"/>
      <c r="E1800" s="261"/>
      <c r="F1800" s="261"/>
      <c r="G1800" s="261"/>
      <c r="H1800" s="261"/>
      <c r="I1800" s="261"/>
      <c r="J1800" s="261"/>
      <c r="K1800" s="261"/>
      <c r="L1800" s="261"/>
      <c r="M1800" s="261"/>
      <c r="N1800" s="261"/>
      <c r="O1800" s="261"/>
      <c r="P1800" s="261"/>
      <c r="Q1800" s="261"/>
      <c r="R1800" s="261"/>
      <c r="S1800" s="261"/>
      <c r="T1800" s="261"/>
      <c r="U1800" s="261"/>
      <c r="V1800" s="261"/>
      <c r="W1800" s="261"/>
      <c r="X1800" s="261"/>
      <c r="Y1800" s="261"/>
      <c r="Z1800" s="261"/>
      <c r="AA1800" s="261"/>
      <c r="AB1800" s="261"/>
      <c r="AC1800" s="261"/>
      <c r="AD1800" s="231"/>
      <c r="AE1800" s="231"/>
      <c r="AF1800" s="231"/>
      <c r="AG1800" s="231"/>
      <c r="AH1800" s="231"/>
      <c r="AI1800" s="231"/>
      <c r="AJ1800" s="231"/>
      <c r="AK1800" s="231"/>
      <c r="AL1800" s="231"/>
      <c r="AM1800" s="231"/>
      <c r="AN1800" s="231"/>
      <c r="AO1800" s="231"/>
      <c r="AP1800" s="231"/>
      <c r="AQ1800" s="231"/>
    </row>
    <row r="1802" spans="1:45" ht="9" customHeight="1">
      <c r="C1802" s="377" t="s">
        <v>1633</v>
      </c>
      <c r="D1802" s="377"/>
      <c r="E1802" s="377"/>
      <c r="F1802" s="377"/>
      <c r="G1802" s="377"/>
      <c r="H1802" s="377"/>
      <c r="I1802" s="377"/>
      <c r="J1802" s="377"/>
      <c r="K1802" s="377"/>
      <c r="L1802" s="377"/>
      <c r="M1802" s="377"/>
      <c r="N1802" s="377"/>
      <c r="O1802" s="377"/>
      <c r="P1802" s="377"/>
      <c r="Q1802" s="377"/>
      <c r="R1802" s="377"/>
      <c r="S1802" s="377"/>
      <c r="T1802" s="377"/>
      <c r="U1802" s="377"/>
      <c r="V1802" s="377"/>
      <c r="W1802" s="377"/>
      <c r="X1802" s="377"/>
      <c r="Y1802" s="377"/>
      <c r="Z1802" s="377"/>
      <c r="AA1802" s="377"/>
      <c r="AB1802" s="377"/>
      <c r="AC1802" s="377"/>
      <c r="AD1802" s="377"/>
      <c r="AE1802" s="377"/>
      <c r="AF1802" s="377"/>
      <c r="AG1802" s="377"/>
      <c r="AH1802" s="377"/>
      <c r="AI1802" s="377"/>
      <c r="AJ1802" s="377"/>
      <c r="AK1802" s="377"/>
      <c r="AL1802" s="377"/>
      <c r="AM1802" s="377"/>
      <c r="AN1802" s="377"/>
      <c r="AO1802" s="377"/>
      <c r="AP1802" s="377"/>
      <c r="AQ1802" s="377"/>
      <c r="AR1802" s="377"/>
      <c r="AS1802" s="377"/>
    </row>
    <row r="1803" spans="1:45" ht="4.5" customHeight="1">
      <c r="C1803" s="377"/>
      <c r="D1803" s="377"/>
      <c r="E1803" s="377"/>
      <c r="F1803" s="377"/>
      <c r="G1803" s="377"/>
      <c r="H1803" s="377"/>
      <c r="I1803" s="377"/>
      <c r="J1803" s="377"/>
      <c r="K1803" s="377"/>
      <c r="L1803" s="377"/>
      <c r="M1803" s="377"/>
      <c r="N1803" s="377"/>
      <c r="O1803" s="377"/>
      <c r="P1803" s="377"/>
      <c r="Q1803" s="377"/>
      <c r="R1803" s="377"/>
      <c r="S1803" s="377"/>
      <c r="T1803" s="377"/>
      <c r="U1803" s="377"/>
      <c r="V1803" s="377"/>
      <c r="W1803" s="377"/>
      <c r="X1803" s="377"/>
      <c r="Y1803" s="377"/>
      <c r="Z1803" s="377"/>
      <c r="AA1803" s="377"/>
      <c r="AB1803" s="377"/>
      <c r="AC1803" s="377"/>
      <c r="AD1803" s="377"/>
      <c r="AE1803" s="377"/>
      <c r="AF1803" s="377"/>
      <c r="AG1803" s="377"/>
      <c r="AH1803" s="377"/>
      <c r="AI1803" s="377"/>
      <c r="AJ1803" s="377"/>
      <c r="AK1803" s="377"/>
      <c r="AL1803" s="377"/>
      <c r="AM1803" s="377"/>
      <c r="AN1803" s="377"/>
      <c r="AO1803" s="377"/>
      <c r="AP1803" s="377"/>
      <c r="AQ1803" s="377"/>
      <c r="AR1803" s="377"/>
      <c r="AS1803" s="377"/>
    </row>
    <row r="1804" spans="1:45" ht="12.75" customHeight="1">
      <c r="C1804" s="7"/>
      <c r="D1804" s="7"/>
      <c r="E1804" s="7"/>
      <c r="F1804" s="7"/>
      <c r="G1804" s="7"/>
      <c r="H1804" s="7"/>
      <c r="I1804" s="7"/>
      <c r="J1804" s="7"/>
      <c r="K1804" s="7"/>
      <c r="L1804" s="7"/>
      <c r="M1804" s="7"/>
      <c r="N1804" s="7"/>
      <c r="O1804" s="7"/>
      <c r="P1804" s="7"/>
      <c r="Q1804" s="7"/>
      <c r="R1804" s="7"/>
      <c r="S1804" s="7"/>
      <c r="T1804" s="7"/>
      <c r="U1804" s="7"/>
      <c r="V1804" s="7"/>
      <c r="W1804" s="7"/>
      <c r="X1804" s="7"/>
      <c r="Y1804" s="7"/>
      <c r="Z1804" s="7"/>
      <c r="AA1804" s="7"/>
      <c r="AB1804" s="7"/>
      <c r="AC1804" s="7"/>
      <c r="AD1804" s="7"/>
      <c r="AE1804" s="7"/>
      <c r="AF1804" s="7"/>
      <c r="AG1804" s="7"/>
      <c r="AH1804" s="7"/>
      <c r="AI1804" s="7"/>
      <c r="AJ1804" s="7"/>
      <c r="AK1804" s="7"/>
      <c r="AL1804" s="7"/>
      <c r="AM1804" s="7"/>
      <c r="AN1804" s="7"/>
      <c r="AO1804" s="7"/>
      <c r="AP1804" s="7"/>
      <c r="AQ1804" s="7"/>
      <c r="AR1804" s="7"/>
      <c r="AS1804" s="7"/>
    </row>
    <row r="1805" spans="1:45" ht="11.25"/>
    <row r="1806" spans="1:45" ht="15">
      <c r="A1806" s="86" t="s">
        <v>479</v>
      </c>
      <c r="B1806" s="83"/>
      <c r="C1806" s="243" t="s">
        <v>480</v>
      </c>
      <c r="D1806" s="243"/>
      <c r="E1806" s="243"/>
      <c r="F1806" s="243"/>
      <c r="G1806" s="243"/>
      <c r="H1806" s="243"/>
      <c r="I1806" s="243"/>
      <c r="J1806" s="243"/>
      <c r="K1806" s="243"/>
      <c r="L1806" s="243"/>
      <c r="M1806" s="243"/>
      <c r="N1806" s="243"/>
      <c r="O1806" s="243"/>
      <c r="P1806" s="243"/>
      <c r="Q1806" s="243"/>
      <c r="R1806" s="243"/>
      <c r="S1806" s="243"/>
      <c r="T1806" s="243"/>
      <c r="U1806" s="243"/>
      <c r="V1806" s="243"/>
      <c r="W1806" s="243"/>
      <c r="X1806" s="243"/>
      <c r="Y1806" s="243"/>
      <c r="Z1806" s="243"/>
      <c r="AA1806" s="243"/>
      <c r="AB1806" s="243"/>
      <c r="AC1806" s="243"/>
      <c r="AD1806" s="243"/>
      <c r="AE1806" s="243"/>
      <c r="AF1806" s="243"/>
      <c r="AG1806" s="243"/>
      <c r="AH1806" s="243"/>
      <c r="AI1806" s="243"/>
      <c r="AJ1806" s="243"/>
      <c r="AK1806" s="243"/>
      <c r="AL1806" s="243"/>
      <c r="AM1806" s="243"/>
      <c r="AN1806" s="243"/>
      <c r="AO1806" s="243"/>
      <c r="AP1806" s="243"/>
      <c r="AQ1806" s="243"/>
      <c r="AR1806" s="243"/>
      <c r="AS1806" s="243"/>
    </row>
    <row r="1808" spans="1:45" ht="12.75" customHeight="1">
      <c r="A1808" s="87" t="s">
        <v>12</v>
      </c>
      <c r="B1808" s="85"/>
      <c r="C1808" s="297" t="s">
        <v>481</v>
      </c>
      <c r="D1808" s="297"/>
      <c r="E1808" s="297"/>
      <c r="F1808" s="297"/>
      <c r="G1808" s="297"/>
      <c r="H1808" s="297"/>
      <c r="I1808" s="297"/>
      <c r="J1808" s="297"/>
      <c r="K1808" s="297"/>
      <c r="L1808" s="297"/>
      <c r="M1808" s="297"/>
      <c r="N1808" s="297"/>
      <c r="O1808" s="297"/>
      <c r="P1808" s="297"/>
      <c r="Q1808" s="297"/>
      <c r="R1808" s="297"/>
      <c r="S1808" s="297"/>
      <c r="T1808" s="297"/>
      <c r="U1808" s="297"/>
      <c r="V1808" s="297"/>
      <c r="W1808" s="297"/>
      <c r="X1808" s="297"/>
      <c r="Y1808" s="297"/>
      <c r="Z1808" s="297"/>
      <c r="AA1808" s="297"/>
      <c r="AB1808" s="297"/>
      <c r="AC1808" s="297"/>
      <c r="AD1808" s="297"/>
      <c r="AE1808" s="297"/>
      <c r="AF1808" s="297"/>
      <c r="AG1808" s="297"/>
      <c r="AH1808" s="297"/>
      <c r="AI1808" s="297"/>
      <c r="AJ1808" s="297"/>
      <c r="AK1808" s="297"/>
      <c r="AL1808" s="297"/>
      <c r="AM1808" s="297"/>
      <c r="AN1808" s="297"/>
      <c r="AO1808" s="297"/>
      <c r="AP1808" s="297"/>
      <c r="AQ1808" s="297"/>
      <c r="AR1808" s="297"/>
      <c r="AS1808" s="297"/>
    </row>
    <row r="1809" spans="1:45" ht="12.75" hidden="1" customHeight="1">
      <c r="A1809" s="11"/>
      <c r="C1809" s="312" t="s">
        <v>482</v>
      </c>
      <c r="D1809" s="312"/>
      <c r="E1809" s="312"/>
      <c r="F1809" s="312"/>
      <c r="G1809" s="312"/>
      <c r="H1809" s="312"/>
      <c r="I1809" s="312"/>
      <c r="J1809" s="312"/>
      <c r="K1809" s="312"/>
      <c r="L1809" s="312"/>
      <c r="M1809" s="312"/>
      <c r="N1809" s="312"/>
      <c r="O1809" s="312"/>
      <c r="P1809" s="312"/>
      <c r="Q1809" s="312"/>
      <c r="R1809" s="312"/>
      <c r="S1809" s="312"/>
      <c r="T1809" s="312"/>
      <c r="U1809" s="312"/>
      <c r="V1809" s="312"/>
      <c r="W1809" s="312"/>
      <c r="X1809" s="312"/>
      <c r="Y1809" s="312"/>
      <c r="Z1809" s="312"/>
      <c r="AA1809" s="312"/>
      <c r="AB1809" s="312"/>
      <c r="AC1809" s="312"/>
      <c r="AD1809" s="312"/>
      <c r="AE1809" s="312"/>
      <c r="AF1809" s="312"/>
      <c r="AG1809" s="312"/>
      <c r="AH1809" s="312"/>
      <c r="AI1809" s="312"/>
      <c r="AJ1809" s="312"/>
      <c r="AK1809" s="312"/>
      <c r="AL1809" s="312"/>
      <c r="AM1809" s="312"/>
      <c r="AN1809" s="312"/>
      <c r="AO1809" s="312"/>
      <c r="AP1809" s="312"/>
      <c r="AQ1809" s="312"/>
      <c r="AR1809" s="312"/>
      <c r="AS1809" s="312"/>
    </row>
    <row r="1810" spans="1:45" ht="12.75" hidden="1" customHeight="1">
      <c r="A1810" s="11"/>
      <c r="C1810" s="116"/>
      <c r="D1810" s="116"/>
      <c r="E1810" s="116"/>
      <c r="F1810" s="116"/>
      <c r="G1810" s="116"/>
      <c r="H1810" s="116"/>
      <c r="I1810" s="116"/>
      <c r="J1810" s="116"/>
      <c r="K1810" s="116"/>
      <c r="L1810" s="116"/>
      <c r="M1810" s="116"/>
      <c r="N1810" s="116"/>
      <c r="O1810" s="116"/>
      <c r="P1810" s="116"/>
      <c r="Q1810" s="116"/>
      <c r="R1810" s="116"/>
      <c r="S1810" s="116"/>
      <c r="T1810" s="116"/>
      <c r="U1810" s="116"/>
      <c r="V1810" s="116"/>
      <c r="W1810" s="116"/>
      <c r="X1810" s="116"/>
      <c r="Y1810" s="116"/>
      <c r="Z1810" s="116"/>
      <c r="AA1810" s="116"/>
      <c r="AB1810" s="116"/>
      <c r="AC1810" s="116"/>
      <c r="AD1810" s="116"/>
      <c r="AE1810" s="116"/>
      <c r="AF1810" s="116"/>
      <c r="AG1810" s="116"/>
      <c r="AH1810" s="116"/>
      <c r="AI1810" s="116"/>
      <c r="AJ1810" s="116"/>
      <c r="AK1810" s="116"/>
      <c r="AL1810" s="116"/>
      <c r="AM1810" s="116"/>
      <c r="AN1810" s="116"/>
      <c r="AO1810" s="116"/>
      <c r="AP1810" s="116"/>
      <c r="AQ1810" s="116"/>
      <c r="AR1810" s="116"/>
      <c r="AS1810" s="116"/>
    </row>
    <row r="1811" spans="1:45" ht="12.75" hidden="1" customHeight="1">
      <c r="A1811" s="11"/>
      <c r="C1811" s="255" t="s">
        <v>553</v>
      </c>
      <c r="D1811" s="255"/>
      <c r="E1811" s="255"/>
      <c r="F1811" s="255"/>
      <c r="G1811" s="255"/>
      <c r="H1811" s="255"/>
      <c r="I1811" s="255"/>
      <c r="J1811" s="255"/>
      <c r="K1811" s="255"/>
      <c r="L1811" s="255"/>
      <c r="M1811" s="255"/>
      <c r="N1811" s="255"/>
      <c r="O1811" s="255"/>
      <c r="P1811" s="255"/>
      <c r="Q1811" s="255"/>
      <c r="R1811" s="255"/>
      <c r="S1811" s="255"/>
      <c r="T1811" s="255"/>
      <c r="U1811" s="255"/>
      <c r="V1811" s="255"/>
      <c r="W1811" s="255"/>
      <c r="X1811" s="255"/>
      <c r="Y1811" s="255"/>
      <c r="Z1811" s="255"/>
      <c r="AA1811" s="255"/>
      <c r="AB1811" s="255"/>
      <c r="AC1811" s="255"/>
      <c r="AD1811" s="255"/>
      <c r="AE1811" s="255"/>
      <c r="AF1811" s="255"/>
      <c r="AG1811" s="255"/>
      <c r="AH1811" s="255"/>
      <c r="AI1811" s="255"/>
      <c r="AJ1811" s="255"/>
      <c r="AK1811" s="255"/>
      <c r="AL1811" s="255"/>
      <c r="AM1811" s="255"/>
      <c r="AN1811" s="255"/>
      <c r="AO1811" s="255"/>
      <c r="AP1811" s="255"/>
      <c r="AQ1811" s="255"/>
      <c r="AR1811" s="255"/>
      <c r="AS1811" s="255"/>
    </row>
    <row r="1812" spans="1:45" ht="12.75" hidden="1" customHeight="1">
      <c r="A1812" s="11"/>
      <c r="C1812" s="255"/>
      <c r="D1812" s="255"/>
      <c r="E1812" s="255"/>
      <c r="F1812" s="255"/>
      <c r="G1812" s="255"/>
      <c r="H1812" s="255"/>
      <c r="I1812" s="255"/>
      <c r="J1812" s="255"/>
      <c r="K1812" s="255"/>
      <c r="L1812" s="255"/>
      <c r="M1812" s="255"/>
      <c r="N1812" s="255"/>
      <c r="O1812" s="255"/>
      <c r="P1812" s="255"/>
      <c r="Q1812" s="255"/>
      <c r="R1812" s="255"/>
      <c r="S1812" s="255"/>
      <c r="T1812" s="255"/>
      <c r="U1812" s="255"/>
      <c r="V1812" s="255"/>
      <c r="W1812" s="255"/>
      <c r="X1812" s="255"/>
      <c r="Y1812" s="255"/>
      <c r="Z1812" s="255"/>
      <c r="AA1812" s="255"/>
      <c r="AB1812" s="255"/>
      <c r="AC1812" s="255"/>
      <c r="AD1812" s="255"/>
      <c r="AE1812" s="255"/>
      <c r="AF1812" s="255"/>
      <c r="AG1812" s="255"/>
      <c r="AH1812" s="255"/>
      <c r="AI1812" s="255"/>
      <c r="AJ1812" s="255"/>
      <c r="AK1812" s="255"/>
      <c r="AL1812" s="255"/>
      <c r="AM1812" s="255"/>
      <c r="AN1812" s="255"/>
      <c r="AO1812" s="255"/>
      <c r="AP1812" s="255"/>
      <c r="AQ1812" s="255"/>
      <c r="AR1812" s="255"/>
      <c r="AS1812" s="255"/>
    </row>
    <row r="1813" spans="1:45" ht="12.75" hidden="1" customHeight="1">
      <c r="A1813" s="11"/>
    </row>
    <row r="1814" spans="1:45" ht="6.75" customHeight="1">
      <c r="A1814" s="11"/>
      <c r="C1814" s="207" t="s">
        <v>1621</v>
      </c>
      <c r="D1814" s="207"/>
      <c r="E1814" s="207"/>
      <c r="F1814" s="207"/>
      <c r="G1814" s="207"/>
      <c r="H1814" s="207"/>
      <c r="I1814" s="207"/>
      <c r="J1814" s="207"/>
      <c r="K1814" s="207"/>
      <c r="L1814" s="207"/>
      <c r="M1814" s="207"/>
      <c r="N1814" s="207"/>
      <c r="O1814" s="207"/>
      <c r="P1814" s="207"/>
      <c r="Q1814" s="207"/>
      <c r="R1814" s="207"/>
      <c r="S1814" s="207"/>
      <c r="T1814" s="207"/>
      <c r="U1814" s="207"/>
      <c r="V1814" s="207"/>
      <c r="W1814" s="207"/>
      <c r="X1814" s="207"/>
      <c r="Y1814" s="207"/>
      <c r="Z1814" s="207"/>
      <c r="AA1814" s="207"/>
      <c r="AB1814" s="207"/>
      <c r="AC1814" s="207"/>
      <c r="AD1814" s="207"/>
      <c r="AE1814" s="207"/>
      <c r="AF1814" s="207"/>
      <c r="AG1814" s="207"/>
      <c r="AH1814" s="207"/>
      <c r="AI1814" s="207"/>
      <c r="AJ1814" s="207"/>
      <c r="AK1814" s="207"/>
      <c r="AL1814" s="207"/>
      <c r="AM1814" s="207"/>
      <c r="AN1814" s="207"/>
      <c r="AO1814" s="207"/>
      <c r="AP1814" s="207"/>
      <c r="AQ1814" s="207"/>
      <c r="AR1814" s="207"/>
      <c r="AS1814" s="207"/>
    </row>
    <row r="1815" spans="1:45" ht="33.75" customHeight="1">
      <c r="A1815" s="11"/>
      <c r="C1815" s="207"/>
      <c r="D1815" s="207"/>
      <c r="E1815" s="207"/>
      <c r="F1815" s="207"/>
      <c r="G1815" s="207"/>
      <c r="H1815" s="207"/>
      <c r="I1815" s="207"/>
      <c r="J1815" s="207"/>
      <c r="K1815" s="207"/>
      <c r="L1815" s="207"/>
      <c r="M1815" s="207"/>
      <c r="N1815" s="207"/>
      <c r="O1815" s="207"/>
      <c r="P1815" s="207"/>
      <c r="Q1815" s="207"/>
      <c r="R1815" s="207"/>
      <c r="S1815" s="207"/>
      <c r="T1815" s="207"/>
      <c r="U1815" s="207"/>
      <c r="V1815" s="207"/>
      <c r="W1815" s="207"/>
      <c r="X1815" s="207"/>
      <c r="Y1815" s="207"/>
      <c r="Z1815" s="207"/>
      <c r="AA1815" s="207"/>
      <c r="AB1815" s="207"/>
      <c r="AC1815" s="207"/>
      <c r="AD1815" s="207"/>
      <c r="AE1815" s="207"/>
      <c r="AF1815" s="207"/>
      <c r="AG1815" s="207"/>
      <c r="AH1815" s="207"/>
      <c r="AI1815" s="207"/>
      <c r="AJ1815" s="207"/>
      <c r="AK1815" s="207"/>
      <c r="AL1815" s="207"/>
      <c r="AM1815" s="207"/>
      <c r="AN1815" s="207"/>
      <c r="AO1815" s="207"/>
      <c r="AP1815" s="207"/>
      <c r="AQ1815" s="207"/>
      <c r="AR1815" s="207"/>
      <c r="AS1815" s="207"/>
    </row>
    <row r="1816" spans="1:45" ht="12.75" customHeight="1">
      <c r="A1816" s="11"/>
      <c r="C1816" s="144"/>
      <c r="D1816" s="144"/>
      <c r="E1816" s="144"/>
      <c r="F1816" s="144"/>
      <c r="G1816" s="144"/>
      <c r="H1816" s="144"/>
      <c r="I1816" s="144"/>
      <c r="J1816" s="144"/>
      <c r="K1816" s="144"/>
      <c r="L1816" s="144"/>
      <c r="M1816" s="144"/>
      <c r="N1816" s="144"/>
      <c r="O1816" s="144"/>
      <c r="P1816" s="144"/>
      <c r="Q1816" s="144"/>
      <c r="R1816" s="144"/>
      <c r="S1816" s="144"/>
      <c r="T1816" s="144"/>
      <c r="U1816" s="144"/>
      <c r="V1816" s="144"/>
      <c r="W1816" s="144"/>
      <c r="X1816" s="144"/>
      <c r="Y1816" s="144"/>
      <c r="Z1816" s="144"/>
      <c r="AA1816" s="144"/>
      <c r="AB1816" s="144"/>
      <c r="AC1816" s="144"/>
      <c r="AD1816" s="144"/>
      <c r="AE1816" s="144"/>
      <c r="AF1816" s="144"/>
      <c r="AG1816" s="144"/>
      <c r="AH1816" s="144"/>
      <c r="AI1816" s="144"/>
      <c r="AJ1816" s="144"/>
      <c r="AK1816" s="144"/>
      <c r="AL1816" s="144"/>
      <c r="AM1816" s="144"/>
      <c r="AN1816" s="144"/>
      <c r="AO1816" s="144"/>
      <c r="AP1816" s="144"/>
      <c r="AQ1816" s="144"/>
      <c r="AR1816" s="144"/>
      <c r="AS1816" s="144"/>
    </row>
    <row r="1817" spans="1:45" ht="12.75" customHeight="1">
      <c r="A1817" s="87" t="s">
        <v>5</v>
      </c>
      <c r="B1817" s="85"/>
      <c r="C1817" s="297" t="s">
        <v>205</v>
      </c>
      <c r="D1817" s="297"/>
      <c r="E1817" s="297"/>
      <c r="F1817" s="297"/>
      <c r="G1817" s="297"/>
      <c r="H1817" s="297"/>
      <c r="I1817" s="297"/>
      <c r="J1817" s="297"/>
      <c r="K1817" s="297"/>
      <c r="L1817" s="297"/>
      <c r="M1817" s="297"/>
      <c r="N1817" s="297"/>
      <c r="O1817" s="297"/>
      <c r="P1817" s="297"/>
      <c r="Q1817" s="297"/>
      <c r="R1817" s="297"/>
      <c r="S1817" s="297"/>
      <c r="T1817" s="297"/>
      <c r="U1817" s="297"/>
      <c r="V1817" s="297"/>
      <c r="W1817" s="297"/>
      <c r="X1817" s="297"/>
      <c r="Y1817" s="297"/>
      <c r="Z1817" s="297"/>
      <c r="AA1817" s="297"/>
      <c r="AB1817" s="297"/>
      <c r="AC1817" s="297"/>
      <c r="AD1817" s="297"/>
      <c r="AE1817" s="297"/>
      <c r="AF1817" s="297"/>
      <c r="AG1817" s="297"/>
      <c r="AH1817" s="297"/>
      <c r="AI1817" s="297"/>
      <c r="AJ1817" s="297"/>
      <c r="AK1817" s="297"/>
      <c r="AL1817" s="297"/>
      <c r="AM1817" s="297"/>
      <c r="AN1817" s="297"/>
      <c r="AO1817" s="297"/>
      <c r="AP1817" s="297"/>
      <c r="AQ1817" s="297"/>
      <c r="AR1817" s="297"/>
      <c r="AS1817" s="297"/>
    </row>
    <row r="1818" spans="1:45" ht="12.75" customHeight="1">
      <c r="A1818" s="87"/>
      <c r="B1818" s="85"/>
      <c r="C1818" s="205" t="s">
        <v>1547</v>
      </c>
      <c r="D1818" s="205"/>
      <c r="E1818" s="205"/>
      <c r="F1818" s="205"/>
      <c r="G1818" s="205"/>
      <c r="H1818" s="205"/>
      <c r="I1818" s="205"/>
      <c r="J1818" s="205"/>
      <c r="K1818" s="205"/>
      <c r="L1818" s="205"/>
      <c r="M1818" s="205"/>
      <c r="N1818" s="205"/>
      <c r="O1818" s="205"/>
      <c r="P1818" s="205"/>
      <c r="Q1818" s="205"/>
      <c r="R1818" s="205"/>
      <c r="S1818" s="205"/>
      <c r="T1818" s="205"/>
      <c r="U1818" s="205"/>
      <c r="V1818" s="205"/>
      <c r="W1818" s="205"/>
      <c r="X1818" s="205"/>
      <c r="Y1818" s="205"/>
      <c r="Z1818" s="205"/>
      <c r="AA1818" s="205"/>
      <c r="AB1818" s="205"/>
      <c r="AC1818" s="205"/>
      <c r="AD1818" s="205"/>
      <c r="AE1818" s="205"/>
      <c r="AF1818" s="205"/>
      <c r="AG1818" s="205"/>
      <c r="AH1818" s="205"/>
      <c r="AI1818" s="205"/>
      <c r="AJ1818" s="205"/>
      <c r="AK1818" s="205"/>
      <c r="AL1818" s="205"/>
      <c r="AM1818" s="205"/>
      <c r="AN1818" s="205"/>
      <c r="AO1818" s="205"/>
      <c r="AP1818" s="205"/>
      <c r="AQ1818" s="205"/>
      <c r="AR1818" s="128"/>
      <c r="AS1818" s="128"/>
    </row>
    <row r="1819" spans="1:45" ht="12.75" hidden="1" customHeight="1">
      <c r="A1819" s="11"/>
      <c r="C1819" s="255" t="s">
        <v>561</v>
      </c>
      <c r="D1819" s="255"/>
      <c r="E1819" s="255"/>
      <c r="F1819" s="255"/>
      <c r="G1819" s="255"/>
      <c r="H1819" s="255"/>
      <c r="I1819" s="255"/>
      <c r="J1819" s="255"/>
      <c r="K1819" s="255"/>
      <c r="L1819" s="255"/>
      <c r="M1819" s="255"/>
      <c r="N1819" s="255"/>
      <c r="O1819" s="255"/>
      <c r="P1819" s="255"/>
      <c r="Q1819" s="255"/>
      <c r="R1819" s="255"/>
      <c r="S1819" s="255"/>
      <c r="T1819" s="255"/>
      <c r="U1819" s="255"/>
      <c r="V1819" s="255"/>
      <c r="W1819" s="255"/>
      <c r="X1819" s="255"/>
      <c r="Y1819" s="255"/>
      <c r="Z1819" s="255"/>
      <c r="AA1819" s="255"/>
      <c r="AB1819" s="255"/>
      <c r="AC1819" s="255"/>
      <c r="AD1819" s="255"/>
      <c r="AE1819" s="255"/>
      <c r="AF1819" s="255"/>
      <c r="AG1819" s="255"/>
      <c r="AH1819" s="255"/>
      <c r="AI1819" s="255"/>
      <c r="AJ1819" s="255"/>
      <c r="AK1819" s="255"/>
      <c r="AL1819" s="255"/>
      <c r="AM1819" s="255"/>
      <c r="AN1819" s="255"/>
      <c r="AO1819" s="255"/>
      <c r="AP1819" s="255"/>
      <c r="AQ1819" s="255"/>
      <c r="AR1819" s="255"/>
      <c r="AS1819" s="255"/>
    </row>
    <row r="1820" spans="1:45" ht="12.75" hidden="1" customHeight="1">
      <c r="A1820" s="11"/>
      <c r="C1820" s="255"/>
      <c r="D1820" s="255"/>
      <c r="E1820" s="255"/>
      <c r="F1820" s="255"/>
      <c r="G1820" s="255"/>
      <c r="H1820" s="255"/>
      <c r="I1820" s="255"/>
      <c r="J1820" s="255"/>
      <c r="K1820" s="255"/>
      <c r="L1820" s="255"/>
      <c r="M1820" s="255"/>
      <c r="N1820" s="255"/>
      <c r="O1820" s="255"/>
      <c r="P1820" s="255"/>
      <c r="Q1820" s="255"/>
      <c r="R1820" s="255"/>
      <c r="S1820" s="255"/>
      <c r="T1820" s="255"/>
      <c r="U1820" s="255"/>
      <c r="V1820" s="255"/>
      <c r="W1820" s="255"/>
      <c r="X1820" s="255"/>
      <c r="Y1820" s="255"/>
      <c r="Z1820" s="255"/>
      <c r="AA1820" s="255"/>
      <c r="AB1820" s="255"/>
      <c r="AC1820" s="255"/>
      <c r="AD1820" s="255"/>
      <c r="AE1820" s="255"/>
      <c r="AF1820" s="255"/>
      <c r="AG1820" s="255"/>
      <c r="AH1820" s="255"/>
      <c r="AI1820" s="255"/>
      <c r="AJ1820" s="255"/>
      <c r="AK1820" s="255"/>
      <c r="AL1820" s="255"/>
      <c r="AM1820" s="255"/>
      <c r="AN1820" s="255"/>
      <c r="AO1820" s="255"/>
      <c r="AP1820" s="255"/>
      <c r="AQ1820" s="255"/>
      <c r="AR1820" s="255"/>
      <c r="AS1820" s="255"/>
    </row>
    <row r="1821" spans="1:45" ht="12.75" customHeight="1">
      <c r="A1821" s="11"/>
      <c r="C1821" s="13"/>
      <c r="D1821" s="13"/>
      <c r="E1821" s="13"/>
      <c r="F1821" s="13"/>
      <c r="G1821" s="13"/>
      <c r="H1821" s="13"/>
      <c r="I1821" s="13"/>
      <c r="J1821" s="13"/>
      <c r="K1821" s="13"/>
      <c r="L1821" s="13"/>
      <c r="M1821" s="13"/>
      <c r="N1821" s="13"/>
    </row>
    <row r="1822" spans="1:45" ht="12.75" customHeight="1">
      <c r="A1822" s="87" t="s">
        <v>1239</v>
      </c>
      <c r="B1822" s="85"/>
      <c r="C1822" s="297" t="s">
        <v>492</v>
      </c>
      <c r="D1822" s="297"/>
      <c r="E1822" s="297"/>
      <c r="F1822" s="297"/>
      <c r="G1822" s="297"/>
      <c r="H1822" s="297"/>
      <c r="I1822" s="297"/>
      <c r="J1822" s="297"/>
      <c r="K1822" s="297"/>
      <c r="L1822" s="297"/>
      <c r="M1822" s="297"/>
      <c r="N1822" s="297"/>
      <c r="O1822" s="297"/>
      <c r="P1822" s="297"/>
      <c r="Q1822" s="297"/>
      <c r="R1822" s="297"/>
      <c r="S1822" s="297"/>
      <c r="T1822" s="297"/>
      <c r="U1822" s="297"/>
      <c r="V1822" s="297"/>
      <c r="W1822" s="297"/>
      <c r="X1822" s="297"/>
      <c r="Y1822" s="297"/>
      <c r="Z1822" s="297"/>
      <c r="AA1822" s="297"/>
      <c r="AB1822" s="297"/>
      <c r="AC1822" s="297"/>
      <c r="AD1822" s="297"/>
      <c r="AE1822" s="297"/>
      <c r="AF1822" s="297"/>
      <c r="AG1822" s="297"/>
      <c r="AH1822" s="297"/>
      <c r="AI1822" s="297"/>
      <c r="AJ1822" s="297"/>
      <c r="AK1822" s="297"/>
      <c r="AL1822" s="297"/>
      <c r="AM1822" s="297"/>
      <c r="AN1822" s="297"/>
      <c r="AO1822" s="297"/>
      <c r="AP1822" s="297"/>
      <c r="AQ1822" s="297"/>
      <c r="AR1822" s="297"/>
      <c r="AS1822" s="297"/>
    </row>
    <row r="1823" spans="1:45" ht="12.75" hidden="1" customHeight="1">
      <c r="A1823" s="11"/>
      <c r="C1823" s="255" t="s">
        <v>493</v>
      </c>
      <c r="D1823" s="255"/>
      <c r="E1823" s="255"/>
      <c r="F1823" s="255"/>
      <c r="G1823" s="255"/>
      <c r="H1823" s="255"/>
      <c r="I1823" s="255"/>
      <c r="J1823" s="255"/>
      <c r="K1823" s="255"/>
      <c r="L1823" s="255"/>
      <c r="M1823" s="255"/>
      <c r="N1823" s="255"/>
      <c r="O1823" s="255"/>
      <c r="P1823" s="255"/>
      <c r="Q1823" s="255"/>
      <c r="R1823" s="255"/>
      <c r="S1823" s="255"/>
      <c r="T1823" s="255"/>
      <c r="U1823" s="255"/>
      <c r="V1823" s="255"/>
      <c r="W1823" s="255"/>
      <c r="X1823" s="255"/>
      <c r="Y1823" s="255"/>
      <c r="Z1823" s="255"/>
      <c r="AA1823" s="255"/>
      <c r="AB1823" s="255"/>
      <c r="AC1823" s="255"/>
      <c r="AD1823" s="255"/>
      <c r="AE1823" s="255"/>
      <c r="AF1823" s="255"/>
      <c r="AG1823" s="255"/>
      <c r="AH1823" s="255"/>
      <c r="AI1823" s="255"/>
      <c r="AJ1823" s="255"/>
      <c r="AK1823" s="255"/>
      <c r="AL1823" s="255"/>
      <c r="AM1823" s="255"/>
      <c r="AN1823" s="255"/>
      <c r="AO1823" s="255"/>
      <c r="AP1823" s="255"/>
      <c r="AQ1823" s="255"/>
      <c r="AR1823" s="255"/>
      <c r="AS1823" s="255"/>
    </row>
    <row r="1824" spans="1:45" ht="12.75" hidden="1" customHeight="1">
      <c r="A1824" s="11"/>
      <c r="C1824" s="112"/>
      <c r="D1824" s="112"/>
      <c r="E1824" s="112"/>
      <c r="F1824" s="112"/>
      <c r="G1824" s="112"/>
      <c r="H1824" s="112"/>
      <c r="I1824" s="112"/>
      <c r="J1824" s="112"/>
      <c r="K1824" s="112"/>
      <c r="L1824" s="112"/>
      <c r="M1824" s="112"/>
      <c r="N1824" s="112"/>
      <c r="O1824" s="112"/>
      <c r="P1824" s="112"/>
      <c r="Q1824" s="112"/>
      <c r="R1824" s="112"/>
      <c r="S1824" s="112"/>
      <c r="T1824" s="112"/>
      <c r="U1824" s="112"/>
      <c r="V1824" s="112"/>
      <c r="W1824" s="112"/>
      <c r="X1824" s="112"/>
      <c r="Y1824" s="112"/>
      <c r="Z1824" s="112"/>
      <c r="AA1824" s="112"/>
      <c r="AB1824" s="112"/>
      <c r="AC1824" s="112"/>
      <c r="AD1824" s="112"/>
      <c r="AE1824" s="112"/>
      <c r="AF1824" s="112"/>
      <c r="AG1824" s="112"/>
      <c r="AH1824" s="112"/>
      <c r="AI1824" s="112"/>
      <c r="AJ1824" s="112"/>
      <c r="AK1824" s="112"/>
      <c r="AL1824" s="112"/>
      <c r="AM1824" s="112"/>
      <c r="AN1824" s="112"/>
      <c r="AO1824" s="112"/>
      <c r="AP1824" s="112"/>
      <c r="AQ1824" s="112"/>
      <c r="AR1824" s="112"/>
      <c r="AS1824" s="112"/>
    </row>
    <row r="1825" spans="1:45" ht="12.75" hidden="1" customHeight="1">
      <c r="A1825" s="11"/>
      <c r="C1825" s="255" t="s">
        <v>1411</v>
      </c>
      <c r="D1825" s="255"/>
      <c r="E1825" s="255"/>
      <c r="F1825" s="255"/>
      <c r="G1825" s="255"/>
      <c r="H1825" s="255"/>
      <c r="I1825" s="255"/>
      <c r="J1825" s="255"/>
      <c r="K1825" s="255"/>
      <c r="L1825" s="255"/>
      <c r="M1825" s="255"/>
      <c r="N1825" s="255"/>
      <c r="O1825" s="255"/>
      <c r="P1825" s="255"/>
      <c r="Q1825" s="255"/>
      <c r="R1825" s="255"/>
      <c r="S1825" s="255"/>
      <c r="T1825" s="255"/>
      <c r="U1825" s="255"/>
      <c r="V1825" s="255"/>
      <c r="W1825" s="255"/>
      <c r="X1825" s="255"/>
      <c r="Y1825" s="255"/>
      <c r="Z1825" s="255"/>
      <c r="AA1825" s="255"/>
      <c r="AB1825" s="255"/>
      <c r="AC1825" s="255"/>
      <c r="AD1825" s="255"/>
      <c r="AE1825" s="255"/>
      <c r="AF1825" s="255"/>
      <c r="AG1825" s="255"/>
      <c r="AH1825" s="255"/>
      <c r="AI1825" s="255"/>
      <c r="AJ1825" s="255"/>
      <c r="AK1825" s="255"/>
      <c r="AL1825" s="255"/>
      <c r="AM1825" s="255"/>
      <c r="AN1825" s="255"/>
      <c r="AO1825" s="255"/>
      <c r="AP1825" s="255"/>
      <c r="AQ1825" s="255"/>
      <c r="AR1825" s="255"/>
      <c r="AS1825" s="255"/>
    </row>
    <row r="1826" spans="1:45" ht="12.75" hidden="1" customHeight="1">
      <c r="A1826" s="11"/>
      <c r="C1826" s="255"/>
      <c r="D1826" s="255"/>
      <c r="E1826" s="255"/>
      <c r="F1826" s="255"/>
      <c r="G1826" s="255"/>
      <c r="H1826" s="255"/>
      <c r="I1826" s="255"/>
      <c r="J1826" s="255"/>
      <c r="K1826" s="255"/>
      <c r="L1826" s="255"/>
      <c r="M1826" s="255"/>
      <c r="N1826" s="255"/>
      <c r="O1826" s="255"/>
      <c r="P1826" s="255"/>
      <c r="Q1826" s="255"/>
      <c r="R1826" s="255"/>
      <c r="S1826" s="255"/>
      <c r="T1826" s="255"/>
      <c r="U1826" s="255"/>
      <c r="V1826" s="255"/>
      <c r="W1826" s="255"/>
      <c r="X1826" s="255"/>
      <c r="Y1826" s="255"/>
      <c r="Z1826" s="255"/>
      <c r="AA1826" s="255"/>
      <c r="AB1826" s="255"/>
      <c r="AC1826" s="255"/>
      <c r="AD1826" s="255"/>
      <c r="AE1826" s="255"/>
      <c r="AF1826" s="255"/>
      <c r="AG1826" s="255"/>
      <c r="AH1826" s="255"/>
      <c r="AI1826" s="255"/>
      <c r="AJ1826" s="255"/>
      <c r="AK1826" s="255"/>
      <c r="AL1826" s="255"/>
      <c r="AM1826" s="255"/>
      <c r="AN1826" s="255"/>
      <c r="AO1826" s="255"/>
      <c r="AP1826" s="255"/>
      <c r="AQ1826" s="255"/>
      <c r="AR1826" s="255"/>
      <c r="AS1826" s="255"/>
    </row>
    <row r="1827" spans="1:45" ht="12.75" hidden="1" customHeight="1">
      <c r="A1827" s="11"/>
      <c r="C1827" s="255"/>
      <c r="D1827" s="255"/>
      <c r="E1827" s="255"/>
      <c r="F1827" s="255"/>
      <c r="G1827" s="255"/>
      <c r="H1827" s="255"/>
      <c r="I1827" s="255"/>
      <c r="J1827" s="255"/>
      <c r="K1827" s="255"/>
      <c r="L1827" s="255"/>
      <c r="M1827" s="255"/>
      <c r="N1827" s="255"/>
      <c r="O1827" s="255"/>
      <c r="P1827" s="255"/>
      <c r="Q1827" s="255"/>
      <c r="R1827" s="255"/>
      <c r="S1827" s="255"/>
      <c r="T1827" s="255"/>
      <c r="U1827" s="255"/>
      <c r="V1827" s="255"/>
      <c r="W1827" s="255"/>
      <c r="X1827" s="255"/>
      <c r="Y1827" s="255"/>
      <c r="Z1827" s="255"/>
      <c r="AA1827" s="255"/>
      <c r="AB1827" s="255"/>
      <c r="AC1827" s="255"/>
      <c r="AD1827" s="255"/>
      <c r="AE1827" s="255"/>
      <c r="AF1827" s="255"/>
      <c r="AG1827" s="255"/>
      <c r="AH1827" s="255"/>
      <c r="AI1827" s="255"/>
      <c r="AJ1827" s="255"/>
      <c r="AK1827" s="255"/>
      <c r="AL1827" s="255"/>
      <c r="AM1827" s="255"/>
      <c r="AN1827" s="255"/>
      <c r="AO1827" s="255"/>
      <c r="AP1827" s="255"/>
      <c r="AQ1827" s="255"/>
      <c r="AR1827" s="255"/>
      <c r="AS1827" s="255"/>
    </row>
    <row r="1828" spans="1:45" ht="12.75" hidden="1" customHeight="1">
      <c r="A1828" s="11"/>
      <c r="C1828" s="255"/>
      <c r="D1828" s="255"/>
      <c r="E1828" s="255"/>
      <c r="F1828" s="255"/>
      <c r="G1828" s="255"/>
      <c r="H1828" s="255"/>
      <c r="I1828" s="255"/>
      <c r="J1828" s="255"/>
      <c r="K1828" s="255"/>
      <c r="L1828" s="255"/>
      <c r="M1828" s="255"/>
      <c r="N1828" s="255"/>
      <c r="O1828" s="255"/>
      <c r="P1828" s="255"/>
      <c r="Q1828" s="255"/>
      <c r="R1828" s="255"/>
      <c r="S1828" s="255"/>
      <c r="T1828" s="255"/>
      <c r="U1828" s="255"/>
      <c r="V1828" s="255"/>
      <c r="W1828" s="255"/>
      <c r="X1828" s="255"/>
      <c r="Y1828" s="255"/>
      <c r="Z1828" s="255"/>
      <c r="AA1828" s="255"/>
      <c r="AB1828" s="255"/>
      <c r="AC1828" s="255"/>
      <c r="AD1828" s="255"/>
      <c r="AE1828" s="255"/>
      <c r="AF1828" s="255"/>
      <c r="AG1828" s="255"/>
      <c r="AH1828" s="255"/>
      <c r="AI1828" s="255"/>
      <c r="AJ1828" s="255"/>
      <c r="AK1828" s="255"/>
      <c r="AL1828" s="255"/>
      <c r="AM1828" s="255"/>
      <c r="AN1828" s="255"/>
      <c r="AO1828" s="255"/>
      <c r="AP1828" s="255"/>
      <c r="AQ1828" s="255"/>
      <c r="AR1828" s="255"/>
      <c r="AS1828" s="255"/>
    </row>
    <row r="1829" spans="1:45" ht="12.75" hidden="1" customHeight="1">
      <c r="A1829" s="11"/>
      <c r="C1829" s="255"/>
      <c r="D1829" s="255"/>
      <c r="E1829" s="255"/>
      <c r="F1829" s="255"/>
      <c r="G1829" s="255"/>
      <c r="H1829" s="255"/>
      <c r="I1829" s="255"/>
      <c r="J1829" s="255"/>
      <c r="K1829" s="255"/>
      <c r="L1829" s="255"/>
      <c r="M1829" s="255"/>
      <c r="N1829" s="255"/>
      <c r="O1829" s="255"/>
      <c r="P1829" s="255"/>
      <c r="Q1829" s="255"/>
      <c r="R1829" s="255"/>
      <c r="S1829" s="255"/>
      <c r="T1829" s="255"/>
      <c r="U1829" s="255"/>
      <c r="V1829" s="255"/>
      <c r="W1829" s="255"/>
      <c r="X1829" s="255"/>
      <c r="Y1829" s="255"/>
      <c r="Z1829" s="255"/>
      <c r="AA1829" s="255"/>
      <c r="AB1829" s="255"/>
      <c r="AC1829" s="255"/>
      <c r="AD1829" s="255"/>
      <c r="AE1829" s="255"/>
      <c r="AF1829" s="255"/>
      <c r="AG1829" s="255"/>
      <c r="AH1829" s="255"/>
      <c r="AI1829" s="255"/>
      <c r="AJ1829" s="255"/>
      <c r="AK1829" s="255"/>
      <c r="AL1829" s="255"/>
      <c r="AM1829" s="255"/>
      <c r="AN1829" s="255"/>
      <c r="AO1829" s="255"/>
      <c r="AP1829" s="255"/>
      <c r="AQ1829" s="255"/>
      <c r="AR1829" s="255"/>
      <c r="AS1829" s="255"/>
    </row>
    <row r="1830" spans="1:45" ht="12.75" hidden="1" customHeight="1">
      <c r="A1830" s="11"/>
      <c r="C1830" s="112"/>
      <c r="D1830" s="112"/>
      <c r="E1830" s="112"/>
      <c r="F1830" s="112"/>
      <c r="G1830" s="112"/>
      <c r="H1830" s="112"/>
      <c r="I1830" s="112"/>
      <c r="J1830" s="112"/>
      <c r="K1830" s="112"/>
      <c r="L1830" s="112"/>
      <c r="M1830" s="112"/>
      <c r="N1830" s="13"/>
    </row>
    <row r="1831" spans="1:45" ht="12.75" hidden="1" customHeight="1">
      <c r="A1831" s="11"/>
      <c r="C1831" s="255" t="s">
        <v>1240</v>
      </c>
      <c r="D1831" s="255"/>
      <c r="E1831" s="255"/>
      <c r="F1831" s="255"/>
      <c r="G1831" s="255"/>
      <c r="H1831" s="255"/>
      <c r="I1831" s="255"/>
      <c r="J1831" s="255"/>
      <c r="K1831" s="255"/>
      <c r="L1831" s="255"/>
      <c r="M1831" s="255"/>
      <c r="N1831" s="255"/>
      <c r="O1831" s="255"/>
      <c r="P1831" s="255"/>
      <c r="Q1831" s="255"/>
      <c r="R1831" s="255"/>
      <c r="S1831" s="255"/>
      <c r="T1831" s="255"/>
      <c r="U1831" s="255"/>
      <c r="V1831" s="255"/>
      <c r="W1831" s="255"/>
      <c r="X1831" s="255"/>
      <c r="Y1831" s="255"/>
      <c r="Z1831" s="255"/>
      <c r="AA1831" s="255"/>
      <c r="AB1831" s="255"/>
      <c r="AC1831" s="255"/>
      <c r="AD1831" s="255"/>
      <c r="AE1831" s="255"/>
      <c r="AF1831" s="255"/>
      <c r="AG1831" s="255"/>
      <c r="AH1831" s="255"/>
      <c r="AI1831" s="255"/>
      <c r="AJ1831" s="255"/>
      <c r="AK1831" s="255"/>
      <c r="AL1831" s="255"/>
      <c r="AM1831" s="255"/>
      <c r="AN1831" s="255"/>
      <c r="AO1831" s="255"/>
      <c r="AP1831" s="255"/>
      <c r="AQ1831" s="255"/>
      <c r="AR1831" s="255"/>
      <c r="AS1831" s="255"/>
    </row>
    <row r="1832" spans="1:45" ht="12.75" hidden="1" customHeight="1">
      <c r="A1832" s="11"/>
      <c r="C1832" s="255"/>
      <c r="D1832" s="255"/>
      <c r="E1832" s="255"/>
      <c r="F1832" s="255"/>
      <c r="G1832" s="255"/>
      <c r="H1832" s="255"/>
      <c r="I1832" s="255"/>
      <c r="J1832" s="255"/>
      <c r="K1832" s="255"/>
      <c r="L1832" s="255"/>
      <c r="M1832" s="255"/>
      <c r="N1832" s="255"/>
      <c r="O1832" s="255"/>
      <c r="P1832" s="255"/>
      <c r="Q1832" s="255"/>
      <c r="R1832" s="255"/>
      <c r="S1832" s="255"/>
      <c r="T1832" s="255"/>
      <c r="U1832" s="255"/>
      <c r="V1832" s="255"/>
      <c r="W1832" s="255"/>
      <c r="X1832" s="255"/>
      <c r="Y1832" s="255"/>
      <c r="Z1832" s="255"/>
      <c r="AA1832" s="255"/>
      <c r="AB1832" s="255"/>
      <c r="AC1832" s="255"/>
      <c r="AD1832" s="255"/>
      <c r="AE1832" s="255"/>
      <c r="AF1832" s="255"/>
      <c r="AG1832" s="255"/>
      <c r="AH1832" s="255"/>
      <c r="AI1832" s="255"/>
      <c r="AJ1832" s="255"/>
      <c r="AK1832" s="255"/>
      <c r="AL1832" s="255"/>
      <c r="AM1832" s="255"/>
      <c r="AN1832" s="255"/>
      <c r="AO1832" s="255"/>
      <c r="AP1832" s="255"/>
      <c r="AQ1832" s="255"/>
      <c r="AR1832" s="255"/>
      <c r="AS1832" s="255"/>
    </row>
    <row r="1833" spans="1:45" ht="12.75" hidden="1" customHeight="1">
      <c r="A1833" s="11"/>
      <c r="C1833" s="255"/>
      <c r="D1833" s="255"/>
      <c r="E1833" s="255"/>
      <c r="F1833" s="255"/>
      <c r="G1833" s="255"/>
      <c r="H1833" s="255"/>
      <c r="I1833" s="255"/>
      <c r="J1833" s="255"/>
      <c r="K1833" s="255"/>
      <c r="L1833" s="255"/>
      <c r="M1833" s="255"/>
      <c r="N1833" s="255"/>
      <c r="O1833" s="255"/>
      <c r="P1833" s="255"/>
      <c r="Q1833" s="255"/>
      <c r="R1833" s="255"/>
      <c r="S1833" s="255"/>
      <c r="T1833" s="255"/>
      <c r="U1833" s="255"/>
      <c r="V1833" s="255"/>
      <c r="W1833" s="255"/>
      <c r="X1833" s="255"/>
      <c r="Y1833" s="255"/>
      <c r="Z1833" s="255"/>
      <c r="AA1833" s="255"/>
      <c r="AB1833" s="255"/>
      <c r="AC1833" s="255"/>
      <c r="AD1833" s="255"/>
      <c r="AE1833" s="255"/>
      <c r="AF1833" s="255"/>
      <c r="AG1833" s="255"/>
      <c r="AH1833" s="255"/>
      <c r="AI1833" s="255"/>
      <c r="AJ1833" s="255"/>
      <c r="AK1833" s="255"/>
      <c r="AL1833" s="255"/>
      <c r="AM1833" s="255"/>
      <c r="AN1833" s="255"/>
      <c r="AO1833" s="255"/>
      <c r="AP1833" s="255"/>
      <c r="AQ1833" s="255"/>
      <c r="AR1833" s="255"/>
      <c r="AS1833" s="255"/>
    </row>
    <row r="1834" spans="1:45" ht="12.75" hidden="1" customHeight="1">
      <c r="A1834" s="11"/>
      <c r="C1834" s="255"/>
      <c r="D1834" s="255"/>
      <c r="E1834" s="255"/>
      <c r="F1834" s="255"/>
      <c r="G1834" s="255"/>
      <c r="H1834" s="255"/>
      <c r="I1834" s="255"/>
      <c r="J1834" s="255"/>
      <c r="K1834" s="255"/>
      <c r="L1834" s="255"/>
      <c r="M1834" s="255"/>
      <c r="N1834" s="255"/>
      <c r="O1834" s="255"/>
      <c r="P1834" s="255"/>
      <c r="Q1834" s="255"/>
      <c r="R1834" s="255"/>
      <c r="S1834" s="255"/>
      <c r="T1834" s="255"/>
      <c r="U1834" s="255"/>
      <c r="V1834" s="255"/>
      <c r="W1834" s="255"/>
      <c r="X1834" s="255"/>
      <c r="Y1834" s="255"/>
      <c r="Z1834" s="255"/>
      <c r="AA1834" s="255"/>
      <c r="AB1834" s="255"/>
      <c r="AC1834" s="255"/>
      <c r="AD1834" s="255"/>
      <c r="AE1834" s="255"/>
      <c r="AF1834" s="255"/>
      <c r="AG1834" s="255"/>
      <c r="AH1834" s="255"/>
      <c r="AI1834" s="255"/>
      <c r="AJ1834" s="255"/>
      <c r="AK1834" s="255"/>
      <c r="AL1834" s="255"/>
      <c r="AM1834" s="255"/>
      <c r="AN1834" s="255"/>
      <c r="AO1834" s="255"/>
      <c r="AP1834" s="255"/>
      <c r="AQ1834" s="255"/>
      <c r="AR1834" s="255"/>
      <c r="AS1834" s="255"/>
    </row>
    <row r="1835" spans="1:45" ht="12.75" customHeight="1">
      <c r="A1835" s="11"/>
      <c r="C1835" s="206" t="s">
        <v>1548</v>
      </c>
      <c r="D1835" s="206"/>
      <c r="E1835" s="206"/>
      <c r="F1835" s="206"/>
      <c r="G1835" s="206"/>
      <c r="H1835" s="206"/>
      <c r="I1835" s="206"/>
      <c r="J1835" s="206"/>
      <c r="K1835" s="206"/>
      <c r="L1835" s="206"/>
      <c r="M1835" s="206"/>
      <c r="N1835" s="206"/>
      <c r="O1835" s="206"/>
      <c r="P1835" s="206"/>
      <c r="Q1835" s="206"/>
      <c r="R1835" s="206"/>
      <c r="S1835" s="206"/>
      <c r="T1835" s="206"/>
      <c r="U1835" s="206"/>
      <c r="V1835" s="206"/>
      <c r="W1835" s="206"/>
      <c r="X1835" s="206"/>
      <c r="Y1835" s="206"/>
      <c r="Z1835" s="206"/>
      <c r="AA1835" s="206"/>
      <c r="AB1835" s="206"/>
      <c r="AC1835" s="206"/>
      <c r="AD1835" s="206"/>
      <c r="AE1835" s="206"/>
      <c r="AF1835" s="206"/>
      <c r="AG1835" s="206"/>
      <c r="AH1835" s="206"/>
      <c r="AI1835" s="206"/>
      <c r="AJ1835" s="206"/>
      <c r="AK1835" s="206"/>
      <c r="AL1835" s="206"/>
      <c r="AM1835" s="206"/>
      <c r="AN1835" s="206"/>
      <c r="AO1835" s="206"/>
      <c r="AP1835" s="206"/>
      <c r="AQ1835" s="206"/>
      <c r="AR1835" s="206"/>
      <c r="AS1835" s="126"/>
    </row>
    <row r="1836" spans="1:45" ht="12.75" customHeight="1">
      <c r="A1836" s="11"/>
      <c r="C1836" s="13"/>
      <c r="D1836" s="13"/>
      <c r="E1836" s="13"/>
      <c r="F1836" s="13"/>
      <c r="G1836" s="13"/>
      <c r="H1836" s="13"/>
      <c r="I1836" s="13"/>
      <c r="J1836" s="13"/>
      <c r="K1836" s="13"/>
      <c r="L1836" s="13"/>
      <c r="M1836" s="13"/>
      <c r="N1836" s="13"/>
    </row>
    <row r="1837" spans="1:45" ht="12.75" customHeight="1">
      <c r="A1837" s="87" t="s">
        <v>437</v>
      </c>
      <c r="B1837" s="85"/>
      <c r="C1837" s="297" t="s">
        <v>483</v>
      </c>
      <c r="D1837" s="297"/>
      <c r="E1837" s="297"/>
      <c r="F1837" s="297"/>
      <c r="G1837" s="297"/>
      <c r="H1837" s="297"/>
      <c r="I1837" s="297"/>
      <c r="J1837" s="297"/>
      <c r="K1837" s="297"/>
      <c r="L1837" s="297"/>
      <c r="M1837" s="297"/>
      <c r="N1837" s="297"/>
      <c r="O1837" s="297"/>
      <c r="P1837" s="297"/>
      <c r="Q1837" s="297"/>
      <c r="R1837" s="297"/>
      <c r="S1837" s="297"/>
      <c r="T1837" s="297"/>
      <c r="U1837" s="297"/>
      <c r="V1837" s="297"/>
      <c r="W1837" s="297"/>
      <c r="X1837" s="297"/>
      <c r="Y1837" s="297"/>
      <c r="Z1837" s="297"/>
      <c r="AA1837" s="297"/>
      <c r="AB1837" s="297"/>
      <c r="AC1837" s="297"/>
      <c r="AD1837" s="297"/>
      <c r="AE1837" s="297"/>
      <c r="AF1837" s="297"/>
      <c r="AG1837" s="297"/>
      <c r="AH1837" s="297"/>
      <c r="AI1837" s="297"/>
      <c r="AJ1837" s="297"/>
      <c r="AK1837" s="297"/>
      <c r="AL1837" s="297"/>
      <c r="AM1837" s="297"/>
      <c r="AN1837" s="297"/>
      <c r="AO1837" s="297"/>
      <c r="AP1837" s="297"/>
      <c r="AQ1837" s="297"/>
      <c r="AR1837" s="297"/>
      <c r="AS1837" s="297"/>
    </row>
    <row r="1838" spans="1:45" ht="29.25" customHeight="1">
      <c r="A1838" s="87"/>
      <c r="B1838" s="85"/>
      <c r="C1838" s="207" t="s">
        <v>1641</v>
      </c>
      <c r="D1838" s="207"/>
      <c r="E1838" s="207"/>
      <c r="F1838" s="207"/>
      <c r="G1838" s="207"/>
      <c r="H1838" s="207"/>
      <c r="I1838" s="207"/>
      <c r="J1838" s="207"/>
      <c r="K1838" s="207"/>
      <c r="L1838" s="207"/>
      <c r="M1838" s="207"/>
      <c r="N1838" s="207"/>
      <c r="O1838" s="207"/>
      <c r="P1838" s="207"/>
      <c r="Q1838" s="207"/>
      <c r="R1838" s="207"/>
      <c r="S1838" s="207"/>
      <c r="T1838" s="207"/>
      <c r="U1838" s="207"/>
      <c r="V1838" s="207"/>
      <c r="W1838" s="207"/>
      <c r="X1838" s="207"/>
      <c r="Y1838" s="207"/>
      <c r="Z1838" s="207"/>
      <c r="AA1838" s="207"/>
      <c r="AB1838" s="207"/>
      <c r="AC1838" s="207"/>
      <c r="AD1838" s="207"/>
      <c r="AE1838" s="207"/>
      <c r="AF1838" s="207"/>
      <c r="AG1838" s="207"/>
      <c r="AH1838" s="207"/>
      <c r="AI1838" s="207"/>
      <c r="AJ1838" s="207"/>
      <c r="AK1838" s="207"/>
      <c r="AL1838" s="207"/>
      <c r="AM1838" s="207"/>
      <c r="AN1838" s="207"/>
      <c r="AO1838" s="207"/>
      <c r="AP1838" s="207"/>
      <c r="AQ1838" s="207"/>
      <c r="AR1838" s="207"/>
      <c r="AS1838" s="128"/>
    </row>
    <row r="1839" spans="1:45" ht="12.75" customHeight="1">
      <c r="A1839" s="87"/>
      <c r="B1839" s="85"/>
      <c r="C1839" s="132"/>
      <c r="D1839" s="132"/>
      <c r="E1839" s="132"/>
      <c r="F1839" s="132"/>
      <c r="G1839" s="132"/>
      <c r="H1839" s="132"/>
      <c r="I1839" s="132"/>
      <c r="J1839" s="132"/>
      <c r="K1839" s="132"/>
      <c r="L1839" s="132"/>
      <c r="M1839" s="132"/>
      <c r="N1839" s="132"/>
      <c r="O1839" s="132"/>
      <c r="P1839" s="132"/>
      <c r="Q1839" s="132"/>
      <c r="R1839" s="132"/>
      <c r="S1839" s="132"/>
      <c r="T1839" s="132"/>
      <c r="U1839" s="132"/>
      <c r="V1839" s="132"/>
      <c r="W1839" s="132"/>
      <c r="X1839" s="132"/>
      <c r="Y1839" s="132"/>
      <c r="Z1839" s="132"/>
      <c r="AA1839" s="132"/>
      <c r="AB1839" s="132"/>
      <c r="AC1839" s="132"/>
      <c r="AD1839" s="132"/>
      <c r="AE1839" s="132"/>
      <c r="AF1839" s="132"/>
      <c r="AG1839" s="132"/>
      <c r="AH1839" s="132"/>
      <c r="AI1839" s="132"/>
      <c r="AJ1839" s="132"/>
      <c r="AK1839" s="132"/>
      <c r="AL1839" s="132"/>
      <c r="AM1839" s="132"/>
      <c r="AN1839" s="132"/>
      <c r="AO1839" s="132"/>
      <c r="AP1839" s="132"/>
      <c r="AQ1839" s="132"/>
      <c r="AR1839" s="132"/>
      <c r="AS1839" s="131"/>
    </row>
    <row r="1840" spans="1:45" ht="12.75" hidden="1" customHeight="1">
      <c r="C1840" s="234" t="s">
        <v>13</v>
      </c>
      <c r="D1840" s="234"/>
      <c r="E1840" s="234"/>
      <c r="F1840" s="234"/>
      <c r="G1840" s="234"/>
      <c r="H1840" s="234"/>
      <c r="I1840" s="234"/>
      <c r="J1840" s="234"/>
      <c r="K1840" s="234"/>
      <c r="L1840" s="234"/>
      <c r="M1840" s="234"/>
      <c r="N1840" s="234"/>
      <c r="O1840" s="234"/>
      <c r="P1840" s="234"/>
      <c r="Q1840" s="234"/>
      <c r="R1840" s="234"/>
      <c r="S1840" s="234"/>
      <c r="T1840" s="234"/>
      <c r="U1840" s="234" t="s">
        <v>14</v>
      </c>
      <c r="V1840" s="234"/>
      <c r="W1840" s="234"/>
      <c r="X1840" s="234"/>
      <c r="Y1840" s="234"/>
      <c r="Z1840" s="234"/>
      <c r="AA1840" s="234"/>
      <c r="AB1840" s="234" t="s">
        <v>15</v>
      </c>
      <c r="AC1840" s="234"/>
      <c r="AD1840" s="234"/>
      <c r="AE1840" s="234"/>
      <c r="AF1840" s="234"/>
      <c r="AG1840" s="234"/>
      <c r="AH1840" s="234"/>
    </row>
    <row r="1841" spans="1:45" ht="12.75" hidden="1" customHeight="1">
      <c r="C1841" s="234"/>
      <c r="D1841" s="234"/>
      <c r="E1841" s="234"/>
      <c r="F1841" s="234"/>
      <c r="G1841" s="234"/>
      <c r="H1841" s="234"/>
      <c r="I1841" s="234"/>
      <c r="J1841" s="234"/>
      <c r="K1841" s="234"/>
      <c r="L1841" s="234"/>
      <c r="M1841" s="234"/>
      <c r="N1841" s="234"/>
      <c r="O1841" s="234"/>
      <c r="P1841" s="234"/>
      <c r="Q1841" s="234"/>
      <c r="R1841" s="234"/>
      <c r="S1841" s="234"/>
      <c r="T1841" s="234"/>
      <c r="U1841" s="234"/>
      <c r="V1841" s="234"/>
      <c r="W1841" s="234"/>
      <c r="X1841" s="234"/>
      <c r="Y1841" s="234"/>
      <c r="Z1841" s="234"/>
      <c r="AA1841" s="234"/>
      <c r="AB1841" s="234"/>
      <c r="AC1841" s="234"/>
      <c r="AD1841" s="234"/>
      <c r="AE1841" s="234"/>
      <c r="AF1841" s="234"/>
      <c r="AG1841" s="234"/>
      <c r="AH1841" s="234"/>
    </row>
    <row r="1842" spans="1:45" ht="12.75" hidden="1" customHeight="1">
      <c r="C1842" s="234"/>
      <c r="D1842" s="234"/>
      <c r="E1842" s="234"/>
      <c r="F1842" s="234"/>
      <c r="G1842" s="234"/>
      <c r="H1842" s="234"/>
      <c r="I1842" s="234"/>
      <c r="J1842" s="234"/>
      <c r="K1842" s="234"/>
      <c r="L1842" s="234"/>
      <c r="M1842" s="234"/>
      <c r="N1842" s="234"/>
      <c r="O1842" s="234"/>
      <c r="P1842" s="234"/>
      <c r="Q1842" s="234"/>
      <c r="R1842" s="234"/>
      <c r="S1842" s="234"/>
      <c r="T1842" s="234"/>
      <c r="U1842" s="234"/>
      <c r="V1842" s="234"/>
      <c r="W1842" s="234"/>
      <c r="X1842" s="234"/>
      <c r="Y1842" s="234"/>
      <c r="Z1842" s="234"/>
      <c r="AA1842" s="234"/>
      <c r="AB1842" s="234"/>
      <c r="AC1842" s="234"/>
      <c r="AD1842" s="234"/>
      <c r="AE1842" s="234"/>
      <c r="AF1842" s="234"/>
      <c r="AG1842" s="234"/>
      <c r="AH1842" s="234"/>
    </row>
    <row r="1843" spans="1:45" ht="12.75" hidden="1" customHeight="1">
      <c r="C1843" s="263" t="s">
        <v>205</v>
      </c>
      <c r="D1843" s="263"/>
      <c r="E1843" s="263"/>
      <c r="F1843" s="263"/>
      <c r="G1843" s="263"/>
      <c r="H1843" s="263"/>
      <c r="I1843" s="263"/>
      <c r="J1843" s="263"/>
      <c r="K1843" s="263"/>
      <c r="L1843" s="263"/>
      <c r="M1843" s="263"/>
      <c r="N1843" s="263"/>
      <c r="O1843" s="263"/>
      <c r="P1843" s="263"/>
      <c r="Q1843" s="263"/>
      <c r="R1843" s="263"/>
      <c r="S1843" s="263"/>
      <c r="T1843" s="263"/>
      <c r="U1843" s="265"/>
      <c r="V1843" s="265"/>
      <c r="W1843" s="265"/>
      <c r="X1843" s="265"/>
      <c r="Y1843" s="265"/>
      <c r="Z1843" s="265"/>
      <c r="AA1843" s="265"/>
      <c r="AB1843" s="265"/>
      <c r="AC1843" s="265"/>
      <c r="AD1843" s="265"/>
      <c r="AE1843" s="265"/>
      <c r="AF1843" s="265"/>
      <c r="AG1843" s="265"/>
      <c r="AH1843" s="265"/>
    </row>
    <row r="1844" spans="1:45" ht="12.75" hidden="1" customHeight="1">
      <c r="C1844" s="228" t="s">
        <v>206</v>
      </c>
      <c r="D1844" s="228"/>
      <c r="E1844" s="228"/>
      <c r="F1844" s="228"/>
      <c r="G1844" s="228"/>
      <c r="H1844" s="228"/>
      <c r="I1844" s="228"/>
      <c r="J1844" s="228"/>
      <c r="K1844" s="228"/>
      <c r="L1844" s="228"/>
      <c r="M1844" s="228"/>
      <c r="N1844" s="228"/>
      <c r="O1844" s="228"/>
      <c r="P1844" s="228"/>
      <c r="Q1844" s="228"/>
      <c r="R1844" s="228"/>
      <c r="S1844" s="228"/>
      <c r="T1844" s="228"/>
      <c r="U1844" s="199"/>
      <c r="V1844" s="199"/>
      <c r="W1844" s="199"/>
      <c r="X1844" s="199"/>
      <c r="Y1844" s="199"/>
      <c r="Z1844" s="199"/>
      <c r="AA1844" s="199"/>
      <c r="AB1844" s="199"/>
      <c r="AC1844" s="199"/>
      <c r="AD1844" s="199"/>
      <c r="AE1844" s="199"/>
      <c r="AF1844" s="199"/>
      <c r="AG1844" s="199"/>
      <c r="AH1844" s="199"/>
    </row>
    <row r="1845" spans="1:45" ht="12.75" hidden="1" customHeight="1">
      <c r="C1845" s="228" t="s">
        <v>207</v>
      </c>
      <c r="D1845" s="228"/>
      <c r="E1845" s="228"/>
      <c r="F1845" s="228"/>
      <c r="G1845" s="228"/>
      <c r="H1845" s="228"/>
      <c r="I1845" s="228"/>
      <c r="J1845" s="228"/>
      <c r="K1845" s="228"/>
      <c r="L1845" s="228"/>
      <c r="M1845" s="228"/>
      <c r="N1845" s="228"/>
      <c r="O1845" s="228"/>
      <c r="P1845" s="228"/>
      <c r="Q1845" s="228"/>
      <c r="R1845" s="228"/>
      <c r="S1845" s="228"/>
      <c r="T1845" s="228"/>
      <c r="U1845" s="199"/>
      <c r="V1845" s="199"/>
      <c r="W1845" s="199"/>
      <c r="X1845" s="199"/>
      <c r="Y1845" s="199"/>
      <c r="Z1845" s="199"/>
      <c r="AA1845" s="199"/>
      <c r="AB1845" s="199"/>
      <c r="AC1845" s="199"/>
      <c r="AD1845" s="199"/>
      <c r="AE1845" s="199"/>
      <c r="AF1845" s="199"/>
      <c r="AG1845" s="199"/>
      <c r="AH1845" s="199"/>
    </row>
    <row r="1846" spans="1:45" ht="12.75" hidden="1" customHeight="1">
      <c r="C1846" s="228" t="s">
        <v>208</v>
      </c>
      <c r="D1846" s="228"/>
      <c r="E1846" s="228"/>
      <c r="F1846" s="228"/>
      <c r="G1846" s="228"/>
      <c r="H1846" s="228"/>
      <c r="I1846" s="228"/>
      <c r="J1846" s="228"/>
      <c r="K1846" s="228"/>
      <c r="L1846" s="228"/>
      <c r="M1846" s="228"/>
      <c r="N1846" s="228"/>
      <c r="O1846" s="228"/>
      <c r="P1846" s="228"/>
      <c r="Q1846" s="228"/>
      <c r="R1846" s="228"/>
      <c r="S1846" s="228"/>
      <c r="T1846" s="228"/>
      <c r="U1846" s="199"/>
      <c r="V1846" s="199"/>
      <c r="W1846" s="199"/>
      <c r="X1846" s="199"/>
      <c r="Y1846" s="199"/>
      <c r="Z1846" s="199"/>
      <c r="AA1846" s="199"/>
      <c r="AB1846" s="199"/>
      <c r="AC1846" s="199"/>
      <c r="AD1846" s="199"/>
      <c r="AE1846" s="199"/>
      <c r="AF1846" s="199"/>
      <c r="AG1846" s="199"/>
      <c r="AH1846" s="199"/>
    </row>
    <row r="1847" spans="1:45" ht="12.75" hidden="1" customHeight="1">
      <c r="C1847" s="228" t="s">
        <v>209</v>
      </c>
      <c r="D1847" s="228"/>
      <c r="E1847" s="228"/>
      <c r="F1847" s="228"/>
      <c r="G1847" s="228"/>
      <c r="H1847" s="228"/>
      <c r="I1847" s="228"/>
      <c r="J1847" s="228"/>
      <c r="K1847" s="228"/>
      <c r="L1847" s="228"/>
      <c r="M1847" s="228"/>
      <c r="N1847" s="228"/>
      <c r="O1847" s="228"/>
      <c r="P1847" s="228"/>
      <c r="Q1847" s="228"/>
      <c r="R1847" s="228"/>
      <c r="S1847" s="228"/>
      <c r="T1847" s="228"/>
      <c r="U1847" s="199"/>
      <c r="V1847" s="199"/>
      <c r="W1847" s="199"/>
      <c r="X1847" s="199"/>
      <c r="Y1847" s="199"/>
      <c r="Z1847" s="199"/>
      <c r="AA1847" s="199"/>
      <c r="AB1847" s="199"/>
      <c r="AC1847" s="199"/>
      <c r="AD1847" s="199"/>
      <c r="AE1847" s="199"/>
      <c r="AF1847" s="199"/>
      <c r="AG1847" s="199"/>
      <c r="AH1847" s="199"/>
    </row>
    <row r="1848" spans="1:45" ht="12.75" hidden="1" customHeight="1">
      <c r="C1848" s="228" t="s">
        <v>210</v>
      </c>
      <c r="D1848" s="228"/>
      <c r="E1848" s="228"/>
      <c r="F1848" s="228"/>
      <c r="G1848" s="228"/>
      <c r="H1848" s="228"/>
      <c r="I1848" s="228"/>
      <c r="J1848" s="228"/>
      <c r="K1848" s="228"/>
      <c r="L1848" s="228"/>
      <c r="M1848" s="228"/>
      <c r="N1848" s="228"/>
      <c r="O1848" s="228"/>
      <c r="P1848" s="228"/>
      <c r="Q1848" s="228"/>
      <c r="R1848" s="228"/>
      <c r="S1848" s="228"/>
      <c r="T1848" s="228"/>
      <c r="U1848" s="199"/>
      <c r="V1848" s="199"/>
      <c r="W1848" s="199"/>
      <c r="X1848" s="199"/>
      <c r="Y1848" s="199"/>
      <c r="Z1848" s="199"/>
      <c r="AA1848" s="199"/>
      <c r="AB1848" s="199"/>
      <c r="AC1848" s="199"/>
      <c r="AD1848" s="199"/>
      <c r="AE1848" s="199"/>
      <c r="AF1848" s="199"/>
      <c r="AG1848" s="199"/>
      <c r="AH1848" s="199"/>
    </row>
    <row r="1849" spans="1:45" ht="12.75" hidden="1" customHeight="1">
      <c r="C1849" s="228" t="s">
        <v>211</v>
      </c>
      <c r="D1849" s="228"/>
      <c r="E1849" s="228"/>
      <c r="F1849" s="228"/>
      <c r="G1849" s="228"/>
      <c r="H1849" s="228"/>
      <c r="I1849" s="228"/>
      <c r="J1849" s="228"/>
      <c r="K1849" s="228"/>
      <c r="L1849" s="228"/>
      <c r="M1849" s="228"/>
      <c r="N1849" s="228"/>
      <c r="O1849" s="228"/>
      <c r="P1849" s="228"/>
      <c r="Q1849" s="228"/>
      <c r="R1849" s="228"/>
      <c r="S1849" s="228"/>
      <c r="T1849" s="228"/>
      <c r="U1849" s="199"/>
      <c r="V1849" s="199"/>
      <c r="W1849" s="199"/>
      <c r="X1849" s="199"/>
      <c r="Y1849" s="199"/>
      <c r="Z1849" s="199"/>
      <c r="AA1849" s="199"/>
      <c r="AB1849" s="199"/>
      <c r="AC1849" s="199"/>
      <c r="AD1849" s="199"/>
      <c r="AE1849" s="199"/>
      <c r="AF1849" s="199"/>
      <c r="AG1849" s="199"/>
      <c r="AH1849" s="199"/>
    </row>
    <row r="1850" spans="1:45" ht="12.75" hidden="1" customHeight="1">
      <c r="C1850" s="228" t="s">
        <v>212</v>
      </c>
      <c r="D1850" s="228"/>
      <c r="E1850" s="228"/>
      <c r="F1850" s="228"/>
      <c r="G1850" s="228"/>
      <c r="H1850" s="228"/>
      <c r="I1850" s="228"/>
      <c r="J1850" s="228"/>
      <c r="K1850" s="228"/>
      <c r="L1850" s="228"/>
      <c r="M1850" s="228"/>
      <c r="N1850" s="228"/>
      <c r="O1850" s="228"/>
      <c r="P1850" s="228"/>
      <c r="Q1850" s="228"/>
      <c r="R1850" s="228"/>
      <c r="S1850" s="228"/>
      <c r="T1850" s="228"/>
      <c r="U1850" s="199"/>
      <c r="V1850" s="199"/>
      <c r="W1850" s="199"/>
      <c r="X1850" s="199"/>
      <c r="Y1850" s="199"/>
      <c r="Z1850" s="199"/>
      <c r="AA1850" s="199"/>
      <c r="AB1850" s="199"/>
      <c r="AC1850" s="199"/>
      <c r="AD1850" s="199"/>
      <c r="AE1850" s="199"/>
      <c r="AF1850" s="199"/>
      <c r="AG1850" s="199"/>
      <c r="AH1850" s="199"/>
    </row>
    <row r="1851" spans="1:45" ht="12.75" hidden="1" customHeight="1">
      <c r="C1851" s="230" t="s">
        <v>213</v>
      </c>
      <c r="D1851" s="230"/>
      <c r="E1851" s="230"/>
      <c r="F1851" s="230"/>
      <c r="G1851" s="230"/>
      <c r="H1851" s="230"/>
      <c r="I1851" s="230"/>
      <c r="J1851" s="230"/>
      <c r="K1851" s="230"/>
      <c r="L1851" s="230"/>
      <c r="M1851" s="230"/>
      <c r="N1851" s="230"/>
      <c r="O1851" s="230"/>
      <c r="P1851" s="230"/>
      <c r="Q1851" s="230"/>
      <c r="R1851" s="230"/>
      <c r="S1851" s="230"/>
      <c r="T1851" s="230"/>
      <c r="U1851" s="231"/>
      <c r="V1851" s="231"/>
      <c r="W1851" s="231"/>
      <c r="X1851" s="231"/>
      <c r="Y1851" s="231"/>
      <c r="Z1851" s="231"/>
      <c r="AA1851" s="231"/>
      <c r="AB1851" s="231"/>
      <c r="AC1851" s="231"/>
      <c r="AD1851" s="231"/>
      <c r="AE1851" s="231"/>
      <c r="AF1851" s="231"/>
      <c r="AG1851" s="231"/>
      <c r="AH1851" s="231"/>
    </row>
    <row r="1852" spans="1:45" ht="12.75" hidden="1" customHeight="1"/>
    <row r="1853" spans="1:45" ht="15">
      <c r="A1853" s="86" t="s">
        <v>484</v>
      </c>
      <c r="B1853" s="83"/>
      <c r="C1853" s="243" t="s">
        <v>485</v>
      </c>
      <c r="D1853" s="243"/>
      <c r="E1853" s="243"/>
      <c r="F1853" s="243"/>
      <c r="G1853" s="243"/>
      <c r="H1853" s="243"/>
      <c r="I1853" s="243"/>
      <c r="J1853" s="243"/>
      <c r="K1853" s="243"/>
      <c r="L1853" s="243"/>
      <c r="M1853" s="243"/>
      <c r="N1853" s="243"/>
      <c r="O1853" s="243"/>
      <c r="P1853" s="243"/>
      <c r="Q1853" s="243"/>
      <c r="R1853" s="243"/>
      <c r="S1853" s="243"/>
      <c r="T1853" s="243"/>
      <c r="U1853" s="243"/>
      <c r="V1853" s="243"/>
      <c r="W1853" s="243"/>
      <c r="X1853" s="243"/>
      <c r="Y1853" s="243"/>
      <c r="Z1853" s="243"/>
      <c r="AA1853" s="243"/>
      <c r="AB1853" s="243"/>
      <c r="AC1853" s="243"/>
      <c r="AD1853" s="243"/>
      <c r="AE1853" s="243"/>
      <c r="AF1853" s="243"/>
      <c r="AG1853" s="243"/>
      <c r="AH1853" s="243"/>
      <c r="AI1853" s="243"/>
      <c r="AJ1853" s="243"/>
      <c r="AK1853" s="243"/>
      <c r="AL1853" s="243"/>
      <c r="AM1853" s="243"/>
      <c r="AN1853" s="243"/>
      <c r="AO1853" s="243"/>
      <c r="AP1853" s="243"/>
      <c r="AQ1853" s="243"/>
      <c r="AR1853" s="243"/>
      <c r="AS1853" s="243"/>
    </row>
    <row r="1855" spans="1:45" ht="12.75" customHeight="1">
      <c r="A1855" s="87" t="s">
        <v>12</v>
      </c>
      <c r="B1855" s="85"/>
      <c r="C1855" s="297" t="s">
        <v>486</v>
      </c>
      <c r="D1855" s="297"/>
      <c r="E1855" s="297"/>
      <c r="F1855" s="297"/>
      <c r="G1855" s="297"/>
      <c r="H1855" s="297"/>
      <c r="I1855" s="297"/>
      <c r="J1855" s="297"/>
      <c r="K1855" s="297"/>
      <c r="L1855" s="297"/>
      <c r="M1855" s="297"/>
      <c r="N1855" s="297"/>
      <c r="O1855" s="297"/>
      <c r="P1855" s="297"/>
      <c r="Q1855" s="297"/>
      <c r="R1855" s="297"/>
      <c r="S1855" s="297"/>
      <c r="T1855" s="297"/>
      <c r="U1855" s="297"/>
      <c r="V1855" s="297"/>
      <c r="W1855" s="297"/>
      <c r="X1855" s="297"/>
      <c r="Y1855" s="297"/>
      <c r="Z1855" s="297"/>
      <c r="AA1855" s="297"/>
      <c r="AB1855" s="297"/>
      <c r="AC1855" s="297"/>
      <c r="AD1855" s="297"/>
      <c r="AE1855" s="297"/>
      <c r="AF1855" s="297"/>
      <c r="AG1855" s="297"/>
      <c r="AH1855" s="297"/>
      <c r="AI1855" s="297"/>
      <c r="AJ1855" s="297"/>
      <c r="AK1855" s="297"/>
      <c r="AL1855" s="297"/>
      <c r="AM1855" s="297"/>
      <c r="AN1855" s="297"/>
      <c r="AO1855" s="297"/>
      <c r="AP1855" s="297"/>
      <c r="AQ1855" s="297"/>
      <c r="AR1855" s="297"/>
      <c r="AS1855" s="297"/>
    </row>
    <row r="1856" spans="1:45" ht="12.75" hidden="1" customHeight="1">
      <c r="A1856" s="11"/>
      <c r="C1856" s="208" t="s">
        <v>487</v>
      </c>
      <c r="D1856" s="208"/>
      <c r="E1856" s="208"/>
      <c r="F1856" s="208"/>
      <c r="G1856" s="208"/>
      <c r="H1856" s="208"/>
      <c r="I1856" s="208"/>
      <c r="J1856" s="208"/>
      <c r="K1856" s="208"/>
      <c r="L1856" s="208"/>
      <c r="M1856" s="208"/>
      <c r="N1856" s="208"/>
      <c r="O1856" s="208"/>
      <c r="P1856" s="208"/>
      <c r="Q1856" s="208"/>
      <c r="R1856" s="208"/>
      <c r="S1856" s="208"/>
      <c r="T1856" s="208"/>
      <c r="U1856" s="208"/>
      <c r="V1856" s="208"/>
      <c r="W1856" s="208"/>
      <c r="X1856" s="208"/>
      <c r="Y1856" s="208"/>
      <c r="Z1856" s="208"/>
      <c r="AA1856" s="208"/>
      <c r="AB1856" s="208"/>
      <c r="AC1856" s="208"/>
      <c r="AD1856" s="208"/>
      <c r="AE1856" s="208"/>
      <c r="AF1856" s="208"/>
      <c r="AG1856" s="208"/>
      <c r="AH1856" s="208"/>
      <c r="AI1856" s="208"/>
      <c r="AJ1856" s="208"/>
      <c r="AK1856" s="208"/>
      <c r="AL1856" s="208"/>
      <c r="AM1856" s="208"/>
      <c r="AN1856" s="208"/>
      <c r="AO1856" s="208"/>
      <c r="AP1856" s="208"/>
      <c r="AQ1856" s="208"/>
      <c r="AR1856" s="208"/>
      <c r="AS1856" s="208"/>
    </row>
    <row r="1857" spans="1:45" ht="12.75" hidden="1" customHeight="1">
      <c r="A1857" s="11"/>
      <c r="C1857" s="255" t="s">
        <v>554</v>
      </c>
      <c r="D1857" s="255"/>
      <c r="E1857" s="255"/>
      <c r="F1857" s="255"/>
      <c r="G1857" s="255"/>
      <c r="H1857" s="255"/>
      <c r="I1857" s="255"/>
      <c r="J1857" s="255"/>
      <c r="K1857" s="255"/>
      <c r="L1857" s="255"/>
      <c r="M1857" s="255"/>
      <c r="N1857" s="255"/>
      <c r="O1857" s="255"/>
      <c r="P1857" s="255"/>
      <c r="Q1857" s="255"/>
      <c r="R1857" s="255"/>
      <c r="S1857" s="255"/>
      <c r="T1857" s="255"/>
      <c r="U1857" s="255"/>
      <c r="V1857" s="255"/>
      <c r="W1857" s="255"/>
      <c r="X1857" s="255"/>
      <c r="Y1857" s="255"/>
      <c r="Z1857" s="255"/>
      <c r="AA1857" s="255"/>
      <c r="AB1857" s="255"/>
      <c r="AC1857" s="255"/>
      <c r="AD1857" s="255"/>
      <c r="AE1857" s="255"/>
      <c r="AF1857" s="255"/>
      <c r="AG1857" s="255"/>
      <c r="AH1857" s="255"/>
      <c r="AI1857" s="255"/>
      <c r="AJ1857" s="255"/>
      <c r="AK1857" s="255"/>
      <c r="AL1857" s="255"/>
      <c r="AM1857" s="255"/>
      <c r="AN1857" s="255"/>
      <c r="AO1857" s="255"/>
      <c r="AP1857" s="255"/>
      <c r="AQ1857" s="255"/>
      <c r="AR1857" s="255"/>
      <c r="AS1857" s="255"/>
    </row>
    <row r="1858" spans="1:45" ht="12.75" hidden="1" customHeight="1">
      <c r="A1858" s="11"/>
      <c r="C1858" s="255"/>
      <c r="D1858" s="255"/>
      <c r="E1858" s="255"/>
      <c r="F1858" s="255"/>
      <c r="G1858" s="255"/>
      <c r="H1858" s="255"/>
      <c r="I1858" s="255"/>
      <c r="J1858" s="255"/>
      <c r="K1858" s="255"/>
      <c r="L1858" s="255"/>
      <c r="M1858" s="255"/>
      <c r="N1858" s="255"/>
      <c r="O1858" s="255"/>
      <c r="P1858" s="255"/>
      <c r="Q1858" s="255"/>
      <c r="R1858" s="255"/>
      <c r="S1858" s="255"/>
      <c r="T1858" s="255"/>
      <c r="U1858" s="255"/>
      <c r="V1858" s="255"/>
      <c r="W1858" s="255"/>
      <c r="X1858" s="255"/>
      <c r="Y1858" s="255"/>
      <c r="Z1858" s="255"/>
      <c r="AA1858" s="255"/>
      <c r="AB1858" s="255"/>
      <c r="AC1858" s="255"/>
      <c r="AD1858" s="255"/>
      <c r="AE1858" s="255"/>
      <c r="AF1858" s="255"/>
      <c r="AG1858" s="255"/>
      <c r="AH1858" s="255"/>
      <c r="AI1858" s="255"/>
      <c r="AJ1858" s="255"/>
      <c r="AK1858" s="255"/>
      <c r="AL1858" s="255"/>
      <c r="AM1858" s="255"/>
      <c r="AN1858" s="255"/>
      <c r="AO1858" s="255"/>
      <c r="AP1858" s="255"/>
      <c r="AQ1858" s="255"/>
      <c r="AR1858" s="255"/>
      <c r="AS1858" s="255"/>
    </row>
    <row r="1859" spans="1:45" ht="12.75" hidden="1" customHeight="1">
      <c r="A1859" s="11"/>
    </row>
    <row r="1860" spans="1:45" ht="12.75" hidden="1" customHeight="1">
      <c r="A1860" s="11"/>
      <c r="C1860" s="255" t="s">
        <v>555</v>
      </c>
      <c r="D1860" s="255"/>
      <c r="E1860" s="255"/>
      <c r="F1860" s="255"/>
      <c r="G1860" s="255"/>
      <c r="H1860" s="255"/>
      <c r="I1860" s="255"/>
      <c r="J1860" s="255"/>
      <c r="K1860" s="255"/>
      <c r="L1860" s="255"/>
      <c r="M1860" s="255"/>
      <c r="N1860" s="255"/>
      <c r="O1860" s="255"/>
      <c r="P1860" s="255"/>
      <c r="Q1860" s="255"/>
      <c r="R1860" s="255"/>
      <c r="S1860" s="255"/>
      <c r="T1860" s="255"/>
      <c r="U1860" s="255"/>
      <c r="V1860" s="255"/>
      <c r="W1860" s="255"/>
      <c r="X1860" s="255"/>
      <c r="Y1860" s="255"/>
      <c r="Z1860" s="255"/>
      <c r="AA1860" s="255"/>
      <c r="AB1860" s="255"/>
      <c r="AC1860" s="255"/>
      <c r="AD1860" s="255"/>
      <c r="AE1860" s="255"/>
      <c r="AF1860" s="255"/>
      <c r="AG1860" s="255"/>
      <c r="AH1860" s="255"/>
      <c r="AI1860" s="255"/>
      <c r="AJ1860" s="255"/>
      <c r="AK1860" s="255"/>
      <c r="AL1860" s="255"/>
      <c r="AM1860" s="255"/>
      <c r="AN1860" s="255"/>
      <c r="AO1860" s="255"/>
      <c r="AP1860" s="255"/>
      <c r="AQ1860" s="255"/>
      <c r="AR1860" s="255"/>
      <c r="AS1860" s="255"/>
    </row>
    <row r="1861" spans="1:45" ht="12.75" hidden="1" customHeight="1">
      <c r="A1861" s="11"/>
      <c r="C1861" s="255"/>
      <c r="D1861" s="255"/>
      <c r="E1861" s="255"/>
      <c r="F1861" s="255"/>
      <c r="G1861" s="255"/>
      <c r="H1861" s="255"/>
      <c r="I1861" s="255"/>
      <c r="J1861" s="255"/>
      <c r="K1861" s="255"/>
      <c r="L1861" s="255"/>
      <c r="M1861" s="255"/>
      <c r="N1861" s="255"/>
      <c r="O1861" s="255"/>
      <c r="P1861" s="255"/>
      <c r="Q1861" s="255"/>
      <c r="R1861" s="255"/>
      <c r="S1861" s="255"/>
      <c r="T1861" s="255"/>
      <c r="U1861" s="255"/>
      <c r="V1861" s="255"/>
      <c r="W1861" s="255"/>
      <c r="X1861" s="255"/>
      <c r="Y1861" s="255"/>
      <c r="Z1861" s="255"/>
      <c r="AA1861" s="255"/>
      <c r="AB1861" s="255"/>
      <c r="AC1861" s="255"/>
      <c r="AD1861" s="255"/>
      <c r="AE1861" s="255"/>
      <c r="AF1861" s="255"/>
      <c r="AG1861" s="255"/>
      <c r="AH1861" s="255"/>
      <c r="AI1861" s="255"/>
      <c r="AJ1861" s="255"/>
      <c r="AK1861" s="255"/>
      <c r="AL1861" s="255"/>
      <c r="AM1861" s="255"/>
      <c r="AN1861" s="255"/>
      <c r="AO1861" s="255"/>
      <c r="AP1861" s="255"/>
      <c r="AQ1861" s="255"/>
      <c r="AR1861" s="255"/>
      <c r="AS1861" s="255"/>
    </row>
    <row r="1862" spans="1:45" ht="12.75" hidden="1" customHeight="1">
      <c r="A1862" s="11"/>
      <c r="C1862" s="255"/>
      <c r="D1862" s="255"/>
      <c r="E1862" s="255"/>
      <c r="F1862" s="255"/>
      <c r="G1862" s="255"/>
      <c r="H1862" s="255"/>
      <c r="I1862" s="255"/>
      <c r="J1862" s="255"/>
      <c r="K1862" s="255"/>
      <c r="L1862" s="255"/>
      <c r="M1862" s="255"/>
      <c r="N1862" s="255"/>
      <c r="O1862" s="255"/>
      <c r="P1862" s="255"/>
      <c r="Q1862" s="255"/>
      <c r="R1862" s="255"/>
      <c r="S1862" s="255"/>
      <c r="T1862" s="255"/>
      <c r="U1862" s="255"/>
      <c r="V1862" s="255"/>
      <c r="W1862" s="255"/>
      <c r="X1862" s="255"/>
      <c r="Y1862" s="255"/>
      <c r="Z1862" s="255"/>
      <c r="AA1862" s="255"/>
      <c r="AB1862" s="255"/>
      <c r="AC1862" s="255"/>
      <c r="AD1862" s="255"/>
      <c r="AE1862" s="255"/>
      <c r="AF1862" s="255"/>
      <c r="AG1862" s="255"/>
      <c r="AH1862" s="255"/>
      <c r="AI1862" s="255"/>
      <c r="AJ1862" s="255"/>
      <c r="AK1862" s="255"/>
      <c r="AL1862" s="255"/>
      <c r="AM1862" s="255"/>
      <c r="AN1862" s="255"/>
      <c r="AO1862" s="255"/>
      <c r="AP1862" s="255"/>
      <c r="AQ1862" s="255"/>
      <c r="AR1862" s="255"/>
      <c r="AS1862" s="255"/>
    </row>
    <row r="1863" spans="1:45" ht="12.75" hidden="1" customHeight="1">
      <c r="A1863" s="11"/>
    </row>
    <row r="1864" spans="1:45" ht="12.75" hidden="1" customHeight="1">
      <c r="A1864" s="11"/>
      <c r="C1864" s="255" t="s">
        <v>556</v>
      </c>
      <c r="D1864" s="255"/>
      <c r="E1864" s="255"/>
      <c r="F1864" s="255"/>
      <c r="G1864" s="255"/>
      <c r="H1864" s="255"/>
      <c r="I1864" s="255"/>
      <c r="J1864" s="255"/>
      <c r="K1864" s="255"/>
      <c r="L1864" s="255"/>
      <c r="M1864" s="255"/>
      <c r="N1864" s="255"/>
      <c r="O1864" s="255"/>
      <c r="P1864" s="255"/>
      <c r="Q1864" s="255"/>
      <c r="R1864" s="255"/>
      <c r="S1864" s="255"/>
      <c r="T1864" s="255"/>
      <c r="U1864" s="255"/>
      <c r="V1864" s="255"/>
      <c r="W1864" s="255"/>
      <c r="X1864" s="255"/>
      <c r="Y1864" s="255"/>
      <c r="Z1864" s="255"/>
      <c r="AA1864" s="255"/>
      <c r="AB1864" s="255"/>
      <c r="AC1864" s="255"/>
      <c r="AD1864" s="255"/>
      <c r="AE1864" s="255"/>
      <c r="AF1864" s="255"/>
      <c r="AG1864" s="255"/>
      <c r="AH1864" s="255"/>
      <c r="AI1864" s="255"/>
      <c r="AJ1864" s="255"/>
      <c r="AK1864" s="255"/>
      <c r="AL1864" s="255"/>
      <c r="AM1864" s="255"/>
      <c r="AN1864" s="255"/>
      <c r="AO1864" s="255"/>
      <c r="AP1864" s="255"/>
      <c r="AQ1864" s="255"/>
      <c r="AR1864" s="255"/>
      <c r="AS1864" s="255"/>
    </row>
    <row r="1865" spans="1:45" ht="12.75" hidden="1" customHeight="1">
      <c r="A1865" s="11"/>
      <c r="C1865" s="255"/>
      <c r="D1865" s="255"/>
      <c r="E1865" s="255"/>
      <c r="F1865" s="255"/>
      <c r="G1865" s="255"/>
      <c r="H1865" s="255"/>
      <c r="I1865" s="255"/>
      <c r="J1865" s="255"/>
      <c r="K1865" s="255"/>
      <c r="L1865" s="255"/>
      <c r="M1865" s="255"/>
      <c r="N1865" s="255"/>
      <c r="O1865" s="255"/>
      <c r="P1865" s="255"/>
      <c r="Q1865" s="255"/>
      <c r="R1865" s="255"/>
      <c r="S1865" s="255"/>
      <c r="T1865" s="255"/>
      <c r="U1865" s="255"/>
      <c r="V1865" s="255"/>
      <c r="W1865" s="255"/>
      <c r="X1865" s="255"/>
      <c r="Y1865" s="255"/>
      <c r="Z1865" s="255"/>
      <c r="AA1865" s="255"/>
      <c r="AB1865" s="255"/>
      <c r="AC1865" s="255"/>
      <c r="AD1865" s="255"/>
      <c r="AE1865" s="255"/>
      <c r="AF1865" s="255"/>
      <c r="AG1865" s="255"/>
      <c r="AH1865" s="255"/>
      <c r="AI1865" s="255"/>
      <c r="AJ1865" s="255"/>
      <c r="AK1865" s="255"/>
      <c r="AL1865" s="255"/>
      <c r="AM1865" s="255"/>
      <c r="AN1865" s="255"/>
      <c r="AO1865" s="255"/>
      <c r="AP1865" s="255"/>
      <c r="AQ1865" s="255"/>
      <c r="AR1865" s="255"/>
      <c r="AS1865" s="255"/>
    </row>
    <row r="1866" spans="1:45" ht="12.75" hidden="1" customHeight="1">
      <c r="A1866" s="11"/>
      <c r="C1866" s="255"/>
      <c r="D1866" s="255"/>
      <c r="E1866" s="255"/>
      <c r="F1866" s="255"/>
      <c r="G1866" s="255"/>
      <c r="H1866" s="255"/>
      <c r="I1866" s="255"/>
      <c r="J1866" s="255"/>
      <c r="K1866" s="255"/>
      <c r="L1866" s="255"/>
      <c r="M1866" s="255"/>
      <c r="N1866" s="255"/>
      <c r="O1866" s="255"/>
      <c r="P1866" s="255"/>
      <c r="Q1866" s="255"/>
      <c r="R1866" s="255"/>
      <c r="S1866" s="255"/>
      <c r="T1866" s="255"/>
      <c r="U1866" s="255"/>
      <c r="V1866" s="255"/>
      <c r="W1866" s="255"/>
      <c r="X1866" s="255"/>
      <c r="Y1866" s="255"/>
      <c r="Z1866" s="255"/>
      <c r="AA1866" s="255"/>
      <c r="AB1866" s="255"/>
      <c r="AC1866" s="255"/>
      <c r="AD1866" s="255"/>
      <c r="AE1866" s="255"/>
      <c r="AF1866" s="255"/>
      <c r="AG1866" s="255"/>
      <c r="AH1866" s="255"/>
      <c r="AI1866" s="255"/>
      <c r="AJ1866" s="255"/>
      <c r="AK1866" s="255"/>
      <c r="AL1866" s="255"/>
      <c r="AM1866" s="255"/>
      <c r="AN1866" s="255"/>
      <c r="AO1866" s="255"/>
      <c r="AP1866" s="255"/>
      <c r="AQ1866" s="255"/>
      <c r="AR1866" s="255"/>
      <c r="AS1866" s="255"/>
    </row>
    <row r="1867" spans="1:45" ht="12.75" hidden="1" customHeight="1">
      <c r="A1867" s="11"/>
      <c r="C1867" s="255"/>
      <c r="D1867" s="255"/>
      <c r="E1867" s="255"/>
      <c r="F1867" s="255"/>
      <c r="G1867" s="255"/>
      <c r="H1867" s="255"/>
      <c r="I1867" s="255"/>
      <c r="J1867" s="255"/>
      <c r="K1867" s="255"/>
      <c r="L1867" s="255"/>
      <c r="M1867" s="255"/>
      <c r="N1867" s="255"/>
      <c r="O1867" s="255"/>
      <c r="P1867" s="255"/>
      <c r="Q1867" s="255"/>
      <c r="R1867" s="255"/>
      <c r="S1867" s="255"/>
      <c r="T1867" s="255"/>
      <c r="U1867" s="255"/>
      <c r="V1867" s="255"/>
      <c r="W1867" s="255"/>
      <c r="X1867" s="255"/>
      <c r="Y1867" s="255"/>
      <c r="Z1867" s="255"/>
      <c r="AA1867" s="255"/>
      <c r="AB1867" s="255"/>
      <c r="AC1867" s="255"/>
      <c r="AD1867" s="255"/>
      <c r="AE1867" s="255"/>
      <c r="AF1867" s="255"/>
      <c r="AG1867" s="255"/>
      <c r="AH1867" s="255"/>
      <c r="AI1867" s="255"/>
      <c r="AJ1867" s="255"/>
      <c r="AK1867" s="255"/>
      <c r="AL1867" s="255"/>
      <c r="AM1867" s="255"/>
      <c r="AN1867" s="255"/>
      <c r="AO1867" s="255"/>
      <c r="AP1867" s="255"/>
      <c r="AQ1867" s="255"/>
      <c r="AR1867" s="255"/>
      <c r="AS1867" s="255"/>
    </row>
    <row r="1868" spans="1:45" ht="12.75" hidden="1" customHeight="1">
      <c r="A1868" s="11"/>
      <c r="C1868" s="255"/>
      <c r="D1868" s="255"/>
      <c r="E1868" s="255"/>
      <c r="F1868" s="255"/>
      <c r="G1868" s="255"/>
      <c r="H1868" s="255"/>
      <c r="I1868" s="255"/>
      <c r="J1868" s="255"/>
      <c r="K1868" s="255"/>
      <c r="L1868" s="255"/>
      <c r="M1868" s="255"/>
      <c r="N1868" s="255"/>
      <c r="O1868" s="255"/>
      <c r="P1868" s="255"/>
      <c r="Q1868" s="255"/>
      <c r="R1868" s="255"/>
      <c r="S1868" s="255"/>
      <c r="T1868" s="255"/>
      <c r="U1868" s="255"/>
      <c r="V1868" s="255"/>
      <c r="W1868" s="255"/>
      <c r="X1868" s="255"/>
      <c r="Y1868" s="255"/>
      <c r="Z1868" s="255"/>
      <c r="AA1868" s="255"/>
      <c r="AB1868" s="255"/>
      <c r="AC1868" s="255"/>
      <c r="AD1868" s="255"/>
      <c r="AE1868" s="255"/>
      <c r="AF1868" s="255"/>
      <c r="AG1868" s="255"/>
      <c r="AH1868" s="255"/>
      <c r="AI1868" s="255"/>
      <c r="AJ1868" s="255"/>
      <c r="AK1868" s="255"/>
      <c r="AL1868" s="255"/>
      <c r="AM1868" s="255"/>
      <c r="AN1868" s="255"/>
      <c r="AO1868" s="255"/>
      <c r="AP1868" s="255"/>
      <c r="AQ1868" s="255"/>
      <c r="AR1868" s="255"/>
      <c r="AS1868" s="255"/>
    </row>
    <row r="1869" spans="1:45" ht="12.75" hidden="1" customHeight="1">
      <c r="A1869" s="11"/>
      <c r="C1869" s="112"/>
      <c r="D1869" s="112"/>
      <c r="E1869" s="112"/>
      <c r="F1869" s="112"/>
      <c r="G1869" s="112"/>
      <c r="H1869" s="112"/>
      <c r="I1869" s="112"/>
      <c r="J1869" s="112"/>
      <c r="K1869" s="112"/>
      <c r="L1869" s="112"/>
      <c r="M1869" s="112"/>
      <c r="N1869" s="112"/>
    </row>
    <row r="1870" spans="1:45" ht="12.75" hidden="1" customHeight="1">
      <c r="A1870" s="11"/>
      <c r="C1870" s="255" t="s">
        <v>557</v>
      </c>
      <c r="D1870" s="255"/>
      <c r="E1870" s="255"/>
      <c r="F1870" s="255"/>
      <c r="G1870" s="255"/>
      <c r="H1870" s="255"/>
      <c r="I1870" s="255"/>
      <c r="J1870" s="255"/>
      <c r="K1870" s="255"/>
      <c r="L1870" s="255"/>
      <c r="M1870" s="255"/>
      <c r="N1870" s="255"/>
      <c r="O1870" s="255"/>
      <c r="P1870" s="255"/>
      <c r="Q1870" s="255"/>
      <c r="R1870" s="255"/>
      <c r="S1870" s="255"/>
      <c r="T1870" s="255"/>
      <c r="U1870" s="255"/>
      <c r="V1870" s="255"/>
      <c r="W1870" s="255"/>
      <c r="X1870" s="255"/>
      <c r="Y1870" s="255"/>
      <c r="Z1870" s="255"/>
      <c r="AA1870" s="255"/>
      <c r="AB1870" s="255"/>
      <c r="AC1870" s="255"/>
      <c r="AD1870" s="255"/>
      <c r="AE1870" s="255"/>
      <c r="AF1870" s="255"/>
      <c r="AG1870" s="255"/>
      <c r="AH1870" s="255"/>
      <c r="AI1870" s="255"/>
      <c r="AJ1870" s="255"/>
      <c r="AK1870" s="255"/>
      <c r="AL1870" s="255"/>
      <c r="AM1870" s="255"/>
      <c r="AN1870" s="255"/>
      <c r="AO1870" s="255"/>
      <c r="AP1870" s="255"/>
      <c r="AQ1870" s="255"/>
      <c r="AR1870" s="255"/>
      <c r="AS1870" s="255"/>
    </row>
    <row r="1871" spans="1:45" ht="12.75" hidden="1" customHeight="1">
      <c r="A1871" s="11"/>
      <c r="C1871" s="255"/>
      <c r="D1871" s="255"/>
      <c r="E1871" s="255"/>
      <c r="F1871" s="255"/>
      <c r="G1871" s="255"/>
      <c r="H1871" s="255"/>
      <c r="I1871" s="255"/>
      <c r="J1871" s="255"/>
      <c r="K1871" s="255"/>
      <c r="L1871" s="255"/>
      <c r="M1871" s="255"/>
      <c r="N1871" s="255"/>
      <c r="O1871" s="255"/>
      <c r="P1871" s="255"/>
      <c r="Q1871" s="255"/>
      <c r="R1871" s="255"/>
      <c r="S1871" s="255"/>
      <c r="T1871" s="255"/>
      <c r="U1871" s="255"/>
      <c r="V1871" s="255"/>
      <c r="W1871" s="255"/>
      <c r="X1871" s="255"/>
      <c r="Y1871" s="255"/>
      <c r="Z1871" s="255"/>
      <c r="AA1871" s="255"/>
      <c r="AB1871" s="255"/>
      <c r="AC1871" s="255"/>
      <c r="AD1871" s="255"/>
      <c r="AE1871" s="255"/>
      <c r="AF1871" s="255"/>
      <c r="AG1871" s="255"/>
      <c r="AH1871" s="255"/>
      <c r="AI1871" s="255"/>
      <c r="AJ1871" s="255"/>
      <c r="AK1871" s="255"/>
      <c r="AL1871" s="255"/>
      <c r="AM1871" s="255"/>
      <c r="AN1871" s="255"/>
      <c r="AO1871" s="255"/>
      <c r="AP1871" s="255"/>
      <c r="AQ1871" s="255"/>
      <c r="AR1871" s="255"/>
      <c r="AS1871" s="255"/>
    </row>
    <row r="1872" spans="1:45" ht="12.75" hidden="1" customHeight="1">
      <c r="A1872" s="11"/>
      <c r="C1872" s="255"/>
      <c r="D1872" s="255"/>
      <c r="E1872" s="255"/>
      <c r="F1872" s="255"/>
      <c r="G1872" s="255"/>
      <c r="H1872" s="255"/>
      <c r="I1872" s="255"/>
      <c r="J1872" s="255"/>
      <c r="K1872" s="255"/>
      <c r="L1872" s="255"/>
      <c r="M1872" s="255"/>
      <c r="N1872" s="255"/>
      <c r="O1872" s="255"/>
      <c r="P1872" s="255"/>
      <c r="Q1872" s="255"/>
      <c r="R1872" s="255"/>
      <c r="S1872" s="255"/>
      <c r="T1872" s="255"/>
      <c r="U1872" s="255"/>
      <c r="V1872" s="255"/>
      <c r="W1872" s="255"/>
      <c r="X1872" s="255"/>
      <c r="Y1872" s="255"/>
      <c r="Z1872" s="255"/>
      <c r="AA1872" s="255"/>
      <c r="AB1872" s="255"/>
      <c r="AC1872" s="255"/>
      <c r="AD1872" s="255"/>
      <c r="AE1872" s="255"/>
      <c r="AF1872" s="255"/>
      <c r="AG1872" s="255"/>
      <c r="AH1872" s="255"/>
      <c r="AI1872" s="255"/>
      <c r="AJ1872" s="255"/>
      <c r="AK1872" s="255"/>
      <c r="AL1872" s="255"/>
      <c r="AM1872" s="255"/>
      <c r="AN1872" s="255"/>
      <c r="AO1872" s="255"/>
      <c r="AP1872" s="255"/>
      <c r="AQ1872" s="255"/>
      <c r="AR1872" s="255"/>
      <c r="AS1872" s="255"/>
    </row>
    <row r="1873" spans="1:45" ht="12.75" hidden="1" customHeight="1">
      <c r="A1873" s="11"/>
      <c r="C1873" s="125"/>
      <c r="D1873" s="125"/>
      <c r="E1873" s="125"/>
      <c r="F1873" s="125"/>
      <c r="G1873" s="125"/>
      <c r="H1873" s="125"/>
      <c r="I1873" s="125"/>
      <c r="J1873" s="125"/>
      <c r="K1873" s="125"/>
      <c r="L1873" s="125"/>
      <c r="M1873" s="125"/>
      <c r="N1873" s="125"/>
      <c r="O1873" s="125"/>
      <c r="P1873" s="125"/>
      <c r="Q1873" s="125"/>
      <c r="R1873" s="125"/>
      <c r="S1873" s="125"/>
      <c r="T1873" s="125"/>
      <c r="U1873" s="125"/>
      <c r="V1873" s="125"/>
      <c r="W1873" s="125"/>
      <c r="X1873" s="125"/>
      <c r="Y1873" s="125"/>
      <c r="Z1873" s="125"/>
      <c r="AA1873" s="125"/>
      <c r="AB1873" s="125"/>
      <c r="AC1873" s="125"/>
      <c r="AD1873" s="125"/>
      <c r="AE1873" s="125"/>
      <c r="AF1873" s="125"/>
      <c r="AG1873" s="125"/>
      <c r="AH1873" s="125"/>
      <c r="AI1873" s="125"/>
      <c r="AJ1873" s="125"/>
      <c r="AK1873" s="125"/>
      <c r="AL1873" s="125"/>
      <c r="AM1873" s="125"/>
      <c r="AN1873" s="125"/>
      <c r="AO1873" s="125"/>
      <c r="AP1873" s="125"/>
      <c r="AQ1873" s="125"/>
      <c r="AR1873" s="125"/>
      <c r="AS1873" s="125"/>
    </row>
    <row r="1874" spans="1:45" ht="12.75" customHeight="1">
      <c r="A1874" s="11"/>
      <c r="C1874" s="207" t="s">
        <v>1568</v>
      </c>
      <c r="D1874" s="207"/>
      <c r="E1874" s="207"/>
      <c r="F1874" s="207"/>
      <c r="G1874" s="207"/>
      <c r="H1874" s="207"/>
      <c r="I1874" s="207"/>
      <c r="J1874" s="207"/>
      <c r="K1874" s="207"/>
      <c r="L1874" s="207"/>
      <c r="M1874" s="207"/>
      <c r="N1874" s="207"/>
      <c r="O1874" s="207"/>
      <c r="P1874" s="207"/>
      <c r="Q1874" s="207"/>
      <c r="R1874" s="207"/>
      <c r="S1874" s="207"/>
      <c r="T1874" s="207"/>
      <c r="U1874" s="207"/>
      <c r="V1874" s="207"/>
      <c r="W1874" s="207"/>
      <c r="X1874" s="207"/>
      <c r="Y1874" s="207"/>
      <c r="Z1874" s="207"/>
      <c r="AA1874" s="207"/>
      <c r="AB1874" s="207"/>
      <c r="AC1874" s="207"/>
      <c r="AD1874" s="207"/>
      <c r="AE1874" s="207"/>
      <c r="AF1874" s="207"/>
      <c r="AG1874" s="207"/>
      <c r="AH1874" s="207"/>
      <c r="AI1874" s="207"/>
      <c r="AJ1874" s="207"/>
      <c r="AK1874" s="207"/>
      <c r="AL1874" s="207"/>
      <c r="AM1874" s="207"/>
      <c r="AN1874" s="207"/>
      <c r="AO1874" s="207"/>
      <c r="AP1874" s="207"/>
      <c r="AQ1874" s="143"/>
      <c r="AR1874" s="143"/>
      <c r="AS1874" s="143"/>
    </row>
    <row r="1875" spans="1:45" ht="12.75" customHeight="1">
      <c r="A1875" s="11"/>
      <c r="C1875" s="207"/>
      <c r="D1875" s="207"/>
      <c r="E1875" s="207"/>
      <c r="F1875" s="207"/>
      <c r="G1875" s="207"/>
      <c r="H1875" s="207"/>
      <c r="I1875" s="207"/>
      <c r="J1875" s="207"/>
      <c r="K1875" s="207"/>
      <c r="L1875" s="207"/>
      <c r="M1875" s="207"/>
      <c r="N1875" s="207"/>
      <c r="O1875" s="207"/>
      <c r="P1875" s="207"/>
      <c r="Q1875" s="207"/>
      <c r="R1875" s="207"/>
      <c r="S1875" s="207"/>
      <c r="T1875" s="207"/>
      <c r="U1875" s="207"/>
      <c r="V1875" s="207"/>
      <c r="W1875" s="207"/>
      <c r="X1875" s="207"/>
      <c r="Y1875" s="207"/>
      <c r="Z1875" s="207"/>
      <c r="AA1875" s="207"/>
      <c r="AB1875" s="207"/>
      <c r="AC1875" s="207"/>
      <c r="AD1875" s="207"/>
      <c r="AE1875" s="207"/>
      <c r="AF1875" s="207"/>
      <c r="AG1875" s="207"/>
      <c r="AH1875" s="207"/>
      <c r="AI1875" s="207"/>
      <c r="AJ1875" s="207"/>
      <c r="AK1875" s="207"/>
      <c r="AL1875" s="207"/>
      <c r="AM1875" s="207"/>
      <c r="AN1875" s="207"/>
      <c r="AO1875" s="207"/>
      <c r="AP1875" s="207"/>
    </row>
    <row r="1876" spans="1:45" ht="12.75" customHeight="1">
      <c r="A1876" s="11"/>
      <c r="C1876" s="311" t="s">
        <v>488</v>
      </c>
      <c r="D1876" s="311"/>
      <c r="E1876" s="311"/>
      <c r="F1876" s="311"/>
      <c r="G1876" s="311"/>
      <c r="H1876" s="311"/>
      <c r="I1876" s="311"/>
      <c r="J1876" s="311"/>
      <c r="K1876" s="311"/>
      <c r="L1876" s="311"/>
      <c r="M1876" s="311"/>
      <c r="N1876" s="311"/>
      <c r="O1876" s="311"/>
      <c r="P1876" s="311"/>
      <c r="Q1876" s="311"/>
      <c r="R1876" s="311"/>
      <c r="S1876" s="311"/>
      <c r="T1876" s="311"/>
      <c r="U1876" s="311"/>
      <c r="V1876" s="311"/>
      <c r="W1876" s="311"/>
      <c r="X1876" s="311"/>
      <c r="Y1876" s="311"/>
      <c r="Z1876" s="311"/>
      <c r="AA1876" s="311"/>
      <c r="AB1876" s="311"/>
      <c r="AC1876" s="311"/>
      <c r="AD1876" s="311"/>
      <c r="AE1876" s="311"/>
      <c r="AF1876" s="311"/>
      <c r="AG1876" s="311"/>
      <c r="AH1876" s="311"/>
      <c r="AI1876" s="311"/>
      <c r="AJ1876" s="311"/>
      <c r="AK1876" s="311"/>
      <c r="AL1876" s="311"/>
      <c r="AM1876" s="311"/>
      <c r="AN1876" s="311"/>
      <c r="AO1876" s="311"/>
      <c r="AP1876" s="311"/>
      <c r="AQ1876" s="311"/>
      <c r="AR1876" s="311"/>
      <c r="AS1876" s="311"/>
    </row>
    <row r="1877" spans="1:45" ht="12.75" customHeight="1">
      <c r="A1877" s="11"/>
      <c r="C1877" s="311"/>
      <c r="D1877" s="311"/>
      <c r="E1877" s="311"/>
      <c r="F1877" s="311"/>
      <c r="G1877" s="311"/>
      <c r="H1877" s="311"/>
      <c r="I1877" s="311"/>
      <c r="J1877" s="311"/>
      <c r="K1877" s="311"/>
      <c r="L1877" s="311"/>
      <c r="M1877" s="311"/>
      <c r="N1877" s="311"/>
      <c r="O1877" s="311"/>
      <c r="P1877" s="311"/>
      <c r="Q1877" s="311"/>
      <c r="R1877" s="311"/>
      <c r="S1877" s="311"/>
      <c r="T1877" s="311"/>
      <c r="U1877" s="311"/>
      <c r="V1877" s="311"/>
      <c r="W1877" s="311"/>
      <c r="X1877" s="311"/>
      <c r="Y1877" s="311"/>
      <c r="Z1877" s="311"/>
      <c r="AA1877" s="311"/>
      <c r="AB1877" s="311"/>
      <c r="AC1877" s="311"/>
      <c r="AD1877" s="311"/>
      <c r="AE1877" s="311"/>
      <c r="AF1877" s="311"/>
      <c r="AG1877" s="311"/>
      <c r="AH1877" s="311"/>
      <c r="AI1877" s="311"/>
      <c r="AJ1877" s="311"/>
      <c r="AK1877" s="311"/>
      <c r="AL1877" s="311"/>
      <c r="AM1877" s="311"/>
      <c r="AN1877" s="311"/>
      <c r="AO1877" s="311"/>
      <c r="AP1877" s="311"/>
      <c r="AQ1877" s="311"/>
      <c r="AR1877" s="311"/>
      <c r="AS1877" s="311"/>
    </row>
    <row r="1878" spans="1:45" ht="12.75" customHeight="1">
      <c r="A1878" s="11"/>
      <c r="C1878" s="311"/>
      <c r="D1878" s="311"/>
      <c r="E1878" s="311"/>
      <c r="F1878" s="311"/>
      <c r="G1878" s="311"/>
      <c r="H1878" s="311"/>
      <c r="I1878" s="311"/>
      <c r="J1878" s="311"/>
      <c r="K1878" s="311"/>
      <c r="L1878" s="311"/>
      <c r="M1878" s="311"/>
      <c r="N1878" s="311"/>
      <c r="O1878" s="311"/>
      <c r="P1878" s="311"/>
      <c r="Q1878" s="311"/>
      <c r="R1878" s="311"/>
      <c r="S1878" s="311"/>
      <c r="T1878" s="311"/>
      <c r="U1878" s="311"/>
      <c r="V1878" s="311"/>
      <c r="W1878" s="311"/>
      <c r="X1878" s="311"/>
      <c r="Y1878" s="311"/>
      <c r="Z1878" s="311"/>
      <c r="AA1878" s="311"/>
      <c r="AB1878" s="311"/>
      <c r="AC1878" s="311"/>
      <c r="AD1878" s="311"/>
      <c r="AE1878" s="311"/>
      <c r="AF1878" s="311"/>
      <c r="AG1878" s="311"/>
      <c r="AH1878" s="311"/>
      <c r="AI1878" s="311"/>
      <c r="AJ1878" s="311"/>
      <c r="AK1878" s="311"/>
      <c r="AL1878" s="311"/>
      <c r="AM1878" s="311"/>
      <c r="AN1878" s="311"/>
      <c r="AO1878" s="311"/>
      <c r="AP1878" s="311"/>
      <c r="AQ1878" s="311"/>
      <c r="AR1878" s="311"/>
      <c r="AS1878" s="311"/>
    </row>
    <row r="1879" spans="1:45" ht="12.75" customHeight="1">
      <c r="A1879" s="11"/>
      <c r="C1879" s="112"/>
      <c r="D1879" s="112"/>
      <c r="E1879" s="112"/>
      <c r="F1879" s="112"/>
      <c r="G1879" s="112"/>
      <c r="H1879" s="112"/>
      <c r="I1879" s="112"/>
      <c r="J1879" s="112"/>
      <c r="K1879" s="112"/>
      <c r="L1879" s="112"/>
      <c r="M1879" s="112"/>
      <c r="N1879" s="112"/>
    </row>
    <row r="1880" spans="1:45" ht="12.75" customHeight="1">
      <c r="A1880" s="11"/>
      <c r="C1880" s="241" t="s">
        <v>1549</v>
      </c>
      <c r="D1880" s="241"/>
      <c r="E1880" s="241"/>
      <c r="F1880" s="241"/>
      <c r="G1880" s="241"/>
      <c r="H1880" s="241"/>
      <c r="I1880" s="241"/>
      <c r="J1880" s="241"/>
      <c r="K1880" s="241"/>
      <c r="L1880" s="241"/>
      <c r="M1880" s="241"/>
      <c r="N1880" s="241"/>
      <c r="O1880" s="241"/>
      <c r="P1880" s="241"/>
      <c r="Q1880" s="241"/>
      <c r="R1880" s="241"/>
      <c r="S1880" s="241"/>
      <c r="T1880" s="241"/>
      <c r="U1880" s="241"/>
      <c r="V1880" s="241"/>
      <c r="W1880" s="241"/>
      <c r="X1880" s="241"/>
      <c r="Y1880" s="241"/>
      <c r="Z1880" s="241"/>
      <c r="AA1880" s="241"/>
      <c r="AB1880" s="241"/>
      <c r="AC1880" s="241"/>
      <c r="AD1880" s="241"/>
      <c r="AE1880" s="241"/>
      <c r="AF1880" s="241"/>
      <c r="AG1880" s="241"/>
      <c r="AH1880" s="241"/>
      <c r="AI1880" s="241"/>
      <c r="AJ1880" s="241"/>
      <c r="AK1880" s="241"/>
      <c r="AL1880" s="241"/>
      <c r="AM1880" s="241"/>
      <c r="AN1880" s="241"/>
      <c r="AO1880" s="241"/>
      <c r="AP1880" s="241"/>
      <c r="AQ1880" s="241"/>
      <c r="AR1880" s="241"/>
      <c r="AS1880" s="241"/>
    </row>
    <row r="1881" spans="1:45" ht="12.75" customHeight="1">
      <c r="A1881" s="11"/>
      <c r="C1881" s="136"/>
      <c r="D1881" s="136"/>
      <c r="E1881" s="136"/>
      <c r="F1881" s="136"/>
      <c r="G1881" s="136"/>
      <c r="H1881" s="136"/>
      <c r="I1881" s="136"/>
      <c r="J1881" s="136"/>
      <c r="K1881" s="136"/>
      <c r="L1881" s="136"/>
      <c r="M1881" s="136"/>
      <c r="N1881" s="136"/>
      <c r="O1881" s="136"/>
      <c r="P1881" s="136"/>
      <c r="Q1881" s="136"/>
      <c r="R1881" s="136"/>
      <c r="S1881" s="136"/>
      <c r="T1881" s="136"/>
      <c r="U1881" s="136"/>
      <c r="V1881" s="136"/>
      <c r="W1881" s="136"/>
      <c r="X1881" s="136"/>
      <c r="Y1881" s="136"/>
      <c r="Z1881" s="136"/>
      <c r="AA1881" s="136"/>
      <c r="AB1881" s="136"/>
      <c r="AC1881" s="136"/>
      <c r="AD1881" s="136"/>
      <c r="AE1881" s="136"/>
      <c r="AF1881" s="136"/>
      <c r="AG1881" s="136"/>
      <c r="AH1881" s="136"/>
      <c r="AI1881" s="136"/>
      <c r="AJ1881" s="136"/>
      <c r="AK1881" s="136"/>
      <c r="AL1881" s="136"/>
      <c r="AM1881" s="136"/>
      <c r="AN1881" s="136"/>
      <c r="AO1881" s="136"/>
      <c r="AP1881" s="136"/>
      <c r="AQ1881" s="136"/>
      <c r="AR1881" s="136"/>
      <c r="AS1881" s="136"/>
    </row>
    <row r="1882" spans="1:45" ht="12.75" hidden="1" customHeight="1">
      <c r="A1882" s="11"/>
      <c r="C1882" s="208" t="s">
        <v>489</v>
      </c>
      <c r="D1882" s="208"/>
      <c r="E1882" s="208"/>
      <c r="F1882" s="208"/>
      <c r="G1882" s="208"/>
      <c r="H1882" s="208"/>
      <c r="I1882" s="208"/>
      <c r="J1882" s="208"/>
      <c r="K1882" s="208"/>
      <c r="L1882" s="208"/>
      <c r="M1882" s="208"/>
      <c r="N1882" s="208"/>
      <c r="O1882" s="208"/>
      <c r="P1882" s="208"/>
      <c r="Q1882" s="208"/>
      <c r="R1882" s="208"/>
      <c r="S1882" s="208"/>
      <c r="T1882" s="208"/>
      <c r="U1882" s="208"/>
      <c r="V1882" s="208"/>
      <c r="W1882" s="208"/>
      <c r="X1882" s="208"/>
      <c r="Y1882" s="208"/>
      <c r="Z1882" s="208"/>
      <c r="AA1882" s="208"/>
      <c r="AB1882" s="208"/>
      <c r="AC1882" s="208"/>
      <c r="AD1882" s="208"/>
      <c r="AE1882" s="208"/>
      <c r="AF1882" s="208"/>
      <c r="AG1882" s="208"/>
      <c r="AH1882" s="208"/>
      <c r="AI1882" s="208"/>
      <c r="AJ1882" s="208"/>
      <c r="AK1882" s="208"/>
      <c r="AL1882" s="208"/>
      <c r="AM1882" s="208"/>
      <c r="AN1882" s="208"/>
      <c r="AO1882" s="208"/>
      <c r="AP1882" s="208"/>
      <c r="AQ1882" s="208"/>
      <c r="AR1882" s="208"/>
      <c r="AS1882" s="208"/>
    </row>
    <row r="1883" spans="1:45" ht="12.75" hidden="1" customHeight="1">
      <c r="A1883" s="11"/>
      <c r="C1883" s="68" t="s">
        <v>1267</v>
      </c>
    </row>
    <row r="1884" spans="1:45" ht="12.75" hidden="1" customHeight="1">
      <c r="C1884" s="234" t="s">
        <v>13</v>
      </c>
      <c r="D1884" s="234"/>
      <c r="E1884" s="234"/>
      <c r="F1884" s="234"/>
      <c r="G1884" s="234"/>
      <c r="H1884" s="234"/>
      <c r="I1884" s="234"/>
      <c r="J1884" s="234"/>
      <c r="K1884" s="234"/>
      <c r="L1884" s="234"/>
      <c r="M1884" s="234"/>
      <c r="N1884" s="234"/>
      <c r="O1884" s="234"/>
      <c r="P1884" s="234"/>
      <c r="Q1884" s="234"/>
      <c r="R1884" s="234"/>
      <c r="S1884" s="234"/>
      <c r="T1884" s="234"/>
      <c r="U1884" s="305" t="s">
        <v>1395</v>
      </c>
      <c r="V1884" s="306"/>
      <c r="W1884" s="306"/>
      <c r="X1884" s="306"/>
      <c r="Y1884" s="306"/>
      <c r="Z1884" s="306"/>
      <c r="AA1884" s="306"/>
      <c r="AB1884" s="306"/>
      <c r="AC1884" s="306"/>
      <c r="AD1884" s="306"/>
      <c r="AE1884" s="306"/>
      <c r="AF1884" s="306"/>
      <c r="AG1884" s="306"/>
      <c r="AH1884" s="307"/>
    </row>
    <row r="1885" spans="1:45" ht="12.75" hidden="1" customHeight="1">
      <c r="C1885" s="234"/>
      <c r="D1885" s="234"/>
      <c r="E1885" s="234"/>
      <c r="F1885" s="234"/>
      <c r="G1885" s="234"/>
      <c r="H1885" s="234"/>
      <c r="I1885" s="234"/>
      <c r="J1885" s="234"/>
      <c r="K1885" s="234"/>
      <c r="L1885" s="234"/>
      <c r="M1885" s="234"/>
      <c r="N1885" s="234"/>
      <c r="O1885" s="234"/>
      <c r="P1885" s="234"/>
      <c r="Q1885" s="234"/>
      <c r="R1885" s="234"/>
      <c r="S1885" s="234"/>
      <c r="T1885" s="234"/>
      <c r="U1885" s="308" t="s">
        <v>14</v>
      </c>
      <c r="V1885" s="309"/>
      <c r="W1885" s="309"/>
      <c r="X1885" s="309"/>
      <c r="Y1885" s="309"/>
      <c r="Z1885" s="309"/>
      <c r="AA1885" s="310"/>
      <c r="AB1885" s="308" t="s">
        <v>1493</v>
      </c>
      <c r="AC1885" s="309"/>
      <c r="AD1885" s="309"/>
      <c r="AE1885" s="309"/>
      <c r="AF1885" s="309"/>
      <c r="AG1885" s="309"/>
      <c r="AH1885" s="310"/>
    </row>
    <row r="1886" spans="1:45" ht="12.75" hidden="1" customHeight="1">
      <c r="C1886" s="234"/>
      <c r="D1886" s="234"/>
      <c r="E1886" s="234"/>
      <c r="F1886" s="234"/>
      <c r="G1886" s="234"/>
      <c r="H1886" s="234"/>
      <c r="I1886" s="234"/>
      <c r="J1886" s="234"/>
      <c r="K1886" s="234"/>
      <c r="L1886" s="234"/>
      <c r="M1886" s="234"/>
      <c r="N1886" s="234"/>
      <c r="O1886" s="234"/>
      <c r="P1886" s="234"/>
      <c r="Q1886" s="234"/>
      <c r="R1886" s="234"/>
      <c r="S1886" s="234"/>
      <c r="T1886" s="234"/>
      <c r="U1886" s="308"/>
      <c r="V1886" s="309"/>
      <c r="W1886" s="309"/>
      <c r="X1886" s="309"/>
      <c r="Y1886" s="309"/>
      <c r="Z1886" s="309"/>
      <c r="AA1886" s="310"/>
      <c r="AB1886" s="308"/>
      <c r="AC1886" s="309"/>
      <c r="AD1886" s="309"/>
      <c r="AE1886" s="309"/>
      <c r="AF1886" s="309"/>
      <c r="AG1886" s="309"/>
      <c r="AH1886" s="310"/>
    </row>
    <row r="1887" spans="1:45" ht="12.75" hidden="1" customHeight="1">
      <c r="C1887" s="234"/>
      <c r="D1887" s="234"/>
      <c r="E1887" s="234"/>
      <c r="F1887" s="234"/>
      <c r="G1887" s="234"/>
      <c r="H1887" s="234"/>
      <c r="I1887" s="234"/>
      <c r="J1887" s="234"/>
      <c r="K1887" s="234"/>
      <c r="L1887" s="234"/>
      <c r="M1887" s="234"/>
      <c r="N1887" s="234"/>
      <c r="O1887" s="234"/>
      <c r="P1887" s="234"/>
      <c r="Q1887" s="234"/>
      <c r="R1887" s="234"/>
      <c r="S1887" s="234"/>
      <c r="T1887" s="234"/>
      <c r="U1887" s="302"/>
      <c r="V1887" s="303"/>
      <c r="W1887" s="303"/>
      <c r="X1887" s="303"/>
      <c r="Y1887" s="303"/>
      <c r="Z1887" s="303"/>
      <c r="AA1887" s="304"/>
      <c r="AB1887" s="302"/>
      <c r="AC1887" s="303"/>
      <c r="AD1887" s="303"/>
      <c r="AE1887" s="303"/>
      <c r="AF1887" s="303"/>
      <c r="AG1887" s="303"/>
      <c r="AH1887" s="304"/>
    </row>
    <row r="1888" spans="1:45" ht="12.75" hidden="1" customHeight="1">
      <c r="C1888" s="263" t="s">
        <v>214</v>
      </c>
      <c r="D1888" s="263"/>
      <c r="E1888" s="263"/>
      <c r="F1888" s="263"/>
      <c r="G1888" s="263"/>
      <c r="H1888" s="263"/>
      <c r="I1888" s="263"/>
      <c r="J1888" s="263"/>
      <c r="K1888" s="263"/>
      <c r="L1888" s="263"/>
      <c r="M1888" s="263"/>
      <c r="N1888" s="263"/>
      <c r="O1888" s="263"/>
      <c r="P1888" s="263"/>
      <c r="Q1888" s="263"/>
      <c r="R1888" s="263"/>
      <c r="S1888" s="263"/>
      <c r="T1888" s="263"/>
      <c r="U1888" s="265"/>
      <c r="V1888" s="265"/>
      <c r="W1888" s="265"/>
      <c r="X1888" s="265"/>
      <c r="Y1888" s="265"/>
      <c r="Z1888" s="265"/>
      <c r="AA1888" s="265"/>
      <c r="AB1888" s="265"/>
      <c r="AC1888" s="265"/>
      <c r="AD1888" s="265"/>
      <c r="AE1888" s="265"/>
      <c r="AF1888" s="265"/>
      <c r="AG1888" s="265"/>
      <c r="AH1888" s="265"/>
    </row>
    <row r="1889" spans="3:45" ht="12.75" hidden="1" customHeight="1">
      <c r="C1889" s="228" t="s">
        <v>215</v>
      </c>
      <c r="D1889" s="228"/>
      <c r="E1889" s="228"/>
      <c r="F1889" s="228"/>
      <c r="G1889" s="228"/>
      <c r="H1889" s="228"/>
      <c r="I1889" s="228"/>
      <c r="J1889" s="228"/>
      <c r="K1889" s="228"/>
      <c r="L1889" s="228"/>
      <c r="M1889" s="228"/>
      <c r="N1889" s="228"/>
      <c r="O1889" s="228"/>
      <c r="P1889" s="228"/>
      <c r="Q1889" s="228"/>
      <c r="R1889" s="228"/>
      <c r="S1889" s="228"/>
      <c r="T1889" s="228"/>
      <c r="U1889" s="199"/>
      <c r="V1889" s="199"/>
      <c r="W1889" s="199"/>
      <c r="X1889" s="199"/>
      <c r="Y1889" s="199"/>
      <c r="Z1889" s="199"/>
      <c r="AA1889" s="199"/>
      <c r="AB1889" s="199"/>
      <c r="AC1889" s="199"/>
      <c r="AD1889" s="199"/>
      <c r="AE1889" s="199"/>
      <c r="AF1889" s="199"/>
      <c r="AG1889" s="199"/>
      <c r="AH1889" s="199"/>
    </row>
    <row r="1890" spans="3:45" ht="12.75" hidden="1" customHeight="1">
      <c r="C1890" s="228" t="s">
        <v>216</v>
      </c>
      <c r="D1890" s="228"/>
      <c r="E1890" s="228"/>
      <c r="F1890" s="228"/>
      <c r="G1890" s="228"/>
      <c r="H1890" s="228"/>
      <c r="I1890" s="228"/>
      <c r="J1890" s="228"/>
      <c r="K1890" s="228"/>
      <c r="L1890" s="228"/>
      <c r="M1890" s="228"/>
      <c r="N1890" s="228"/>
      <c r="O1890" s="228"/>
      <c r="P1890" s="228"/>
      <c r="Q1890" s="228"/>
      <c r="R1890" s="228"/>
      <c r="S1890" s="228"/>
      <c r="T1890" s="228"/>
      <c r="U1890" s="199"/>
      <c r="V1890" s="199"/>
      <c r="W1890" s="199"/>
      <c r="X1890" s="199"/>
      <c r="Y1890" s="199"/>
      <c r="Z1890" s="199"/>
      <c r="AA1890" s="199"/>
      <c r="AB1890" s="199"/>
      <c r="AC1890" s="199"/>
      <c r="AD1890" s="199"/>
      <c r="AE1890" s="199"/>
      <c r="AF1890" s="199"/>
      <c r="AG1890" s="199"/>
      <c r="AH1890" s="199"/>
    </row>
    <row r="1891" spans="3:45" ht="12.75" hidden="1" customHeight="1">
      <c r="C1891" s="228" t="s">
        <v>217</v>
      </c>
      <c r="D1891" s="228"/>
      <c r="E1891" s="228"/>
      <c r="F1891" s="228"/>
      <c r="G1891" s="228"/>
      <c r="H1891" s="228"/>
      <c r="I1891" s="228"/>
      <c r="J1891" s="228"/>
      <c r="K1891" s="228"/>
      <c r="L1891" s="228"/>
      <c r="M1891" s="228"/>
      <c r="N1891" s="228"/>
      <c r="O1891" s="228"/>
      <c r="P1891" s="228"/>
      <c r="Q1891" s="228"/>
      <c r="R1891" s="228"/>
      <c r="S1891" s="228"/>
      <c r="T1891" s="228"/>
      <c r="U1891" s="199"/>
      <c r="V1891" s="199"/>
      <c r="W1891" s="199"/>
      <c r="X1891" s="199"/>
      <c r="Y1891" s="199"/>
      <c r="Z1891" s="199"/>
      <c r="AA1891" s="199"/>
      <c r="AB1891" s="199"/>
      <c r="AC1891" s="199"/>
      <c r="AD1891" s="199"/>
      <c r="AE1891" s="199"/>
      <c r="AF1891" s="199"/>
      <c r="AG1891" s="199"/>
      <c r="AH1891" s="199"/>
    </row>
    <row r="1892" spans="3:45" ht="12.75" hidden="1" customHeight="1">
      <c r="C1892" s="228" t="s">
        <v>218</v>
      </c>
      <c r="D1892" s="228"/>
      <c r="E1892" s="228"/>
      <c r="F1892" s="228"/>
      <c r="G1892" s="228"/>
      <c r="H1892" s="228"/>
      <c r="I1892" s="228"/>
      <c r="J1892" s="228"/>
      <c r="K1892" s="228"/>
      <c r="L1892" s="228"/>
      <c r="M1892" s="228"/>
      <c r="N1892" s="228"/>
      <c r="O1892" s="228"/>
      <c r="P1892" s="228"/>
      <c r="Q1892" s="228"/>
      <c r="R1892" s="228"/>
      <c r="S1892" s="228"/>
      <c r="T1892" s="228"/>
      <c r="U1892" s="199"/>
      <c r="V1892" s="199"/>
      <c r="W1892" s="199"/>
      <c r="X1892" s="199"/>
      <c r="Y1892" s="199"/>
      <c r="Z1892" s="199"/>
      <c r="AA1892" s="199"/>
      <c r="AB1892" s="199"/>
      <c r="AC1892" s="199"/>
      <c r="AD1892" s="199"/>
      <c r="AE1892" s="199"/>
      <c r="AF1892" s="199"/>
      <c r="AG1892" s="199"/>
      <c r="AH1892" s="199"/>
    </row>
    <row r="1893" spans="3:45" ht="12.75" hidden="1" customHeight="1">
      <c r="C1893" s="230" t="s">
        <v>219</v>
      </c>
      <c r="D1893" s="230"/>
      <c r="E1893" s="230"/>
      <c r="F1893" s="230"/>
      <c r="G1893" s="230"/>
      <c r="H1893" s="230"/>
      <c r="I1893" s="230"/>
      <c r="J1893" s="230"/>
      <c r="K1893" s="230"/>
      <c r="L1893" s="230"/>
      <c r="M1893" s="230"/>
      <c r="N1893" s="230"/>
      <c r="O1893" s="230"/>
      <c r="P1893" s="230"/>
      <c r="Q1893" s="230"/>
      <c r="R1893" s="230"/>
      <c r="S1893" s="230"/>
      <c r="T1893" s="230"/>
      <c r="U1893" s="231"/>
      <c r="V1893" s="231"/>
      <c r="W1893" s="231"/>
      <c r="X1893" s="231"/>
      <c r="Y1893" s="231"/>
      <c r="Z1893" s="231"/>
      <c r="AA1893" s="231"/>
      <c r="AB1893" s="231"/>
      <c r="AC1893" s="231"/>
      <c r="AD1893" s="231"/>
      <c r="AE1893" s="231"/>
      <c r="AF1893" s="231"/>
      <c r="AG1893" s="231"/>
      <c r="AH1893" s="231"/>
    </row>
    <row r="1894" spans="3:45" ht="12.75" hidden="1" customHeight="1"/>
    <row r="1895" spans="3:45" ht="12.75" hidden="1" customHeight="1">
      <c r="C1895" s="208" t="s">
        <v>490</v>
      </c>
      <c r="D1895" s="208"/>
      <c r="E1895" s="208"/>
      <c r="F1895" s="208"/>
      <c r="G1895" s="208"/>
      <c r="H1895" s="208"/>
      <c r="I1895" s="208"/>
      <c r="J1895" s="208"/>
      <c r="K1895" s="208"/>
      <c r="L1895" s="208"/>
      <c r="M1895" s="208"/>
      <c r="N1895" s="208"/>
      <c r="O1895" s="208"/>
      <c r="P1895" s="208"/>
      <c r="Q1895" s="208"/>
      <c r="R1895" s="208"/>
      <c r="S1895" s="208"/>
      <c r="T1895" s="208"/>
      <c r="U1895" s="208"/>
      <c r="V1895" s="208"/>
      <c r="W1895" s="208"/>
      <c r="X1895" s="208"/>
      <c r="Y1895" s="208"/>
      <c r="Z1895" s="208"/>
      <c r="AA1895" s="208"/>
      <c r="AB1895" s="208"/>
      <c r="AC1895" s="208"/>
      <c r="AD1895" s="208"/>
      <c r="AE1895" s="208"/>
      <c r="AF1895" s="208"/>
      <c r="AG1895" s="208"/>
      <c r="AH1895" s="208"/>
      <c r="AI1895" s="208"/>
      <c r="AJ1895" s="208"/>
      <c r="AK1895" s="208"/>
      <c r="AL1895" s="208"/>
      <c r="AM1895" s="208"/>
      <c r="AN1895" s="208"/>
      <c r="AO1895" s="208"/>
      <c r="AP1895" s="208"/>
      <c r="AQ1895" s="208"/>
      <c r="AR1895" s="208"/>
      <c r="AS1895" s="208"/>
    </row>
    <row r="1896" spans="3:45" ht="12.75" hidden="1" customHeight="1">
      <c r="C1896" s="68" t="s">
        <v>1267</v>
      </c>
    </row>
    <row r="1897" spans="3:45" ht="12.75" hidden="1" customHeight="1">
      <c r="C1897" s="234" t="s">
        <v>13</v>
      </c>
      <c r="D1897" s="234"/>
      <c r="E1897" s="234"/>
      <c r="F1897" s="234"/>
      <c r="G1897" s="234"/>
      <c r="H1897" s="234"/>
      <c r="I1897" s="234"/>
      <c r="J1897" s="234"/>
      <c r="K1897" s="234"/>
      <c r="L1897" s="234"/>
      <c r="M1897" s="234"/>
      <c r="N1897" s="234"/>
      <c r="O1897" s="234"/>
      <c r="P1897" s="234"/>
      <c r="Q1897" s="234"/>
      <c r="R1897" s="234"/>
      <c r="S1897" s="234"/>
      <c r="T1897" s="234"/>
      <c r="U1897" s="299" t="s">
        <v>1396</v>
      </c>
      <c r="V1897" s="300"/>
      <c r="W1897" s="300"/>
      <c r="X1897" s="300"/>
      <c r="Y1897" s="300"/>
      <c r="Z1897" s="300"/>
      <c r="AA1897" s="300"/>
      <c r="AB1897" s="300"/>
      <c r="AC1897" s="300"/>
      <c r="AD1897" s="300"/>
      <c r="AE1897" s="300"/>
      <c r="AF1897" s="300"/>
      <c r="AG1897" s="300"/>
      <c r="AH1897" s="301"/>
    </row>
    <row r="1898" spans="3:45" ht="12.75" hidden="1" customHeight="1">
      <c r="C1898" s="234"/>
      <c r="D1898" s="234"/>
      <c r="E1898" s="234"/>
      <c r="F1898" s="234"/>
      <c r="G1898" s="234"/>
      <c r="H1898" s="234"/>
      <c r="I1898" s="234"/>
      <c r="J1898" s="234"/>
      <c r="K1898" s="234"/>
      <c r="L1898" s="234"/>
      <c r="M1898" s="234"/>
      <c r="N1898" s="234"/>
      <c r="O1898" s="234"/>
      <c r="P1898" s="234"/>
      <c r="Q1898" s="234"/>
      <c r="R1898" s="234"/>
      <c r="S1898" s="234"/>
      <c r="T1898" s="234"/>
      <c r="U1898" s="302"/>
      <c r="V1898" s="303"/>
      <c r="W1898" s="303"/>
      <c r="X1898" s="303"/>
      <c r="Y1898" s="303"/>
      <c r="Z1898" s="303"/>
      <c r="AA1898" s="303"/>
      <c r="AB1898" s="303"/>
      <c r="AC1898" s="303"/>
      <c r="AD1898" s="303"/>
      <c r="AE1898" s="303"/>
      <c r="AF1898" s="303"/>
      <c r="AG1898" s="303"/>
      <c r="AH1898" s="304"/>
    </row>
    <row r="1899" spans="3:45" ht="12.75" hidden="1" customHeight="1">
      <c r="C1899" s="234"/>
      <c r="D1899" s="234"/>
      <c r="E1899" s="234"/>
      <c r="F1899" s="234"/>
      <c r="G1899" s="234"/>
      <c r="H1899" s="234"/>
      <c r="I1899" s="234"/>
      <c r="J1899" s="234"/>
      <c r="K1899" s="234"/>
      <c r="L1899" s="234"/>
      <c r="M1899" s="234"/>
      <c r="N1899" s="234"/>
      <c r="O1899" s="234"/>
      <c r="P1899" s="234"/>
      <c r="Q1899" s="234"/>
      <c r="R1899" s="234"/>
      <c r="S1899" s="234"/>
      <c r="T1899" s="234"/>
      <c r="U1899" s="308" t="s">
        <v>14</v>
      </c>
      <c r="V1899" s="309"/>
      <c r="W1899" s="309"/>
      <c r="X1899" s="309"/>
      <c r="Y1899" s="309"/>
      <c r="Z1899" s="309"/>
      <c r="AA1899" s="310"/>
      <c r="AB1899" s="308" t="s">
        <v>1493</v>
      </c>
      <c r="AC1899" s="309"/>
      <c r="AD1899" s="309"/>
      <c r="AE1899" s="309"/>
      <c r="AF1899" s="309"/>
      <c r="AG1899" s="309"/>
      <c r="AH1899" s="310"/>
    </row>
    <row r="1900" spans="3:45" ht="12.75" hidden="1" customHeight="1">
      <c r="C1900" s="234"/>
      <c r="D1900" s="234"/>
      <c r="E1900" s="234"/>
      <c r="F1900" s="234"/>
      <c r="G1900" s="234"/>
      <c r="H1900" s="234"/>
      <c r="I1900" s="234"/>
      <c r="J1900" s="234"/>
      <c r="K1900" s="234"/>
      <c r="L1900" s="234"/>
      <c r="M1900" s="234"/>
      <c r="N1900" s="234"/>
      <c r="O1900" s="234"/>
      <c r="P1900" s="234"/>
      <c r="Q1900" s="234"/>
      <c r="R1900" s="234"/>
      <c r="S1900" s="234"/>
      <c r="T1900" s="234"/>
      <c r="U1900" s="308"/>
      <c r="V1900" s="309"/>
      <c r="W1900" s="309"/>
      <c r="X1900" s="309"/>
      <c r="Y1900" s="309"/>
      <c r="Z1900" s="309"/>
      <c r="AA1900" s="310"/>
      <c r="AB1900" s="308"/>
      <c r="AC1900" s="309"/>
      <c r="AD1900" s="309"/>
      <c r="AE1900" s="309"/>
      <c r="AF1900" s="309"/>
      <c r="AG1900" s="309"/>
      <c r="AH1900" s="310"/>
    </row>
    <row r="1901" spans="3:45" ht="12.75" hidden="1" customHeight="1">
      <c r="C1901" s="234"/>
      <c r="D1901" s="234"/>
      <c r="E1901" s="234"/>
      <c r="F1901" s="234"/>
      <c r="G1901" s="234"/>
      <c r="H1901" s="234"/>
      <c r="I1901" s="234"/>
      <c r="J1901" s="234"/>
      <c r="K1901" s="234"/>
      <c r="L1901" s="234"/>
      <c r="M1901" s="234"/>
      <c r="N1901" s="234"/>
      <c r="O1901" s="234"/>
      <c r="P1901" s="234"/>
      <c r="Q1901" s="234"/>
      <c r="R1901" s="234"/>
      <c r="S1901" s="234"/>
      <c r="T1901" s="234"/>
      <c r="U1901" s="302"/>
      <c r="V1901" s="303"/>
      <c r="W1901" s="303"/>
      <c r="X1901" s="303"/>
      <c r="Y1901" s="303"/>
      <c r="Z1901" s="303"/>
      <c r="AA1901" s="304"/>
      <c r="AB1901" s="302"/>
      <c r="AC1901" s="303"/>
      <c r="AD1901" s="303"/>
      <c r="AE1901" s="303"/>
      <c r="AF1901" s="303"/>
      <c r="AG1901" s="303"/>
      <c r="AH1901" s="304"/>
    </row>
    <row r="1902" spans="3:45" ht="12.75" hidden="1" customHeight="1">
      <c r="C1902" s="263" t="s">
        <v>214</v>
      </c>
      <c r="D1902" s="263"/>
      <c r="E1902" s="263"/>
      <c r="F1902" s="263"/>
      <c r="G1902" s="263"/>
      <c r="H1902" s="263"/>
      <c r="I1902" s="263"/>
      <c r="J1902" s="263"/>
      <c r="K1902" s="263"/>
      <c r="L1902" s="263"/>
      <c r="M1902" s="263"/>
      <c r="N1902" s="263"/>
      <c r="O1902" s="263"/>
      <c r="P1902" s="263"/>
      <c r="Q1902" s="263"/>
      <c r="R1902" s="263"/>
      <c r="S1902" s="263"/>
      <c r="T1902" s="263"/>
      <c r="U1902" s="265"/>
      <c r="V1902" s="265"/>
      <c r="W1902" s="265"/>
      <c r="X1902" s="265"/>
      <c r="Y1902" s="265"/>
      <c r="Z1902" s="265"/>
      <c r="AA1902" s="265"/>
      <c r="AB1902" s="265"/>
      <c r="AC1902" s="265"/>
      <c r="AD1902" s="265"/>
      <c r="AE1902" s="265"/>
      <c r="AF1902" s="265"/>
      <c r="AG1902" s="265"/>
      <c r="AH1902" s="265"/>
    </row>
    <row r="1903" spans="3:45" ht="12.75" hidden="1" customHeight="1">
      <c r="C1903" s="228" t="s">
        <v>215</v>
      </c>
      <c r="D1903" s="228"/>
      <c r="E1903" s="228"/>
      <c r="F1903" s="228"/>
      <c r="G1903" s="228"/>
      <c r="H1903" s="228"/>
      <c r="I1903" s="228"/>
      <c r="J1903" s="228"/>
      <c r="K1903" s="228"/>
      <c r="L1903" s="228"/>
      <c r="M1903" s="228"/>
      <c r="N1903" s="228"/>
      <c r="O1903" s="228"/>
      <c r="P1903" s="228"/>
      <c r="Q1903" s="228"/>
      <c r="R1903" s="228"/>
      <c r="S1903" s="228"/>
      <c r="T1903" s="228"/>
      <c r="U1903" s="199"/>
      <c r="V1903" s="199"/>
      <c r="W1903" s="199"/>
      <c r="X1903" s="199"/>
      <c r="Y1903" s="199"/>
      <c r="Z1903" s="199"/>
      <c r="AA1903" s="199"/>
      <c r="AB1903" s="199"/>
      <c r="AC1903" s="199"/>
      <c r="AD1903" s="199"/>
      <c r="AE1903" s="199"/>
      <c r="AF1903" s="199"/>
      <c r="AG1903" s="199"/>
      <c r="AH1903" s="199"/>
    </row>
    <row r="1904" spans="3:45" ht="12.75" hidden="1" customHeight="1">
      <c r="C1904" s="228" t="s">
        <v>216</v>
      </c>
      <c r="D1904" s="228"/>
      <c r="E1904" s="228"/>
      <c r="F1904" s="228"/>
      <c r="G1904" s="228"/>
      <c r="H1904" s="228"/>
      <c r="I1904" s="228"/>
      <c r="J1904" s="228"/>
      <c r="K1904" s="228"/>
      <c r="L1904" s="228"/>
      <c r="M1904" s="228"/>
      <c r="N1904" s="228"/>
      <c r="O1904" s="228"/>
      <c r="P1904" s="228"/>
      <c r="Q1904" s="228"/>
      <c r="R1904" s="228"/>
      <c r="S1904" s="228"/>
      <c r="T1904" s="228"/>
      <c r="U1904" s="199"/>
      <c r="V1904" s="199"/>
      <c r="W1904" s="199"/>
      <c r="X1904" s="199"/>
      <c r="Y1904" s="199"/>
      <c r="Z1904" s="199"/>
      <c r="AA1904" s="199"/>
      <c r="AB1904" s="199"/>
      <c r="AC1904" s="199"/>
      <c r="AD1904" s="199"/>
      <c r="AE1904" s="199"/>
      <c r="AF1904" s="199"/>
      <c r="AG1904" s="199"/>
      <c r="AH1904" s="199"/>
    </row>
    <row r="1905" spans="1:45" ht="12.75" hidden="1" customHeight="1">
      <c r="C1905" s="228" t="s">
        <v>217</v>
      </c>
      <c r="D1905" s="228"/>
      <c r="E1905" s="228"/>
      <c r="F1905" s="228"/>
      <c r="G1905" s="228"/>
      <c r="H1905" s="228"/>
      <c r="I1905" s="228"/>
      <c r="J1905" s="228"/>
      <c r="K1905" s="228"/>
      <c r="L1905" s="228"/>
      <c r="M1905" s="228"/>
      <c r="N1905" s="228"/>
      <c r="O1905" s="228"/>
      <c r="P1905" s="228"/>
      <c r="Q1905" s="228"/>
      <c r="R1905" s="228"/>
      <c r="S1905" s="228"/>
      <c r="T1905" s="228"/>
      <c r="U1905" s="199"/>
      <c r="V1905" s="199"/>
      <c r="W1905" s="199"/>
      <c r="X1905" s="199"/>
      <c r="Y1905" s="199"/>
      <c r="Z1905" s="199"/>
      <c r="AA1905" s="199"/>
      <c r="AB1905" s="199"/>
      <c r="AC1905" s="199"/>
      <c r="AD1905" s="199"/>
      <c r="AE1905" s="199"/>
      <c r="AF1905" s="199"/>
      <c r="AG1905" s="199"/>
      <c r="AH1905" s="199"/>
    </row>
    <row r="1906" spans="1:45" ht="12.75" hidden="1" customHeight="1">
      <c r="C1906" s="228" t="s">
        <v>218</v>
      </c>
      <c r="D1906" s="228"/>
      <c r="E1906" s="228"/>
      <c r="F1906" s="228"/>
      <c r="G1906" s="228"/>
      <c r="H1906" s="228"/>
      <c r="I1906" s="228"/>
      <c r="J1906" s="228"/>
      <c r="K1906" s="228"/>
      <c r="L1906" s="228"/>
      <c r="M1906" s="228"/>
      <c r="N1906" s="228"/>
      <c r="O1906" s="228"/>
      <c r="P1906" s="228"/>
      <c r="Q1906" s="228"/>
      <c r="R1906" s="228"/>
      <c r="S1906" s="228"/>
      <c r="T1906" s="228"/>
      <c r="U1906" s="199"/>
      <c r="V1906" s="199"/>
      <c r="W1906" s="199"/>
      <c r="X1906" s="199"/>
      <c r="Y1906" s="199"/>
      <c r="Z1906" s="199"/>
      <c r="AA1906" s="199"/>
      <c r="AB1906" s="199"/>
      <c r="AC1906" s="199"/>
      <c r="AD1906" s="199"/>
      <c r="AE1906" s="199"/>
      <c r="AF1906" s="199"/>
      <c r="AG1906" s="199"/>
      <c r="AH1906" s="199"/>
    </row>
    <row r="1907" spans="1:45" ht="12.75" hidden="1" customHeight="1">
      <c r="C1907" s="230" t="s">
        <v>219</v>
      </c>
      <c r="D1907" s="230"/>
      <c r="E1907" s="230"/>
      <c r="F1907" s="230"/>
      <c r="G1907" s="230"/>
      <c r="H1907" s="230"/>
      <c r="I1907" s="230"/>
      <c r="J1907" s="230"/>
      <c r="K1907" s="230"/>
      <c r="L1907" s="230"/>
      <c r="M1907" s="230"/>
      <c r="N1907" s="230"/>
      <c r="O1907" s="230"/>
      <c r="P1907" s="230"/>
      <c r="Q1907" s="230"/>
      <c r="R1907" s="230"/>
      <c r="S1907" s="230"/>
      <c r="T1907" s="230"/>
      <c r="U1907" s="231"/>
      <c r="V1907" s="231"/>
      <c r="W1907" s="231"/>
      <c r="X1907" s="231"/>
      <c r="Y1907" s="231"/>
      <c r="Z1907" s="231"/>
      <c r="AA1907" s="231"/>
      <c r="AB1907" s="231"/>
      <c r="AC1907" s="231"/>
      <c r="AD1907" s="231"/>
      <c r="AE1907" s="231"/>
      <c r="AF1907" s="231"/>
      <c r="AG1907" s="231"/>
      <c r="AH1907" s="231"/>
    </row>
    <row r="1908" spans="1:45" ht="12.75" hidden="1" customHeight="1"/>
    <row r="1909" spans="1:45" ht="12.75" customHeight="1">
      <c r="A1909" s="87" t="s">
        <v>5</v>
      </c>
      <c r="B1909" s="85"/>
      <c r="C1909" s="297" t="s">
        <v>492</v>
      </c>
      <c r="D1909" s="297"/>
      <c r="E1909" s="297"/>
      <c r="F1909" s="297"/>
      <c r="G1909" s="297"/>
      <c r="H1909" s="297"/>
      <c r="I1909" s="297"/>
      <c r="J1909" s="297"/>
      <c r="K1909" s="297"/>
      <c r="L1909" s="297"/>
      <c r="M1909" s="297"/>
      <c r="N1909" s="297"/>
      <c r="O1909" s="297"/>
      <c r="P1909" s="297"/>
      <c r="Q1909" s="297"/>
      <c r="R1909" s="297"/>
      <c r="S1909" s="297"/>
      <c r="T1909" s="297"/>
      <c r="U1909" s="297"/>
      <c r="V1909" s="297"/>
      <c r="W1909" s="297"/>
      <c r="X1909" s="297"/>
      <c r="Y1909" s="297"/>
      <c r="Z1909" s="297"/>
      <c r="AA1909" s="297"/>
      <c r="AB1909" s="297"/>
      <c r="AC1909" s="297"/>
      <c r="AD1909" s="297"/>
      <c r="AE1909" s="297"/>
      <c r="AF1909" s="297"/>
      <c r="AG1909" s="297"/>
      <c r="AH1909" s="297"/>
      <c r="AI1909" s="297"/>
      <c r="AJ1909" s="297"/>
      <c r="AK1909" s="297"/>
      <c r="AL1909" s="297"/>
      <c r="AM1909" s="297"/>
      <c r="AN1909" s="297"/>
      <c r="AO1909" s="297"/>
      <c r="AP1909" s="297"/>
      <c r="AQ1909" s="297"/>
      <c r="AR1909" s="297"/>
      <c r="AS1909" s="297"/>
    </row>
    <row r="1910" spans="1:45" ht="12.75" customHeight="1">
      <c r="A1910" s="87"/>
      <c r="B1910" s="85"/>
      <c r="C1910" s="208" t="s">
        <v>1541</v>
      </c>
      <c r="D1910" s="208"/>
      <c r="E1910" s="208"/>
      <c r="F1910" s="208"/>
      <c r="G1910" s="208"/>
      <c r="H1910" s="208"/>
      <c r="I1910" s="208"/>
      <c r="J1910" s="208"/>
      <c r="K1910" s="208"/>
      <c r="L1910" s="208"/>
      <c r="M1910" s="208"/>
      <c r="N1910" s="208"/>
      <c r="O1910" s="208"/>
      <c r="P1910" s="208"/>
      <c r="Q1910" s="208"/>
      <c r="R1910" s="208"/>
      <c r="S1910" s="208"/>
      <c r="T1910" s="208"/>
      <c r="U1910" s="208"/>
      <c r="V1910" s="208"/>
      <c r="W1910" s="208"/>
      <c r="X1910" s="208"/>
      <c r="Y1910" s="208"/>
      <c r="Z1910" s="208"/>
      <c r="AA1910" s="208"/>
      <c r="AB1910" s="208"/>
      <c r="AC1910" s="208"/>
      <c r="AD1910" s="208"/>
      <c r="AE1910" s="208"/>
      <c r="AF1910" s="208"/>
      <c r="AG1910" s="208"/>
      <c r="AH1910" s="208"/>
      <c r="AI1910" s="208"/>
      <c r="AJ1910" s="208"/>
      <c r="AK1910" s="208"/>
      <c r="AL1910" s="208"/>
      <c r="AM1910" s="208"/>
      <c r="AN1910" s="208"/>
      <c r="AO1910" s="208"/>
      <c r="AP1910" s="208"/>
      <c r="AQ1910" s="208"/>
      <c r="AR1910" s="208"/>
      <c r="AS1910" s="208"/>
    </row>
    <row r="1911" spans="1:45" ht="12.75" hidden="1" customHeight="1">
      <c r="A1911" s="11"/>
      <c r="C1911" s="208" t="s">
        <v>493</v>
      </c>
      <c r="D1911" s="208"/>
      <c r="E1911" s="208"/>
      <c r="F1911" s="208"/>
      <c r="G1911" s="208"/>
      <c r="H1911" s="208"/>
      <c r="I1911" s="208"/>
      <c r="J1911" s="208"/>
      <c r="K1911" s="208"/>
      <c r="L1911" s="208"/>
      <c r="M1911" s="208"/>
      <c r="N1911" s="208"/>
      <c r="O1911" s="208"/>
      <c r="P1911" s="208"/>
      <c r="Q1911" s="208"/>
      <c r="R1911" s="208"/>
      <c r="S1911" s="208"/>
      <c r="T1911" s="208"/>
      <c r="U1911" s="208"/>
      <c r="V1911" s="208"/>
      <c r="W1911" s="208"/>
      <c r="X1911" s="208"/>
      <c r="Y1911" s="208"/>
      <c r="Z1911" s="208"/>
      <c r="AA1911" s="208"/>
      <c r="AB1911" s="208"/>
      <c r="AC1911" s="208"/>
      <c r="AD1911" s="208"/>
      <c r="AE1911" s="208"/>
      <c r="AF1911" s="208"/>
      <c r="AG1911" s="208"/>
      <c r="AH1911" s="208"/>
      <c r="AI1911" s="208"/>
      <c r="AJ1911" s="208"/>
      <c r="AK1911" s="208"/>
      <c r="AL1911" s="208"/>
      <c r="AM1911" s="208"/>
      <c r="AN1911" s="208"/>
      <c r="AO1911" s="208"/>
      <c r="AP1911" s="208"/>
      <c r="AQ1911" s="208"/>
      <c r="AR1911" s="208"/>
      <c r="AS1911" s="208"/>
    </row>
    <row r="1912" spans="1:45" ht="12.75" hidden="1" customHeight="1">
      <c r="A1912" s="11"/>
      <c r="C1912" s="242" t="s">
        <v>558</v>
      </c>
      <c r="D1912" s="242"/>
      <c r="E1912" s="242"/>
      <c r="F1912" s="242"/>
      <c r="G1912" s="242"/>
      <c r="H1912" s="242"/>
      <c r="I1912" s="242"/>
      <c r="J1912" s="242"/>
      <c r="K1912" s="242"/>
      <c r="L1912" s="242"/>
      <c r="M1912" s="242"/>
      <c r="N1912" s="242"/>
      <c r="O1912" s="242"/>
      <c r="P1912" s="242"/>
      <c r="Q1912" s="242"/>
      <c r="R1912" s="242"/>
      <c r="S1912" s="242"/>
      <c r="T1912" s="242"/>
      <c r="U1912" s="242"/>
      <c r="V1912" s="242"/>
      <c r="W1912" s="242"/>
      <c r="X1912" s="242"/>
      <c r="Y1912" s="242"/>
      <c r="Z1912" s="242"/>
      <c r="AA1912" s="242"/>
      <c r="AB1912" s="242"/>
      <c r="AC1912" s="242"/>
      <c r="AD1912" s="242"/>
      <c r="AE1912" s="242"/>
      <c r="AF1912" s="242"/>
      <c r="AG1912" s="242"/>
      <c r="AH1912" s="242"/>
      <c r="AI1912" s="242"/>
      <c r="AJ1912" s="242"/>
      <c r="AK1912" s="242"/>
      <c r="AL1912" s="242"/>
      <c r="AM1912" s="242"/>
      <c r="AN1912" s="242"/>
      <c r="AO1912" s="242"/>
      <c r="AP1912" s="242"/>
      <c r="AQ1912" s="242"/>
      <c r="AR1912" s="242"/>
      <c r="AS1912" s="242"/>
    </row>
    <row r="1913" spans="1:45" ht="12.75" hidden="1" customHeight="1">
      <c r="A1913" s="11"/>
      <c r="C1913" s="242"/>
      <c r="D1913" s="242"/>
      <c r="E1913" s="242"/>
      <c r="F1913" s="242"/>
      <c r="G1913" s="242"/>
      <c r="H1913" s="242"/>
      <c r="I1913" s="242"/>
      <c r="J1913" s="242"/>
      <c r="K1913" s="242"/>
      <c r="L1913" s="242"/>
      <c r="M1913" s="242"/>
      <c r="N1913" s="242"/>
      <c r="O1913" s="242"/>
      <c r="P1913" s="242"/>
      <c r="Q1913" s="242"/>
      <c r="R1913" s="242"/>
      <c r="S1913" s="242"/>
      <c r="T1913" s="242"/>
      <c r="U1913" s="242"/>
      <c r="V1913" s="242"/>
      <c r="W1913" s="242"/>
      <c r="X1913" s="242"/>
      <c r="Y1913" s="242"/>
      <c r="Z1913" s="242"/>
      <c r="AA1913" s="242"/>
      <c r="AB1913" s="242"/>
      <c r="AC1913" s="242"/>
      <c r="AD1913" s="242"/>
      <c r="AE1913" s="242"/>
      <c r="AF1913" s="242"/>
      <c r="AG1913" s="242"/>
      <c r="AH1913" s="242"/>
      <c r="AI1913" s="242"/>
      <c r="AJ1913" s="242"/>
      <c r="AK1913" s="242"/>
      <c r="AL1913" s="242"/>
      <c r="AM1913" s="242"/>
      <c r="AN1913" s="242"/>
      <c r="AO1913" s="242"/>
      <c r="AP1913" s="242"/>
      <c r="AQ1913" s="242"/>
      <c r="AR1913" s="242"/>
      <c r="AS1913" s="242"/>
    </row>
    <row r="1914" spans="1:45" ht="12.75" hidden="1" customHeight="1">
      <c r="A1914" s="11"/>
    </row>
    <row r="1915" spans="1:45" ht="12.75" hidden="1" customHeight="1">
      <c r="A1915" s="11"/>
      <c r="C1915" s="255" t="s">
        <v>559</v>
      </c>
      <c r="D1915" s="255"/>
      <c r="E1915" s="255"/>
      <c r="F1915" s="255"/>
      <c r="G1915" s="255"/>
      <c r="H1915" s="255"/>
      <c r="I1915" s="255"/>
      <c r="J1915" s="255"/>
      <c r="K1915" s="255"/>
      <c r="L1915" s="255"/>
      <c r="M1915" s="255"/>
      <c r="N1915" s="255"/>
      <c r="O1915" s="255"/>
      <c r="P1915" s="255"/>
      <c r="Q1915" s="255"/>
      <c r="R1915" s="255"/>
      <c r="S1915" s="255"/>
      <c r="T1915" s="255"/>
      <c r="U1915" s="255"/>
      <c r="V1915" s="255"/>
      <c r="W1915" s="255"/>
      <c r="X1915" s="255"/>
      <c r="Y1915" s="255"/>
      <c r="Z1915" s="255"/>
      <c r="AA1915" s="255"/>
      <c r="AB1915" s="255"/>
      <c r="AC1915" s="255"/>
      <c r="AD1915" s="255"/>
      <c r="AE1915" s="255"/>
      <c r="AF1915" s="255"/>
      <c r="AG1915" s="255"/>
      <c r="AH1915" s="255"/>
      <c r="AI1915" s="255"/>
      <c r="AJ1915" s="255"/>
      <c r="AK1915" s="255"/>
      <c r="AL1915" s="255"/>
      <c r="AM1915" s="255"/>
      <c r="AN1915" s="255"/>
      <c r="AO1915" s="255"/>
      <c r="AP1915" s="255"/>
      <c r="AQ1915" s="255"/>
      <c r="AR1915" s="255"/>
      <c r="AS1915" s="255"/>
    </row>
    <row r="1916" spans="1:45" ht="12.75" hidden="1" customHeight="1">
      <c r="A1916" s="11"/>
      <c r="C1916" s="255"/>
      <c r="D1916" s="255"/>
      <c r="E1916" s="255"/>
      <c r="F1916" s="255"/>
      <c r="G1916" s="255"/>
      <c r="H1916" s="255"/>
      <c r="I1916" s="255"/>
      <c r="J1916" s="255"/>
      <c r="K1916" s="255"/>
      <c r="L1916" s="255"/>
      <c r="M1916" s="255"/>
      <c r="N1916" s="255"/>
      <c r="O1916" s="255"/>
      <c r="P1916" s="255"/>
      <c r="Q1916" s="255"/>
      <c r="R1916" s="255"/>
      <c r="S1916" s="255"/>
      <c r="T1916" s="255"/>
      <c r="U1916" s="255"/>
      <c r="V1916" s="255"/>
      <c r="W1916" s="255"/>
      <c r="X1916" s="255"/>
      <c r="Y1916" s="255"/>
      <c r="Z1916" s="255"/>
      <c r="AA1916" s="255"/>
      <c r="AB1916" s="255"/>
      <c r="AC1916" s="255"/>
      <c r="AD1916" s="255"/>
      <c r="AE1916" s="255"/>
      <c r="AF1916" s="255"/>
      <c r="AG1916" s="255"/>
      <c r="AH1916" s="255"/>
      <c r="AI1916" s="255"/>
      <c r="AJ1916" s="255"/>
      <c r="AK1916" s="255"/>
      <c r="AL1916" s="255"/>
      <c r="AM1916" s="255"/>
      <c r="AN1916" s="255"/>
      <c r="AO1916" s="255"/>
      <c r="AP1916" s="255"/>
      <c r="AQ1916" s="255"/>
      <c r="AR1916" s="255"/>
      <c r="AS1916" s="255"/>
    </row>
    <row r="1917" spans="1:45" ht="12.75" hidden="1" customHeight="1">
      <c r="A1917" s="11"/>
      <c r="C1917" s="255"/>
      <c r="D1917" s="255"/>
      <c r="E1917" s="255"/>
      <c r="F1917" s="255"/>
      <c r="G1917" s="255"/>
      <c r="H1917" s="255"/>
      <c r="I1917" s="255"/>
      <c r="J1917" s="255"/>
      <c r="K1917" s="255"/>
      <c r="L1917" s="255"/>
      <c r="M1917" s="255"/>
      <c r="N1917" s="255"/>
      <c r="O1917" s="255"/>
      <c r="P1917" s="255"/>
      <c r="Q1917" s="255"/>
      <c r="R1917" s="255"/>
      <c r="S1917" s="255"/>
      <c r="T1917" s="255"/>
      <c r="U1917" s="255"/>
      <c r="V1917" s="255"/>
      <c r="W1917" s="255"/>
      <c r="X1917" s="255"/>
      <c r="Y1917" s="255"/>
      <c r="Z1917" s="255"/>
      <c r="AA1917" s="255"/>
      <c r="AB1917" s="255"/>
      <c r="AC1917" s="255"/>
      <c r="AD1917" s="255"/>
      <c r="AE1917" s="255"/>
      <c r="AF1917" s="255"/>
      <c r="AG1917" s="255"/>
      <c r="AH1917" s="255"/>
      <c r="AI1917" s="255"/>
      <c r="AJ1917" s="255"/>
      <c r="AK1917" s="255"/>
      <c r="AL1917" s="255"/>
      <c r="AM1917" s="255"/>
      <c r="AN1917" s="255"/>
      <c r="AO1917" s="255"/>
      <c r="AP1917" s="255"/>
      <c r="AQ1917" s="255"/>
      <c r="AR1917" s="255"/>
      <c r="AS1917" s="255"/>
    </row>
    <row r="1918" spans="1:45" ht="12.75" hidden="1" customHeight="1">
      <c r="A1918" s="11"/>
      <c r="C1918" s="14"/>
      <c r="D1918" s="14"/>
      <c r="E1918" s="14"/>
      <c r="F1918" s="14"/>
      <c r="G1918" s="14"/>
      <c r="H1918" s="14"/>
      <c r="I1918" s="14"/>
      <c r="J1918" s="14"/>
      <c r="K1918" s="14"/>
      <c r="L1918" s="14"/>
      <c r="M1918" s="14"/>
      <c r="N1918" s="14"/>
    </row>
    <row r="1919" spans="1:45" ht="12.75" hidden="1" customHeight="1">
      <c r="A1919" s="11"/>
      <c r="C1919" s="256" t="s">
        <v>560</v>
      </c>
      <c r="D1919" s="256"/>
      <c r="E1919" s="256"/>
      <c r="F1919" s="256"/>
      <c r="G1919" s="256"/>
      <c r="H1919" s="256"/>
      <c r="I1919" s="256"/>
      <c r="J1919" s="256"/>
      <c r="K1919" s="256"/>
      <c r="L1919" s="256"/>
      <c r="M1919" s="256"/>
      <c r="N1919" s="256"/>
      <c r="O1919" s="256"/>
      <c r="P1919" s="256"/>
      <c r="Q1919" s="256"/>
      <c r="R1919" s="256"/>
      <c r="S1919" s="256"/>
      <c r="T1919" s="256"/>
      <c r="U1919" s="256"/>
      <c r="V1919" s="256"/>
      <c r="W1919" s="256"/>
      <c r="X1919" s="256"/>
      <c r="Y1919" s="256"/>
      <c r="Z1919" s="256"/>
      <c r="AA1919" s="256"/>
      <c r="AB1919" s="256"/>
      <c r="AC1919" s="256"/>
      <c r="AD1919" s="256"/>
      <c r="AE1919" s="256"/>
      <c r="AF1919" s="256"/>
      <c r="AG1919" s="256"/>
      <c r="AH1919" s="256"/>
      <c r="AI1919" s="256"/>
      <c r="AJ1919" s="256"/>
      <c r="AK1919" s="256"/>
      <c r="AL1919" s="256"/>
      <c r="AM1919" s="256"/>
      <c r="AN1919" s="256"/>
      <c r="AO1919" s="256"/>
      <c r="AP1919" s="256"/>
      <c r="AQ1919" s="256"/>
      <c r="AR1919" s="256"/>
      <c r="AS1919" s="256"/>
    </row>
    <row r="1920" spans="1:45" ht="12.75" hidden="1" customHeight="1">
      <c r="A1920" s="11"/>
    </row>
    <row r="1921" spans="1:45" ht="12.75" hidden="1" customHeight="1">
      <c r="A1921" s="11"/>
      <c r="C1921" s="255" t="s">
        <v>1409</v>
      </c>
      <c r="D1921" s="255"/>
      <c r="E1921" s="255"/>
      <c r="F1921" s="255"/>
      <c r="G1921" s="255"/>
      <c r="H1921" s="255"/>
      <c r="I1921" s="255"/>
      <c r="J1921" s="255"/>
      <c r="K1921" s="255"/>
      <c r="L1921" s="255"/>
      <c r="M1921" s="255"/>
      <c r="N1921" s="255"/>
      <c r="O1921" s="255"/>
      <c r="P1921" s="255"/>
      <c r="Q1921" s="255"/>
      <c r="R1921" s="255"/>
      <c r="S1921" s="255"/>
      <c r="T1921" s="255"/>
      <c r="U1921" s="255"/>
      <c r="V1921" s="255"/>
      <c r="W1921" s="255"/>
      <c r="X1921" s="255"/>
      <c r="Y1921" s="255"/>
      <c r="Z1921" s="255"/>
      <c r="AA1921" s="255"/>
      <c r="AB1921" s="255"/>
      <c r="AC1921" s="255"/>
      <c r="AD1921" s="255"/>
      <c r="AE1921" s="255"/>
      <c r="AF1921" s="255"/>
      <c r="AG1921" s="255"/>
      <c r="AH1921" s="255"/>
      <c r="AI1921" s="255"/>
      <c r="AJ1921" s="255"/>
      <c r="AK1921" s="255"/>
      <c r="AL1921" s="255"/>
      <c r="AM1921" s="255"/>
      <c r="AN1921" s="255"/>
      <c r="AO1921" s="255"/>
      <c r="AP1921" s="255"/>
      <c r="AQ1921" s="255"/>
      <c r="AR1921" s="255"/>
      <c r="AS1921" s="255"/>
    </row>
    <row r="1922" spans="1:45" ht="12.75" hidden="1" customHeight="1">
      <c r="A1922" s="11"/>
      <c r="C1922" s="255"/>
      <c r="D1922" s="255"/>
      <c r="E1922" s="255"/>
      <c r="F1922" s="255"/>
      <c r="G1922" s="255"/>
      <c r="H1922" s="255"/>
      <c r="I1922" s="255"/>
      <c r="J1922" s="255"/>
      <c r="K1922" s="255"/>
      <c r="L1922" s="255"/>
      <c r="M1922" s="255"/>
      <c r="N1922" s="255"/>
      <c r="O1922" s="255"/>
      <c r="P1922" s="255"/>
      <c r="Q1922" s="255"/>
      <c r="R1922" s="255"/>
      <c r="S1922" s="255"/>
      <c r="T1922" s="255"/>
      <c r="U1922" s="255"/>
      <c r="V1922" s="255"/>
      <c r="W1922" s="255"/>
      <c r="X1922" s="255"/>
      <c r="Y1922" s="255"/>
      <c r="Z1922" s="255"/>
      <c r="AA1922" s="255"/>
      <c r="AB1922" s="255"/>
      <c r="AC1922" s="255"/>
      <c r="AD1922" s="255"/>
      <c r="AE1922" s="255"/>
      <c r="AF1922" s="255"/>
      <c r="AG1922" s="255"/>
      <c r="AH1922" s="255"/>
      <c r="AI1922" s="255"/>
      <c r="AJ1922" s="255"/>
      <c r="AK1922" s="255"/>
      <c r="AL1922" s="255"/>
      <c r="AM1922" s="255"/>
      <c r="AN1922" s="255"/>
      <c r="AO1922" s="255"/>
      <c r="AP1922" s="255"/>
      <c r="AQ1922" s="255"/>
      <c r="AR1922" s="255"/>
      <c r="AS1922" s="255"/>
    </row>
    <row r="1923" spans="1:45" ht="12.75" hidden="1" customHeight="1">
      <c r="A1923" s="11"/>
      <c r="C1923" s="255"/>
      <c r="D1923" s="255"/>
      <c r="E1923" s="255"/>
      <c r="F1923" s="255"/>
      <c r="G1923" s="255"/>
      <c r="H1923" s="255"/>
      <c r="I1923" s="255"/>
      <c r="J1923" s="255"/>
      <c r="K1923" s="255"/>
      <c r="L1923" s="255"/>
      <c r="M1923" s="255"/>
      <c r="N1923" s="255"/>
      <c r="O1923" s="255"/>
      <c r="P1923" s="255"/>
      <c r="Q1923" s="255"/>
      <c r="R1923" s="255"/>
      <c r="S1923" s="255"/>
      <c r="T1923" s="255"/>
      <c r="U1923" s="255"/>
      <c r="V1923" s="255"/>
      <c r="W1923" s="255"/>
      <c r="X1923" s="255"/>
      <c r="Y1923" s="255"/>
      <c r="Z1923" s="255"/>
      <c r="AA1923" s="255"/>
      <c r="AB1923" s="255"/>
      <c r="AC1923" s="255"/>
      <c r="AD1923" s="255"/>
      <c r="AE1923" s="255"/>
      <c r="AF1923" s="255"/>
      <c r="AG1923" s="255"/>
      <c r="AH1923" s="255"/>
      <c r="AI1923" s="255"/>
      <c r="AJ1923" s="255"/>
      <c r="AK1923" s="255"/>
      <c r="AL1923" s="255"/>
      <c r="AM1923" s="255"/>
      <c r="AN1923" s="255"/>
      <c r="AO1923" s="255"/>
      <c r="AP1923" s="255"/>
      <c r="AQ1923" s="255"/>
      <c r="AR1923" s="255"/>
      <c r="AS1923" s="255"/>
    </row>
    <row r="1924" spans="1:45" ht="12.75" hidden="1" customHeight="1">
      <c r="A1924" s="11"/>
      <c r="C1924" s="255"/>
      <c r="D1924" s="255"/>
      <c r="E1924" s="255"/>
      <c r="F1924" s="255"/>
      <c r="G1924" s="255"/>
      <c r="H1924" s="255"/>
      <c r="I1924" s="255"/>
      <c r="J1924" s="255"/>
      <c r="K1924" s="255"/>
      <c r="L1924" s="255"/>
      <c r="M1924" s="255"/>
      <c r="N1924" s="255"/>
      <c r="O1924" s="255"/>
      <c r="P1924" s="255"/>
      <c r="Q1924" s="255"/>
      <c r="R1924" s="255"/>
      <c r="S1924" s="255"/>
      <c r="T1924" s="255"/>
      <c r="U1924" s="255"/>
      <c r="V1924" s="255"/>
      <c r="W1924" s="255"/>
      <c r="X1924" s="255"/>
      <c r="Y1924" s="255"/>
      <c r="Z1924" s="255"/>
      <c r="AA1924" s="255"/>
      <c r="AB1924" s="255"/>
      <c r="AC1924" s="255"/>
      <c r="AD1924" s="255"/>
      <c r="AE1924" s="255"/>
      <c r="AF1924" s="255"/>
      <c r="AG1924" s="255"/>
      <c r="AH1924" s="255"/>
      <c r="AI1924" s="255"/>
      <c r="AJ1924" s="255"/>
      <c r="AK1924" s="255"/>
      <c r="AL1924" s="255"/>
      <c r="AM1924" s="255"/>
      <c r="AN1924" s="255"/>
      <c r="AO1924" s="255"/>
      <c r="AP1924" s="255"/>
      <c r="AQ1924" s="255"/>
      <c r="AR1924" s="255"/>
      <c r="AS1924" s="255"/>
    </row>
    <row r="1925" spans="1:45" ht="12.75" hidden="1" customHeight="1">
      <c r="A1925" s="11"/>
    </row>
    <row r="1926" spans="1:45" ht="12.75" hidden="1" customHeight="1">
      <c r="A1926" s="11"/>
      <c r="C1926" s="255" t="s">
        <v>494</v>
      </c>
      <c r="D1926" s="255"/>
      <c r="E1926" s="255"/>
      <c r="F1926" s="255"/>
      <c r="G1926" s="255"/>
      <c r="H1926" s="255"/>
      <c r="I1926" s="255"/>
      <c r="J1926" s="255"/>
      <c r="K1926" s="255"/>
      <c r="L1926" s="255"/>
      <c r="M1926" s="255"/>
      <c r="N1926" s="255"/>
      <c r="O1926" s="255"/>
      <c r="P1926" s="255"/>
      <c r="Q1926" s="255"/>
      <c r="R1926" s="255"/>
      <c r="S1926" s="255"/>
      <c r="T1926" s="255"/>
      <c r="U1926" s="255"/>
      <c r="V1926" s="255"/>
      <c r="W1926" s="255"/>
      <c r="X1926" s="255"/>
      <c r="Y1926" s="255"/>
      <c r="Z1926" s="255"/>
      <c r="AA1926" s="255"/>
      <c r="AB1926" s="255"/>
      <c r="AC1926" s="255"/>
      <c r="AD1926" s="255"/>
      <c r="AE1926" s="255"/>
      <c r="AF1926" s="255"/>
      <c r="AG1926" s="255"/>
      <c r="AH1926" s="255"/>
      <c r="AI1926" s="255"/>
      <c r="AJ1926" s="255"/>
      <c r="AK1926" s="255"/>
      <c r="AL1926" s="255"/>
      <c r="AM1926" s="255"/>
      <c r="AN1926" s="255"/>
      <c r="AO1926" s="255"/>
      <c r="AP1926" s="255"/>
      <c r="AQ1926" s="255"/>
      <c r="AR1926" s="255"/>
      <c r="AS1926" s="255"/>
    </row>
    <row r="1927" spans="1:45" ht="12.75" hidden="1" customHeight="1">
      <c r="A1927" s="11"/>
      <c r="C1927" s="255"/>
      <c r="D1927" s="255"/>
      <c r="E1927" s="255"/>
      <c r="F1927" s="255"/>
      <c r="G1927" s="255"/>
      <c r="H1927" s="255"/>
      <c r="I1927" s="255"/>
      <c r="J1927" s="255"/>
      <c r="K1927" s="255"/>
      <c r="L1927" s="255"/>
      <c r="M1927" s="255"/>
      <c r="N1927" s="255"/>
      <c r="O1927" s="255"/>
      <c r="P1927" s="255"/>
      <c r="Q1927" s="255"/>
      <c r="R1927" s="255"/>
      <c r="S1927" s="255"/>
      <c r="T1927" s="255"/>
      <c r="U1927" s="255"/>
      <c r="V1927" s="255"/>
      <c r="W1927" s="255"/>
      <c r="X1927" s="255"/>
      <c r="Y1927" s="255"/>
      <c r="Z1927" s="255"/>
      <c r="AA1927" s="255"/>
      <c r="AB1927" s="255"/>
      <c r="AC1927" s="255"/>
      <c r="AD1927" s="255"/>
      <c r="AE1927" s="255"/>
      <c r="AF1927" s="255"/>
      <c r="AG1927" s="255"/>
      <c r="AH1927" s="255"/>
      <c r="AI1927" s="255"/>
      <c r="AJ1927" s="255"/>
      <c r="AK1927" s="255"/>
      <c r="AL1927" s="255"/>
      <c r="AM1927" s="255"/>
      <c r="AN1927" s="255"/>
      <c r="AO1927" s="255"/>
      <c r="AP1927" s="255"/>
      <c r="AQ1927" s="255"/>
      <c r="AR1927" s="255"/>
      <c r="AS1927" s="255"/>
    </row>
    <row r="1928" spans="1:45" ht="12.75" customHeight="1">
      <c r="A1928" s="11"/>
      <c r="C1928" s="13"/>
      <c r="D1928" s="13"/>
      <c r="E1928" s="13"/>
      <c r="F1928" s="13"/>
      <c r="G1928" s="13"/>
      <c r="H1928" s="13"/>
      <c r="I1928" s="13"/>
      <c r="J1928" s="13"/>
      <c r="K1928" s="13"/>
      <c r="L1928" s="13"/>
      <c r="M1928" s="13"/>
      <c r="N1928" s="13"/>
    </row>
    <row r="1929" spans="1:45" ht="12.75" customHeight="1">
      <c r="A1929" s="87" t="s">
        <v>6</v>
      </c>
      <c r="B1929" s="85"/>
      <c r="C1929" s="297" t="s">
        <v>495</v>
      </c>
      <c r="D1929" s="297"/>
      <c r="E1929" s="297"/>
      <c r="F1929" s="297"/>
      <c r="G1929" s="297"/>
      <c r="H1929" s="297"/>
      <c r="I1929" s="297"/>
      <c r="J1929" s="297"/>
      <c r="K1929" s="297"/>
      <c r="L1929" s="297"/>
      <c r="M1929" s="297"/>
      <c r="N1929" s="297"/>
      <c r="O1929" s="297"/>
      <c r="P1929" s="297"/>
      <c r="Q1929" s="297"/>
      <c r="R1929" s="297"/>
      <c r="S1929" s="297"/>
      <c r="T1929" s="297"/>
      <c r="U1929" s="297"/>
      <c r="V1929" s="297"/>
      <c r="W1929" s="297"/>
      <c r="X1929" s="297"/>
      <c r="Y1929" s="297"/>
      <c r="Z1929" s="297"/>
      <c r="AA1929" s="297"/>
      <c r="AB1929" s="297"/>
      <c r="AC1929" s="297"/>
      <c r="AD1929" s="297"/>
      <c r="AE1929" s="297"/>
      <c r="AF1929" s="297"/>
      <c r="AG1929" s="297"/>
      <c r="AH1929" s="297"/>
      <c r="AI1929" s="297"/>
      <c r="AJ1929" s="297"/>
      <c r="AK1929" s="297"/>
      <c r="AL1929" s="297"/>
      <c r="AM1929" s="297"/>
      <c r="AN1929" s="297"/>
      <c r="AO1929" s="297"/>
      <c r="AP1929" s="297"/>
      <c r="AQ1929" s="297"/>
      <c r="AR1929" s="297"/>
      <c r="AS1929" s="297"/>
    </row>
    <row r="1930" spans="1:45" ht="12.75" customHeight="1">
      <c r="A1930" s="87"/>
      <c r="B1930" s="85"/>
      <c r="C1930" s="208" t="s">
        <v>1541</v>
      </c>
      <c r="D1930" s="208"/>
      <c r="E1930" s="208"/>
      <c r="F1930" s="208"/>
      <c r="G1930" s="208"/>
      <c r="H1930" s="208"/>
      <c r="I1930" s="208"/>
      <c r="J1930" s="208"/>
      <c r="K1930" s="208"/>
      <c r="L1930" s="208"/>
      <c r="M1930" s="208"/>
      <c r="N1930" s="208"/>
      <c r="O1930" s="208"/>
      <c r="P1930" s="208"/>
      <c r="Q1930" s="208"/>
      <c r="R1930" s="208"/>
      <c r="S1930" s="208"/>
      <c r="T1930" s="208"/>
      <c r="U1930" s="208"/>
      <c r="V1930" s="208"/>
      <c r="W1930" s="208"/>
      <c r="X1930" s="208"/>
      <c r="Y1930" s="208"/>
      <c r="Z1930" s="208"/>
      <c r="AA1930" s="208"/>
      <c r="AB1930" s="208"/>
      <c r="AC1930" s="208"/>
      <c r="AD1930" s="208"/>
      <c r="AE1930" s="208"/>
      <c r="AF1930" s="208"/>
      <c r="AG1930" s="208"/>
      <c r="AH1930" s="208"/>
      <c r="AI1930" s="208"/>
      <c r="AJ1930" s="208"/>
      <c r="AK1930" s="208"/>
      <c r="AL1930" s="208"/>
      <c r="AM1930" s="208"/>
      <c r="AN1930" s="208"/>
      <c r="AO1930" s="208"/>
      <c r="AP1930" s="208"/>
      <c r="AQ1930" s="208"/>
      <c r="AR1930" s="208"/>
      <c r="AS1930" s="208"/>
    </row>
    <row r="1931" spans="1:45" ht="12.75" customHeight="1">
      <c r="A1931" s="87"/>
      <c r="B1931" s="85"/>
      <c r="C1931" s="154"/>
      <c r="D1931" s="154"/>
      <c r="E1931" s="154"/>
      <c r="F1931" s="154"/>
      <c r="G1931" s="154"/>
      <c r="H1931" s="154"/>
      <c r="I1931" s="154"/>
      <c r="J1931" s="154"/>
      <c r="K1931" s="154"/>
      <c r="L1931" s="154"/>
      <c r="M1931" s="154"/>
      <c r="N1931" s="154"/>
      <c r="O1931" s="154"/>
      <c r="P1931" s="154"/>
      <c r="Q1931" s="154"/>
      <c r="R1931" s="154"/>
      <c r="S1931" s="154"/>
      <c r="T1931" s="154"/>
      <c r="U1931" s="154"/>
      <c r="V1931" s="154"/>
      <c r="W1931" s="154"/>
      <c r="X1931" s="154"/>
      <c r="Y1931" s="154"/>
      <c r="Z1931" s="154"/>
      <c r="AA1931" s="154"/>
      <c r="AB1931" s="154"/>
      <c r="AC1931" s="154"/>
      <c r="AD1931" s="154"/>
      <c r="AE1931" s="154"/>
      <c r="AF1931" s="154"/>
      <c r="AG1931" s="154"/>
      <c r="AH1931" s="154"/>
      <c r="AI1931" s="154"/>
      <c r="AJ1931" s="154"/>
      <c r="AK1931" s="154"/>
      <c r="AL1931" s="154"/>
      <c r="AM1931" s="154"/>
      <c r="AN1931" s="154"/>
      <c r="AO1931" s="154"/>
      <c r="AP1931" s="154"/>
      <c r="AQ1931" s="154"/>
      <c r="AR1931" s="154"/>
      <c r="AS1931" s="154"/>
    </row>
    <row r="1932" spans="1:45" ht="12.75" customHeight="1">
      <c r="A1932" s="87"/>
      <c r="B1932" s="85"/>
      <c r="C1932" s="128"/>
      <c r="D1932" s="128"/>
      <c r="E1932" s="128"/>
      <c r="F1932" s="128"/>
      <c r="G1932" s="128"/>
      <c r="H1932" s="128"/>
      <c r="I1932" s="128"/>
      <c r="J1932" s="128"/>
      <c r="K1932" s="128"/>
      <c r="L1932" s="128"/>
      <c r="M1932" s="128"/>
      <c r="N1932" s="128"/>
      <c r="O1932" s="128"/>
      <c r="P1932" s="128"/>
      <c r="Q1932" s="128"/>
      <c r="R1932" s="128"/>
      <c r="S1932" s="128"/>
      <c r="T1932" s="128"/>
      <c r="U1932" s="128"/>
      <c r="V1932" s="128"/>
      <c r="W1932" s="128"/>
      <c r="X1932" s="128"/>
      <c r="Y1932" s="128"/>
      <c r="Z1932" s="128"/>
      <c r="AA1932" s="128"/>
      <c r="AB1932" s="128"/>
      <c r="AC1932" s="128"/>
      <c r="AD1932" s="128"/>
      <c r="AE1932" s="128"/>
      <c r="AF1932" s="128"/>
      <c r="AG1932" s="128"/>
      <c r="AH1932" s="128"/>
      <c r="AI1932" s="128"/>
      <c r="AJ1932" s="128"/>
      <c r="AK1932" s="128"/>
      <c r="AL1932" s="128"/>
      <c r="AM1932" s="128"/>
      <c r="AN1932" s="128"/>
      <c r="AO1932" s="128"/>
      <c r="AP1932" s="128"/>
      <c r="AQ1932" s="128"/>
      <c r="AR1932" s="128"/>
      <c r="AS1932" s="128"/>
    </row>
    <row r="1933" spans="1:45" ht="12.75" hidden="1" customHeight="1">
      <c r="A1933" s="11"/>
      <c r="C1933" s="255" t="s">
        <v>1410</v>
      </c>
      <c r="D1933" s="255"/>
      <c r="E1933" s="255"/>
      <c r="F1933" s="255"/>
      <c r="G1933" s="255"/>
      <c r="H1933" s="255"/>
      <c r="I1933" s="255"/>
      <c r="J1933" s="255"/>
      <c r="K1933" s="255"/>
      <c r="L1933" s="255"/>
      <c r="M1933" s="255"/>
      <c r="N1933" s="255"/>
      <c r="O1933" s="255"/>
      <c r="P1933" s="255"/>
      <c r="Q1933" s="255"/>
      <c r="R1933" s="255"/>
      <c r="S1933" s="255"/>
      <c r="T1933" s="255"/>
      <c r="U1933" s="255"/>
      <c r="V1933" s="255"/>
      <c r="W1933" s="255"/>
      <c r="X1933" s="255"/>
      <c r="Y1933" s="255"/>
      <c r="Z1933" s="255"/>
      <c r="AA1933" s="255"/>
      <c r="AB1933" s="255"/>
      <c r="AC1933" s="255"/>
      <c r="AD1933" s="255"/>
      <c r="AE1933" s="255"/>
      <c r="AF1933" s="255"/>
      <c r="AG1933" s="255"/>
      <c r="AH1933" s="255"/>
      <c r="AI1933" s="255"/>
      <c r="AJ1933" s="255"/>
      <c r="AK1933" s="255"/>
      <c r="AL1933" s="255"/>
      <c r="AM1933" s="255"/>
      <c r="AN1933" s="255"/>
      <c r="AO1933" s="255"/>
      <c r="AP1933" s="255"/>
      <c r="AQ1933" s="255"/>
      <c r="AR1933" s="255"/>
      <c r="AS1933" s="255"/>
    </row>
    <row r="1934" spans="1:45" ht="12.75" hidden="1" customHeight="1">
      <c r="A1934" s="11"/>
      <c r="C1934" s="255"/>
      <c r="D1934" s="255"/>
      <c r="E1934" s="255"/>
      <c r="F1934" s="255"/>
      <c r="G1934" s="255"/>
      <c r="H1934" s="255"/>
      <c r="I1934" s="255"/>
      <c r="J1934" s="255"/>
      <c r="K1934" s="255"/>
      <c r="L1934" s="255"/>
      <c r="M1934" s="255"/>
      <c r="N1934" s="255"/>
      <c r="O1934" s="255"/>
      <c r="P1934" s="255"/>
      <c r="Q1934" s="255"/>
      <c r="R1934" s="255"/>
      <c r="S1934" s="255"/>
      <c r="T1934" s="255"/>
      <c r="U1934" s="255"/>
      <c r="V1934" s="255"/>
      <c r="W1934" s="255"/>
      <c r="X1934" s="255"/>
      <c r="Y1934" s="255"/>
      <c r="Z1934" s="255"/>
      <c r="AA1934" s="255"/>
      <c r="AB1934" s="255"/>
      <c r="AC1934" s="255"/>
      <c r="AD1934" s="255"/>
      <c r="AE1934" s="255"/>
      <c r="AF1934" s="255"/>
      <c r="AG1934" s="255"/>
      <c r="AH1934" s="255"/>
      <c r="AI1934" s="255"/>
      <c r="AJ1934" s="255"/>
      <c r="AK1934" s="255"/>
      <c r="AL1934" s="255"/>
      <c r="AM1934" s="255"/>
      <c r="AN1934" s="255"/>
      <c r="AO1934" s="255"/>
      <c r="AP1934" s="255"/>
      <c r="AQ1934" s="255"/>
      <c r="AR1934" s="255"/>
      <c r="AS1934" s="255"/>
    </row>
    <row r="1935" spans="1:45" ht="12.75" hidden="1" customHeight="1">
      <c r="A1935" s="11"/>
      <c r="C1935" s="255"/>
      <c r="D1935" s="255"/>
      <c r="E1935" s="255"/>
      <c r="F1935" s="255"/>
      <c r="G1935" s="255"/>
      <c r="H1935" s="255"/>
      <c r="I1935" s="255"/>
      <c r="J1935" s="255"/>
      <c r="K1935" s="255"/>
      <c r="L1935" s="255"/>
      <c r="M1935" s="255"/>
      <c r="N1935" s="255"/>
      <c r="O1935" s="255"/>
      <c r="P1935" s="255"/>
      <c r="Q1935" s="255"/>
      <c r="R1935" s="255"/>
      <c r="S1935" s="255"/>
      <c r="T1935" s="255"/>
      <c r="U1935" s="255"/>
      <c r="V1935" s="255"/>
      <c r="W1935" s="255"/>
      <c r="X1935" s="255"/>
      <c r="Y1935" s="255"/>
      <c r="Z1935" s="255"/>
      <c r="AA1935" s="255"/>
      <c r="AB1935" s="255"/>
      <c r="AC1935" s="255"/>
      <c r="AD1935" s="255"/>
      <c r="AE1935" s="255"/>
      <c r="AF1935" s="255"/>
      <c r="AG1935" s="255"/>
      <c r="AH1935" s="255"/>
      <c r="AI1935" s="255"/>
      <c r="AJ1935" s="255"/>
      <c r="AK1935" s="255"/>
      <c r="AL1935" s="255"/>
      <c r="AM1935" s="255"/>
      <c r="AN1935" s="255"/>
      <c r="AO1935" s="255"/>
      <c r="AP1935" s="255"/>
      <c r="AQ1935" s="255"/>
      <c r="AR1935" s="255"/>
      <c r="AS1935" s="255"/>
    </row>
    <row r="1936" spans="1:45" ht="12.75" hidden="1" customHeight="1">
      <c r="A1936" s="11"/>
    </row>
    <row r="1937" spans="1:45" ht="12.75" hidden="1" customHeight="1">
      <c r="A1937" s="11"/>
      <c r="C1937" s="298" t="s">
        <v>491</v>
      </c>
      <c r="D1937" s="298"/>
      <c r="E1937" s="298"/>
      <c r="F1937" s="298"/>
      <c r="G1937" s="298"/>
      <c r="H1937" s="298"/>
      <c r="I1937" s="298"/>
      <c r="J1937" s="298"/>
      <c r="K1937" s="298"/>
      <c r="L1937" s="298"/>
      <c r="M1937" s="298"/>
      <c r="N1937" s="298"/>
      <c r="O1937" s="298"/>
      <c r="P1937" s="298"/>
      <c r="Q1937" s="298"/>
      <c r="R1937" s="298"/>
      <c r="S1937" s="298"/>
      <c r="T1937" s="298"/>
      <c r="U1937" s="298"/>
      <c r="V1937" s="298"/>
      <c r="W1937" s="298"/>
      <c r="X1937" s="298"/>
      <c r="Y1937" s="298"/>
      <c r="Z1937" s="298"/>
      <c r="AA1937" s="298"/>
      <c r="AB1937" s="298"/>
      <c r="AC1937" s="298"/>
      <c r="AD1937" s="298"/>
      <c r="AE1937" s="298"/>
      <c r="AF1937" s="298"/>
      <c r="AG1937" s="298"/>
      <c r="AH1937" s="298"/>
      <c r="AI1937" s="298"/>
      <c r="AJ1937" s="298"/>
      <c r="AK1937" s="298"/>
      <c r="AL1937" s="298"/>
      <c r="AM1937" s="298"/>
      <c r="AN1937" s="298"/>
      <c r="AO1937" s="298"/>
      <c r="AP1937" s="298"/>
      <c r="AQ1937" s="298"/>
      <c r="AR1937" s="298"/>
      <c r="AS1937" s="298"/>
    </row>
    <row r="1938" spans="1:45" ht="12.75" hidden="1" customHeight="1">
      <c r="A1938" s="11"/>
      <c r="C1938" s="68" t="s">
        <v>1267</v>
      </c>
      <c r="D1938" s="115"/>
      <c r="E1938" s="115"/>
      <c r="F1938" s="115"/>
      <c r="G1938" s="115"/>
      <c r="H1938" s="115"/>
      <c r="I1938" s="115"/>
      <c r="J1938" s="115"/>
    </row>
    <row r="1939" spans="1:45" ht="12.75" hidden="1" customHeight="1">
      <c r="C1939" s="234" t="s">
        <v>220</v>
      </c>
      <c r="D1939" s="234"/>
      <c r="E1939" s="234"/>
      <c r="F1939" s="234"/>
      <c r="G1939" s="234"/>
      <c r="H1939" s="234"/>
      <c r="I1939" s="234"/>
      <c r="J1939" s="234"/>
      <c r="K1939" s="234"/>
      <c r="L1939" s="234"/>
      <c r="M1939" s="234"/>
      <c r="N1939" s="234"/>
      <c r="O1939" s="234"/>
      <c r="P1939" s="234"/>
      <c r="Q1939" s="234"/>
      <c r="R1939" s="234"/>
      <c r="S1939" s="234"/>
      <c r="T1939" s="234"/>
      <c r="U1939" s="234" t="s">
        <v>14</v>
      </c>
      <c r="V1939" s="234"/>
      <c r="W1939" s="234"/>
      <c r="X1939" s="234"/>
      <c r="Y1939" s="234"/>
      <c r="Z1939" s="234"/>
      <c r="AA1939" s="234"/>
      <c r="AB1939" s="234" t="s">
        <v>15</v>
      </c>
      <c r="AC1939" s="234"/>
      <c r="AD1939" s="234"/>
      <c r="AE1939" s="234"/>
      <c r="AF1939" s="234"/>
      <c r="AG1939" s="234"/>
      <c r="AH1939" s="234"/>
    </row>
    <row r="1940" spans="1:45" ht="12.75" hidden="1" customHeight="1">
      <c r="C1940" s="234"/>
      <c r="D1940" s="234"/>
      <c r="E1940" s="234"/>
      <c r="F1940" s="234"/>
      <c r="G1940" s="234"/>
      <c r="H1940" s="234"/>
      <c r="I1940" s="234"/>
      <c r="J1940" s="234"/>
      <c r="K1940" s="234"/>
      <c r="L1940" s="234"/>
      <c r="M1940" s="234"/>
      <c r="N1940" s="234"/>
      <c r="O1940" s="234"/>
      <c r="P1940" s="234"/>
      <c r="Q1940" s="234"/>
      <c r="R1940" s="234"/>
      <c r="S1940" s="234"/>
      <c r="T1940" s="234"/>
      <c r="U1940" s="234"/>
      <c r="V1940" s="234"/>
      <c r="W1940" s="234"/>
      <c r="X1940" s="234"/>
      <c r="Y1940" s="234"/>
      <c r="Z1940" s="234"/>
      <c r="AA1940" s="234"/>
      <c r="AB1940" s="234"/>
      <c r="AC1940" s="234"/>
      <c r="AD1940" s="234"/>
      <c r="AE1940" s="234"/>
      <c r="AF1940" s="234"/>
      <c r="AG1940" s="234"/>
      <c r="AH1940" s="234"/>
    </row>
    <row r="1941" spans="1:45" ht="12.75" hidden="1" customHeight="1">
      <c r="C1941" s="234"/>
      <c r="D1941" s="234"/>
      <c r="E1941" s="234"/>
      <c r="F1941" s="234"/>
      <c r="G1941" s="234"/>
      <c r="H1941" s="234"/>
      <c r="I1941" s="234"/>
      <c r="J1941" s="234"/>
      <c r="K1941" s="234"/>
      <c r="L1941" s="234"/>
      <c r="M1941" s="234"/>
      <c r="N1941" s="234"/>
      <c r="O1941" s="234"/>
      <c r="P1941" s="234"/>
      <c r="Q1941" s="234"/>
      <c r="R1941" s="234"/>
      <c r="S1941" s="234"/>
      <c r="T1941" s="234"/>
      <c r="U1941" s="234"/>
      <c r="V1941" s="234"/>
      <c r="W1941" s="234"/>
      <c r="X1941" s="234"/>
      <c r="Y1941" s="234"/>
      <c r="Z1941" s="234"/>
      <c r="AA1941" s="234"/>
      <c r="AB1941" s="234"/>
      <c r="AC1941" s="234"/>
      <c r="AD1941" s="234"/>
      <c r="AE1941" s="234"/>
      <c r="AF1941" s="234"/>
      <c r="AG1941" s="234"/>
      <c r="AH1941" s="234"/>
    </row>
    <row r="1942" spans="1:45" ht="12.75" hidden="1" customHeight="1">
      <c r="C1942" s="263" t="s">
        <v>221</v>
      </c>
      <c r="D1942" s="263"/>
      <c r="E1942" s="263"/>
      <c r="F1942" s="263"/>
      <c r="G1942" s="263"/>
      <c r="H1942" s="263"/>
      <c r="I1942" s="263"/>
      <c r="J1942" s="263"/>
      <c r="K1942" s="263"/>
      <c r="L1942" s="263"/>
      <c r="M1942" s="263"/>
      <c r="N1942" s="263"/>
      <c r="O1942" s="263"/>
      <c r="P1942" s="263"/>
      <c r="Q1942" s="263"/>
      <c r="R1942" s="263"/>
      <c r="S1942" s="263"/>
      <c r="T1942" s="263"/>
      <c r="U1942" s="265"/>
      <c r="V1942" s="265"/>
      <c r="W1942" s="265"/>
      <c r="X1942" s="265"/>
      <c r="Y1942" s="265"/>
      <c r="Z1942" s="265"/>
      <c r="AA1942" s="265"/>
      <c r="AB1942" s="265"/>
      <c r="AC1942" s="265"/>
      <c r="AD1942" s="265"/>
      <c r="AE1942" s="265"/>
      <c r="AF1942" s="265"/>
      <c r="AG1942" s="265"/>
      <c r="AH1942" s="265"/>
    </row>
    <row r="1943" spans="1:45" ht="12.75" hidden="1" customHeight="1">
      <c r="C1943" s="228" t="s">
        <v>222</v>
      </c>
      <c r="D1943" s="228"/>
      <c r="E1943" s="228"/>
      <c r="F1943" s="228"/>
      <c r="G1943" s="228"/>
      <c r="H1943" s="228"/>
      <c r="I1943" s="228"/>
      <c r="J1943" s="228"/>
      <c r="K1943" s="228"/>
      <c r="L1943" s="228"/>
      <c r="M1943" s="228"/>
      <c r="N1943" s="228"/>
      <c r="O1943" s="228"/>
      <c r="P1943" s="228"/>
      <c r="Q1943" s="228"/>
      <c r="R1943" s="228"/>
      <c r="S1943" s="228"/>
      <c r="T1943" s="228"/>
      <c r="U1943" s="199"/>
      <c r="V1943" s="199"/>
      <c r="W1943" s="199"/>
      <c r="X1943" s="199"/>
      <c r="Y1943" s="199"/>
      <c r="Z1943" s="199"/>
      <c r="AA1943" s="199"/>
      <c r="AB1943" s="199"/>
      <c r="AC1943" s="199"/>
      <c r="AD1943" s="199"/>
      <c r="AE1943" s="199"/>
      <c r="AF1943" s="199"/>
      <c r="AG1943" s="199"/>
      <c r="AH1943" s="199"/>
    </row>
    <row r="1944" spans="1:45" ht="12.75" hidden="1" customHeight="1">
      <c r="C1944" s="228" t="s">
        <v>223</v>
      </c>
      <c r="D1944" s="228"/>
      <c r="E1944" s="228"/>
      <c r="F1944" s="228"/>
      <c r="G1944" s="228"/>
      <c r="H1944" s="228"/>
      <c r="I1944" s="228"/>
      <c r="J1944" s="228"/>
      <c r="K1944" s="228"/>
      <c r="L1944" s="228"/>
      <c r="M1944" s="228"/>
      <c r="N1944" s="228"/>
      <c r="O1944" s="228"/>
      <c r="P1944" s="228"/>
      <c r="Q1944" s="228"/>
      <c r="R1944" s="228"/>
      <c r="S1944" s="228"/>
      <c r="T1944" s="228"/>
      <c r="U1944" s="199"/>
      <c r="V1944" s="199"/>
      <c r="W1944" s="199"/>
      <c r="X1944" s="199"/>
      <c r="Y1944" s="199"/>
      <c r="Z1944" s="199"/>
      <c r="AA1944" s="199"/>
      <c r="AB1944" s="199"/>
      <c r="AC1944" s="199"/>
      <c r="AD1944" s="199"/>
      <c r="AE1944" s="199"/>
      <c r="AF1944" s="199"/>
      <c r="AG1944" s="199"/>
      <c r="AH1944" s="199"/>
    </row>
    <row r="1945" spans="1:45" ht="12.75" hidden="1" customHeight="1">
      <c r="C1945" s="228" t="s">
        <v>224</v>
      </c>
      <c r="D1945" s="228"/>
      <c r="E1945" s="228"/>
      <c r="F1945" s="228"/>
      <c r="G1945" s="228"/>
      <c r="H1945" s="228"/>
      <c r="I1945" s="228"/>
      <c r="J1945" s="228"/>
      <c r="K1945" s="228"/>
      <c r="L1945" s="228"/>
      <c r="M1945" s="228"/>
      <c r="N1945" s="228"/>
      <c r="O1945" s="228"/>
      <c r="P1945" s="228"/>
      <c r="Q1945" s="228"/>
      <c r="R1945" s="228"/>
      <c r="S1945" s="228"/>
      <c r="T1945" s="228"/>
      <c r="U1945" s="199"/>
      <c r="V1945" s="199"/>
      <c r="W1945" s="199"/>
      <c r="X1945" s="199"/>
      <c r="Y1945" s="199"/>
      <c r="Z1945" s="199"/>
      <c r="AA1945" s="199"/>
      <c r="AB1945" s="199"/>
      <c r="AC1945" s="199"/>
      <c r="AD1945" s="199"/>
      <c r="AE1945" s="199"/>
      <c r="AF1945" s="199"/>
      <c r="AG1945" s="199"/>
      <c r="AH1945" s="199"/>
    </row>
    <row r="1946" spans="1:45" ht="12.75" hidden="1" customHeight="1">
      <c r="C1946" s="285" t="s">
        <v>225</v>
      </c>
      <c r="D1946" s="286"/>
      <c r="E1946" s="286"/>
      <c r="F1946" s="286"/>
      <c r="G1946" s="286"/>
      <c r="H1946" s="286"/>
      <c r="I1946" s="286"/>
      <c r="J1946" s="286"/>
      <c r="K1946" s="286"/>
      <c r="L1946" s="286"/>
      <c r="M1946" s="286"/>
      <c r="N1946" s="286"/>
      <c r="O1946" s="286"/>
      <c r="P1946" s="286"/>
      <c r="Q1946" s="286"/>
      <c r="R1946" s="286"/>
      <c r="S1946" s="286"/>
      <c r="T1946" s="287"/>
      <c r="U1946" s="291"/>
      <c r="V1946" s="292"/>
      <c r="W1946" s="292"/>
      <c r="X1946" s="292"/>
      <c r="Y1946" s="292"/>
      <c r="Z1946" s="292"/>
      <c r="AA1946" s="293"/>
      <c r="AB1946" s="291"/>
      <c r="AC1946" s="292"/>
      <c r="AD1946" s="292"/>
      <c r="AE1946" s="292"/>
      <c r="AF1946" s="292"/>
      <c r="AG1946" s="292"/>
      <c r="AH1946" s="293"/>
    </row>
    <row r="1947" spans="1:45" ht="12.75" hidden="1" customHeight="1">
      <c r="C1947" s="288"/>
      <c r="D1947" s="289"/>
      <c r="E1947" s="289"/>
      <c r="F1947" s="289"/>
      <c r="G1947" s="289"/>
      <c r="H1947" s="289"/>
      <c r="I1947" s="289"/>
      <c r="J1947" s="289"/>
      <c r="K1947" s="289"/>
      <c r="L1947" s="289"/>
      <c r="M1947" s="289"/>
      <c r="N1947" s="289"/>
      <c r="O1947" s="289"/>
      <c r="P1947" s="289"/>
      <c r="Q1947" s="289"/>
      <c r="R1947" s="289"/>
      <c r="S1947" s="289"/>
      <c r="T1947" s="290"/>
      <c r="U1947" s="294"/>
      <c r="V1947" s="295"/>
      <c r="W1947" s="295"/>
      <c r="X1947" s="295"/>
      <c r="Y1947" s="295"/>
      <c r="Z1947" s="295"/>
      <c r="AA1947" s="296"/>
      <c r="AB1947" s="294"/>
      <c r="AC1947" s="295"/>
      <c r="AD1947" s="295"/>
      <c r="AE1947" s="295"/>
      <c r="AF1947" s="295"/>
      <c r="AG1947" s="295"/>
      <c r="AH1947" s="296"/>
    </row>
    <row r="1948" spans="1:45" ht="12.75" hidden="1" customHeight="1">
      <c r="C1948" s="228" t="s">
        <v>226</v>
      </c>
      <c r="D1948" s="228"/>
      <c r="E1948" s="228"/>
      <c r="F1948" s="228"/>
      <c r="G1948" s="228"/>
      <c r="H1948" s="228"/>
      <c r="I1948" s="228"/>
      <c r="J1948" s="228"/>
      <c r="K1948" s="228"/>
      <c r="L1948" s="228"/>
      <c r="M1948" s="228"/>
      <c r="N1948" s="228"/>
      <c r="O1948" s="228"/>
      <c r="P1948" s="228"/>
      <c r="Q1948" s="228"/>
      <c r="R1948" s="228"/>
      <c r="S1948" s="228"/>
      <c r="T1948" s="228"/>
      <c r="U1948" s="199"/>
      <c r="V1948" s="199"/>
      <c r="W1948" s="199"/>
      <c r="X1948" s="199"/>
      <c r="Y1948" s="199"/>
      <c r="Z1948" s="199"/>
      <c r="AA1948" s="199"/>
      <c r="AB1948" s="199"/>
      <c r="AC1948" s="199"/>
      <c r="AD1948" s="199"/>
      <c r="AE1948" s="199"/>
      <c r="AF1948" s="199"/>
      <c r="AG1948" s="199"/>
      <c r="AH1948" s="199"/>
    </row>
    <row r="1949" spans="1:45" ht="12.75" hidden="1" customHeight="1">
      <c r="C1949" s="228" t="s">
        <v>227</v>
      </c>
      <c r="D1949" s="228"/>
      <c r="E1949" s="228"/>
      <c r="F1949" s="228"/>
      <c r="G1949" s="228"/>
      <c r="H1949" s="228"/>
      <c r="I1949" s="228"/>
      <c r="J1949" s="228"/>
      <c r="K1949" s="228"/>
      <c r="L1949" s="228"/>
      <c r="M1949" s="228"/>
      <c r="N1949" s="228"/>
      <c r="O1949" s="228"/>
      <c r="P1949" s="228"/>
      <c r="Q1949" s="228"/>
      <c r="R1949" s="228"/>
      <c r="S1949" s="228"/>
      <c r="T1949" s="228"/>
      <c r="U1949" s="199"/>
      <c r="V1949" s="199"/>
      <c r="W1949" s="199"/>
      <c r="X1949" s="199"/>
      <c r="Y1949" s="199"/>
      <c r="Z1949" s="199"/>
      <c r="AA1949" s="199"/>
      <c r="AB1949" s="199"/>
      <c r="AC1949" s="199"/>
      <c r="AD1949" s="199"/>
      <c r="AE1949" s="199"/>
      <c r="AF1949" s="199"/>
      <c r="AG1949" s="199"/>
      <c r="AH1949" s="199"/>
    </row>
    <row r="1950" spans="1:45" ht="12.75" hidden="1" customHeight="1">
      <c r="C1950" s="230" t="s">
        <v>228</v>
      </c>
      <c r="D1950" s="230"/>
      <c r="E1950" s="230"/>
      <c r="F1950" s="230"/>
      <c r="G1950" s="230"/>
      <c r="H1950" s="230"/>
      <c r="I1950" s="230"/>
      <c r="J1950" s="230"/>
      <c r="K1950" s="230"/>
      <c r="L1950" s="230"/>
      <c r="M1950" s="230"/>
      <c r="N1950" s="230"/>
      <c r="O1950" s="230"/>
      <c r="P1950" s="230"/>
      <c r="Q1950" s="230"/>
      <c r="R1950" s="230"/>
      <c r="S1950" s="230"/>
      <c r="T1950" s="230"/>
      <c r="U1950" s="231"/>
      <c r="V1950" s="231"/>
      <c r="W1950" s="231"/>
      <c r="X1950" s="231"/>
      <c r="Y1950" s="231"/>
      <c r="Z1950" s="231"/>
      <c r="AA1950" s="231"/>
      <c r="AB1950" s="231"/>
      <c r="AC1950" s="231"/>
      <c r="AD1950" s="231"/>
      <c r="AE1950" s="231"/>
      <c r="AF1950" s="231"/>
      <c r="AG1950" s="231"/>
      <c r="AH1950" s="231"/>
    </row>
    <row r="1951" spans="1:45" ht="12.75" hidden="1" customHeight="1"/>
    <row r="1952" spans="1:45" ht="12.75" customHeight="1">
      <c r="A1952" s="281" t="s">
        <v>496</v>
      </c>
      <c r="C1952" s="260" t="s">
        <v>497</v>
      </c>
      <c r="D1952" s="260"/>
      <c r="E1952" s="260"/>
      <c r="F1952" s="260"/>
      <c r="G1952" s="260"/>
      <c r="H1952" s="260"/>
      <c r="I1952" s="260"/>
      <c r="J1952" s="260"/>
      <c r="K1952" s="260"/>
      <c r="L1952" s="260"/>
      <c r="M1952" s="260"/>
      <c r="N1952" s="260"/>
      <c r="O1952" s="260"/>
      <c r="P1952" s="260"/>
      <c r="Q1952" s="260"/>
      <c r="R1952" s="260"/>
      <c r="S1952" s="260"/>
      <c r="T1952" s="260"/>
      <c r="U1952" s="260"/>
      <c r="V1952" s="260"/>
      <c r="W1952" s="260"/>
      <c r="X1952" s="260"/>
      <c r="Y1952" s="260"/>
      <c r="Z1952" s="260"/>
      <c r="AA1952" s="260"/>
      <c r="AB1952" s="260"/>
      <c r="AC1952" s="260"/>
      <c r="AD1952" s="260"/>
      <c r="AE1952" s="260"/>
      <c r="AF1952" s="260"/>
      <c r="AG1952" s="260"/>
      <c r="AH1952" s="260"/>
      <c r="AI1952" s="260"/>
      <c r="AJ1952" s="260"/>
      <c r="AK1952" s="260"/>
      <c r="AL1952" s="260"/>
      <c r="AM1952" s="260"/>
      <c r="AN1952" s="260"/>
      <c r="AO1952" s="260"/>
      <c r="AP1952" s="260"/>
      <c r="AQ1952" s="260"/>
      <c r="AR1952" s="260"/>
      <c r="AS1952" s="260"/>
    </row>
    <row r="1953" spans="1:45" ht="12.75" customHeight="1">
      <c r="A1953" s="281"/>
      <c r="C1953" s="260"/>
      <c r="D1953" s="260"/>
      <c r="E1953" s="260"/>
      <c r="F1953" s="260"/>
      <c r="G1953" s="260"/>
      <c r="H1953" s="260"/>
      <c r="I1953" s="260"/>
      <c r="J1953" s="260"/>
      <c r="K1953" s="260"/>
      <c r="L1953" s="260"/>
      <c r="M1953" s="260"/>
      <c r="N1953" s="260"/>
      <c r="O1953" s="260"/>
      <c r="P1953" s="260"/>
      <c r="Q1953" s="260"/>
      <c r="R1953" s="260"/>
      <c r="S1953" s="260"/>
      <c r="T1953" s="260"/>
      <c r="U1953" s="260"/>
      <c r="V1953" s="260"/>
      <c r="W1953" s="260"/>
      <c r="X1953" s="260"/>
      <c r="Y1953" s="260"/>
      <c r="Z1953" s="260"/>
      <c r="AA1953" s="260"/>
      <c r="AB1953" s="260"/>
      <c r="AC1953" s="260"/>
      <c r="AD1953" s="260"/>
      <c r="AE1953" s="260"/>
      <c r="AF1953" s="260"/>
      <c r="AG1953" s="260"/>
      <c r="AH1953" s="260"/>
      <c r="AI1953" s="260"/>
      <c r="AJ1953" s="260"/>
      <c r="AK1953" s="260"/>
      <c r="AL1953" s="260"/>
      <c r="AM1953" s="260"/>
      <c r="AN1953" s="260"/>
      <c r="AO1953" s="260"/>
      <c r="AP1953" s="260"/>
      <c r="AQ1953" s="260"/>
      <c r="AR1953" s="260"/>
      <c r="AS1953" s="260"/>
    </row>
    <row r="1954" spans="1:45" ht="12.75" customHeight="1">
      <c r="A1954" s="281"/>
      <c r="C1954" s="260"/>
      <c r="D1954" s="260"/>
      <c r="E1954" s="260"/>
      <c r="F1954" s="260"/>
      <c r="G1954" s="260"/>
      <c r="H1954" s="260"/>
      <c r="I1954" s="260"/>
      <c r="J1954" s="260"/>
      <c r="K1954" s="260"/>
      <c r="L1954" s="260"/>
      <c r="M1954" s="260"/>
      <c r="N1954" s="260"/>
      <c r="O1954" s="260"/>
      <c r="P1954" s="260"/>
      <c r="Q1954" s="260"/>
      <c r="R1954" s="260"/>
      <c r="S1954" s="260"/>
      <c r="T1954" s="260"/>
      <c r="U1954" s="260"/>
      <c r="V1954" s="260"/>
      <c r="W1954" s="260"/>
      <c r="X1954" s="260"/>
      <c r="Y1954" s="260"/>
      <c r="Z1954" s="260"/>
      <c r="AA1954" s="260"/>
      <c r="AB1954" s="260"/>
      <c r="AC1954" s="260"/>
      <c r="AD1954" s="260"/>
      <c r="AE1954" s="260"/>
      <c r="AF1954" s="260"/>
      <c r="AG1954" s="260"/>
      <c r="AH1954" s="260"/>
      <c r="AI1954" s="260"/>
      <c r="AJ1954" s="260"/>
      <c r="AK1954" s="260"/>
      <c r="AL1954" s="260"/>
      <c r="AM1954" s="260"/>
      <c r="AN1954" s="260"/>
      <c r="AO1954" s="260"/>
      <c r="AP1954" s="260"/>
      <c r="AQ1954" s="260"/>
      <c r="AR1954" s="260"/>
      <c r="AS1954" s="260"/>
    </row>
    <row r="1955" spans="1:45" ht="12.75" customHeight="1">
      <c r="A1955" s="137"/>
      <c r="C1955" s="238" t="s">
        <v>1550</v>
      </c>
      <c r="D1955" s="238"/>
      <c r="E1955" s="238"/>
      <c r="F1955" s="238"/>
      <c r="G1955" s="238"/>
      <c r="H1955" s="238"/>
      <c r="I1955" s="238"/>
      <c r="J1955" s="238"/>
      <c r="K1955" s="238"/>
      <c r="L1955" s="238"/>
      <c r="M1955" s="238"/>
      <c r="N1955" s="238"/>
      <c r="O1955" s="238"/>
      <c r="P1955" s="238"/>
      <c r="Q1955" s="238"/>
      <c r="R1955" s="238"/>
      <c r="S1955" s="238"/>
      <c r="T1955" s="238"/>
      <c r="U1955" s="238"/>
      <c r="V1955" s="238"/>
      <c r="W1955" s="238"/>
      <c r="X1955" s="238"/>
      <c r="Y1955" s="238"/>
      <c r="Z1955" s="238"/>
      <c r="AA1955" s="238"/>
      <c r="AB1955" s="238"/>
      <c r="AC1955" s="238"/>
      <c r="AD1955" s="238"/>
      <c r="AE1955" s="238"/>
      <c r="AF1955" s="238"/>
      <c r="AG1955" s="238"/>
      <c r="AH1955" s="238"/>
      <c r="AI1955" s="238"/>
      <c r="AJ1955" s="238"/>
      <c r="AK1955" s="238"/>
      <c r="AL1955" s="238"/>
      <c r="AM1955" s="238"/>
      <c r="AN1955" s="238"/>
      <c r="AO1955" s="238"/>
      <c r="AP1955" s="238"/>
      <c r="AQ1955" s="238"/>
      <c r="AR1955" s="238"/>
      <c r="AS1955" s="238"/>
    </row>
    <row r="1956" spans="1:45" ht="12.75" customHeight="1">
      <c r="A1956" s="137"/>
      <c r="C1956" s="138"/>
      <c r="D1956" s="138"/>
      <c r="E1956" s="138"/>
      <c r="F1956" s="138"/>
      <c r="G1956" s="138"/>
      <c r="H1956" s="138"/>
      <c r="I1956" s="138"/>
      <c r="J1956" s="138"/>
      <c r="K1956" s="138"/>
      <c r="L1956" s="138"/>
      <c r="M1956" s="138"/>
      <c r="N1956" s="138"/>
      <c r="O1956" s="138"/>
      <c r="P1956" s="138"/>
      <c r="Q1956" s="138"/>
      <c r="R1956" s="138"/>
      <c r="S1956" s="138"/>
      <c r="T1956" s="138"/>
      <c r="U1956" s="138"/>
      <c r="V1956" s="138"/>
      <c r="W1956" s="138"/>
      <c r="X1956" s="138"/>
      <c r="Y1956" s="138"/>
      <c r="Z1956" s="138"/>
      <c r="AA1956" s="138"/>
      <c r="AB1956" s="138"/>
      <c r="AC1956" s="138"/>
      <c r="AD1956" s="138"/>
      <c r="AE1956" s="138"/>
      <c r="AF1956" s="138"/>
      <c r="AG1956" s="138"/>
      <c r="AH1956" s="138"/>
      <c r="AI1956" s="138"/>
      <c r="AJ1956" s="138"/>
      <c r="AK1956" s="138"/>
      <c r="AL1956" s="138"/>
      <c r="AM1956" s="138"/>
      <c r="AN1956" s="138"/>
      <c r="AO1956" s="138"/>
      <c r="AP1956" s="138"/>
      <c r="AQ1956" s="138"/>
      <c r="AR1956" s="138"/>
      <c r="AS1956" s="138"/>
    </row>
    <row r="1957" spans="1:45" ht="12.75" hidden="1" customHeight="1">
      <c r="A1957" s="11"/>
      <c r="C1957" s="69" t="s">
        <v>1278</v>
      </c>
    </row>
    <row r="1958" spans="1:45" ht="12.75" hidden="1" customHeight="1">
      <c r="A1958" s="11"/>
      <c r="C1958" s="282" t="s">
        <v>1241</v>
      </c>
      <c r="D1958" s="282"/>
      <c r="E1958" s="282"/>
      <c r="F1958" s="282"/>
      <c r="G1958" s="282"/>
      <c r="H1958" s="282"/>
      <c r="I1958" s="282"/>
      <c r="J1958" s="282"/>
      <c r="K1958" s="282"/>
      <c r="L1958" s="282"/>
      <c r="M1958" s="282"/>
      <c r="N1958" s="282"/>
      <c r="O1958" s="282"/>
      <c r="P1958" s="282"/>
      <c r="Q1958" s="282"/>
      <c r="R1958" s="282"/>
      <c r="S1958" s="282"/>
      <c r="T1958" s="282"/>
      <c r="U1958" s="282"/>
      <c r="V1958" s="282"/>
      <c r="W1958" s="282"/>
      <c r="X1958" s="282"/>
      <c r="Y1958" s="282"/>
      <c r="Z1958" s="282"/>
      <c r="AA1958" s="282"/>
      <c r="AB1958" s="282"/>
      <c r="AC1958" s="282"/>
      <c r="AD1958" s="282"/>
      <c r="AE1958" s="282"/>
      <c r="AF1958" s="282"/>
      <c r="AG1958" s="282"/>
      <c r="AH1958" s="282"/>
      <c r="AI1958" s="282"/>
      <c r="AJ1958" s="282"/>
      <c r="AK1958" s="282"/>
      <c r="AL1958" s="282"/>
      <c r="AM1958" s="282"/>
      <c r="AN1958" s="282"/>
      <c r="AO1958" s="282"/>
      <c r="AP1958" s="282"/>
      <c r="AQ1958" s="282"/>
      <c r="AR1958" s="282"/>
      <c r="AS1958" s="282"/>
    </row>
    <row r="1959" spans="1:45" ht="12.75" hidden="1" customHeight="1">
      <c r="A1959" s="11"/>
      <c r="C1959" s="282"/>
      <c r="D1959" s="282"/>
      <c r="E1959" s="282"/>
      <c r="F1959" s="282"/>
      <c r="G1959" s="282"/>
      <c r="H1959" s="282"/>
      <c r="I1959" s="282"/>
      <c r="J1959" s="282"/>
      <c r="K1959" s="282"/>
      <c r="L1959" s="282"/>
      <c r="M1959" s="282"/>
      <c r="N1959" s="282"/>
      <c r="O1959" s="282"/>
      <c r="P1959" s="282"/>
      <c r="Q1959" s="282"/>
      <c r="R1959" s="282"/>
      <c r="S1959" s="282"/>
      <c r="T1959" s="282"/>
      <c r="U1959" s="282"/>
      <c r="V1959" s="282"/>
      <c r="W1959" s="282"/>
      <c r="X1959" s="282"/>
      <c r="Y1959" s="282"/>
      <c r="Z1959" s="282"/>
      <c r="AA1959" s="282"/>
      <c r="AB1959" s="282"/>
      <c r="AC1959" s="282"/>
      <c r="AD1959" s="282"/>
      <c r="AE1959" s="282"/>
      <c r="AF1959" s="282"/>
      <c r="AG1959" s="282"/>
      <c r="AH1959" s="282"/>
      <c r="AI1959" s="282"/>
      <c r="AJ1959" s="282"/>
      <c r="AK1959" s="282"/>
      <c r="AL1959" s="282"/>
      <c r="AM1959" s="282"/>
      <c r="AN1959" s="282"/>
      <c r="AO1959" s="282"/>
      <c r="AP1959" s="282"/>
      <c r="AQ1959" s="282"/>
      <c r="AR1959" s="282"/>
      <c r="AS1959" s="282"/>
    </row>
    <row r="1960" spans="1:45" ht="12.75" hidden="1" customHeight="1">
      <c r="A1960" s="11"/>
      <c r="C1960" s="113"/>
      <c r="D1960" s="113"/>
      <c r="E1960" s="113"/>
      <c r="F1960" s="113"/>
      <c r="G1960" s="113"/>
      <c r="H1960" s="113"/>
      <c r="I1960" s="113"/>
      <c r="J1960" s="113"/>
      <c r="K1960" s="113"/>
      <c r="L1960" s="113"/>
      <c r="M1960" s="113"/>
      <c r="N1960" s="113"/>
    </row>
    <row r="1961" spans="1:45" ht="12.75" hidden="1" customHeight="1">
      <c r="A1961" s="11"/>
      <c r="C1961" s="282" t="s">
        <v>1242</v>
      </c>
      <c r="D1961" s="282"/>
      <c r="E1961" s="282"/>
      <c r="F1961" s="282"/>
      <c r="G1961" s="282"/>
      <c r="H1961" s="282"/>
      <c r="I1961" s="282"/>
      <c r="J1961" s="282"/>
      <c r="K1961" s="282"/>
      <c r="L1961" s="282"/>
      <c r="M1961" s="282"/>
      <c r="N1961" s="282"/>
      <c r="O1961" s="282"/>
      <c r="P1961" s="282"/>
      <c r="Q1961" s="282"/>
      <c r="R1961" s="282"/>
      <c r="S1961" s="282"/>
      <c r="T1961" s="282"/>
      <c r="U1961" s="282"/>
      <c r="V1961" s="282"/>
      <c r="W1961" s="282"/>
      <c r="X1961" s="282"/>
      <c r="Y1961" s="282"/>
      <c r="Z1961" s="282"/>
      <c r="AA1961" s="282"/>
      <c r="AB1961" s="282"/>
      <c r="AC1961" s="282"/>
      <c r="AD1961" s="282"/>
      <c r="AE1961" s="282"/>
      <c r="AF1961" s="282"/>
      <c r="AG1961" s="282"/>
      <c r="AH1961" s="282"/>
      <c r="AI1961" s="282"/>
      <c r="AJ1961" s="282"/>
      <c r="AK1961" s="282"/>
      <c r="AL1961" s="282"/>
      <c r="AM1961" s="282"/>
      <c r="AN1961" s="282"/>
      <c r="AO1961" s="282"/>
      <c r="AP1961" s="282"/>
      <c r="AQ1961" s="282"/>
      <c r="AR1961" s="282"/>
      <c r="AS1961" s="282"/>
    </row>
    <row r="1962" spans="1:45" ht="12.75" hidden="1" customHeight="1">
      <c r="A1962" s="11"/>
      <c r="C1962" s="282"/>
      <c r="D1962" s="282"/>
      <c r="E1962" s="282"/>
      <c r="F1962" s="282"/>
      <c r="G1962" s="282"/>
      <c r="H1962" s="282"/>
      <c r="I1962" s="282"/>
      <c r="J1962" s="282"/>
      <c r="K1962" s="282"/>
      <c r="L1962" s="282"/>
      <c r="M1962" s="282"/>
      <c r="N1962" s="282"/>
      <c r="O1962" s="282"/>
      <c r="P1962" s="282"/>
      <c r="Q1962" s="282"/>
      <c r="R1962" s="282"/>
      <c r="S1962" s="282"/>
      <c r="T1962" s="282"/>
      <c r="U1962" s="282"/>
      <c r="V1962" s="282"/>
      <c r="W1962" s="282"/>
      <c r="X1962" s="282"/>
      <c r="Y1962" s="282"/>
      <c r="Z1962" s="282"/>
      <c r="AA1962" s="282"/>
      <c r="AB1962" s="282"/>
      <c r="AC1962" s="282"/>
      <c r="AD1962" s="282"/>
      <c r="AE1962" s="282"/>
      <c r="AF1962" s="282"/>
      <c r="AG1962" s="282"/>
      <c r="AH1962" s="282"/>
      <c r="AI1962" s="282"/>
      <c r="AJ1962" s="282"/>
      <c r="AK1962" s="282"/>
      <c r="AL1962" s="282"/>
      <c r="AM1962" s="282"/>
      <c r="AN1962" s="282"/>
      <c r="AO1962" s="282"/>
      <c r="AP1962" s="282"/>
      <c r="AQ1962" s="282"/>
      <c r="AR1962" s="282"/>
      <c r="AS1962" s="282"/>
    </row>
    <row r="1963" spans="1:45" ht="12.75" hidden="1" customHeight="1">
      <c r="A1963" s="11"/>
    </row>
    <row r="1964" spans="1:45" ht="12.75" hidden="1" customHeight="1">
      <c r="A1964" s="11"/>
      <c r="C1964" s="208" t="s">
        <v>498</v>
      </c>
      <c r="D1964" s="208"/>
      <c r="E1964" s="208"/>
      <c r="F1964" s="208"/>
      <c r="G1964" s="208"/>
      <c r="H1964" s="208"/>
      <c r="I1964" s="208"/>
      <c r="J1964" s="208"/>
      <c r="K1964" s="208"/>
      <c r="L1964" s="208"/>
      <c r="M1964" s="208"/>
      <c r="N1964" s="208"/>
      <c r="O1964" s="208"/>
      <c r="P1964" s="208"/>
      <c r="Q1964" s="208"/>
      <c r="R1964" s="208"/>
      <c r="S1964" s="208"/>
      <c r="T1964" s="208"/>
      <c r="U1964" s="208"/>
      <c r="V1964" s="208"/>
      <c r="W1964" s="208"/>
      <c r="X1964" s="208"/>
      <c r="Y1964" s="208"/>
      <c r="Z1964" s="208"/>
      <c r="AA1964" s="208"/>
      <c r="AB1964" s="208"/>
      <c r="AC1964" s="208"/>
      <c r="AD1964" s="208"/>
      <c r="AE1964" s="208"/>
      <c r="AF1964" s="208"/>
      <c r="AG1964" s="208"/>
      <c r="AH1964" s="208"/>
      <c r="AI1964" s="208"/>
      <c r="AJ1964" s="208"/>
      <c r="AK1964" s="208"/>
      <c r="AL1964" s="208"/>
      <c r="AM1964" s="208"/>
      <c r="AN1964" s="208"/>
      <c r="AO1964" s="208"/>
      <c r="AP1964" s="208"/>
      <c r="AQ1964" s="208"/>
      <c r="AR1964" s="208"/>
      <c r="AS1964" s="208"/>
    </row>
    <row r="1965" spans="1:45" ht="12.75" hidden="1" customHeight="1">
      <c r="A1965" s="11"/>
      <c r="C1965" s="69" t="s">
        <v>1279</v>
      </c>
    </row>
    <row r="1966" spans="1:45" ht="12.75" hidden="1" customHeight="1">
      <c r="C1966" s="190" t="s">
        <v>229</v>
      </c>
      <c r="D1966" s="190"/>
      <c r="E1966" s="190"/>
      <c r="F1966" s="190"/>
      <c r="G1966" s="190"/>
      <c r="H1966" s="190"/>
      <c r="I1966" s="234" t="s">
        <v>230</v>
      </c>
      <c r="J1966" s="234"/>
      <c r="K1966" s="234"/>
      <c r="L1966" s="234"/>
      <c r="M1966" s="234"/>
      <c r="N1966" s="234"/>
      <c r="O1966" s="234"/>
      <c r="P1966" s="234"/>
      <c r="Q1966" s="234"/>
      <c r="R1966" s="234"/>
      <c r="S1966" s="234"/>
      <c r="T1966" s="234"/>
      <c r="U1966" s="234"/>
      <c r="V1966" s="234"/>
      <c r="W1966" s="234"/>
      <c r="X1966" s="234" t="s">
        <v>1397</v>
      </c>
      <c r="Y1966" s="234"/>
      <c r="Z1966" s="234"/>
      <c r="AA1966" s="234"/>
      <c r="AB1966" s="234"/>
      <c r="AC1966" s="234"/>
      <c r="AD1966" s="234"/>
      <c r="AE1966" s="234"/>
      <c r="AF1966" s="234"/>
      <c r="AG1966" s="234"/>
      <c r="AH1966" s="234"/>
      <c r="AI1966" s="234"/>
      <c r="AJ1966" s="234"/>
      <c r="AK1966" s="234"/>
      <c r="AL1966" s="234"/>
    </row>
    <row r="1967" spans="1:45" ht="12.75" hidden="1" customHeight="1">
      <c r="C1967" s="190"/>
      <c r="D1967" s="190"/>
      <c r="E1967" s="190"/>
      <c r="F1967" s="190"/>
      <c r="G1967" s="190"/>
      <c r="H1967" s="190"/>
      <c r="I1967" s="234"/>
      <c r="J1967" s="234"/>
      <c r="K1967" s="234"/>
      <c r="L1967" s="234"/>
      <c r="M1967" s="234"/>
      <c r="N1967" s="234"/>
      <c r="O1967" s="234"/>
      <c r="P1967" s="234"/>
      <c r="Q1967" s="234"/>
      <c r="R1967" s="234"/>
      <c r="S1967" s="234"/>
      <c r="T1967" s="234"/>
      <c r="U1967" s="234"/>
      <c r="V1967" s="234"/>
      <c r="W1967" s="234"/>
      <c r="X1967" s="234"/>
      <c r="Y1967" s="234"/>
      <c r="Z1967" s="234"/>
      <c r="AA1967" s="234"/>
      <c r="AB1967" s="234"/>
      <c r="AC1967" s="234"/>
      <c r="AD1967" s="234"/>
      <c r="AE1967" s="234"/>
      <c r="AF1967" s="234"/>
      <c r="AG1967" s="234"/>
      <c r="AH1967" s="234"/>
      <c r="AI1967" s="234"/>
      <c r="AJ1967" s="234"/>
      <c r="AK1967" s="234"/>
      <c r="AL1967" s="234"/>
    </row>
    <row r="1968" spans="1:45" ht="12.75" hidden="1" customHeight="1">
      <c r="C1968" s="190"/>
      <c r="D1968" s="190"/>
      <c r="E1968" s="190"/>
      <c r="F1968" s="190"/>
      <c r="G1968" s="190"/>
      <c r="H1968" s="190"/>
      <c r="I1968" s="234" t="s">
        <v>1398</v>
      </c>
      <c r="J1968" s="234"/>
      <c r="K1968" s="234"/>
      <c r="L1968" s="234"/>
      <c r="M1968" s="234"/>
      <c r="N1968" s="234" t="s">
        <v>1399</v>
      </c>
      <c r="O1968" s="234"/>
      <c r="P1968" s="234"/>
      <c r="Q1968" s="234"/>
      <c r="R1968" s="234"/>
      <c r="S1968" s="234" t="s">
        <v>231</v>
      </c>
      <c r="T1968" s="234"/>
      <c r="U1968" s="234"/>
      <c r="V1968" s="234"/>
      <c r="W1968" s="234"/>
      <c r="X1968" s="234" t="s">
        <v>1398</v>
      </c>
      <c r="Y1968" s="234"/>
      <c r="Z1968" s="234"/>
      <c r="AA1968" s="234"/>
      <c r="AB1968" s="234"/>
      <c r="AC1968" s="234" t="s">
        <v>1399</v>
      </c>
      <c r="AD1968" s="234"/>
      <c r="AE1968" s="234"/>
      <c r="AF1968" s="234"/>
      <c r="AG1968" s="234"/>
      <c r="AH1968" s="234" t="s">
        <v>231</v>
      </c>
      <c r="AI1968" s="234"/>
      <c r="AJ1968" s="234"/>
      <c r="AK1968" s="234"/>
      <c r="AL1968" s="234"/>
    </row>
    <row r="1969" spans="3:38" ht="12.75" hidden="1" customHeight="1">
      <c r="C1969" s="190"/>
      <c r="D1969" s="190"/>
      <c r="E1969" s="190"/>
      <c r="F1969" s="190"/>
      <c r="G1969" s="190"/>
      <c r="H1969" s="190"/>
      <c r="I1969" s="234"/>
      <c r="J1969" s="234"/>
      <c r="K1969" s="234"/>
      <c r="L1969" s="234"/>
      <c r="M1969" s="234"/>
      <c r="N1969" s="234"/>
      <c r="O1969" s="234"/>
      <c r="P1969" s="234"/>
      <c r="Q1969" s="234"/>
      <c r="R1969" s="234"/>
      <c r="S1969" s="234"/>
      <c r="T1969" s="234"/>
      <c r="U1969" s="234"/>
      <c r="V1969" s="234"/>
      <c r="W1969" s="234"/>
      <c r="X1969" s="234"/>
      <c r="Y1969" s="234"/>
      <c r="Z1969" s="234"/>
      <c r="AA1969" s="234"/>
      <c r="AB1969" s="234"/>
      <c r="AC1969" s="234"/>
      <c r="AD1969" s="234"/>
      <c r="AE1969" s="234"/>
      <c r="AF1969" s="234"/>
      <c r="AG1969" s="234"/>
      <c r="AH1969" s="234"/>
      <c r="AI1969" s="234"/>
      <c r="AJ1969" s="234"/>
      <c r="AK1969" s="234"/>
      <c r="AL1969" s="234"/>
    </row>
    <row r="1970" spans="3:38" ht="12.75" hidden="1" customHeight="1">
      <c r="C1970" s="190"/>
      <c r="D1970" s="190"/>
      <c r="E1970" s="190"/>
      <c r="F1970" s="190"/>
      <c r="G1970" s="190"/>
      <c r="H1970" s="190"/>
      <c r="I1970" s="283" t="s">
        <v>232</v>
      </c>
      <c r="J1970" s="283"/>
      <c r="K1970" s="283"/>
      <c r="L1970" s="283"/>
      <c r="M1970" s="283"/>
      <c r="N1970" s="283"/>
      <c r="O1970" s="283"/>
      <c r="P1970" s="283"/>
      <c r="Q1970" s="283"/>
      <c r="R1970" s="283"/>
      <c r="S1970" s="283"/>
      <c r="T1970" s="283"/>
      <c r="U1970" s="283"/>
      <c r="V1970" s="283"/>
      <c r="W1970" s="283"/>
      <c r="X1970" s="283" t="s">
        <v>232</v>
      </c>
      <c r="Y1970" s="283"/>
      <c r="Z1970" s="283"/>
      <c r="AA1970" s="283"/>
      <c r="AB1970" s="283"/>
      <c r="AC1970" s="283"/>
      <c r="AD1970" s="283"/>
      <c r="AE1970" s="283"/>
      <c r="AF1970" s="283"/>
      <c r="AG1970" s="283"/>
      <c r="AH1970" s="283"/>
      <c r="AI1970" s="283"/>
      <c r="AJ1970" s="283"/>
      <c r="AK1970" s="283"/>
      <c r="AL1970" s="283"/>
    </row>
    <row r="1971" spans="3:38" ht="12.75" hidden="1" customHeight="1">
      <c r="C1971" s="190"/>
      <c r="D1971" s="190"/>
      <c r="E1971" s="190"/>
      <c r="F1971" s="190"/>
      <c r="G1971" s="190"/>
      <c r="H1971" s="190"/>
      <c r="I1971" s="283" t="s">
        <v>233</v>
      </c>
      <c r="J1971" s="283"/>
      <c r="K1971" s="283"/>
      <c r="L1971" s="283"/>
      <c r="M1971" s="283"/>
      <c r="N1971" s="283"/>
      <c r="O1971" s="283"/>
      <c r="P1971" s="283"/>
      <c r="Q1971" s="283"/>
      <c r="R1971" s="283"/>
      <c r="S1971" s="283"/>
      <c r="T1971" s="283"/>
      <c r="U1971" s="283"/>
      <c r="V1971" s="283"/>
      <c r="W1971" s="283"/>
      <c r="X1971" s="283" t="s">
        <v>233</v>
      </c>
      <c r="Y1971" s="283"/>
      <c r="Z1971" s="283"/>
      <c r="AA1971" s="283"/>
      <c r="AB1971" s="283"/>
      <c r="AC1971" s="283"/>
      <c r="AD1971" s="283"/>
      <c r="AE1971" s="283"/>
      <c r="AF1971" s="283"/>
      <c r="AG1971" s="283"/>
      <c r="AH1971" s="283"/>
      <c r="AI1971" s="283"/>
      <c r="AJ1971" s="283"/>
      <c r="AK1971" s="283"/>
      <c r="AL1971" s="283"/>
    </row>
    <row r="1972" spans="3:38" ht="12.75" hidden="1" customHeight="1">
      <c r="C1972" s="191"/>
      <c r="D1972" s="191"/>
      <c r="E1972" s="191"/>
      <c r="F1972" s="191"/>
      <c r="G1972" s="191"/>
      <c r="H1972" s="191"/>
      <c r="I1972" s="284"/>
      <c r="J1972" s="284"/>
      <c r="K1972" s="284"/>
      <c r="L1972" s="284"/>
      <c r="M1972" s="284"/>
      <c r="N1972" s="284"/>
      <c r="O1972" s="284"/>
      <c r="P1972" s="284"/>
      <c r="Q1972" s="284"/>
      <c r="R1972" s="284"/>
      <c r="S1972" s="284"/>
      <c r="T1972" s="284"/>
      <c r="U1972" s="284"/>
      <c r="V1972" s="284"/>
      <c r="W1972" s="284"/>
      <c r="X1972" s="284"/>
      <c r="Y1972" s="284"/>
      <c r="Z1972" s="284"/>
      <c r="AA1972" s="284"/>
      <c r="AB1972" s="284"/>
      <c r="AC1972" s="284"/>
      <c r="AD1972" s="284"/>
      <c r="AE1972" s="284"/>
      <c r="AF1972" s="284"/>
      <c r="AG1972" s="284"/>
      <c r="AH1972" s="284"/>
      <c r="AI1972" s="284"/>
      <c r="AJ1972" s="284"/>
      <c r="AK1972" s="284"/>
      <c r="AL1972" s="284"/>
    </row>
    <row r="1973" spans="3:38" ht="12.75" hidden="1" customHeight="1">
      <c r="C1973" s="258" t="s">
        <v>234</v>
      </c>
      <c r="D1973" s="258"/>
      <c r="E1973" s="258"/>
      <c r="F1973" s="258"/>
      <c r="G1973" s="258"/>
      <c r="H1973" s="258"/>
      <c r="I1973" s="265"/>
      <c r="J1973" s="265"/>
      <c r="K1973" s="265"/>
      <c r="L1973" s="265"/>
      <c r="M1973" s="265"/>
      <c r="N1973" s="265"/>
      <c r="O1973" s="265"/>
      <c r="P1973" s="265"/>
      <c r="Q1973" s="265"/>
      <c r="R1973" s="265"/>
      <c r="S1973" s="265"/>
      <c r="T1973" s="265"/>
      <c r="U1973" s="265"/>
      <c r="V1973" s="265"/>
      <c r="W1973" s="265"/>
      <c r="X1973" s="265"/>
      <c r="Y1973" s="265"/>
      <c r="Z1973" s="265"/>
      <c r="AA1973" s="265"/>
      <c r="AB1973" s="265"/>
      <c r="AC1973" s="265"/>
      <c r="AD1973" s="265"/>
      <c r="AE1973" s="265"/>
      <c r="AF1973" s="265"/>
      <c r="AG1973" s="265"/>
      <c r="AH1973" s="265"/>
      <c r="AI1973" s="265"/>
      <c r="AJ1973" s="265"/>
      <c r="AK1973" s="265"/>
      <c r="AL1973" s="265"/>
    </row>
    <row r="1974" spans="3:38" ht="12.75" hidden="1" customHeight="1">
      <c r="C1974" s="261"/>
      <c r="D1974" s="261"/>
      <c r="E1974" s="261"/>
      <c r="F1974" s="261"/>
      <c r="G1974" s="261"/>
      <c r="H1974" s="261"/>
      <c r="I1974" s="231"/>
      <c r="J1974" s="231"/>
      <c r="K1974" s="231"/>
      <c r="L1974" s="231"/>
      <c r="M1974" s="231"/>
      <c r="N1974" s="231"/>
      <c r="O1974" s="231"/>
      <c r="P1974" s="231"/>
      <c r="Q1974" s="231"/>
      <c r="R1974" s="231"/>
      <c r="S1974" s="231"/>
      <c r="T1974" s="231"/>
      <c r="U1974" s="231"/>
      <c r="V1974" s="231"/>
      <c r="W1974" s="231"/>
      <c r="X1974" s="231"/>
      <c r="Y1974" s="231"/>
      <c r="Z1974" s="231"/>
      <c r="AA1974" s="231"/>
      <c r="AB1974" s="231"/>
      <c r="AC1974" s="231"/>
      <c r="AD1974" s="231"/>
      <c r="AE1974" s="231"/>
      <c r="AF1974" s="231"/>
      <c r="AG1974" s="231"/>
      <c r="AH1974" s="231"/>
      <c r="AI1974" s="231"/>
      <c r="AJ1974" s="231"/>
      <c r="AK1974" s="231"/>
      <c r="AL1974" s="231"/>
    </row>
    <row r="1975" spans="3:38" ht="12.75" hidden="1" customHeight="1">
      <c r="C1975" s="258" t="s">
        <v>235</v>
      </c>
      <c r="D1975" s="258"/>
      <c r="E1975" s="258"/>
      <c r="F1975" s="258"/>
      <c r="G1975" s="258"/>
      <c r="H1975" s="258"/>
      <c r="I1975" s="265"/>
      <c r="J1975" s="265"/>
      <c r="K1975" s="265"/>
      <c r="L1975" s="265"/>
      <c r="M1975" s="265"/>
      <c r="N1975" s="265"/>
      <c r="O1975" s="265"/>
      <c r="P1975" s="265"/>
      <c r="Q1975" s="265"/>
      <c r="R1975" s="265"/>
      <c r="S1975" s="265"/>
      <c r="T1975" s="265"/>
      <c r="U1975" s="265"/>
      <c r="V1975" s="265"/>
      <c r="W1975" s="265"/>
      <c r="X1975" s="265"/>
      <c r="Y1975" s="265"/>
      <c r="Z1975" s="265"/>
      <c r="AA1975" s="265"/>
      <c r="AB1975" s="265"/>
      <c r="AC1975" s="265"/>
      <c r="AD1975" s="265"/>
      <c r="AE1975" s="265"/>
      <c r="AF1975" s="265"/>
      <c r="AG1975" s="265"/>
      <c r="AH1975" s="265"/>
      <c r="AI1975" s="265"/>
      <c r="AJ1975" s="265"/>
      <c r="AK1975" s="265"/>
      <c r="AL1975" s="265"/>
    </row>
    <row r="1976" spans="3:38" ht="12.75" hidden="1" customHeight="1">
      <c r="C1976" s="261"/>
      <c r="D1976" s="261"/>
      <c r="E1976" s="261"/>
      <c r="F1976" s="261"/>
      <c r="G1976" s="261"/>
      <c r="H1976" s="261"/>
      <c r="I1976" s="231"/>
      <c r="J1976" s="231"/>
      <c r="K1976" s="231"/>
      <c r="L1976" s="231"/>
      <c r="M1976" s="231"/>
      <c r="N1976" s="231"/>
      <c r="O1976" s="231"/>
      <c r="P1976" s="231"/>
      <c r="Q1976" s="231"/>
      <c r="R1976" s="231"/>
      <c r="S1976" s="231"/>
      <c r="T1976" s="231"/>
      <c r="U1976" s="231"/>
      <c r="V1976" s="231"/>
      <c r="W1976" s="231"/>
      <c r="X1976" s="231"/>
      <c r="Y1976" s="231"/>
      <c r="Z1976" s="231"/>
      <c r="AA1976" s="231"/>
      <c r="AB1976" s="231"/>
      <c r="AC1976" s="231"/>
      <c r="AD1976" s="231"/>
      <c r="AE1976" s="231"/>
      <c r="AF1976" s="231"/>
      <c r="AG1976" s="231"/>
      <c r="AH1976" s="231"/>
      <c r="AI1976" s="231"/>
      <c r="AJ1976" s="231"/>
      <c r="AK1976" s="231"/>
      <c r="AL1976" s="231"/>
    </row>
    <row r="1977" spans="3:38" ht="12.75" hidden="1" customHeight="1">
      <c r="C1977" s="258" t="s">
        <v>236</v>
      </c>
      <c r="D1977" s="258"/>
      <c r="E1977" s="258"/>
      <c r="F1977" s="258"/>
      <c r="G1977" s="258"/>
      <c r="H1977" s="258"/>
      <c r="I1977" s="265"/>
      <c r="J1977" s="265"/>
      <c r="K1977" s="265"/>
      <c r="L1977" s="265"/>
      <c r="M1977" s="265"/>
      <c r="N1977" s="265"/>
      <c r="O1977" s="265"/>
      <c r="P1977" s="265"/>
      <c r="Q1977" s="265"/>
      <c r="R1977" s="265"/>
      <c r="S1977" s="265"/>
      <c r="T1977" s="265"/>
      <c r="U1977" s="265"/>
      <c r="V1977" s="265"/>
      <c r="W1977" s="265"/>
      <c r="X1977" s="265"/>
      <c r="Y1977" s="265"/>
      <c r="Z1977" s="265"/>
      <c r="AA1977" s="265"/>
      <c r="AB1977" s="265"/>
      <c r="AC1977" s="265"/>
      <c r="AD1977" s="265"/>
      <c r="AE1977" s="265"/>
      <c r="AF1977" s="265"/>
      <c r="AG1977" s="265"/>
      <c r="AH1977" s="265"/>
      <c r="AI1977" s="265"/>
      <c r="AJ1977" s="265"/>
      <c r="AK1977" s="265"/>
      <c r="AL1977" s="265"/>
    </row>
    <row r="1978" spans="3:38" ht="12.75" hidden="1" customHeight="1">
      <c r="C1978" s="261"/>
      <c r="D1978" s="261"/>
      <c r="E1978" s="261"/>
      <c r="F1978" s="261"/>
      <c r="G1978" s="261"/>
      <c r="H1978" s="261"/>
      <c r="I1978" s="231"/>
      <c r="J1978" s="231"/>
      <c r="K1978" s="231"/>
      <c r="L1978" s="231"/>
      <c r="M1978" s="231"/>
      <c r="N1978" s="231"/>
      <c r="O1978" s="231"/>
      <c r="P1978" s="231"/>
      <c r="Q1978" s="231"/>
      <c r="R1978" s="231"/>
      <c r="S1978" s="231"/>
      <c r="T1978" s="231"/>
      <c r="U1978" s="231"/>
      <c r="V1978" s="231"/>
      <c r="W1978" s="231"/>
      <c r="X1978" s="231"/>
      <c r="Y1978" s="231"/>
      <c r="Z1978" s="231"/>
      <c r="AA1978" s="231"/>
      <c r="AB1978" s="231"/>
      <c r="AC1978" s="231"/>
      <c r="AD1978" s="231"/>
      <c r="AE1978" s="231"/>
      <c r="AF1978" s="231"/>
      <c r="AG1978" s="231"/>
      <c r="AH1978" s="231"/>
      <c r="AI1978" s="231"/>
      <c r="AJ1978" s="231"/>
      <c r="AK1978" s="231"/>
      <c r="AL1978" s="231"/>
    </row>
    <row r="1979" spans="3:38" ht="12.75" hidden="1" customHeight="1">
      <c r="C1979" s="258" t="s">
        <v>237</v>
      </c>
      <c r="D1979" s="258"/>
      <c r="E1979" s="258"/>
      <c r="F1979" s="258"/>
      <c r="G1979" s="258"/>
      <c r="H1979" s="258"/>
      <c r="I1979" s="265"/>
      <c r="J1979" s="265"/>
      <c r="K1979" s="265"/>
      <c r="L1979" s="265"/>
      <c r="M1979" s="265"/>
      <c r="N1979" s="265"/>
      <c r="O1979" s="265"/>
      <c r="P1979" s="265"/>
      <c r="Q1979" s="265"/>
      <c r="R1979" s="265"/>
      <c r="S1979" s="265"/>
      <c r="T1979" s="265"/>
      <c r="U1979" s="265"/>
      <c r="V1979" s="265"/>
      <c r="W1979" s="265"/>
      <c r="X1979" s="265"/>
      <c r="Y1979" s="265"/>
      <c r="Z1979" s="265"/>
      <c r="AA1979" s="265"/>
      <c r="AB1979" s="265"/>
      <c r="AC1979" s="265"/>
      <c r="AD1979" s="265"/>
      <c r="AE1979" s="265"/>
      <c r="AF1979" s="265"/>
      <c r="AG1979" s="265"/>
      <c r="AH1979" s="265"/>
      <c r="AI1979" s="265"/>
      <c r="AJ1979" s="265"/>
      <c r="AK1979" s="265"/>
      <c r="AL1979" s="265"/>
    </row>
    <row r="1980" spans="3:38" ht="12.75" hidden="1" customHeight="1">
      <c r="C1980" s="261"/>
      <c r="D1980" s="261"/>
      <c r="E1980" s="261"/>
      <c r="F1980" s="261"/>
      <c r="G1980" s="261"/>
      <c r="H1980" s="261"/>
      <c r="I1980" s="231"/>
      <c r="J1980" s="231"/>
      <c r="K1980" s="231"/>
      <c r="L1980" s="231"/>
      <c r="M1980" s="231"/>
      <c r="N1980" s="231"/>
      <c r="O1980" s="231"/>
      <c r="P1980" s="231"/>
      <c r="Q1980" s="231"/>
      <c r="R1980" s="231"/>
      <c r="S1980" s="231"/>
      <c r="T1980" s="231"/>
      <c r="U1980" s="231"/>
      <c r="V1980" s="231"/>
      <c r="W1980" s="231"/>
      <c r="X1980" s="231"/>
      <c r="Y1980" s="231"/>
      <c r="Z1980" s="231"/>
      <c r="AA1980" s="231"/>
      <c r="AB1980" s="231"/>
      <c r="AC1980" s="231"/>
      <c r="AD1980" s="231"/>
      <c r="AE1980" s="231"/>
      <c r="AF1980" s="231"/>
      <c r="AG1980" s="231"/>
      <c r="AH1980" s="231"/>
      <c r="AI1980" s="231"/>
      <c r="AJ1980" s="231"/>
      <c r="AK1980" s="231"/>
      <c r="AL1980" s="231"/>
    </row>
    <row r="1981" spans="3:38" ht="12.75" hidden="1" customHeight="1">
      <c r="C1981" s="258" t="s">
        <v>238</v>
      </c>
      <c r="D1981" s="258"/>
      <c r="E1981" s="258"/>
      <c r="F1981" s="258"/>
      <c r="G1981" s="258"/>
      <c r="H1981" s="258"/>
      <c r="I1981" s="265"/>
      <c r="J1981" s="265"/>
      <c r="K1981" s="265"/>
      <c r="L1981" s="265"/>
      <c r="M1981" s="265"/>
      <c r="N1981" s="265"/>
      <c r="O1981" s="265"/>
      <c r="P1981" s="265"/>
      <c r="Q1981" s="265"/>
      <c r="R1981" s="265"/>
      <c r="S1981" s="265"/>
      <c r="T1981" s="265"/>
      <c r="U1981" s="265"/>
      <c r="V1981" s="265"/>
      <c r="W1981" s="265"/>
      <c r="X1981" s="265"/>
      <c r="Y1981" s="265"/>
      <c r="Z1981" s="265"/>
      <c r="AA1981" s="265"/>
      <c r="AB1981" s="265"/>
      <c r="AC1981" s="265"/>
      <c r="AD1981" s="265"/>
      <c r="AE1981" s="265"/>
      <c r="AF1981" s="265"/>
      <c r="AG1981" s="265"/>
      <c r="AH1981" s="265"/>
      <c r="AI1981" s="265"/>
      <c r="AJ1981" s="265"/>
      <c r="AK1981" s="265"/>
      <c r="AL1981" s="265"/>
    </row>
    <row r="1982" spans="3:38" ht="12.75" hidden="1" customHeight="1">
      <c r="C1982" s="261"/>
      <c r="D1982" s="261"/>
      <c r="E1982" s="261"/>
      <c r="F1982" s="261"/>
      <c r="G1982" s="261"/>
      <c r="H1982" s="261"/>
      <c r="I1982" s="231"/>
      <c r="J1982" s="231"/>
      <c r="K1982" s="231"/>
      <c r="L1982" s="231"/>
      <c r="M1982" s="231"/>
      <c r="N1982" s="231"/>
      <c r="O1982" s="231"/>
      <c r="P1982" s="231"/>
      <c r="Q1982" s="231"/>
      <c r="R1982" s="231"/>
      <c r="S1982" s="231"/>
      <c r="T1982" s="231"/>
      <c r="U1982" s="231"/>
      <c r="V1982" s="231"/>
      <c r="W1982" s="231"/>
      <c r="X1982" s="231"/>
      <c r="Y1982" s="231"/>
      <c r="Z1982" s="231"/>
      <c r="AA1982" s="231"/>
      <c r="AB1982" s="231"/>
      <c r="AC1982" s="231"/>
      <c r="AD1982" s="231"/>
      <c r="AE1982" s="231"/>
      <c r="AF1982" s="231"/>
      <c r="AG1982" s="231"/>
      <c r="AH1982" s="231"/>
      <c r="AI1982" s="231"/>
      <c r="AJ1982" s="231"/>
      <c r="AK1982" s="231"/>
      <c r="AL1982" s="231"/>
    </row>
    <row r="1983" spans="3:38" ht="12.75" hidden="1" customHeight="1">
      <c r="C1983" s="258" t="s">
        <v>239</v>
      </c>
      <c r="D1983" s="258"/>
      <c r="E1983" s="258"/>
      <c r="F1983" s="258"/>
      <c r="G1983" s="258"/>
      <c r="H1983" s="258"/>
      <c r="I1983" s="265"/>
      <c r="J1983" s="265"/>
      <c r="K1983" s="265"/>
      <c r="L1983" s="265"/>
      <c r="M1983" s="265"/>
      <c r="N1983" s="265"/>
      <c r="O1983" s="265"/>
      <c r="P1983" s="265"/>
      <c r="Q1983" s="265"/>
      <c r="R1983" s="265"/>
      <c r="S1983" s="265"/>
      <c r="T1983" s="265"/>
      <c r="U1983" s="265"/>
      <c r="V1983" s="265"/>
      <c r="W1983" s="265"/>
      <c r="X1983" s="265"/>
      <c r="Y1983" s="265"/>
      <c r="Z1983" s="265"/>
      <c r="AA1983" s="265"/>
      <c r="AB1983" s="265"/>
      <c r="AC1983" s="265"/>
      <c r="AD1983" s="265"/>
      <c r="AE1983" s="265"/>
      <c r="AF1983" s="265"/>
      <c r="AG1983" s="265"/>
      <c r="AH1983" s="265"/>
      <c r="AI1983" s="265"/>
      <c r="AJ1983" s="265"/>
      <c r="AK1983" s="265"/>
      <c r="AL1983" s="265"/>
    </row>
    <row r="1984" spans="3:38" ht="12.75" hidden="1" customHeight="1">
      <c r="C1984" s="261"/>
      <c r="D1984" s="261"/>
      <c r="E1984" s="261"/>
      <c r="F1984" s="261"/>
      <c r="G1984" s="261"/>
      <c r="H1984" s="261"/>
      <c r="I1984" s="231"/>
      <c r="J1984" s="231"/>
      <c r="K1984" s="231"/>
      <c r="L1984" s="231"/>
      <c r="M1984" s="231"/>
      <c r="N1984" s="231"/>
      <c r="O1984" s="231"/>
      <c r="P1984" s="231"/>
      <c r="Q1984" s="231"/>
      <c r="R1984" s="231"/>
      <c r="S1984" s="231"/>
      <c r="T1984" s="231"/>
      <c r="U1984" s="231"/>
      <c r="V1984" s="231"/>
      <c r="W1984" s="231"/>
      <c r="X1984" s="231"/>
      <c r="Y1984" s="231"/>
      <c r="Z1984" s="231"/>
      <c r="AA1984" s="231"/>
      <c r="AB1984" s="231"/>
      <c r="AC1984" s="231"/>
      <c r="AD1984" s="231"/>
      <c r="AE1984" s="231"/>
      <c r="AF1984" s="231"/>
      <c r="AG1984" s="231"/>
      <c r="AH1984" s="231"/>
      <c r="AI1984" s="231"/>
      <c r="AJ1984" s="231"/>
      <c r="AK1984" s="231"/>
      <c r="AL1984" s="231"/>
    </row>
    <row r="1985" spans="1:45" ht="12.75" hidden="1" customHeight="1">
      <c r="C1985" s="258" t="s">
        <v>146</v>
      </c>
      <c r="D1985" s="258"/>
      <c r="E1985" s="258"/>
      <c r="F1985" s="258"/>
      <c r="G1985" s="258"/>
      <c r="H1985" s="258"/>
      <c r="I1985" s="265"/>
      <c r="J1985" s="265"/>
      <c r="K1985" s="265"/>
      <c r="L1985" s="265"/>
      <c r="M1985" s="265"/>
      <c r="N1985" s="265"/>
      <c r="O1985" s="265"/>
      <c r="P1985" s="265"/>
      <c r="Q1985" s="265"/>
      <c r="R1985" s="265"/>
      <c r="S1985" s="265"/>
      <c r="T1985" s="265"/>
      <c r="U1985" s="265"/>
      <c r="V1985" s="265"/>
      <c r="W1985" s="265"/>
      <c r="X1985" s="265"/>
      <c r="Y1985" s="265"/>
      <c r="Z1985" s="265"/>
      <c r="AA1985" s="265"/>
      <c r="AB1985" s="265"/>
      <c r="AC1985" s="265"/>
      <c r="AD1985" s="265"/>
      <c r="AE1985" s="265"/>
      <c r="AF1985" s="265"/>
      <c r="AG1985" s="265"/>
      <c r="AH1985" s="265"/>
      <c r="AI1985" s="265"/>
      <c r="AJ1985" s="265"/>
      <c r="AK1985" s="265"/>
      <c r="AL1985" s="265"/>
    </row>
    <row r="1986" spans="1:45" ht="12.75" hidden="1" customHeight="1">
      <c r="C1986" s="261"/>
      <c r="D1986" s="261"/>
      <c r="E1986" s="261"/>
      <c r="F1986" s="261"/>
      <c r="G1986" s="261"/>
      <c r="H1986" s="261"/>
      <c r="I1986" s="231"/>
      <c r="J1986" s="231"/>
      <c r="K1986" s="231"/>
      <c r="L1986" s="231"/>
      <c r="M1986" s="231"/>
      <c r="N1986" s="231"/>
      <c r="O1986" s="231"/>
      <c r="P1986" s="231"/>
      <c r="Q1986" s="231"/>
      <c r="R1986" s="231"/>
      <c r="S1986" s="231"/>
      <c r="T1986" s="231"/>
      <c r="U1986" s="231"/>
      <c r="V1986" s="231"/>
      <c r="W1986" s="231"/>
      <c r="X1986" s="231"/>
      <c r="Y1986" s="231"/>
      <c r="Z1986" s="231"/>
      <c r="AA1986" s="231"/>
      <c r="AB1986" s="231"/>
      <c r="AC1986" s="231"/>
      <c r="AD1986" s="231"/>
      <c r="AE1986" s="231"/>
      <c r="AF1986" s="231"/>
      <c r="AG1986" s="231"/>
      <c r="AH1986" s="231"/>
      <c r="AI1986" s="231"/>
      <c r="AJ1986" s="231"/>
      <c r="AK1986" s="231"/>
      <c r="AL1986" s="231"/>
    </row>
    <row r="1987" spans="1:45" ht="12.75" hidden="1" customHeight="1"/>
    <row r="1988" spans="1:45" ht="16.5" customHeight="1">
      <c r="A1988" s="86" t="s">
        <v>499</v>
      </c>
      <c r="B1988" s="83"/>
      <c r="C1988" s="277" t="s">
        <v>1609</v>
      </c>
      <c r="D1988" s="277"/>
      <c r="E1988" s="277"/>
      <c r="F1988" s="277"/>
      <c r="G1988" s="277"/>
      <c r="H1988" s="277"/>
      <c r="I1988" s="277"/>
      <c r="J1988" s="277"/>
      <c r="K1988" s="277"/>
      <c r="L1988" s="277"/>
      <c r="M1988" s="277"/>
      <c r="N1988" s="277"/>
      <c r="O1988" s="277"/>
      <c r="P1988" s="277"/>
      <c r="Q1988" s="277"/>
      <c r="R1988" s="277"/>
      <c r="S1988" s="277"/>
      <c r="T1988" s="277"/>
      <c r="U1988" s="277"/>
      <c r="V1988" s="277"/>
      <c r="W1988" s="277"/>
      <c r="X1988" s="277"/>
      <c r="Y1988" s="277"/>
      <c r="Z1988" s="277"/>
      <c r="AA1988" s="277"/>
      <c r="AB1988" s="277"/>
      <c r="AC1988" s="277"/>
      <c r="AD1988" s="277"/>
      <c r="AE1988" s="277"/>
      <c r="AF1988" s="277"/>
      <c r="AG1988" s="277"/>
      <c r="AH1988" s="277"/>
      <c r="AI1988" s="277"/>
      <c r="AJ1988" s="277"/>
      <c r="AK1988" s="277"/>
      <c r="AL1988" s="277"/>
      <c r="AM1988" s="277"/>
      <c r="AN1988" s="277"/>
      <c r="AO1988" s="277"/>
      <c r="AP1988" s="277"/>
      <c r="AQ1988" s="277"/>
      <c r="AR1988" s="277"/>
      <c r="AS1988" s="277"/>
    </row>
    <row r="1989" spans="1:45" ht="12.75" hidden="1" customHeight="1">
      <c r="A1989" s="11"/>
      <c r="C1989" s="279" t="s">
        <v>1280</v>
      </c>
      <c r="D1989" s="279"/>
      <c r="E1989" s="279"/>
      <c r="F1989" s="279"/>
      <c r="G1989" s="279"/>
      <c r="H1989" s="279"/>
      <c r="I1989" s="279"/>
      <c r="J1989" s="279"/>
      <c r="K1989" s="279"/>
      <c r="L1989" s="279"/>
      <c r="M1989" s="279"/>
      <c r="N1989" s="279"/>
      <c r="O1989" s="279"/>
      <c r="P1989" s="279"/>
      <c r="Q1989" s="279"/>
      <c r="R1989" s="279"/>
      <c r="S1989" s="279"/>
      <c r="T1989" s="279"/>
      <c r="U1989" s="279"/>
      <c r="V1989" s="279"/>
      <c r="W1989" s="279"/>
      <c r="X1989" s="279"/>
      <c r="Y1989" s="279"/>
      <c r="Z1989" s="279"/>
      <c r="AA1989" s="279"/>
      <c r="AB1989" s="279"/>
      <c r="AC1989" s="279"/>
      <c r="AD1989" s="279"/>
      <c r="AE1989" s="279"/>
      <c r="AF1989" s="279"/>
      <c r="AG1989" s="279"/>
      <c r="AH1989" s="279"/>
      <c r="AI1989" s="279"/>
      <c r="AJ1989" s="279"/>
      <c r="AK1989" s="279"/>
      <c r="AL1989" s="279"/>
      <c r="AM1989" s="279"/>
      <c r="AN1989" s="279"/>
      <c r="AO1989" s="279"/>
      <c r="AP1989" s="279"/>
      <c r="AQ1989" s="279"/>
      <c r="AR1989" s="279"/>
      <c r="AS1989" s="279"/>
    </row>
    <row r="1990" spans="1:45" ht="12.75" hidden="1" customHeight="1">
      <c r="A1990" s="11"/>
      <c r="C1990" s="279"/>
      <c r="D1990" s="279"/>
      <c r="E1990" s="279"/>
      <c r="F1990" s="279"/>
      <c r="G1990" s="279"/>
      <c r="H1990" s="279"/>
      <c r="I1990" s="279"/>
      <c r="J1990" s="279"/>
      <c r="K1990" s="279"/>
      <c r="L1990" s="279"/>
      <c r="M1990" s="279"/>
      <c r="N1990" s="279"/>
      <c r="O1990" s="279"/>
      <c r="P1990" s="279"/>
      <c r="Q1990" s="279"/>
      <c r="R1990" s="279"/>
      <c r="S1990" s="279"/>
      <c r="T1990" s="279"/>
      <c r="U1990" s="279"/>
      <c r="V1990" s="279"/>
      <c r="W1990" s="279"/>
      <c r="X1990" s="279"/>
      <c r="Y1990" s="279"/>
      <c r="Z1990" s="279"/>
      <c r="AA1990" s="279"/>
      <c r="AB1990" s="279"/>
      <c r="AC1990" s="279"/>
      <c r="AD1990" s="279"/>
      <c r="AE1990" s="279"/>
      <c r="AF1990" s="279"/>
      <c r="AG1990" s="279"/>
      <c r="AH1990" s="279"/>
      <c r="AI1990" s="279"/>
      <c r="AJ1990" s="279"/>
      <c r="AK1990" s="279"/>
      <c r="AL1990" s="279"/>
      <c r="AM1990" s="279"/>
      <c r="AN1990" s="279"/>
      <c r="AO1990" s="279"/>
      <c r="AP1990" s="279"/>
      <c r="AQ1990" s="279"/>
      <c r="AR1990" s="279"/>
      <c r="AS1990" s="279"/>
    </row>
    <row r="1991" spans="1:45" ht="12.75" hidden="1" customHeight="1">
      <c r="A1991" s="11"/>
      <c r="C1991" s="61"/>
      <c r="D1991" s="61"/>
      <c r="E1991" s="61"/>
      <c r="F1991" s="61"/>
      <c r="G1991" s="61"/>
      <c r="H1991" s="61"/>
      <c r="I1991" s="61"/>
      <c r="J1991" s="61"/>
      <c r="K1991" s="61"/>
      <c r="L1991" s="61"/>
      <c r="M1991" s="61"/>
      <c r="N1991" s="61"/>
    </row>
    <row r="1992" spans="1:45" ht="12.75" customHeight="1">
      <c r="A1992" s="11"/>
      <c r="C1992" s="61"/>
      <c r="D1992" s="61"/>
      <c r="E1992" s="61"/>
      <c r="F1992" s="61"/>
      <c r="G1992" s="61"/>
      <c r="H1992" s="61"/>
      <c r="I1992" s="61"/>
      <c r="J1992" s="61"/>
      <c r="K1992" s="61"/>
      <c r="L1992" s="61"/>
      <c r="M1992" s="61"/>
      <c r="N1992" s="61"/>
    </row>
    <row r="1993" spans="1:45" ht="12.75" customHeight="1">
      <c r="A1993" s="11"/>
      <c r="C1993" s="278" t="s">
        <v>1243</v>
      </c>
      <c r="D1993" s="278"/>
      <c r="E1993" s="278"/>
      <c r="F1993" s="278"/>
      <c r="G1993" s="278"/>
      <c r="H1993" s="278"/>
      <c r="I1993" s="278"/>
      <c r="J1993" s="278"/>
      <c r="K1993" s="278"/>
      <c r="L1993" s="278"/>
      <c r="M1993" s="278"/>
      <c r="N1993" s="278"/>
      <c r="O1993" s="278"/>
      <c r="P1993" s="278"/>
      <c r="Q1993" s="278"/>
      <c r="R1993" s="278"/>
      <c r="S1993" s="278"/>
      <c r="T1993" s="278"/>
      <c r="U1993" s="278"/>
      <c r="V1993" s="278"/>
      <c r="W1993" s="278"/>
      <c r="X1993" s="278"/>
      <c r="Y1993" s="278"/>
      <c r="Z1993" s="278"/>
      <c r="AA1993" s="278"/>
      <c r="AB1993" s="278"/>
      <c r="AC1993" s="278"/>
      <c r="AD1993" s="278"/>
      <c r="AE1993" s="278"/>
      <c r="AF1993" s="278"/>
      <c r="AG1993" s="278"/>
      <c r="AH1993" s="278"/>
      <c r="AI1993" s="278"/>
      <c r="AJ1993" s="278"/>
      <c r="AK1993" s="278"/>
      <c r="AL1993" s="278"/>
      <c r="AM1993" s="278"/>
      <c r="AN1993" s="278"/>
      <c r="AO1993" s="278"/>
      <c r="AP1993" s="278"/>
      <c r="AQ1993" s="278"/>
      <c r="AR1993" s="278"/>
      <c r="AS1993" s="278"/>
    </row>
    <row r="1994" spans="1:45" ht="12.75" customHeight="1">
      <c r="A1994" s="11"/>
      <c r="C1994" s="61"/>
      <c r="D1994" s="61"/>
      <c r="E1994" s="61"/>
      <c r="F1994" s="61"/>
      <c r="G1994" s="61"/>
      <c r="H1994" s="61"/>
      <c r="I1994" s="61"/>
      <c r="J1994" s="61"/>
      <c r="K1994" s="61"/>
      <c r="L1994" s="61"/>
      <c r="M1994" s="61"/>
      <c r="N1994" s="61"/>
    </row>
    <row r="1995" spans="1:45" ht="12.75" hidden="1" customHeight="1">
      <c r="A1995" s="11"/>
      <c r="C1995" s="278" t="s">
        <v>1244</v>
      </c>
      <c r="D1995" s="278"/>
      <c r="E1995" s="278"/>
      <c r="F1995" s="278"/>
      <c r="G1995" s="278"/>
      <c r="H1995" s="278"/>
      <c r="I1995" s="278"/>
      <c r="J1995" s="278"/>
      <c r="K1995" s="278"/>
      <c r="L1995" s="278"/>
      <c r="M1995" s="278"/>
      <c r="N1995" s="278"/>
      <c r="O1995" s="278"/>
      <c r="P1995" s="278"/>
      <c r="Q1995" s="278"/>
      <c r="R1995" s="278"/>
      <c r="S1995" s="278"/>
      <c r="T1995" s="278"/>
      <c r="U1995" s="278"/>
      <c r="V1995" s="278"/>
      <c r="W1995" s="278"/>
      <c r="X1995" s="278"/>
      <c r="Y1995" s="278"/>
      <c r="Z1995" s="278"/>
      <c r="AA1995" s="278"/>
      <c r="AB1995" s="278"/>
      <c r="AC1995" s="278"/>
      <c r="AD1995" s="278"/>
      <c r="AE1995" s="278"/>
      <c r="AF1995" s="278"/>
      <c r="AG1995" s="278"/>
      <c r="AH1995" s="278"/>
      <c r="AI1995" s="278"/>
      <c r="AJ1995" s="278"/>
      <c r="AK1995" s="278"/>
      <c r="AL1995" s="278"/>
      <c r="AM1995" s="278"/>
      <c r="AN1995" s="278"/>
      <c r="AO1995" s="278"/>
      <c r="AP1995" s="278"/>
      <c r="AQ1995" s="278"/>
      <c r="AR1995" s="278"/>
      <c r="AS1995" s="278"/>
    </row>
    <row r="1996" spans="1:45" ht="12.75" hidden="1" customHeight="1">
      <c r="A1996" s="11"/>
      <c r="C1996" s="278"/>
      <c r="D1996" s="278"/>
      <c r="E1996" s="278"/>
      <c r="F1996" s="278"/>
      <c r="G1996" s="278"/>
      <c r="H1996" s="278"/>
      <c r="I1996" s="278"/>
      <c r="J1996" s="278"/>
      <c r="K1996" s="278"/>
      <c r="L1996" s="278"/>
      <c r="M1996" s="278"/>
      <c r="N1996" s="278"/>
      <c r="O1996" s="278"/>
      <c r="P1996" s="278"/>
      <c r="Q1996" s="278"/>
      <c r="R1996" s="278"/>
      <c r="S1996" s="278"/>
      <c r="T1996" s="278"/>
      <c r="U1996" s="278"/>
      <c r="V1996" s="278"/>
      <c r="W1996" s="278"/>
      <c r="X1996" s="278"/>
      <c r="Y1996" s="278"/>
      <c r="Z1996" s="278"/>
      <c r="AA1996" s="278"/>
      <c r="AB1996" s="278"/>
      <c r="AC1996" s="278"/>
      <c r="AD1996" s="278"/>
      <c r="AE1996" s="278"/>
      <c r="AF1996" s="278"/>
      <c r="AG1996" s="278"/>
      <c r="AH1996" s="278"/>
      <c r="AI1996" s="278"/>
      <c r="AJ1996" s="278"/>
      <c r="AK1996" s="278"/>
      <c r="AL1996" s="278"/>
      <c r="AM1996" s="278"/>
      <c r="AN1996" s="278"/>
      <c r="AO1996" s="278"/>
      <c r="AP1996" s="278"/>
      <c r="AQ1996" s="278"/>
      <c r="AR1996" s="278"/>
      <c r="AS1996" s="278"/>
    </row>
    <row r="1997" spans="1:45" ht="12.75" hidden="1" customHeight="1">
      <c r="A1997" s="11"/>
      <c r="C1997" s="70" t="s">
        <v>1245</v>
      </c>
    </row>
    <row r="1998" spans="1:45" ht="12.75" hidden="1" customHeight="1">
      <c r="C1998" s="234" t="s">
        <v>240</v>
      </c>
      <c r="D1998" s="234"/>
      <c r="E1998" s="234"/>
      <c r="F1998" s="234"/>
      <c r="G1998" s="234"/>
      <c r="H1998" s="234"/>
      <c r="I1998" s="234"/>
      <c r="J1998" s="234"/>
      <c r="K1998" s="234"/>
      <c r="L1998" s="234"/>
      <c r="M1998" s="234"/>
      <c r="N1998" s="234"/>
      <c r="O1998" s="234"/>
      <c r="P1998" s="234"/>
      <c r="Q1998" s="234"/>
      <c r="R1998" s="234"/>
      <c r="S1998" s="234"/>
      <c r="T1998" s="234"/>
      <c r="U1998" s="234"/>
      <c r="V1998" s="234"/>
      <c r="W1998" s="234"/>
      <c r="X1998" s="234"/>
      <c r="Y1998" s="234"/>
      <c r="Z1998" s="234" t="s">
        <v>241</v>
      </c>
      <c r="AA1998" s="234"/>
      <c r="AB1998" s="234"/>
      <c r="AC1998" s="234"/>
      <c r="AD1998" s="234"/>
      <c r="AE1998" s="234"/>
      <c r="AF1998" s="234"/>
      <c r="AG1998" s="234"/>
      <c r="AH1998" s="234"/>
      <c r="AI1998" s="234"/>
      <c r="AJ1998" s="234"/>
      <c r="AK1998" s="234"/>
      <c r="AL1998" s="234"/>
      <c r="AM1998" s="234"/>
      <c r="AN1998" s="100"/>
    </row>
    <row r="1999" spans="1:45" ht="12.75" hidden="1" customHeight="1">
      <c r="C1999" s="234"/>
      <c r="D1999" s="234"/>
      <c r="E1999" s="234"/>
      <c r="F1999" s="234"/>
      <c r="G1999" s="234"/>
      <c r="H1999" s="234"/>
      <c r="I1999" s="234"/>
      <c r="J1999" s="234"/>
      <c r="K1999" s="234"/>
      <c r="L1999" s="234"/>
      <c r="M1999" s="234"/>
      <c r="N1999" s="234"/>
      <c r="O1999" s="234"/>
      <c r="P1999" s="234"/>
      <c r="Q1999" s="234"/>
      <c r="R1999" s="234"/>
      <c r="S1999" s="234"/>
      <c r="T1999" s="234"/>
      <c r="U1999" s="234"/>
      <c r="V1999" s="234"/>
      <c r="W1999" s="234"/>
      <c r="X1999" s="234"/>
      <c r="Y1999" s="234"/>
      <c r="Z1999" s="234" t="s">
        <v>14</v>
      </c>
      <c r="AA1999" s="234"/>
      <c r="AB1999" s="234"/>
      <c r="AC1999" s="234"/>
      <c r="AD1999" s="234"/>
      <c r="AE1999" s="234"/>
      <c r="AF1999" s="234"/>
      <c r="AG1999" s="234" t="s">
        <v>1400</v>
      </c>
      <c r="AH1999" s="234"/>
      <c r="AI1999" s="234"/>
      <c r="AJ1999" s="234"/>
      <c r="AK1999" s="234"/>
      <c r="AL1999" s="234"/>
      <c r="AM1999" s="234"/>
      <c r="AN1999" s="100"/>
    </row>
    <row r="2000" spans="1:45" ht="12.75" hidden="1" customHeight="1">
      <c r="C2000" s="234"/>
      <c r="D2000" s="234"/>
      <c r="E2000" s="234"/>
      <c r="F2000" s="234"/>
      <c r="G2000" s="234"/>
      <c r="H2000" s="234"/>
      <c r="I2000" s="234"/>
      <c r="J2000" s="234"/>
      <c r="K2000" s="234"/>
      <c r="L2000" s="234"/>
      <c r="M2000" s="234"/>
      <c r="N2000" s="234"/>
      <c r="O2000" s="234"/>
      <c r="P2000" s="234"/>
      <c r="Q2000" s="234"/>
      <c r="R2000" s="234"/>
      <c r="S2000" s="234"/>
      <c r="T2000" s="234"/>
      <c r="U2000" s="234"/>
      <c r="V2000" s="234"/>
      <c r="W2000" s="234"/>
      <c r="X2000" s="234"/>
      <c r="Y2000" s="234"/>
      <c r="Z2000" s="234"/>
      <c r="AA2000" s="234"/>
      <c r="AB2000" s="234"/>
      <c r="AC2000" s="234"/>
      <c r="AD2000" s="234"/>
      <c r="AE2000" s="234"/>
      <c r="AF2000" s="234"/>
      <c r="AG2000" s="234"/>
      <c r="AH2000" s="234"/>
      <c r="AI2000" s="234"/>
      <c r="AJ2000" s="234"/>
      <c r="AK2000" s="234"/>
      <c r="AL2000" s="234"/>
      <c r="AM2000" s="234"/>
      <c r="AN2000" s="100"/>
    </row>
    <row r="2001" spans="3:45" ht="12.75" hidden="1" customHeight="1">
      <c r="C2001" s="234"/>
      <c r="D2001" s="234"/>
      <c r="E2001" s="234"/>
      <c r="F2001" s="234"/>
      <c r="G2001" s="234"/>
      <c r="H2001" s="234"/>
      <c r="I2001" s="234"/>
      <c r="J2001" s="234"/>
      <c r="K2001" s="234"/>
      <c r="L2001" s="234"/>
      <c r="M2001" s="234"/>
      <c r="N2001" s="234"/>
      <c r="O2001" s="234"/>
      <c r="P2001" s="234"/>
      <c r="Q2001" s="234"/>
      <c r="R2001" s="234"/>
      <c r="S2001" s="234"/>
      <c r="T2001" s="234"/>
      <c r="U2001" s="234"/>
      <c r="V2001" s="234"/>
      <c r="W2001" s="234"/>
      <c r="X2001" s="234"/>
      <c r="Y2001" s="234"/>
      <c r="Z2001" s="234"/>
      <c r="AA2001" s="234"/>
      <c r="AB2001" s="234"/>
      <c r="AC2001" s="234"/>
      <c r="AD2001" s="234"/>
      <c r="AE2001" s="234"/>
      <c r="AF2001" s="234"/>
      <c r="AG2001" s="234"/>
      <c r="AH2001" s="234"/>
      <c r="AI2001" s="234"/>
      <c r="AJ2001" s="234"/>
      <c r="AK2001" s="234"/>
      <c r="AL2001" s="234"/>
      <c r="AM2001" s="234"/>
      <c r="AN2001" s="100"/>
    </row>
    <row r="2002" spans="3:45" ht="12.75" hidden="1" customHeight="1">
      <c r="C2002" s="280" t="s">
        <v>1247</v>
      </c>
      <c r="D2002" s="280"/>
      <c r="E2002" s="280"/>
      <c r="F2002" s="280"/>
      <c r="G2002" s="280"/>
      <c r="H2002" s="280"/>
      <c r="I2002" s="280"/>
      <c r="J2002" s="280"/>
      <c r="K2002" s="280"/>
      <c r="L2002" s="280"/>
      <c r="M2002" s="280"/>
      <c r="N2002" s="280"/>
      <c r="O2002" s="280"/>
      <c r="P2002" s="280"/>
      <c r="Q2002" s="280"/>
      <c r="R2002" s="280"/>
      <c r="S2002" s="280"/>
      <c r="T2002" s="280"/>
      <c r="U2002" s="280"/>
      <c r="V2002" s="280"/>
      <c r="W2002" s="280"/>
      <c r="X2002" s="280"/>
      <c r="Y2002" s="280"/>
      <c r="Z2002" s="271"/>
      <c r="AA2002" s="271"/>
      <c r="AB2002" s="271"/>
      <c r="AC2002" s="271"/>
      <c r="AD2002" s="271"/>
      <c r="AE2002" s="271"/>
      <c r="AF2002" s="271"/>
      <c r="AG2002" s="271"/>
      <c r="AH2002" s="271"/>
      <c r="AI2002" s="271"/>
      <c r="AJ2002" s="271"/>
      <c r="AK2002" s="271"/>
      <c r="AL2002" s="271"/>
      <c r="AM2002" s="271"/>
    </row>
    <row r="2003" spans="3:45" ht="12.75" hidden="1" customHeight="1">
      <c r="C2003" s="273" t="s">
        <v>1246</v>
      </c>
      <c r="D2003" s="273"/>
      <c r="E2003" s="273"/>
      <c r="F2003" s="273"/>
      <c r="G2003" s="273"/>
      <c r="H2003" s="273"/>
      <c r="I2003" s="273"/>
      <c r="J2003" s="273"/>
      <c r="K2003" s="273"/>
      <c r="L2003" s="273"/>
      <c r="M2003" s="273"/>
      <c r="N2003" s="273"/>
      <c r="O2003" s="273"/>
      <c r="P2003" s="273"/>
      <c r="Q2003" s="273"/>
      <c r="R2003" s="273"/>
      <c r="S2003" s="273"/>
      <c r="T2003" s="273"/>
      <c r="U2003" s="273"/>
      <c r="V2003" s="273"/>
      <c r="W2003" s="273"/>
      <c r="X2003" s="273"/>
      <c r="Y2003" s="273"/>
      <c r="Z2003" s="275"/>
      <c r="AA2003" s="275"/>
      <c r="AB2003" s="275"/>
      <c r="AC2003" s="275"/>
      <c r="AD2003" s="275"/>
      <c r="AE2003" s="275"/>
      <c r="AF2003" s="275"/>
      <c r="AG2003" s="275"/>
      <c r="AH2003" s="275"/>
      <c r="AI2003" s="275"/>
      <c r="AJ2003" s="275"/>
      <c r="AK2003" s="275"/>
      <c r="AL2003" s="275"/>
      <c r="AM2003" s="275"/>
    </row>
    <row r="2004" spans="3:45" ht="12.75" hidden="1" customHeight="1">
      <c r="C2004" s="228" t="s">
        <v>1248</v>
      </c>
      <c r="D2004" s="228"/>
      <c r="E2004" s="228"/>
      <c r="F2004" s="228"/>
      <c r="G2004" s="228"/>
      <c r="H2004" s="228"/>
      <c r="I2004" s="228"/>
      <c r="J2004" s="228"/>
      <c r="K2004" s="228"/>
      <c r="L2004" s="228"/>
      <c r="M2004" s="228"/>
      <c r="N2004" s="228"/>
      <c r="O2004" s="228"/>
      <c r="P2004" s="228"/>
      <c r="Q2004" s="228"/>
      <c r="R2004" s="228"/>
      <c r="S2004" s="228"/>
      <c r="T2004" s="228"/>
      <c r="U2004" s="228"/>
      <c r="V2004" s="228"/>
      <c r="W2004" s="228"/>
      <c r="X2004" s="228"/>
      <c r="Y2004" s="228"/>
      <c r="Z2004" s="275"/>
      <c r="AA2004" s="275"/>
      <c r="AB2004" s="275"/>
      <c r="AC2004" s="275"/>
      <c r="AD2004" s="275"/>
      <c r="AE2004" s="275"/>
      <c r="AF2004" s="275"/>
      <c r="AG2004" s="275"/>
      <c r="AH2004" s="275"/>
      <c r="AI2004" s="275"/>
      <c r="AJ2004" s="275"/>
      <c r="AK2004" s="275"/>
      <c r="AL2004" s="275"/>
      <c r="AM2004" s="275"/>
    </row>
    <row r="2005" spans="3:45" ht="12.75" hidden="1" customHeight="1">
      <c r="C2005" s="228" t="s">
        <v>1249</v>
      </c>
      <c r="D2005" s="228"/>
      <c r="E2005" s="228"/>
      <c r="F2005" s="228"/>
      <c r="G2005" s="228"/>
      <c r="H2005" s="228"/>
      <c r="I2005" s="228"/>
      <c r="J2005" s="228"/>
      <c r="K2005" s="228"/>
      <c r="L2005" s="228"/>
      <c r="M2005" s="228"/>
      <c r="N2005" s="228"/>
      <c r="O2005" s="228"/>
      <c r="P2005" s="228"/>
      <c r="Q2005" s="228"/>
      <c r="R2005" s="228"/>
      <c r="S2005" s="228"/>
      <c r="T2005" s="228"/>
      <c r="U2005" s="228"/>
      <c r="V2005" s="228"/>
      <c r="W2005" s="228"/>
      <c r="X2005" s="228"/>
      <c r="Y2005" s="228"/>
      <c r="Z2005" s="275"/>
      <c r="AA2005" s="275"/>
      <c r="AB2005" s="275"/>
      <c r="AC2005" s="275"/>
      <c r="AD2005" s="275"/>
      <c r="AE2005" s="275"/>
      <c r="AF2005" s="275"/>
      <c r="AG2005" s="275"/>
      <c r="AH2005" s="275"/>
      <c r="AI2005" s="275"/>
      <c r="AJ2005" s="275"/>
      <c r="AK2005" s="275"/>
      <c r="AL2005" s="275"/>
      <c r="AM2005" s="275"/>
    </row>
    <row r="2006" spans="3:45" ht="12.75" hidden="1" customHeight="1">
      <c r="C2006" s="228" t="s">
        <v>1251</v>
      </c>
      <c r="D2006" s="228"/>
      <c r="E2006" s="228"/>
      <c r="F2006" s="228"/>
      <c r="G2006" s="228"/>
      <c r="H2006" s="228"/>
      <c r="I2006" s="228"/>
      <c r="J2006" s="228"/>
      <c r="K2006" s="228"/>
      <c r="L2006" s="228"/>
      <c r="M2006" s="228"/>
      <c r="N2006" s="228"/>
      <c r="O2006" s="228"/>
      <c r="P2006" s="228"/>
      <c r="Q2006" s="228"/>
      <c r="R2006" s="228"/>
      <c r="S2006" s="228"/>
      <c r="T2006" s="228"/>
      <c r="U2006" s="228"/>
      <c r="V2006" s="228"/>
      <c r="W2006" s="228"/>
      <c r="X2006" s="228"/>
      <c r="Y2006" s="228"/>
      <c r="Z2006" s="275"/>
      <c r="AA2006" s="275"/>
      <c r="AB2006" s="275"/>
      <c r="AC2006" s="275"/>
      <c r="AD2006" s="275"/>
      <c r="AE2006" s="275"/>
      <c r="AF2006" s="275"/>
      <c r="AG2006" s="275"/>
      <c r="AH2006" s="275"/>
      <c r="AI2006" s="275"/>
      <c r="AJ2006" s="275"/>
      <c r="AK2006" s="275"/>
      <c r="AL2006" s="275"/>
      <c r="AM2006" s="275"/>
    </row>
    <row r="2007" spans="3:45" ht="12.75" hidden="1" customHeight="1">
      <c r="C2007" s="274" t="s">
        <v>1250</v>
      </c>
      <c r="D2007" s="274"/>
      <c r="E2007" s="274"/>
      <c r="F2007" s="274"/>
      <c r="G2007" s="274"/>
      <c r="H2007" s="274"/>
      <c r="I2007" s="274"/>
      <c r="J2007" s="274"/>
      <c r="K2007" s="274"/>
      <c r="L2007" s="274"/>
      <c r="M2007" s="274"/>
      <c r="N2007" s="274"/>
      <c r="O2007" s="274"/>
      <c r="P2007" s="274"/>
      <c r="Q2007" s="274"/>
      <c r="R2007" s="274"/>
      <c r="S2007" s="274"/>
      <c r="T2007" s="274"/>
      <c r="U2007" s="274"/>
      <c r="V2007" s="274"/>
      <c r="W2007" s="274"/>
      <c r="X2007" s="274"/>
      <c r="Y2007" s="274"/>
      <c r="Z2007" s="276"/>
      <c r="AA2007" s="276"/>
      <c r="AB2007" s="276"/>
      <c r="AC2007" s="276"/>
      <c r="AD2007" s="276"/>
      <c r="AE2007" s="276"/>
      <c r="AF2007" s="276"/>
      <c r="AG2007" s="276"/>
      <c r="AH2007" s="276"/>
      <c r="AI2007" s="276"/>
      <c r="AJ2007" s="276"/>
      <c r="AK2007" s="276"/>
      <c r="AL2007" s="276"/>
      <c r="AM2007" s="276"/>
    </row>
    <row r="2008" spans="3:45" ht="12.75" hidden="1" customHeight="1">
      <c r="C2008" s="270" t="s">
        <v>500</v>
      </c>
      <c r="D2008" s="270"/>
      <c r="E2008" s="270"/>
      <c r="F2008" s="270"/>
      <c r="G2008" s="270"/>
      <c r="H2008" s="270"/>
      <c r="I2008" s="270"/>
      <c r="J2008" s="270"/>
      <c r="K2008" s="270"/>
      <c r="L2008" s="270"/>
      <c r="M2008" s="270"/>
      <c r="N2008" s="270"/>
      <c r="O2008" s="270"/>
      <c r="P2008" s="270"/>
      <c r="Q2008" s="270"/>
      <c r="R2008" s="270"/>
      <c r="S2008" s="270"/>
      <c r="T2008" s="270"/>
      <c r="U2008" s="270"/>
      <c r="V2008" s="270"/>
      <c r="W2008" s="270"/>
      <c r="X2008" s="270"/>
      <c r="Y2008" s="270"/>
      <c r="Z2008" s="271"/>
      <c r="AA2008" s="271"/>
      <c r="AB2008" s="271"/>
      <c r="AC2008" s="271"/>
      <c r="AD2008" s="271"/>
      <c r="AE2008" s="271"/>
      <c r="AF2008" s="271"/>
      <c r="AG2008" s="271" t="s">
        <v>343</v>
      </c>
      <c r="AH2008" s="271"/>
      <c r="AI2008" s="271"/>
      <c r="AJ2008" s="271"/>
      <c r="AK2008" s="271"/>
      <c r="AL2008" s="271"/>
      <c r="AM2008" s="271"/>
    </row>
    <row r="2009" spans="3:45" ht="12.75" hidden="1" customHeight="1">
      <c r="C2009" s="228" t="s">
        <v>501</v>
      </c>
      <c r="D2009" s="228"/>
      <c r="E2009" s="228"/>
      <c r="F2009" s="228"/>
      <c r="G2009" s="228"/>
      <c r="H2009" s="228"/>
      <c r="I2009" s="228"/>
      <c r="J2009" s="228"/>
      <c r="K2009" s="228"/>
      <c r="L2009" s="228"/>
      <c r="M2009" s="228"/>
      <c r="N2009" s="228"/>
      <c r="O2009" s="228"/>
      <c r="P2009" s="228"/>
      <c r="Q2009" s="228"/>
      <c r="R2009" s="228"/>
      <c r="S2009" s="228"/>
      <c r="T2009" s="228"/>
      <c r="U2009" s="228"/>
      <c r="V2009" s="228"/>
      <c r="W2009" s="228"/>
      <c r="X2009" s="228"/>
      <c r="Y2009" s="228"/>
      <c r="Z2009" s="275"/>
      <c r="AA2009" s="275"/>
      <c r="AB2009" s="275"/>
      <c r="AC2009" s="275"/>
      <c r="AD2009" s="275"/>
      <c r="AE2009" s="275"/>
      <c r="AF2009" s="275"/>
      <c r="AG2009" s="275"/>
      <c r="AH2009" s="275"/>
      <c r="AI2009" s="275"/>
      <c r="AJ2009" s="275"/>
      <c r="AK2009" s="275"/>
      <c r="AL2009" s="275"/>
      <c r="AM2009" s="275"/>
    </row>
    <row r="2010" spans="3:45" ht="12.75" hidden="1" customHeight="1">
      <c r="C2010" s="230"/>
      <c r="D2010" s="230"/>
      <c r="E2010" s="230"/>
      <c r="F2010" s="230"/>
      <c r="G2010" s="230"/>
      <c r="H2010" s="230"/>
      <c r="I2010" s="230"/>
      <c r="J2010" s="230"/>
      <c r="K2010" s="230"/>
      <c r="L2010" s="230"/>
      <c r="M2010" s="230"/>
      <c r="N2010" s="230"/>
      <c r="O2010" s="230"/>
      <c r="P2010" s="230"/>
      <c r="Q2010" s="230"/>
      <c r="R2010" s="230"/>
      <c r="S2010" s="230"/>
      <c r="T2010" s="230"/>
      <c r="U2010" s="230"/>
      <c r="V2010" s="230"/>
      <c r="W2010" s="230"/>
      <c r="X2010" s="230"/>
      <c r="Y2010" s="230"/>
      <c r="Z2010" s="266"/>
      <c r="AA2010" s="266"/>
      <c r="AB2010" s="266"/>
      <c r="AC2010" s="266"/>
      <c r="AD2010" s="266"/>
      <c r="AE2010" s="266"/>
      <c r="AF2010" s="266"/>
      <c r="AG2010" s="266"/>
      <c r="AH2010" s="266"/>
      <c r="AI2010" s="266"/>
      <c r="AJ2010" s="266"/>
      <c r="AK2010" s="266"/>
      <c r="AL2010" s="266"/>
      <c r="AM2010" s="266"/>
    </row>
    <row r="2011" spans="3:45" ht="12.75" hidden="1" customHeight="1">
      <c r="C2011" s="270" t="s">
        <v>502</v>
      </c>
      <c r="D2011" s="270"/>
      <c r="E2011" s="270"/>
      <c r="F2011" s="270"/>
      <c r="G2011" s="270"/>
      <c r="H2011" s="270"/>
      <c r="I2011" s="270"/>
      <c r="J2011" s="270"/>
      <c r="K2011" s="270"/>
      <c r="L2011" s="270"/>
      <c r="M2011" s="270"/>
      <c r="N2011" s="270"/>
      <c r="O2011" s="270"/>
      <c r="P2011" s="270"/>
      <c r="Q2011" s="270"/>
      <c r="R2011" s="270"/>
      <c r="S2011" s="270"/>
      <c r="T2011" s="270"/>
      <c r="U2011" s="270"/>
      <c r="V2011" s="270"/>
      <c r="W2011" s="270"/>
      <c r="X2011" s="270"/>
      <c r="Y2011" s="270"/>
      <c r="Z2011" s="271"/>
      <c r="AA2011" s="271"/>
      <c r="AB2011" s="271"/>
      <c r="AC2011" s="271"/>
      <c r="AD2011" s="271"/>
      <c r="AE2011" s="271"/>
      <c r="AF2011" s="271"/>
      <c r="AG2011" s="271"/>
      <c r="AH2011" s="271"/>
      <c r="AI2011" s="271"/>
      <c r="AJ2011" s="271"/>
      <c r="AK2011" s="271"/>
      <c r="AL2011" s="271"/>
      <c r="AM2011" s="271"/>
    </row>
    <row r="2012" spans="3:45" ht="12.75" hidden="1" customHeight="1">
      <c r="C2012" s="230"/>
      <c r="D2012" s="230"/>
      <c r="E2012" s="230"/>
      <c r="F2012" s="230"/>
      <c r="G2012" s="230"/>
      <c r="H2012" s="230"/>
      <c r="I2012" s="230"/>
      <c r="J2012" s="230"/>
      <c r="K2012" s="230"/>
      <c r="L2012" s="230"/>
      <c r="M2012" s="230"/>
      <c r="N2012" s="230"/>
      <c r="O2012" s="230"/>
      <c r="P2012" s="230"/>
      <c r="Q2012" s="230"/>
      <c r="R2012" s="230"/>
      <c r="S2012" s="230"/>
      <c r="T2012" s="230"/>
      <c r="U2012" s="230"/>
      <c r="V2012" s="230"/>
      <c r="W2012" s="230"/>
      <c r="X2012" s="230"/>
      <c r="Y2012" s="230"/>
      <c r="Z2012" s="266"/>
      <c r="AA2012" s="266"/>
      <c r="AB2012" s="266"/>
      <c r="AC2012" s="266"/>
      <c r="AD2012" s="266"/>
      <c r="AE2012" s="266"/>
      <c r="AF2012" s="266"/>
      <c r="AG2012" s="266"/>
      <c r="AH2012" s="266"/>
      <c r="AI2012" s="266"/>
      <c r="AJ2012" s="266"/>
      <c r="AK2012" s="266"/>
      <c r="AL2012" s="266"/>
      <c r="AM2012" s="266"/>
    </row>
    <row r="2013" spans="3:45" ht="12.75" hidden="1" customHeight="1"/>
    <row r="2014" spans="3:45" ht="12.75" hidden="1" customHeight="1">
      <c r="C2014" s="256" t="s">
        <v>562</v>
      </c>
      <c r="D2014" s="256"/>
      <c r="E2014" s="256"/>
      <c r="F2014" s="256"/>
      <c r="G2014" s="256"/>
      <c r="H2014" s="256"/>
      <c r="I2014" s="256"/>
      <c r="J2014" s="256"/>
      <c r="K2014" s="256"/>
      <c r="L2014" s="256"/>
      <c r="M2014" s="256"/>
      <c r="N2014" s="256"/>
      <c r="O2014" s="256"/>
      <c r="P2014" s="256"/>
      <c r="Q2014" s="256"/>
      <c r="R2014" s="256"/>
      <c r="S2014" s="256"/>
      <c r="T2014" s="256"/>
      <c r="U2014" s="256"/>
      <c r="V2014" s="256"/>
      <c r="W2014" s="256"/>
      <c r="X2014" s="256"/>
      <c r="Y2014" s="256"/>
      <c r="Z2014" s="256"/>
      <c r="AA2014" s="256"/>
      <c r="AB2014" s="256"/>
      <c r="AC2014" s="256"/>
      <c r="AD2014" s="256"/>
      <c r="AE2014" s="256"/>
      <c r="AF2014" s="256"/>
      <c r="AG2014" s="256"/>
      <c r="AH2014" s="256"/>
      <c r="AI2014" s="256"/>
      <c r="AJ2014" s="256"/>
      <c r="AK2014" s="256"/>
      <c r="AL2014" s="256"/>
      <c r="AM2014" s="256"/>
      <c r="AN2014" s="256"/>
      <c r="AO2014" s="256"/>
      <c r="AP2014" s="256"/>
      <c r="AQ2014" s="256"/>
      <c r="AR2014" s="256"/>
      <c r="AS2014" s="256"/>
    </row>
    <row r="2015" spans="3:45" ht="12.75" hidden="1" customHeight="1">
      <c r="C2015" s="15"/>
      <c r="D2015" s="15"/>
      <c r="E2015" s="15"/>
      <c r="F2015" s="15"/>
      <c r="G2015" s="15"/>
      <c r="H2015" s="15"/>
      <c r="I2015" s="15"/>
      <c r="J2015" s="15"/>
      <c r="K2015" s="15"/>
    </row>
    <row r="2016" spans="3:45" ht="12.75" customHeight="1">
      <c r="C2016" s="272" t="s">
        <v>563</v>
      </c>
      <c r="D2016" s="272"/>
      <c r="E2016" s="272"/>
      <c r="F2016" s="272"/>
      <c r="G2016" s="272"/>
      <c r="H2016" s="272"/>
      <c r="I2016" s="272"/>
      <c r="J2016" s="272"/>
      <c r="K2016" s="272"/>
      <c r="L2016" s="272"/>
      <c r="M2016" s="272"/>
      <c r="N2016" s="272"/>
      <c r="O2016" s="272"/>
      <c r="P2016" s="272"/>
      <c r="Q2016" s="272"/>
      <c r="R2016" s="272"/>
      <c r="S2016" s="272"/>
      <c r="T2016" s="272"/>
      <c r="U2016" s="272"/>
      <c r="V2016" s="272"/>
      <c r="W2016" s="272"/>
      <c r="X2016" s="272"/>
      <c r="Y2016" s="272"/>
      <c r="Z2016" s="272"/>
      <c r="AA2016" s="272"/>
      <c r="AB2016" s="272"/>
      <c r="AC2016" s="272"/>
      <c r="AD2016" s="272"/>
      <c r="AE2016" s="272"/>
      <c r="AF2016" s="272"/>
      <c r="AG2016" s="272"/>
      <c r="AH2016" s="272"/>
      <c r="AI2016" s="272"/>
      <c r="AJ2016" s="272"/>
      <c r="AK2016" s="272"/>
      <c r="AL2016" s="272"/>
      <c r="AM2016" s="272"/>
      <c r="AN2016" s="272"/>
      <c r="AO2016" s="272"/>
      <c r="AP2016" s="272"/>
      <c r="AQ2016" s="272"/>
      <c r="AR2016" s="272"/>
      <c r="AS2016" s="272"/>
    </row>
    <row r="2017" spans="3:45" ht="12.75" customHeight="1">
      <c r="C2017" s="15"/>
      <c r="D2017" s="15"/>
      <c r="E2017" s="15"/>
      <c r="F2017" s="15"/>
      <c r="G2017" s="15"/>
      <c r="H2017" s="15"/>
      <c r="I2017" s="15"/>
      <c r="J2017" s="15"/>
      <c r="K2017" s="15"/>
    </row>
    <row r="2018" spans="3:45" ht="12.75" customHeight="1">
      <c r="C2018" s="272" t="s">
        <v>1177</v>
      </c>
      <c r="D2018" s="272"/>
      <c r="E2018" s="272"/>
      <c r="F2018" s="272"/>
      <c r="G2018" s="272"/>
      <c r="H2018" s="272"/>
      <c r="I2018" s="272"/>
      <c r="J2018" s="272"/>
      <c r="K2018" s="272"/>
      <c r="L2018" s="272"/>
      <c r="M2018" s="272"/>
      <c r="N2018" s="272"/>
      <c r="O2018" s="272"/>
      <c r="P2018" s="272"/>
      <c r="Q2018" s="272"/>
      <c r="R2018" s="272"/>
      <c r="S2018" s="272"/>
      <c r="T2018" s="272"/>
      <c r="U2018" s="272"/>
      <c r="V2018" s="272"/>
      <c r="W2018" s="272"/>
      <c r="X2018" s="272"/>
      <c r="Y2018" s="272"/>
      <c r="Z2018" s="272"/>
      <c r="AA2018" s="272"/>
      <c r="AB2018" s="272"/>
      <c r="AC2018" s="272"/>
      <c r="AD2018" s="272"/>
      <c r="AE2018" s="272"/>
      <c r="AF2018" s="272"/>
      <c r="AG2018" s="272"/>
      <c r="AH2018" s="272"/>
      <c r="AI2018" s="272"/>
      <c r="AJ2018" s="272"/>
      <c r="AK2018" s="272"/>
      <c r="AL2018" s="272"/>
      <c r="AM2018" s="272"/>
      <c r="AN2018" s="272"/>
      <c r="AO2018" s="272"/>
      <c r="AP2018" s="272"/>
      <c r="AQ2018" s="272"/>
      <c r="AR2018" s="272"/>
      <c r="AS2018" s="272"/>
    </row>
    <row r="2019" spans="3:45" ht="12.75" customHeight="1">
      <c r="C2019" s="153"/>
      <c r="D2019" s="153"/>
      <c r="E2019" s="153"/>
      <c r="F2019" s="153"/>
      <c r="G2019" s="153"/>
      <c r="H2019" s="153"/>
      <c r="I2019" s="153"/>
      <c r="J2019" s="153"/>
      <c r="K2019" s="153"/>
      <c r="L2019" s="153"/>
      <c r="M2019" s="153"/>
      <c r="N2019" s="153"/>
      <c r="O2019" s="153"/>
      <c r="P2019" s="153"/>
      <c r="Q2019" s="153"/>
      <c r="R2019" s="153"/>
      <c r="S2019" s="153"/>
      <c r="T2019" s="153"/>
      <c r="U2019" s="153"/>
      <c r="V2019" s="153"/>
      <c r="W2019" s="153"/>
      <c r="X2019" s="153"/>
      <c r="Y2019" s="153"/>
      <c r="Z2019" s="153"/>
      <c r="AA2019" s="153"/>
      <c r="AB2019" s="153"/>
      <c r="AC2019" s="153"/>
      <c r="AD2019" s="153"/>
      <c r="AE2019" s="153"/>
      <c r="AF2019" s="153"/>
      <c r="AG2019" s="153"/>
      <c r="AH2019" s="153"/>
      <c r="AI2019" s="153"/>
      <c r="AJ2019" s="153"/>
      <c r="AK2019" s="153"/>
      <c r="AL2019" s="153"/>
      <c r="AM2019" s="153"/>
      <c r="AN2019" s="153"/>
      <c r="AO2019" s="153"/>
      <c r="AP2019" s="153"/>
      <c r="AQ2019" s="153"/>
      <c r="AR2019" s="153"/>
      <c r="AS2019" s="153"/>
    </row>
    <row r="2021" spans="3:45" ht="12.75" hidden="1" customHeight="1">
      <c r="C2021" s="208" t="s">
        <v>564</v>
      </c>
      <c r="D2021" s="208"/>
      <c r="E2021" s="208"/>
      <c r="F2021" s="208"/>
      <c r="G2021" s="208"/>
      <c r="H2021" s="208"/>
      <c r="I2021" s="208"/>
      <c r="J2021" s="208"/>
      <c r="K2021" s="208"/>
      <c r="L2021" s="208"/>
      <c r="M2021" s="208"/>
      <c r="N2021" s="208"/>
      <c r="O2021" s="208"/>
      <c r="P2021" s="208"/>
      <c r="Q2021" s="208"/>
      <c r="R2021" s="208"/>
      <c r="S2021" s="208"/>
      <c r="T2021" s="208"/>
      <c r="U2021" s="208"/>
      <c r="V2021" s="208"/>
      <c r="W2021" s="208"/>
      <c r="X2021" s="208"/>
      <c r="Y2021" s="208"/>
      <c r="Z2021" s="208"/>
      <c r="AA2021" s="208"/>
      <c r="AB2021" s="208"/>
      <c r="AC2021" s="208"/>
      <c r="AD2021" s="208"/>
      <c r="AE2021" s="208"/>
      <c r="AF2021" s="208"/>
      <c r="AG2021" s="208"/>
      <c r="AH2021" s="208"/>
      <c r="AI2021" s="208"/>
      <c r="AJ2021" s="208"/>
      <c r="AK2021" s="208"/>
      <c r="AL2021" s="208"/>
      <c r="AM2021" s="208"/>
      <c r="AN2021" s="208"/>
      <c r="AO2021" s="208"/>
      <c r="AP2021" s="208"/>
      <c r="AQ2021" s="208"/>
      <c r="AR2021" s="208"/>
      <c r="AS2021" s="208"/>
    </row>
    <row r="2022" spans="3:45" ht="12.75" hidden="1" customHeight="1">
      <c r="C2022" s="117"/>
      <c r="D2022" s="114"/>
      <c r="E2022" s="114"/>
      <c r="F2022" s="114"/>
      <c r="G2022" s="114"/>
      <c r="H2022" s="114"/>
      <c r="I2022" s="114"/>
      <c r="J2022" s="114"/>
      <c r="K2022" s="114"/>
    </row>
    <row r="2023" spans="3:45" ht="12.75" hidden="1" customHeight="1">
      <c r="C2023" s="234" t="s">
        <v>240</v>
      </c>
      <c r="D2023" s="234"/>
      <c r="E2023" s="234"/>
      <c r="F2023" s="234"/>
      <c r="G2023" s="234"/>
      <c r="H2023" s="234"/>
      <c r="I2023" s="234"/>
      <c r="J2023" s="234"/>
      <c r="K2023" s="234"/>
      <c r="L2023" s="234"/>
      <c r="M2023" s="234"/>
      <c r="N2023" s="234"/>
      <c r="O2023" s="234"/>
      <c r="P2023" s="234"/>
      <c r="Q2023" s="234"/>
      <c r="R2023" s="234"/>
      <c r="S2023" s="234"/>
      <c r="T2023" s="234"/>
      <c r="U2023" s="234"/>
      <c r="V2023" s="234"/>
      <c r="W2023" s="234"/>
      <c r="X2023" s="234"/>
      <c r="Y2023" s="234"/>
      <c r="Z2023" s="234" t="s">
        <v>14</v>
      </c>
      <c r="AA2023" s="234"/>
      <c r="AB2023" s="234"/>
      <c r="AC2023" s="234"/>
      <c r="AD2023" s="234"/>
      <c r="AE2023" s="234"/>
      <c r="AF2023" s="234"/>
      <c r="AG2023" s="234" t="s">
        <v>1400</v>
      </c>
      <c r="AH2023" s="234"/>
      <c r="AI2023" s="234"/>
      <c r="AJ2023" s="234"/>
      <c r="AK2023" s="234"/>
      <c r="AL2023" s="234"/>
      <c r="AM2023" s="234"/>
    </row>
    <row r="2024" spans="3:45" ht="12.75" hidden="1" customHeight="1">
      <c r="C2024" s="234"/>
      <c r="D2024" s="234"/>
      <c r="E2024" s="234"/>
      <c r="F2024" s="234"/>
      <c r="G2024" s="234"/>
      <c r="H2024" s="234"/>
      <c r="I2024" s="234"/>
      <c r="J2024" s="234"/>
      <c r="K2024" s="234"/>
      <c r="L2024" s="234"/>
      <c r="M2024" s="234"/>
      <c r="N2024" s="234"/>
      <c r="O2024" s="234"/>
      <c r="P2024" s="234"/>
      <c r="Q2024" s="234"/>
      <c r="R2024" s="234"/>
      <c r="S2024" s="234"/>
      <c r="T2024" s="234"/>
      <c r="U2024" s="234"/>
      <c r="V2024" s="234"/>
      <c r="W2024" s="234"/>
      <c r="X2024" s="234"/>
      <c r="Y2024" s="234"/>
      <c r="Z2024" s="234"/>
      <c r="AA2024" s="234"/>
      <c r="AB2024" s="234"/>
      <c r="AC2024" s="234"/>
      <c r="AD2024" s="234"/>
      <c r="AE2024" s="234"/>
      <c r="AF2024" s="234"/>
      <c r="AG2024" s="234"/>
      <c r="AH2024" s="234"/>
      <c r="AI2024" s="234"/>
      <c r="AJ2024" s="234"/>
      <c r="AK2024" s="234"/>
      <c r="AL2024" s="234"/>
      <c r="AM2024" s="234"/>
    </row>
    <row r="2025" spans="3:45" ht="12.75" hidden="1" customHeight="1">
      <c r="C2025" s="235"/>
      <c r="D2025" s="235"/>
      <c r="E2025" s="235"/>
      <c r="F2025" s="235"/>
      <c r="G2025" s="235"/>
      <c r="H2025" s="235"/>
      <c r="I2025" s="235"/>
      <c r="J2025" s="235"/>
      <c r="K2025" s="235"/>
      <c r="L2025" s="235"/>
      <c r="M2025" s="235"/>
      <c r="N2025" s="235"/>
      <c r="O2025" s="235"/>
      <c r="P2025" s="235"/>
      <c r="Q2025" s="235"/>
      <c r="R2025" s="235"/>
      <c r="S2025" s="235"/>
      <c r="T2025" s="235"/>
      <c r="U2025" s="235"/>
      <c r="V2025" s="235"/>
      <c r="W2025" s="235"/>
      <c r="X2025" s="235"/>
      <c r="Y2025" s="235"/>
      <c r="Z2025" s="235"/>
      <c r="AA2025" s="235"/>
      <c r="AB2025" s="235"/>
      <c r="AC2025" s="235"/>
      <c r="AD2025" s="235"/>
      <c r="AE2025" s="235"/>
      <c r="AF2025" s="235"/>
      <c r="AG2025" s="235"/>
      <c r="AH2025" s="235"/>
      <c r="AI2025" s="235"/>
      <c r="AJ2025" s="235"/>
      <c r="AK2025" s="235"/>
      <c r="AL2025" s="235"/>
      <c r="AM2025" s="235"/>
    </row>
    <row r="2026" spans="3:45" ht="12.75" hidden="1" customHeight="1">
      <c r="C2026" s="263" t="s">
        <v>503</v>
      </c>
      <c r="D2026" s="263"/>
      <c r="E2026" s="263"/>
      <c r="F2026" s="263"/>
      <c r="G2026" s="263"/>
      <c r="H2026" s="263"/>
      <c r="I2026" s="263"/>
      <c r="J2026" s="263"/>
      <c r="K2026" s="263"/>
      <c r="L2026" s="263"/>
      <c r="M2026" s="263"/>
      <c r="N2026" s="263"/>
      <c r="O2026" s="263"/>
      <c r="P2026" s="263"/>
      <c r="Q2026" s="263"/>
      <c r="R2026" s="263"/>
      <c r="S2026" s="263"/>
      <c r="T2026" s="263"/>
      <c r="U2026" s="263"/>
      <c r="V2026" s="263"/>
      <c r="W2026" s="263"/>
      <c r="X2026" s="263"/>
      <c r="Y2026" s="263"/>
      <c r="Z2026" s="265"/>
      <c r="AA2026" s="265"/>
      <c r="AB2026" s="265"/>
      <c r="AC2026" s="265"/>
      <c r="AD2026" s="265"/>
      <c r="AE2026" s="265"/>
      <c r="AF2026" s="265"/>
      <c r="AG2026" s="265"/>
      <c r="AH2026" s="265"/>
      <c r="AI2026" s="265"/>
      <c r="AJ2026" s="265"/>
      <c r="AK2026" s="265"/>
      <c r="AL2026" s="265"/>
      <c r="AM2026" s="265"/>
    </row>
    <row r="2027" spans="3:45" ht="12.75" hidden="1" customHeight="1">
      <c r="C2027" s="230" t="s">
        <v>504</v>
      </c>
      <c r="D2027" s="230"/>
      <c r="E2027" s="230"/>
      <c r="F2027" s="230"/>
      <c r="G2027" s="230"/>
      <c r="H2027" s="230"/>
      <c r="I2027" s="230"/>
      <c r="J2027" s="230"/>
      <c r="K2027" s="230"/>
      <c r="L2027" s="230"/>
      <c r="M2027" s="230"/>
      <c r="N2027" s="230"/>
      <c r="O2027" s="230"/>
      <c r="P2027" s="230"/>
      <c r="Q2027" s="230"/>
      <c r="R2027" s="230"/>
      <c r="S2027" s="230"/>
      <c r="T2027" s="230"/>
      <c r="U2027" s="230"/>
      <c r="V2027" s="230"/>
      <c r="W2027" s="230"/>
      <c r="X2027" s="230"/>
      <c r="Y2027" s="230"/>
      <c r="Z2027" s="266"/>
      <c r="AA2027" s="266"/>
      <c r="AB2027" s="266"/>
      <c r="AC2027" s="266"/>
      <c r="AD2027" s="266"/>
      <c r="AE2027" s="266"/>
      <c r="AF2027" s="266"/>
      <c r="AG2027" s="266"/>
      <c r="AH2027" s="266"/>
      <c r="AI2027" s="266"/>
      <c r="AJ2027" s="266"/>
      <c r="AK2027" s="266"/>
      <c r="AL2027" s="266"/>
      <c r="AM2027" s="266"/>
    </row>
    <row r="2028" spans="3:45" ht="12.75" hidden="1" customHeight="1">
      <c r="C2028" s="236" t="s">
        <v>505</v>
      </c>
      <c r="D2028" s="236"/>
      <c r="E2028" s="236"/>
      <c r="F2028" s="236"/>
      <c r="G2028" s="236"/>
      <c r="H2028" s="236"/>
      <c r="I2028" s="236"/>
      <c r="J2028" s="236"/>
      <c r="K2028" s="236"/>
      <c r="L2028" s="236"/>
      <c r="M2028" s="236"/>
      <c r="N2028" s="236"/>
      <c r="O2028" s="236"/>
      <c r="P2028" s="236"/>
      <c r="Q2028" s="236"/>
      <c r="R2028" s="236"/>
      <c r="S2028" s="236"/>
      <c r="T2028" s="236"/>
      <c r="U2028" s="236"/>
      <c r="V2028" s="236"/>
      <c r="W2028" s="236"/>
      <c r="X2028" s="236"/>
      <c r="Y2028" s="236"/>
      <c r="Z2028" s="267">
        <f>SUM(Z2026:AF2027)</f>
        <v>0</v>
      </c>
      <c r="AA2028" s="267"/>
      <c r="AB2028" s="267"/>
      <c r="AC2028" s="267"/>
      <c r="AD2028" s="267"/>
      <c r="AE2028" s="267"/>
      <c r="AF2028" s="267"/>
      <c r="AG2028" s="267">
        <f>SUM(AG2026:AM2027)</f>
        <v>0</v>
      </c>
      <c r="AH2028" s="267"/>
      <c r="AI2028" s="267"/>
      <c r="AJ2028" s="267"/>
      <c r="AK2028" s="267"/>
      <c r="AL2028" s="267"/>
      <c r="AM2028" s="267"/>
    </row>
    <row r="2029" spans="3:45" ht="12.75" hidden="1" customHeight="1">
      <c r="C2029" s="264"/>
      <c r="D2029" s="264"/>
      <c r="E2029" s="264"/>
      <c r="F2029" s="264"/>
      <c r="G2029" s="264"/>
      <c r="H2029" s="264"/>
      <c r="I2029" s="264"/>
      <c r="J2029" s="264"/>
      <c r="K2029" s="264"/>
      <c r="L2029" s="264"/>
      <c r="M2029" s="264"/>
      <c r="N2029" s="264"/>
      <c r="O2029" s="264"/>
      <c r="P2029" s="264"/>
      <c r="Q2029" s="264"/>
      <c r="R2029" s="264"/>
      <c r="S2029" s="264"/>
      <c r="T2029" s="264"/>
      <c r="U2029" s="264"/>
      <c r="V2029" s="264"/>
      <c r="W2029" s="264"/>
      <c r="X2029" s="264"/>
      <c r="Y2029" s="264"/>
      <c r="Z2029" s="268"/>
      <c r="AA2029" s="268"/>
      <c r="AB2029" s="268"/>
      <c r="AC2029" s="268"/>
      <c r="AD2029" s="268"/>
      <c r="AE2029" s="268"/>
      <c r="AF2029" s="268"/>
      <c r="AG2029" s="268"/>
      <c r="AH2029" s="268"/>
      <c r="AI2029" s="268"/>
      <c r="AJ2029" s="268"/>
      <c r="AK2029" s="268"/>
      <c r="AL2029" s="268"/>
      <c r="AM2029" s="268"/>
    </row>
    <row r="2030" spans="3:45" ht="12.75" hidden="1" customHeight="1">
      <c r="C2030" s="263" t="s">
        <v>1401</v>
      </c>
      <c r="D2030" s="263"/>
      <c r="E2030" s="263"/>
      <c r="F2030" s="263"/>
      <c r="G2030" s="263"/>
      <c r="H2030" s="263"/>
      <c r="I2030" s="263"/>
      <c r="J2030" s="263"/>
      <c r="K2030" s="263"/>
      <c r="L2030" s="263"/>
      <c r="M2030" s="263"/>
      <c r="N2030" s="263"/>
      <c r="O2030" s="263"/>
      <c r="P2030" s="263"/>
      <c r="Q2030" s="263"/>
      <c r="R2030" s="263"/>
      <c r="S2030" s="263"/>
      <c r="T2030" s="263"/>
      <c r="U2030" s="263"/>
      <c r="V2030" s="263"/>
      <c r="W2030" s="263"/>
      <c r="X2030" s="263"/>
      <c r="Y2030" s="263"/>
      <c r="Z2030" s="269"/>
      <c r="AA2030" s="269"/>
      <c r="AB2030" s="269"/>
      <c r="AC2030" s="269"/>
      <c r="AD2030" s="269"/>
      <c r="AE2030" s="269"/>
      <c r="AF2030" s="269"/>
      <c r="AG2030" s="269"/>
      <c r="AH2030" s="269"/>
      <c r="AI2030" s="269"/>
      <c r="AJ2030" s="269"/>
      <c r="AK2030" s="269"/>
      <c r="AL2030" s="269"/>
      <c r="AM2030" s="269"/>
    </row>
    <row r="2031" spans="3:45" ht="12.75" hidden="1" customHeight="1">
      <c r="C2031" s="230" t="s">
        <v>506</v>
      </c>
      <c r="D2031" s="230"/>
      <c r="E2031" s="230"/>
      <c r="F2031" s="230"/>
      <c r="G2031" s="230"/>
      <c r="H2031" s="230"/>
      <c r="I2031" s="230"/>
      <c r="J2031" s="230"/>
      <c r="K2031" s="230"/>
      <c r="L2031" s="230"/>
      <c r="M2031" s="230"/>
      <c r="N2031" s="230"/>
      <c r="O2031" s="230"/>
      <c r="P2031" s="230"/>
      <c r="Q2031" s="230"/>
      <c r="R2031" s="230"/>
      <c r="S2031" s="230"/>
      <c r="T2031" s="230"/>
      <c r="U2031" s="230"/>
      <c r="V2031" s="230"/>
      <c r="W2031" s="230"/>
      <c r="X2031" s="230"/>
      <c r="Y2031" s="230"/>
      <c r="Z2031" s="266"/>
      <c r="AA2031" s="266"/>
      <c r="AB2031" s="266"/>
      <c r="AC2031" s="266"/>
      <c r="AD2031" s="266"/>
      <c r="AE2031" s="266"/>
      <c r="AF2031" s="266"/>
      <c r="AG2031" s="266"/>
      <c r="AH2031" s="266"/>
      <c r="AI2031" s="266"/>
      <c r="AJ2031" s="266"/>
      <c r="AK2031" s="266"/>
      <c r="AL2031" s="266"/>
      <c r="AM2031" s="266"/>
    </row>
    <row r="2032" spans="3:45" ht="12.75" hidden="1" customHeight="1">
      <c r="C2032" s="236" t="s">
        <v>507</v>
      </c>
      <c r="D2032" s="236"/>
      <c r="E2032" s="236"/>
      <c r="F2032" s="236"/>
      <c r="G2032" s="236"/>
      <c r="H2032" s="236"/>
      <c r="I2032" s="236"/>
      <c r="J2032" s="236"/>
      <c r="K2032" s="236"/>
      <c r="L2032" s="236"/>
      <c r="M2032" s="236"/>
      <c r="N2032" s="236"/>
      <c r="O2032" s="236"/>
      <c r="P2032" s="236"/>
      <c r="Q2032" s="236"/>
      <c r="R2032" s="236"/>
      <c r="S2032" s="236"/>
      <c r="T2032" s="236"/>
      <c r="U2032" s="236"/>
      <c r="V2032" s="236"/>
      <c r="W2032" s="236"/>
      <c r="X2032" s="236"/>
      <c r="Y2032" s="236"/>
      <c r="Z2032" s="267">
        <f>SUM(Z2030:AF2031)</f>
        <v>0</v>
      </c>
      <c r="AA2032" s="267"/>
      <c r="AB2032" s="267"/>
      <c r="AC2032" s="267"/>
      <c r="AD2032" s="267"/>
      <c r="AE2032" s="267"/>
      <c r="AF2032" s="267"/>
      <c r="AG2032" s="267">
        <f>SUM(AG2030:AM2031)</f>
        <v>0</v>
      </c>
      <c r="AH2032" s="267"/>
      <c r="AI2032" s="267"/>
      <c r="AJ2032" s="267"/>
      <c r="AK2032" s="267"/>
      <c r="AL2032" s="267"/>
      <c r="AM2032" s="267"/>
    </row>
    <row r="2033" spans="1:45" ht="12.75" hidden="1" customHeight="1">
      <c r="C2033" s="60"/>
      <c r="D2033" s="60"/>
      <c r="E2033" s="60"/>
      <c r="F2033" s="60"/>
      <c r="G2033" s="60"/>
      <c r="H2033" s="60"/>
      <c r="I2033" s="60"/>
      <c r="J2033" s="60"/>
      <c r="K2033" s="60"/>
      <c r="L2033" s="60"/>
      <c r="M2033" s="60"/>
      <c r="N2033" s="60"/>
      <c r="O2033" s="60"/>
      <c r="P2033" s="60"/>
      <c r="Q2033" s="60"/>
      <c r="R2033" s="60"/>
      <c r="S2033" s="60"/>
      <c r="T2033" s="60"/>
      <c r="U2033" s="60"/>
      <c r="V2033" s="60"/>
      <c r="W2033" s="60"/>
      <c r="X2033" s="60"/>
      <c r="Y2033" s="60"/>
      <c r="Z2033" s="120"/>
      <c r="AA2033" s="120"/>
      <c r="AB2033" s="120"/>
      <c r="AC2033" s="120"/>
      <c r="AD2033" s="120"/>
      <c r="AE2033" s="120"/>
      <c r="AF2033" s="120"/>
      <c r="AG2033" s="120"/>
      <c r="AH2033" s="120"/>
      <c r="AI2033" s="120"/>
      <c r="AJ2033" s="120"/>
      <c r="AK2033" s="120"/>
      <c r="AL2033" s="120"/>
      <c r="AM2033" s="120"/>
    </row>
    <row r="2034" spans="1:45" ht="12.75" hidden="1" customHeight="1">
      <c r="C2034" s="60"/>
      <c r="D2034" s="60"/>
      <c r="E2034" s="60"/>
      <c r="F2034" s="60"/>
      <c r="G2034" s="60"/>
      <c r="H2034" s="60"/>
      <c r="I2034" s="60"/>
      <c r="J2034" s="60"/>
      <c r="K2034" s="60"/>
      <c r="L2034" s="60"/>
      <c r="M2034" s="60"/>
      <c r="N2034" s="60"/>
      <c r="O2034" s="60"/>
      <c r="P2034" s="60"/>
      <c r="Q2034" s="60"/>
      <c r="R2034" s="60"/>
      <c r="S2034" s="60"/>
      <c r="T2034" s="60"/>
      <c r="U2034" s="60"/>
      <c r="V2034" s="60"/>
      <c r="W2034" s="60"/>
      <c r="X2034" s="60"/>
      <c r="Y2034" s="60"/>
      <c r="Z2034" s="120"/>
      <c r="AA2034" s="120"/>
      <c r="AB2034" s="120"/>
      <c r="AC2034" s="120"/>
      <c r="AD2034" s="120"/>
      <c r="AE2034" s="120"/>
      <c r="AF2034" s="120"/>
      <c r="AG2034" s="120"/>
      <c r="AH2034" s="120"/>
      <c r="AI2034" s="120"/>
      <c r="AJ2034" s="120"/>
      <c r="AK2034" s="120"/>
      <c r="AL2034" s="120"/>
      <c r="AM2034" s="120"/>
    </row>
    <row r="2035" spans="1:45" ht="12.75" customHeight="1">
      <c r="A2035" s="257" t="s">
        <v>508</v>
      </c>
      <c r="B2035" s="82"/>
      <c r="C2035" s="260" t="s">
        <v>509</v>
      </c>
      <c r="D2035" s="260"/>
      <c r="E2035" s="260"/>
      <c r="F2035" s="260"/>
      <c r="G2035" s="260"/>
      <c r="H2035" s="260"/>
      <c r="I2035" s="260"/>
      <c r="J2035" s="260"/>
      <c r="K2035" s="260"/>
      <c r="L2035" s="260"/>
      <c r="M2035" s="260"/>
      <c r="N2035" s="260"/>
      <c r="O2035" s="260"/>
      <c r="P2035" s="260"/>
      <c r="Q2035" s="260"/>
      <c r="R2035" s="260"/>
      <c r="S2035" s="260"/>
      <c r="T2035" s="260"/>
      <c r="U2035" s="260"/>
      <c r="V2035" s="260"/>
      <c r="W2035" s="260"/>
      <c r="X2035" s="260"/>
      <c r="Y2035" s="260"/>
      <c r="Z2035" s="260"/>
      <c r="AA2035" s="260"/>
      <c r="AB2035" s="260"/>
      <c r="AC2035" s="260"/>
      <c r="AD2035" s="260"/>
      <c r="AE2035" s="260"/>
      <c r="AF2035" s="260"/>
      <c r="AG2035" s="260"/>
      <c r="AH2035" s="260"/>
      <c r="AI2035" s="260"/>
      <c r="AJ2035" s="260"/>
      <c r="AK2035" s="260"/>
      <c r="AL2035" s="260"/>
      <c r="AM2035" s="260"/>
      <c r="AN2035" s="260"/>
      <c r="AO2035" s="260"/>
      <c r="AP2035" s="260"/>
      <c r="AQ2035" s="260"/>
      <c r="AR2035" s="260"/>
      <c r="AS2035" s="260"/>
    </row>
    <row r="2036" spans="1:45" ht="12.75" customHeight="1">
      <c r="A2036" s="257"/>
      <c r="B2036" s="82"/>
      <c r="C2036" s="260"/>
      <c r="D2036" s="260"/>
      <c r="E2036" s="260"/>
      <c r="F2036" s="260"/>
      <c r="G2036" s="260"/>
      <c r="H2036" s="260"/>
      <c r="I2036" s="260"/>
      <c r="J2036" s="260"/>
      <c r="K2036" s="260"/>
      <c r="L2036" s="260"/>
      <c r="M2036" s="260"/>
      <c r="N2036" s="260"/>
      <c r="O2036" s="260"/>
      <c r="P2036" s="260"/>
      <c r="Q2036" s="260"/>
      <c r="R2036" s="260"/>
      <c r="S2036" s="260"/>
      <c r="T2036" s="260"/>
      <c r="U2036" s="260"/>
      <c r="V2036" s="260"/>
      <c r="W2036" s="260"/>
      <c r="X2036" s="260"/>
      <c r="Y2036" s="260"/>
      <c r="Z2036" s="260"/>
      <c r="AA2036" s="260"/>
      <c r="AB2036" s="260"/>
      <c r="AC2036" s="260"/>
      <c r="AD2036" s="260"/>
      <c r="AE2036" s="260"/>
      <c r="AF2036" s="260"/>
      <c r="AG2036" s="260"/>
      <c r="AH2036" s="260"/>
      <c r="AI2036" s="260"/>
      <c r="AJ2036" s="260"/>
      <c r="AK2036" s="260"/>
      <c r="AL2036" s="260"/>
      <c r="AM2036" s="260"/>
      <c r="AN2036" s="260"/>
      <c r="AO2036" s="260"/>
      <c r="AP2036" s="260"/>
      <c r="AQ2036" s="260"/>
      <c r="AR2036" s="260"/>
      <c r="AS2036" s="260"/>
    </row>
    <row r="2037" spans="1:45" ht="5.25" customHeight="1">
      <c r="A2037" s="257"/>
      <c r="B2037" s="82"/>
      <c r="C2037" s="260"/>
      <c r="D2037" s="260"/>
      <c r="E2037" s="260"/>
      <c r="F2037" s="260"/>
      <c r="G2037" s="260"/>
      <c r="H2037" s="260"/>
      <c r="I2037" s="260"/>
      <c r="J2037" s="260"/>
      <c r="K2037" s="260"/>
      <c r="L2037" s="260"/>
      <c r="M2037" s="260"/>
      <c r="N2037" s="260"/>
      <c r="O2037" s="260"/>
      <c r="P2037" s="260"/>
      <c r="Q2037" s="260"/>
      <c r="R2037" s="260"/>
      <c r="S2037" s="260"/>
      <c r="T2037" s="260"/>
      <c r="U2037" s="260"/>
      <c r="V2037" s="260"/>
      <c r="W2037" s="260"/>
      <c r="X2037" s="260"/>
      <c r="Y2037" s="260"/>
      <c r="Z2037" s="260"/>
      <c r="AA2037" s="260"/>
      <c r="AB2037" s="260"/>
      <c r="AC2037" s="260"/>
      <c r="AD2037" s="260"/>
      <c r="AE2037" s="260"/>
      <c r="AF2037" s="260"/>
      <c r="AG2037" s="260"/>
      <c r="AH2037" s="260"/>
      <c r="AI2037" s="260"/>
      <c r="AJ2037" s="260"/>
      <c r="AK2037" s="260"/>
      <c r="AL2037" s="260"/>
      <c r="AM2037" s="260"/>
      <c r="AN2037" s="260"/>
      <c r="AO2037" s="260"/>
      <c r="AP2037" s="260"/>
      <c r="AQ2037" s="260"/>
      <c r="AR2037" s="260"/>
      <c r="AS2037" s="260"/>
    </row>
    <row r="2039" spans="1:45" ht="12.75" customHeight="1">
      <c r="C2039" s="208" t="s">
        <v>569</v>
      </c>
      <c r="D2039" s="208"/>
      <c r="E2039" s="208"/>
      <c r="F2039" s="208"/>
      <c r="G2039" s="208"/>
      <c r="H2039" s="208"/>
      <c r="I2039" s="208"/>
      <c r="J2039" s="208"/>
      <c r="K2039" s="208"/>
      <c r="L2039" s="208"/>
      <c r="M2039" s="208"/>
      <c r="N2039" s="208"/>
      <c r="O2039" s="208"/>
      <c r="P2039" s="208"/>
      <c r="Q2039" s="208"/>
      <c r="R2039" s="208"/>
      <c r="S2039" s="208"/>
      <c r="T2039" s="208"/>
      <c r="U2039" s="208"/>
      <c r="V2039" s="208"/>
      <c r="W2039" s="208"/>
      <c r="X2039" s="208"/>
      <c r="Y2039" s="208"/>
      <c r="Z2039" s="208"/>
      <c r="AA2039" s="208"/>
      <c r="AB2039" s="208"/>
      <c r="AC2039" s="208"/>
      <c r="AD2039" s="208"/>
      <c r="AE2039" s="208"/>
      <c r="AF2039" s="208"/>
      <c r="AG2039" s="208"/>
      <c r="AH2039" s="208"/>
      <c r="AI2039" s="208"/>
      <c r="AJ2039" s="208"/>
      <c r="AK2039" s="208"/>
      <c r="AL2039" s="208"/>
      <c r="AM2039" s="208"/>
      <c r="AN2039" s="208"/>
      <c r="AO2039" s="208"/>
      <c r="AP2039" s="208"/>
      <c r="AQ2039" s="208"/>
      <c r="AR2039" s="208"/>
      <c r="AS2039" s="208"/>
    </row>
    <row r="2040" spans="1:45" ht="12.75" customHeight="1">
      <c r="C2040" s="69"/>
      <c r="D2040" s="114"/>
      <c r="E2040" s="114"/>
      <c r="F2040" s="114"/>
      <c r="G2040" s="114"/>
      <c r="H2040" s="114"/>
      <c r="I2040" s="114"/>
      <c r="J2040" s="114"/>
    </row>
    <row r="2041" spans="1:45" ht="12.75" customHeight="1">
      <c r="C2041" s="234" t="s">
        <v>576</v>
      </c>
      <c r="D2041" s="234"/>
      <c r="E2041" s="234"/>
      <c r="F2041" s="234"/>
      <c r="G2041" s="234"/>
      <c r="H2041" s="234"/>
      <c r="I2041" s="234"/>
      <c r="J2041" s="234"/>
      <c r="K2041" s="234"/>
      <c r="L2041" s="234"/>
      <c r="M2041" s="234"/>
      <c r="N2041" s="234"/>
      <c r="O2041" s="234"/>
      <c r="P2041" s="234"/>
      <c r="Q2041" s="234"/>
      <c r="R2041" s="234"/>
      <c r="S2041" s="234"/>
      <c r="T2041" s="234"/>
      <c r="U2041" s="234"/>
      <c r="V2041" s="234"/>
      <c r="W2041" s="234"/>
      <c r="X2041" s="234"/>
      <c r="Y2041" s="234"/>
      <c r="Z2041" s="234" t="s">
        <v>577</v>
      </c>
      <c r="AA2041" s="234"/>
      <c r="AB2041" s="234"/>
      <c r="AC2041" s="234" t="s">
        <v>578</v>
      </c>
      <c r="AD2041" s="234"/>
      <c r="AE2041" s="234"/>
    </row>
    <row r="2042" spans="1:45" ht="12.75" customHeight="1">
      <c r="C2042" s="258" t="s">
        <v>570</v>
      </c>
      <c r="D2042" s="258"/>
      <c r="E2042" s="258"/>
      <c r="F2042" s="258"/>
      <c r="G2042" s="258"/>
      <c r="H2042" s="258"/>
      <c r="I2042" s="258"/>
      <c r="J2042" s="258"/>
      <c r="K2042" s="258"/>
      <c r="L2042" s="258"/>
      <c r="M2042" s="258"/>
      <c r="N2042" s="258"/>
      <c r="O2042" s="258"/>
      <c r="P2042" s="258"/>
      <c r="Q2042" s="258"/>
      <c r="R2042" s="258"/>
      <c r="S2042" s="258"/>
      <c r="T2042" s="258"/>
      <c r="U2042" s="258"/>
      <c r="V2042" s="258"/>
      <c r="W2042" s="258"/>
      <c r="X2042" s="258"/>
      <c r="Y2042" s="258"/>
      <c r="Z2042" s="259"/>
      <c r="AA2042" s="259"/>
      <c r="AB2042" s="259"/>
      <c r="AC2042" s="259" t="s">
        <v>77</v>
      </c>
      <c r="AD2042" s="259"/>
      <c r="AE2042" s="259"/>
    </row>
    <row r="2043" spans="1:45" ht="12.75" customHeight="1">
      <c r="C2043" s="253" t="s">
        <v>571</v>
      </c>
      <c r="D2043" s="253"/>
      <c r="E2043" s="253"/>
      <c r="F2043" s="253"/>
      <c r="G2043" s="253"/>
      <c r="H2043" s="253"/>
      <c r="I2043" s="253"/>
      <c r="J2043" s="253"/>
      <c r="K2043" s="253"/>
      <c r="L2043" s="253"/>
      <c r="M2043" s="253"/>
      <c r="N2043" s="253"/>
      <c r="O2043" s="253"/>
      <c r="P2043" s="253"/>
      <c r="Q2043" s="253"/>
      <c r="R2043" s="253"/>
      <c r="S2043" s="253"/>
      <c r="T2043" s="253"/>
      <c r="U2043" s="253"/>
      <c r="V2043" s="253"/>
      <c r="W2043" s="253"/>
      <c r="X2043" s="253"/>
      <c r="Y2043" s="253"/>
      <c r="Z2043" s="252"/>
      <c r="AA2043" s="252"/>
      <c r="AB2043" s="252"/>
      <c r="AC2043" s="252" t="s">
        <v>77</v>
      </c>
      <c r="AD2043" s="252"/>
      <c r="AE2043" s="252"/>
    </row>
    <row r="2044" spans="1:45" ht="12.75" customHeight="1">
      <c r="C2044" s="253" t="s">
        <v>1253</v>
      </c>
      <c r="D2044" s="253"/>
      <c r="E2044" s="253"/>
      <c r="F2044" s="253"/>
      <c r="G2044" s="253"/>
      <c r="H2044" s="253"/>
      <c r="I2044" s="253"/>
      <c r="J2044" s="253"/>
      <c r="K2044" s="253"/>
      <c r="L2044" s="253"/>
      <c r="M2044" s="253"/>
      <c r="N2044" s="253"/>
      <c r="O2044" s="253"/>
      <c r="P2044" s="253"/>
      <c r="Q2044" s="253"/>
      <c r="R2044" s="253"/>
      <c r="S2044" s="253"/>
      <c r="T2044" s="253"/>
      <c r="U2044" s="253"/>
      <c r="V2044" s="253"/>
      <c r="W2044" s="253"/>
      <c r="X2044" s="253"/>
      <c r="Y2044" s="253"/>
      <c r="Z2044" s="252"/>
      <c r="AA2044" s="252"/>
      <c r="AB2044" s="252"/>
      <c r="AC2044" s="252" t="s">
        <v>77</v>
      </c>
      <c r="AD2044" s="252"/>
      <c r="AE2044" s="252"/>
    </row>
    <row r="2045" spans="1:45" ht="12.75" customHeight="1">
      <c r="C2045" s="253" t="s">
        <v>572</v>
      </c>
      <c r="D2045" s="253"/>
      <c r="E2045" s="253"/>
      <c r="F2045" s="253"/>
      <c r="G2045" s="253"/>
      <c r="H2045" s="253"/>
      <c r="I2045" s="253"/>
      <c r="J2045" s="253"/>
      <c r="K2045" s="253"/>
      <c r="L2045" s="253"/>
      <c r="M2045" s="253"/>
      <c r="N2045" s="253"/>
      <c r="O2045" s="253"/>
      <c r="P2045" s="253"/>
      <c r="Q2045" s="253"/>
      <c r="R2045" s="253"/>
      <c r="S2045" s="253"/>
      <c r="T2045" s="253"/>
      <c r="U2045" s="253"/>
      <c r="V2045" s="253"/>
      <c r="W2045" s="253"/>
      <c r="X2045" s="253"/>
      <c r="Y2045" s="253"/>
      <c r="Z2045" s="252"/>
      <c r="AA2045" s="252"/>
      <c r="AB2045" s="252"/>
      <c r="AC2045" s="252" t="s">
        <v>77</v>
      </c>
      <c r="AD2045" s="252"/>
      <c r="AE2045" s="252"/>
    </row>
    <row r="2046" spans="1:45" ht="12.75" customHeight="1">
      <c r="C2046" s="253" t="s">
        <v>1254</v>
      </c>
      <c r="D2046" s="253"/>
      <c r="E2046" s="253"/>
      <c r="F2046" s="253"/>
      <c r="G2046" s="253"/>
      <c r="H2046" s="253"/>
      <c r="I2046" s="253"/>
      <c r="J2046" s="253"/>
      <c r="K2046" s="253"/>
      <c r="L2046" s="253"/>
      <c r="M2046" s="253"/>
      <c r="N2046" s="253"/>
      <c r="O2046" s="253"/>
      <c r="P2046" s="253"/>
      <c r="Q2046" s="253"/>
      <c r="R2046" s="253"/>
      <c r="S2046" s="253"/>
      <c r="T2046" s="253"/>
      <c r="U2046" s="253"/>
      <c r="V2046" s="253"/>
      <c r="W2046" s="253"/>
      <c r="X2046" s="253"/>
      <c r="Y2046" s="253"/>
      <c r="Z2046" s="252"/>
      <c r="AA2046" s="252"/>
      <c r="AB2046" s="252"/>
      <c r="AC2046" s="252" t="s">
        <v>77</v>
      </c>
      <c r="AD2046" s="252"/>
      <c r="AE2046" s="252"/>
    </row>
    <row r="2047" spans="1:45" ht="12.75" customHeight="1">
      <c r="C2047" s="253" t="s">
        <v>573</v>
      </c>
      <c r="D2047" s="253"/>
      <c r="E2047" s="253"/>
      <c r="F2047" s="253"/>
      <c r="G2047" s="253"/>
      <c r="H2047" s="253"/>
      <c r="I2047" s="253"/>
      <c r="J2047" s="253"/>
      <c r="K2047" s="253"/>
      <c r="L2047" s="253"/>
      <c r="M2047" s="253"/>
      <c r="N2047" s="253"/>
      <c r="O2047" s="253"/>
      <c r="P2047" s="253"/>
      <c r="Q2047" s="253"/>
      <c r="R2047" s="253"/>
      <c r="S2047" s="253"/>
      <c r="T2047" s="253"/>
      <c r="U2047" s="253"/>
      <c r="V2047" s="253"/>
      <c r="W2047" s="253"/>
      <c r="X2047" s="253"/>
      <c r="Y2047" s="253"/>
      <c r="Z2047" s="252"/>
      <c r="AA2047" s="252"/>
      <c r="AB2047" s="252"/>
      <c r="AC2047" s="252" t="s">
        <v>77</v>
      </c>
      <c r="AD2047" s="252"/>
      <c r="AE2047" s="252"/>
    </row>
    <row r="2048" spans="1:45" ht="12.75" customHeight="1">
      <c r="C2048" s="253" t="s">
        <v>574</v>
      </c>
      <c r="D2048" s="253"/>
      <c r="E2048" s="253"/>
      <c r="F2048" s="253"/>
      <c r="G2048" s="253"/>
      <c r="H2048" s="253"/>
      <c r="I2048" s="253"/>
      <c r="J2048" s="253"/>
      <c r="K2048" s="253"/>
      <c r="L2048" s="253"/>
      <c r="M2048" s="253"/>
      <c r="N2048" s="253"/>
      <c r="O2048" s="253"/>
      <c r="P2048" s="253"/>
      <c r="Q2048" s="253"/>
      <c r="R2048" s="253"/>
      <c r="S2048" s="253"/>
      <c r="T2048" s="253"/>
      <c r="U2048" s="253"/>
      <c r="V2048" s="253"/>
      <c r="W2048" s="253"/>
      <c r="X2048" s="253"/>
      <c r="Y2048" s="253"/>
      <c r="Z2048" s="252"/>
      <c r="AA2048" s="252"/>
      <c r="AB2048" s="252"/>
      <c r="AC2048" s="252" t="s">
        <v>77</v>
      </c>
      <c r="AD2048" s="252"/>
      <c r="AE2048" s="252"/>
    </row>
    <row r="2049" spans="1:45" ht="12.75" customHeight="1">
      <c r="C2049" s="253" t="s">
        <v>1255</v>
      </c>
      <c r="D2049" s="253"/>
      <c r="E2049" s="253"/>
      <c r="F2049" s="253"/>
      <c r="G2049" s="253"/>
      <c r="H2049" s="253"/>
      <c r="I2049" s="253"/>
      <c r="J2049" s="253"/>
      <c r="K2049" s="253"/>
      <c r="L2049" s="253"/>
      <c r="M2049" s="253"/>
      <c r="N2049" s="253"/>
      <c r="O2049" s="253"/>
      <c r="P2049" s="253"/>
      <c r="Q2049" s="253"/>
      <c r="R2049" s="253"/>
      <c r="S2049" s="253"/>
      <c r="T2049" s="253"/>
      <c r="U2049" s="253"/>
      <c r="V2049" s="253"/>
      <c r="W2049" s="253"/>
      <c r="X2049" s="253"/>
      <c r="Y2049" s="253"/>
      <c r="Z2049" s="252"/>
      <c r="AA2049" s="252"/>
      <c r="AB2049" s="252"/>
      <c r="AC2049" s="252" t="s">
        <v>77</v>
      </c>
      <c r="AD2049" s="252"/>
      <c r="AE2049" s="252"/>
    </row>
    <row r="2050" spans="1:45" ht="26.25" customHeight="1">
      <c r="C2050" s="254" t="s">
        <v>1569</v>
      </c>
      <c r="D2050" s="254"/>
      <c r="E2050" s="254"/>
      <c r="F2050" s="254"/>
      <c r="G2050" s="254"/>
      <c r="H2050" s="254"/>
      <c r="I2050" s="254"/>
      <c r="J2050" s="254"/>
      <c r="K2050" s="254"/>
      <c r="L2050" s="254"/>
      <c r="M2050" s="254"/>
      <c r="N2050" s="254"/>
      <c r="O2050" s="254"/>
      <c r="P2050" s="254"/>
      <c r="Q2050" s="254"/>
      <c r="R2050" s="254"/>
      <c r="S2050" s="254"/>
      <c r="T2050" s="254"/>
      <c r="U2050" s="254"/>
      <c r="V2050" s="254"/>
      <c r="W2050" s="254"/>
      <c r="X2050" s="254"/>
      <c r="Y2050" s="254"/>
      <c r="Z2050" s="252"/>
      <c r="AA2050" s="252"/>
      <c r="AB2050" s="252"/>
      <c r="AC2050" s="252" t="s">
        <v>77</v>
      </c>
      <c r="AD2050" s="252"/>
      <c r="AE2050" s="252"/>
    </row>
    <row r="2051" spans="1:45" ht="12.75" customHeight="1">
      <c r="C2051" s="253" t="s">
        <v>575</v>
      </c>
      <c r="D2051" s="253"/>
      <c r="E2051" s="253"/>
      <c r="F2051" s="253"/>
      <c r="G2051" s="253"/>
      <c r="H2051" s="253"/>
      <c r="I2051" s="253"/>
      <c r="J2051" s="253"/>
      <c r="K2051" s="253"/>
      <c r="L2051" s="253"/>
      <c r="M2051" s="253"/>
      <c r="N2051" s="253"/>
      <c r="O2051" s="253"/>
      <c r="P2051" s="253"/>
      <c r="Q2051" s="253"/>
      <c r="R2051" s="253"/>
      <c r="S2051" s="253"/>
      <c r="T2051" s="253"/>
      <c r="U2051" s="253"/>
      <c r="V2051" s="253"/>
      <c r="W2051" s="253"/>
      <c r="X2051" s="253"/>
      <c r="Y2051" s="253"/>
      <c r="Z2051" s="252"/>
      <c r="AA2051" s="252"/>
      <c r="AB2051" s="252"/>
      <c r="AC2051" s="252" t="s">
        <v>77</v>
      </c>
      <c r="AD2051" s="252"/>
      <c r="AE2051" s="252"/>
    </row>
    <row r="2052" spans="1:45" ht="12.75" customHeight="1">
      <c r="C2052" s="253" t="s">
        <v>1256</v>
      </c>
      <c r="D2052" s="253"/>
      <c r="E2052" s="253"/>
      <c r="F2052" s="253"/>
      <c r="G2052" s="253"/>
      <c r="H2052" s="253"/>
      <c r="I2052" s="253"/>
      <c r="J2052" s="253"/>
      <c r="K2052" s="253"/>
      <c r="L2052" s="253"/>
      <c r="M2052" s="253"/>
      <c r="N2052" s="253"/>
      <c r="O2052" s="253"/>
      <c r="P2052" s="253"/>
      <c r="Q2052" s="253"/>
      <c r="R2052" s="253"/>
      <c r="S2052" s="253"/>
      <c r="T2052" s="253"/>
      <c r="U2052" s="253"/>
      <c r="V2052" s="253"/>
      <c r="W2052" s="253"/>
      <c r="X2052" s="253"/>
      <c r="Y2052" s="253"/>
      <c r="Z2052" s="252"/>
      <c r="AA2052" s="252"/>
      <c r="AB2052" s="252"/>
      <c r="AC2052" s="252" t="s">
        <v>77</v>
      </c>
      <c r="AD2052" s="252"/>
      <c r="AE2052" s="252"/>
    </row>
    <row r="2053" spans="1:45" ht="12.75" customHeight="1">
      <c r="C2053" s="261"/>
      <c r="D2053" s="261"/>
      <c r="E2053" s="261"/>
      <c r="F2053" s="261"/>
      <c r="G2053" s="261"/>
      <c r="H2053" s="261"/>
      <c r="I2053" s="261"/>
      <c r="J2053" s="261"/>
      <c r="K2053" s="261"/>
      <c r="L2053" s="261"/>
      <c r="M2053" s="261"/>
      <c r="N2053" s="261"/>
      <c r="O2053" s="261"/>
      <c r="P2053" s="261"/>
      <c r="Q2053" s="261"/>
      <c r="R2053" s="261"/>
      <c r="S2053" s="261"/>
      <c r="T2053" s="261"/>
      <c r="U2053" s="261"/>
      <c r="V2053" s="261"/>
      <c r="W2053" s="261"/>
      <c r="X2053" s="261"/>
      <c r="Y2053" s="261"/>
      <c r="Z2053" s="262"/>
      <c r="AA2053" s="262"/>
      <c r="AB2053" s="262"/>
      <c r="AC2053" s="262"/>
      <c r="AD2053" s="262"/>
      <c r="AE2053" s="262"/>
    </row>
    <row r="2054" spans="1:45" ht="12.75" customHeight="1">
      <c r="C2054" s="161"/>
      <c r="D2054" s="161"/>
      <c r="E2054" s="161"/>
      <c r="F2054" s="161"/>
      <c r="G2054" s="161"/>
      <c r="H2054" s="161"/>
      <c r="I2054" s="161"/>
      <c r="J2054" s="161"/>
      <c r="K2054" s="161"/>
      <c r="L2054" s="161"/>
      <c r="M2054" s="161"/>
      <c r="N2054" s="161"/>
      <c r="O2054" s="161"/>
      <c r="P2054" s="161"/>
      <c r="Q2054" s="161"/>
      <c r="R2054" s="161"/>
      <c r="S2054" s="161"/>
      <c r="T2054" s="161"/>
      <c r="U2054" s="161"/>
      <c r="V2054" s="161"/>
      <c r="W2054" s="161"/>
      <c r="X2054" s="161"/>
      <c r="Y2054" s="161"/>
      <c r="Z2054" s="156"/>
      <c r="AA2054" s="156"/>
      <c r="AB2054" s="156"/>
      <c r="AC2054" s="156"/>
      <c r="AD2054" s="156"/>
      <c r="AE2054" s="156"/>
    </row>
    <row r="2055" spans="1:45" ht="12.75" customHeight="1">
      <c r="C2055" s="100"/>
      <c r="D2055" s="100"/>
      <c r="E2055" s="100"/>
      <c r="F2055" s="100"/>
      <c r="G2055" s="100"/>
      <c r="H2055" s="100"/>
      <c r="I2055" s="100"/>
      <c r="J2055" s="100"/>
      <c r="K2055" s="100"/>
      <c r="L2055" s="100"/>
      <c r="M2055" s="100"/>
      <c r="N2055" s="100"/>
      <c r="O2055" s="100"/>
      <c r="P2055" s="100"/>
      <c r="Q2055" s="100"/>
      <c r="R2055" s="100"/>
      <c r="S2055" s="100"/>
      <c r="T2055" s="100"/>
      <c r="U2055" s="100"/>
      <c r="V2055" s="100"/>
      <c r="W2055" s="100"/>
      <c r="X2055" s="100"/>
      <c r="Y2055" s="100"/>
      <c r="Z2055" s="100"/>
      <c r="AA2055" s="100"/>
      <c r="AB2055" s="100"/>
      <c r="AC2055" s="100"/>
      <c r="AD2055" s="100"/>
      <c r="AE2055" s="100"/>
    </row>
    <row r="2056" spans="1:45" ht="12.75" hidden="1" customHeight="1">
      <c r="C2056" s="256" t="s">
        <v>1402</v>
      </c>
      <c r="D2056" s="256"/>
      <c r="E2056" s="256"/>
      <c r="F2056" s="256"/>
      <c r="G2056" s="256"/>
      <c r="H2056" s="256"/>
      <c r="I2056" s="256"/>
      <c r="J2056" s="256"/>
      <c r="K2056" s="256"/>
      <c r="L2056" s="256"/>
      <c r="M2056" s="256"/>
      <c r="N2056" s="256"/>
      <c r="O2056" s="256"/>
      <c r="P2056" s="256"/>
      <c r="Q2056" s="256"/>
      <c r="R2056" s="256"/>
      <c r="S2056" s="256"/>
      <c r="T2056" s="256"/>
      <c r="U2056" s="256"/>
      <c r="V2056" s="256"/>
      <c r="W2056" s="256"/>
      <c r="X2056" s="256"/>
      <c r="Y2056" s="256"/>
      <c r="Z2056" s="256"/>
      <c r="AA2056" s="256"/>
      <c r="AB2056" s="256"/>
      <c r="AC2056" s="256"/>
      <c r="AD2056" s="256"/>
      <c r="AE2056" s="256"/>
      <c r="AF2056" s="256"/>
      <c r="AG2056" s="256"/>
      <c r="AH2056" s="256"/>
      <c r="AI2056" s="256"/>
      <c r="AJ2056" s="256"/>
      <c r="AK2056" s="256"/>
      <c r="AL2056" s="256"/>
      <c r="AM2056" s="256"/>
      <c r="AN2056" s="256"/>
      <c r="AO2056" s="256"/>
      <c r="AP2056" s="256"/>
      <c r="AQ2056" s="256"/>
      <c r="AR2056" s="256"/>
      <c r="AS2056" s="256"/>
    </row>
    <row r="2057" spans="1:45" ht="12.75" hidden="1" customHeight="1">
      <c r="C2057" s="15"/>
      <c r="O2057" s="100"/>
      <c r="P2057" s="100"/>
      <c r="Q2057" s="100"/>
      <c r="R2057" s="100"/>
      <c r="S2057" s="100"/>
      <c r="T2057" s="100"/>
      <c r="U2057" s="100"/>
      <c r="V2057" s="100"/>
      <c r="W2057" s="100"/>
      <c r="X2057" s="100"/>
      <c r="Y2057" s="100"/>
      <c r="Z2057" s="100"/>
      <c r="AA2057" s="100"/>
      <c r="AB2057" s="100"/>
      <c r="AC2057" s="100"/>
      <c r="AD2057" s="100"/>
      <c r="AE2057" s="100"/>
    </row>
    <row r="2058" spans="1:45" ht="12.75" hidden="1" customHeight="1">
      <c r="C2058" s="255" t="s">
        <v>1403</v>
      </c>
      <c r="D2058" s="255"/>
      <c r="E2058" s="255"/>
      <c r="F2058" s="255"/>
      <c r="G2058" s="255"/>
      <c r="H2058" s="255"/>
      <c r="I2058" s="255"/>
      <c r="J2058" s="255"/>
      <c r="K2058" s="255"/>
      <c r="L2058" s="255"/>
      <c r="M2058" s="255"/>
      <c r="N2058" s="255"/>
      <c r="O2058" s="255"/>
      <c r="P2058" s="255"/>
      <c r="Q2058" s="255"/>
      <c r="R2058" s="255"/>
      <c r="S2058" s="255"/>
      <c r="T2058" s="255"/>
      <c r="U2058" s="255"/>
      <c r="V2058" s="255"/>
      <c r="W2058" s="255"/>
      <c r="X2058" s="255"/>
      <c r="Y2058" s="255"/>
      <c r="Z2058" s="255"/>
      <c r="AA2058" s="255"/>
      <c r="AB2058" s="255"/>
      <c r="AC2058" s="255"/>
      <c r="AD2058" s="255"/>
      <c r="AE2058" s="255"/>
      <c r="AF2058" s="255"/>
      <c r="AG2058" s="255"/>
      <c r="AH2058" s="255"/>
      <c r="AI2058" s="255"/>
      <c r="AJ2058" s="255"/>
      <c r="AK2058" s="255"/>
      <c r="AL2058" s="255"/>
      <c r="AM2058" s="255"/>
      <c r="AN2058" s="255"/>
      <c r="AO2058" s="255"/>
      <c r="AP2058" s="255"/>
      <c r="AQ2058" s="255"/>
      <c r="AR2058" s="255"/>
      <c r="AS2058" s="255"/>
    </row>
    <row r="2059" spans="1:45" ht="12.75" hidden="1" customHeight="1">
      <c r="C2059" s="255"/>
      <c r="D2059" s="255"/>
      <c r="E2059" s="255"/>
      <c r="F2059" s="255"/>
      <c r="G2059" s="255"/>
      <c r="H2059" s="255"/>
      <c r="I2059" s="255"/>
      <c r="J2059" s="255"/>
      <c r="K2059" s="255"/>
      <c r="L2059" s="255"/>
      <c r="M2059" s="255"/>
      <c r="N2059" s="255"/>
      <c r="O2059" s="255"/>
      <c r="P2059" s="255"/>
      <c r="Q2059" s="255"/>
      <c r="R2059" s="255"/>
      <c r="S2059" s="255"/>
      <c r="T2059" s="255"/>
      <c r="U2059" s="255"/>
      <c r="V2059" s="255"/>
      <c r="W2059" s="255"/>
      <c r="X2059" s="255"/>
      <c r="Y2059" s="255"/>
      <c r="Z2059" s="255"/>
      <c r="AA2059" s="255"/>
      <c r="AB2059" s="255"/>
      <c r="AC2059" s="255"/>
      <c r="AD2059" s="255"/>
      <c r="AE2059" s="255"/>
      <c r="AF2059" s="255"/>
      <c r="AG2059" s="255"/>
      <c r="AH2059" s="255"/>
      <c r="AI2059" s="255"/>
      <c r="AJ2059" s="255"/>
      <c r="AK2059" s="255"/>
      <c r="AL2059" s="255"/>
      <c r="AM2059" s="255"/>
      <c r="AN2059" s="255"/>
      <c r="AO2059" s="255"/>
      <c r="AP2059" s="255"/>
      <c r="AQ2059" s="255"/>
      <c r="AR2059" s="255"/>
      <c r="AS2059" s="255"/>
    </row>
    <row r="2060" spans="1:45" ht="12.75" hidden="1" customHeight="1"/>
    <row r="2061" spans="1:45" ht="15">
      <c r="A2061" s="86" t="s">
        <v>510</v>
      </c>
      <c r="B2061" s="82"/>
      <c r="C2061" s="243" t="s">
        <v>511</v>
      </c>
      <c r="D2061" s="243"/>
      <c r="E2061" s="243"/>
      <c r="F2061" s="243"/>
      <c r="G2061" s="243"/>
      <c r="H2061" s="243"/>
      <c r="I2061" s="243"/>
      <c r="J2061" s="243"/>
      <c r="K2061" s="243"/>
      <c r="L2061" s="243"/>
      <c r="M2061" s="243"/>
      <c r="N2061" s="243"/>
      <c r="O2061" s="243"/>
      <c r="P2061" s="243"/>
      <c r="Q2061" s="243"/>
      <c r="R2061" s="243"/>
      <c r="S2061" s="243"/>
      <c r="T2061" s="243"/>
      <c r="U2061" s="243"/>
      <c r="V2061" s="243"/>
      <c r="W2061" s="243"/>
      <c r="X2061" s="243"/>
      <c r="Y2061" s="243"/>
      <c r="Z2061" s="243"/>
      <c r="AA2061" s="243"/>
      <c r="AB2061" s="243"/>
      <c r="AC2061" s="243"/>
      <c r="AD2061" s="243"/>
      <c r="AE2061" s="243"/>
      <c r="AF2061" s="243"/>
      <c r="AG2061" s="243"/>
      <c r="AH2061" s="243"/>
      <c r="AI2061" s="243"/>
      <c r="AJ2061" s="243"/>
      <c r="AK2061" s="243"/>
      <c r="AL2061" s="243"/>
      <c r="AM2061" s="243"/>
      <c r="AN2061" s="243"/>
      <c r="AO2061" s="243"/>
      <c r="AP2061" s="243"/>
      <c r="AQ2061" s="243"/>
      <c r="AR2061" s="243"/>
      <c r="AS2061" s="243"/>
    </row>
    <row r="2062" spans="1:45" ht="9" customHeight="1">
      <c r="A2062" s="11"/>
      <c r="B2062" s="2"/>
    </row>
    <row r="2063" spans="1:45" ht="12.75" customHeight="1">
      <c r="A2063" s="11"/>
      <c r="B2063" s="2"/>
      <c r="C2063" s="208" t="s">
        <v>565</v>
      </c>
      <c r="D2063" s="208"/>
      <c r="E2063" s="208"/>
      <c r="F2063" s="208"/>
      <c r="G2063" s="208"/>
      <c r="H2063" s="208"/>
      <c r="I2063" s="208"/>
      <c r="J2063" s="208"/>
      <c r="K2063" s="208"/>
      <c r="L2063" s="208"/>
      <c r="M2063" s="208"/>
      <c r="N2063" s="208"/>
      <c r="O2063" s="208"/>
      <c r="P2063" s="208"/>
      <c r="Q2063" s="208"/>
      <c r="R2063" s="208"/>
      <c r="S2063" s="208"/>
      <c r="T2063" s="208"/>
      <c r="U2063" s="208"/>
      <c r="V2063" s="208"/>
      <c r="W2063" s="208"/>
      <c r="X2063" s="208"/>
      <c r="Y2063" s="208"/>
      <c r="Z2063" s="208"/>
      <c r="AA2063" s="208"/>
      <c r="AB2063" s="208"/>
      <c r="AC2063" s="208"/>
      <c r="AD2063" s="208"/>
      <c r="AE2063" s="208"/>
      <c r="AF2063" s="208"/>
      <c r="AG2063" s="208"/>
      <c r="AH2063" s="208"/>
      <c r="AI2063" s="208"/>
      <c r="AJ2063" s="208"/>
      <c r="AK2063" s="208"/>
      <c r="AL2063" s="208"/>
      <c r="AM2063" s="208"/>
      <c r="AN2063" s="208"/>
      <c r="AO2063" s="208"/>
      <c r="AP2063" s="208"/>
      <c r="AQ2063" s="208"/>
      <c r="AR2063" s="208"/>
      <c r="AS2063" s="208"/>
    </row>
    <row r="2064" spans="1:45" ht="14.25" customHeight="1">
      <c r="C2064" s="69"/>
    </row>
    <row r="2065" spans="3:41" ht="12.75" customHeight="1">
      <c r="C2065" s="190" t="s">
        <v>1485</v>
      </c>
      <c r="D2065" s="190"/>
      <c r="E2065" s="190"/>
      <c r="F2065" s="190"/>
      <c r="G2065" s="190"/>
      <c r="H2065" s="190"/>
      <c r="I2065" s="190"/>
      <c r="J2065" s="190"/>
      <c r="K2065" s="190"/>
      <c r="L2065" s="192" t="s">
        <v>14</v>
      </c>
      <c r="M2065" s="193"/>
      <c r="N2065" s="193"/>
      <c r="O2065" s="193"/>
      <c r="P2065" s="193"/>
      <c r="Q2065" s="193"/>
      <c r="R2065" s="193"/>
      <c r="S2065" s="193"/>
      <c r="T2065" s="193"/>
      <c r="U2065" s="193"/>
      <c r="V2065" s="193"/>
      <c r="W2065" s="193"/>
      <c r="X2065" s="193"/>
      <c r="Y2065" s="193"/>
      <c r="Z2065" s="193"/>
      <c r="AA2065" s="193"/>
      <c r="AB2065" s="193"/>
      <c r="AC2065" s="193"/>
      <c r="AD2065" s="193"/>
      <c r="AE2065" s="193"/>
      <c r="AF2065" s="193"/>
      <c r="AG2065" s="193"/>
      <c r="AH2065" s="193"/>
      <c r="AI2065" s="193"/>
      <c r="AJ2065" s="194"/>
      <c r="AK2065" s="5"/>
      <c r="AL2065" s="5"/>
      <c r="AM2065" s="5"/>
      <c r="AN2065" s="5"/>
      <c r="AO2065" s="5"/>
    </row>
    <row r="2066" spans="3:41" ht="12.75" customHeight="1">
      <c r="C2066" s="190"/>
      <c r="D2066" s="190"/>
      <c r="E2066" s="190"/>
      <c r="F2066" s="190"/>
      <c r="G2066" s="190"/>
      <c r="H2066" s="190"/>
      <c r="I2066" s="190"/>
      <c r="J2066" s="190"/>
      <c r="K2066" s="190"/>
      <c r="L2066" s="190" t="s">
        <v>1404</v>
      </c>
      <c r="M2066" s="190"/>
      <c r="N2066" s="190"/>
      <c r="O2066" s="190"/>
      <c r="P2066" s="190"/>
      <c r="Q2066" s="190" t="s">
        <v>1405</v>
      </c>
      <c r="R2066" s="190"/>
      <c r="S2066" s="190"/>
      <c r="T2066" s="190"/>
      <c r="U2066" s="190"/>
      <c r="V2066" s="190" t="s">
        <v>1406</v>
      </c>
      <c r="W2066" s="190"/>
      <c r="X2066" s="190"/>
      <c r="Y2066" s="190"/>
      <c r="Z2066" s="190"/>
      <c r="AA2066" s="190" t="s">
        <v>51</v>
      </c>
      <c r="AB2066" s="190"/>
      <c r="AC2066" s="190"/>
      <c r="AD2066" s="190"/>
      <c r="AE2066" s="190"/>
      <c r="AF2066" s="190" t="s">
        <v>1217</v>
      </c>
      <c r="AG2066" s="190"/>
      <c r="AH2066" s="190"/>
      <c r="AI2066" s="190"/>
      <c r="AJ2066" s="190"/>
      <c r="AK2066" s="100"/>
      <c r="AL2066" s="100"/>
      <c r="AM2066" s="100"/>
      <c r="AN2066" s="100"/>
      <c r="AO2066" s="100"/>
    </row>
    <row r="2067" spans="3:41" ht="12.75" customHeight="1">
      <c r="C2067" s="190"/>
      <c r="D2067" s="190"/>
      <c r="E2067" s="190"/>
      <c r="F2067" s="190"/>
      <c r="G2067" s="190"/>
      <c r="H2067" s="190"/>
      <c r="I2067" s="190"/>
      <c r="J2067" s="190"/>
      <c r="K2067" s="190"/>
      <c r="L2067" s="190"/>
      <c r="M2067" s="190"/>
      <c r="N2067" s="190"/>
      <c r="O2067" s="190"/>
      <c r="P2067" s="190"/>
      <c r="Q2067" s="190"/>
      <c r="R2067" s="190"/>
      <c r="S2067" s="190"/>
      <c r="T2067" s="190"/>
      <c r="U2067" s="190"/>
      <c r="V2067" s="190"/>
      <c r="W2067" s="190"/>
      <c r="X2067" s="190"/>
      <c r="Y2067" s="190"/>
      <c r="Z2067" s="190"/>
      <c r="AA2067" s="190"/>
      <c r="AB2067" s="190"/>
      <c r="AC2067" s="190"/>
      <c r="AD2067" s="190"/>
      <c r="AE2067" s="190"/>
      <c r="AF2067" s="190"/>
      <c r="AG2067" s="190"/>
      <c r="AH2067" s="190"/>
      <c r="AI2067" s="190"/>
      <c r="AJ2067" s="190"/>
      <c r="AK2067" s="100"/>
      <c r="AL2067" s="100"/>
      <c r="AM2067" s="100"/>
      <c r="AN2067" s="100"/>
      <c r="AO2067" s="100"/>
    </row>
    <row r="2068" spans="3:41" ht="12.75" customHeight="1">
      <c r="C2068" s="190"/>
      <c r="D2068" s="190"/>
      <c r="E2068" s="190"/>
      <c r="F2068" s="190"/>
      <c r="G2068" s="190"/>
      <c r="H2068" s="190"/>
      <c r="I2068" s="190"/>
      <c r="J2068" s="190"/>
      <c r="K2068" s="190"/>
      <c r="L2068" s="190"/>
      <c r="M2068" s="190"/>
      <c r="N2068" s="190"/>
      <c r="O2068" s="190"/>
      <c r="P2068" s="190"/>
      <c r="Q2068" s="190"/>
      <c r="R2068" s="190"/>
      <c r="S2068" s="190"/>
      <c r="T2068" s="190"/>
      <c r="U2068" s="190"/>
      <c r="V2068" s="190"/>
      <c r="W2068" s="190"/>
      <c r="X2068" s="190"/>
      <c r="Y2068" s="190"/>
      <c r="Z2068" s="190"/>
      <c r="AA2068" s="190"/>
      <c r="AB2068" s="190"/>
      <c r="AC2068" s="190"/>
      <c r="AD2068" s="190"/>
      <c r="AE2068" s="190"/>
      <c r="AF2068" s="190"/>
      <c r="AG2068" s="190"/>
      <c r="AH2068" s="190"/>
      <c r="AI2068" s="190"/>
      <c r="AJ2068" s="190"/>
      <c r="AK2068" s="100"/>
      <c r="AL2068" s="100"/>
      <c r="AM2068" s="100"/>
      <c r="AN2068" s="100"/>
      <c r="AO2068" s="100"/>
    </row>
    <row r="2069" spans="3:41" ht="12.75" customHeight="1">
      <c r="C2069" s="191"/>
      <c r="D2069" s="191"/>
      <c r="E2069" s="191"/>
      <c r="F2069" s="191"/>
      <c r="G2069" s="191"/>
      <c r="H2069" s="191"/>
      <c r="I2069" s="191"/>
      <c r="J2069" s="191"/>
      <c r="K2069" s="191"/>
      <c r="L2069" s="191"/>
      <c r="M2069" s="191"/>
      <c r="N2069" s="191"/>
      <c r="O2069" s="191"/>
      <c r="P2069" s="191"/>
      <c r="Q2069" s="191"/>
      <c r="R2069" s="191"/>
      <c r="S2069" s="191"/>
      <c r="T2069" s="191"/>
      <c r="U2069" s="191"/>
      <c r="V2069" s="191"/>
      <c r="W2069" s="191"/>
      <c r="X2069" s="191"/>
      <c r="Y2069" s="191"/>
      <c r="Z2069" s="191"/>
      <c r="AA2069" s="191"/>
      <c r="AB2069" s="191"/>
      <c r="AC2069" s="191"/>
      <c r="AD2069" s="191"/>
      <c r="AE2069" s="191"/>
      <c r="AF2069" s="191"/>
      <c r="AG2069" s="191"/>
      <c r="AH2069" s="191"/>
      <c r="AI2069" s="191"/>
      <c r="AJ2069" s="191"/>
      <c r="AK2069" s="100"/>
      <c r="AL2069" s="100"/>
      <c r="AM2069" s="100"/>
      <c r="AN2069" s="100"/>
      <c r="AO2069" s="100"/>
    </row>
    <row r="2070" spans="3:41" ht="12.75" customHeight="1">
      <c r="C2070" s="195" t="s">
        <v>26</v>
      </c>
      <c r="D2070" s="195"/>
      <c r="E2070" s="195"/>
      <c r="F2070" s="195"/>
      <c r="G2070" s="195"/>
      <c r="H2070" s="195"/>
      <c r="I2070" s="195"/>
      <c r="J2070" s="195"/>
      <c r="K2070" s="195"/>
      <c r="L2070" s="196" t="s">
        <v>30</v>
      </c>
      <c r="M2070" s="196"/>
      <c r="N2070" s="196"/>
      <c r="O2070" s="196"/>
      <c r="P2070" s="196"/>
      <c r="Q2070" s="196" t="s">
        <v>31</v>
      </c>
      <c r="R2070" s="196"/>
      <c r="S2070" s="196"/>
      <c r="T2070" s="196"/>
      <c r="U2070" s="196"/>
      <c r="V2070" s="196" t="s">
        <v>33</v>
      </c>
      <c r="W2070" s="196"/>
      <c r="X2070" s="196"/>
      <c r="Y2070" s="196"/>
      <c r="Z2070" s="196"/>
      <c r="AA2070" s="196" t="s">
        <v>35</v>
      </c>
      <c r="AB2070" s="196"/>
      <c r="AC2070" s="196"/>
      <c r="AD2070" s="196"/>
      <c r="AE2070" s="196"/>
      <c r="AF2070" s="196" t="s">
        <v>38</v>
      </c>
      <c r="AG2070" s="196"/>
      <c r="AH2070" s="196"/>
      <c r="AI2070" s="196"/>
      <c r="AJ2070" s="196"/>
    </row>
    <row r="2071" spans="3:41" ht="12.75" customHeight="1">
      <c r="C2071" s="187" t="s">
        <v>242</v>
      </c>
      <c r="D2071" s="187"/>
      <c r="E2071" s="187"/>
      <c r="F2071" s="187"/>
      <c r="G2071" s="187"/>
      <c r="H2071" s="187"/>
      <c r="I2071" s="187"/>
      <c r="J2071" s="187"/>
      <c r="K2071" s="187"/>
      <c r="L2071" s="188">
        <f>L2072+L2073+L2074</f>
        <v>124666</v>
      </c>
      <c r="M2071" s="188"/>
      <c r="N2071" s="188"/>
      <c r="O2071" s="188"/>
      <c r="P2071" s="188"/>
      <c r="Q2071" s="188">
        <f>Q2072+Q2073+Q2074</f>
        <v>0</v>
      </c>
      <c r="R2071" s="188"/>
      <c r="S2071" s="188"/>
      <c r="T2071" s="188"/>
      <c r="U2071" s="188"/>
      <c r="V2071" s="188">
        <f>V2072+V2073+V2074</f>
        <v>0</v>
      </c>
      <c r="W2071" s="188"/>
      <c r="X2071" s="188"/>
      <c r="Y2071" s="188"/>
      <c r="Z2071" s="188"/>
      <c r="AA2071" s="188">
        <f>AA2072+AA2073+AA2074</f>
        <v>0</v>
      </c>
      <c r="AB2071" s="188"/>
      <c r="AC2071" s="188"/>
      <c r="AD2071" s="188"/>
      <c r="AE2071" s="188"/>
      <c r="AF2071" s="188">
        <f>L2071+Q2071-V2071+AA2071</f>
        <v>124666</v>
      </c>
      <c r="AG2071" s="188"/>
      <c r="AH2071" s="188"/>
      <c r="AI2071" s="188"/>
      <c r="AJ2071" s="188"/>
    </row>
    <row r="2072" spans="3:41" ht="12.75" customHeight="1">
      <c r="C2072" s="189" t="s">
        <v>1585</v>
      </c>
      <c r="D2072" s="189"/>
      <c r="E2072" s="189"/>
      <c r="F2072" s="189"/>
      <c r="G2072" s="189"/>
      <c r="H2072" s="189"/>
      <c r="I2072" s="189"/>
      <c r="J2072" s="189"/>
      <c r="K2072" s="189"/>
      <c r="L2072" s="178">
        <v>124666</v>
      </c>
      <c r="M2072" s="178"/>
      <c r="N2072" s="178"/>
      <c r="O2072" s="178"/>
      <c r="P2072" s="178"/>
      <c r="Q2072" s="178"/>
      <c r="R2072" s="178"/>
      <c r="S2072" s="178"/>
      <c r="T2072" s="178"/>
      <c r="U2072" s="178"/>
      <c r="V2072" s="178"/>
      <c r="W2072" s="178"/>
      <c r="X2072" s="178"/>
      <c r="Y2072" s="178"/>
      <c r="Z2072" s="178"/>
      <c r="AA2072" s="178"/>
      <c r="AB2072" s="178"/>
      <c r="AC2072" s="178"/>
      <c r="AD2072" s="178"/>
      <c r="AE2072" s="178"/>
      <c r="AF2072" s="178">
        <f>L2072+Q2072-V2072+AA2072</f>
        <v>124666</v>
      </c>
      <c r="AG2072" s="178"/>
      <c r="AH2072" s="178"/>
      <c r="AI2072" s="178"/>
      <c r="AJ2072" s="178"/>
    </row>
    <row r="2073" spans="3:41" ht="12.75" customHeight="1">
      <c r="C2073" s="189" t="s">
        <v>1586</v>
      </c>
      <c r="D2073" s="189"/>
      <c r="E2073" s="189"/>
      <c r="F2073" s="189"/>
      <c r="G2073" s="189"/>
      <c r="H2073" s="189"/>
      <c r="I2073" s="189"/>
      <c r="J2073" s="189"/>
      <c r="K2073" s="189"/>
      <c r="L2073" s="178"/>
      <c r="M2073" s="178"/>
      <c r="N2073" s="178"/>
      <c r="O2073" s="178"/>
      <c r="P2073" s="178"/>
      <c r="Q2073" s="178"/>
      <c r="R2073" s="178"/>
      <c r="S2073" s="178"/>
      <c r="T2073" s="178"/>
      <c r="U2073" s="178"/>
      <c r="V2073" s="178"/>
      <c r="W2073" s="178"/>
      <c r="X2073" s="178"/>
      <c r="Y2073" s="178"/>
      <c r="Z2073" s="178"/>
      <c r="AA2073" s="178"/>
      <c r="AB2073" s="178"/>
      <c r="AC2073" s="178"/>
      <c r="AD2073" s="178"/>
      <c r="AE2073" s="178"/>
      <c r="AF2073" s="178">
        <f>L2073+Q2073-V2073+AA2073</f>
        <v>0</v>
      </c>
      <c r="AG2073" s="178"/>
      <c r="AH2073" s="178"/>
      <c r="AI2073" s="178"/>
      <c r="AJ2073" s="178"/>
    </row>
    <row r="2074" spans="3:41" ht="12.75" customHeight="1">
      <c r="C2074" s="177" t="s">
        <v>1587</v>
      </c>
      <c r="D2074" s="177"/>
      <c r="E2074" s="177"/>
      <c r="F2074" s="177"/>
      <c r="G2074" s="177"/>
      <c r="H2074" s="177"/>
      <c r="I2074" s="177"/>
      <c r="J2074" s="177"/>
      <c r="K2074" s="177"/>
      <c r="L2074" s="178"/>
      <c r="M2074" s="178"/>
      <c r="N2074" s="178"/>
      <c r="O2074" s="178"/>
      <c r="P2074" s="178"/>
      <c r="Q2074" s="178"/>
      <c r="R2074" s="178"/>
      <c r="S2074" s="178"/>
      <c r="T2074" s="178"/>
      <c r="U2074" s="178"/>
      <c r="V2074" s="178"/>
      <c r="W2074" s="178"/>
      <c r="X2074" s="178"/>
      <c r="Y2074" s="178"/>
      <c r="Z2074" s="178"/>
      <c r="AA2074" s="178"/>
      <c r="AB2074" s="178"/>
      <c r="AC2074" s="178"/>
      <c r="AD2074" s="178"/>
      <c r="AE2074" s="178"/>
      <c r="AF2074" s="178">
        <f>L2074+Q2074-V2074+AA2074</f>
        <v>0</v>
      </c>
      <c r="AG2074" s="178"/>
      <c r="AH2074" s="178"/>
      <c r="AI2074" s="178"/>
      <c r="AJ2074" s="178"/>
    </row>
    <row r="2075" spans="3:41" ht="12.75" customHeight="1">
      <c r="C2075" s="179"/>
      <c r="D2075" s="179"/>
      <c r="E2075" s="179"/>
      <c r="F2075" s="179"/>
      <c r="G2075" s="179"/>
      <c r="H2075" s="179"/>
      <c r="I2075" s="179"/>
      <c r="J2075" s="179"/>
      <c r="K2075" s="179"/>
      <c r="L2075" s="180"/>
      <c r="M2075" s="180"/>
      <c r="N2075" s="180"/>
      <c r="O2075" s="180"/>
      <c r="P2075" s="180"/>
      <c r="Q2075" s="180"/>
      <c r="R2075" s="180"/>
      <c r="S2075" s="180"/>
      <c r="T2075" s="180"/>
      <c r="U2075" s="180"/>
      <c r="V2075" s="180"/>
      <c r="W2075" s="180"/>
      <c r="X2075" s="180"/>
      <c r="Y2075" s="180"/>
      <c r="Z2075" s="180"/>
      <c r="AA2075" s="180"/>
      <c r="AB2075" s="180"/>
      <c r="AC2075" s="180"/>
      <c r="AD2075" s="180"/>
      <c r="AE2075" s="180"/>
      <c r="AF2075" s="180"/>
      <c r="AG2075" s="180"/>
      <c r="AH2075" s="180"/>
      <c r="AI2075" s="180"/>
      <c r="AJ2075" s="180"/>
    </row>
    <row r="2076" spans="3:41" ht="12.75" customHeight="1">
      <c r="C2076" s="200" t="s">
        <v>243</v>
      </c>
      <c r="D2076" s="200"/>
      <c r="E2076" s="200"/>
      <c r="F2076" s="200"/>
      <c r="G2076" s="200"/>
      <c r="H2076" s="200"/>
      <c r="I2076" s="200"/>
      <c r="J2076" s="200"/>
      <c r="K2076" s="200"/>
      <c r="L2076" s="174"/>
      <c r="M2076" s="174"/>
      <c r="N2076" s="174"/>
      <c r="O2076" s="174"/>
      <c r="P2076" s="174"/>
      <c r="Q2076" s="174"/>
      <c r="R2076" s="174"/>
      <c r="S2076" s="174"/>
      <c r="T2076" s="174"/>
      <c r="U2076" s="174"/>
      <c r="V2076" s="174"/>
      <c r="W2076" s="174"/>
      <c r="X2076" s="174"/>
      <c r="Y2076" s="174"/>
      <c r="Z2076" s="174"/>
      <c r="AA2076" s="174"/>
      <c r="AB2076" s="174"/>
      <c r="AC2076" s="174"/>
      <c r="AD2076" s="174"/>
      <c r="AE2076" s="174"/>
      <c r="AF2076" s="176">
        <f>L2076+Q2076-V2076+AA2076</f>
        <v>0</v>
      </c>
      <c r="AG2076" s="176"/>
      <c r="AH2076" s="176"/>
      <c r="AI2076" s="176"/>
      <c r="AJ2076" s="176"/>
    </row>
    <row r="2077" spans="3:41" ht="12.75" customHeight="1">
      <c r="C2077" s="200" t="s">
        <v>244</v>
      </c>
      <c r="D2077" s="200"/>
      <c r="E2077" s="200"/>
      <c r="F2077" s="200"/>
      <c r="G2077" s="200"/>
      <c r="H2077" s="200"/>
      <c r="I2077" s="200"/>
      <c r="J2077" s="200"/>
      <c r="K2077" s="200"/>
      <c r="L2077" s="174"/>
      <c r="M2077" s="174"/>
      <c r="N2077" s="174"/>
      <c r="O2077" s="174"/>
      <c r="P2077" s="174"/>
      <c r="Q2077" s="174"/>
      <c r="R2077" s="174"/>
      <c r="S2077" s="174"/>
      <c r="T2077" s="174"/>
      <c r="U2077" s="174"/>
      <c r="V2077" s="174"/>
      <c r="W2077" s="174"/>
      <c r="X2077" s="174"/>
      <c r="Y2077" s="174"/>
      <c r="Z2077" s="174"/>
      <c r="AA2077" s="174"/>
      <c r="AB2077" s="174"/>
      <c r="AC2077" s="174"/>
      <c r="AD2077" s="174"/>
      <c r="AE2077" s="174"/>
      <c r="AF2077" s="176">
        <f>L2077+Q2077-V2077+AA2077</f>
        <v>0</v>
      </c>
      <c r="AG2077" s="176"/>
      <c r="AH2077" s="176"/>
      <c r="AI2077" s="176"/>
      <c r="AJ2077" s="176"/>
    </row>
    <row r="2078" spans="3:41" ht="12.75" customHeight="1">
      <c r="C2078" s="198" t="s">
        <v>1588</v>
      </c>
      <c r="D2078" s="198"/>
      <c r="E2078" s="198"/>
      <c r="F2078" s="198"/>
      <c r="G2078" s="198"/>
      <c r="H2078" s="198"/>
      <c r="I2078" s="198"/>
      <c r="J2078" s="198"/>
      <c r="K2078" s="198"/>
      <c r="L2078" s="172">
        <f>L2079+L2081</f>
        <v>12467</v>
      </c>
      <c r="M2078" s="172"/>
      <c r="N2078" s="172"/>
      <c r="O2078" s="172"/>
      <c r="P2078" s="172"/>
      <c r="Q2078" s="172">
        <f t="shared" ref="Q2078" si="186">Q2079+Q2081</f>
        <v>0</v>
      </c>
      <c r="R2078" s="172"/>
      <c r="S2078" s="172"/>
      <c r="T2078" s="172"/>
      <c r="U2078" s="172"/>
      <c r="V2078" s="172">
        <f t="shared" ref="V2078" si="187">V2079+V2081</f>
        <v>0</v>
      </c>
      <c r="W2078" s="172"/>
      <c r="X2078" s="172"/>
      <c r="Y2078" s="172"/>
      <c r="Z2078" s="172"/>
      <c r="AA2078" s="172">
        <f t="shared" ref="AA2078" si="188">AA2079+AA2081</f>
        <v>0</v>
      </c>
      <c r="AB2078" s="172"/>
      <c r="AC2078" s="172"/>
      <c r="AD2078" s="172"/>
      <c r="AE2078" s="172"/>
      <c r="AF2078" s="201">
        <f>L2078+Q2078-V2078+AA2078</f>
        <v>12467</v>
      </c>
      <c r="AG2078" s="202"/>
      <c r="AH2078" s="202"/>
      <c r="AI2078" s="202"/>
      <c r="AJ2078" s="203"/>
    </row>
    <row r="2079" spans="3:41" ht="12.75" customHeight="1">
      <c r="C2079" s="177" t="s">
        <v>1589</v>
      </c>
      <c r="D2079" s="177"/>
      <c r="E2079" s="177"/>
      <c r="F2079" s="177"/>
      <c r="G2079" s="177"/>
      <c r="H2079" s="177"/>
      <c r="I2079" s="177"/>
      <c r="J2079" s="177"/>
      <c r="K2079" s="177"/>
      <c r="L2079" s="178">
        <v>12467</v>
      </c>
      <c r="M2079" s="178"/>
      <c r="N2079" s="178"/>
      <c r="O2079" s="178"/>
      <c r="P2079" s="178"/>
      <c r="Q2079" s="178"/>
      <c r="R2079" s="178"/>
      <c r="S2079" s="178"/>
      <c r="T2079" s="178"/>
      <c r="U2079" s="178"/>
      <c r="V2079" s="178"/>
      <c r="W2079" s="178"/>
      <c r="X2079" s="178"/>
      <c r="Y2079" s="178"/>
      <c r="Z2079" s="178"/>
      <c r="AA2079" s="178"/>
      <c r="AB2079" s="178"/>
      <c r="AC2079" s="178"/>
      <c r="AD2079" s="178"/>
      <c r="AE2079" s="178"/>
      <c r="AF2079" s="181">
        <f>L2079+Q2079-V2079+AA2079</f>
        <v>12467</v>
      </c>
      <c r="AG2079" s="182"/>
      <c r="AH2079" s="182"/>
      <c r="AI2079" s="182"/>
      <c r="AJ2079" s="183"/>
    </row>
    <row r="2080" spans="3:41" ht="12.75" customHeight="1">
      <c r="C2080" s="177"/>
      <c r="D2080" s="177"/>
      <c r="E2080" s="177"/>
      <c r="F2080" s="177"/>
      <c r="G2080" s="177"/>
      <c r="H2080" s="177"/>
      <c r="I2080" s="177"/>
      <c r="J2080" s="177"/>
      <c r="K2080" s="177"/>
      <c r="L2080" s="178"/>
      <c r="M2080" s="178"/>
      <c r="N2080" s="178"/>
      <c r="O2080" s="178"/>
      <c r="P2080" s="178"/>
      <c r="Q2080" s="178"/>
      <c r="R2080" s="178"/>
      <c r="S2080" s="178"/>
      <c r="T2080" s="178"/>
      <c r="U2080" s="178"/>
      <c r="V2080" s="178"/>
      <c r="W2080" s="178"/>
      <c r="X2080" s="178"/>
      <c r="Y2080" s="178"/>
      <c r="Z2080" s="178"/>
      <c r="AA2080" s="178"/>
      <c r="AB2080" s="178"/>
      <c r="AC2080" s="178"/>
      <c r="AD2080" s="178"/>
      <c r="AE2080" s="178"/>
      <c r="AF2080" s="184"/>
      <c r="AG2080" s="185"/>
      <c r="AH2080" s="185"/>
      <c r="AI2080" s="185"/>
      <c r="AJ2080" s="186"/>
    </row>
    <row r="2081" spans="3:44" ht="9.75" customHeight="1">
      <c r="C2081" s="177" t="s">
        <v>1590</v>
      </c>
      <c r="D2081" s="177"/>
      <c r="E2081" s="177"/>
      <c r="F2081" s="177"/>
      <c r="G2081" s="177"/>
      <c r="H2081" s="177"/>
      <c r="I2081" s="177"/>
      <c r="J2081" s="177"/>
      <c r="K2081" s="177"/>
      <c r="L2081" s="178"/>
      <c r="M2081" s="178"/>
      <c r="N2081" s="178"/>
      <c r="O2081" s="178"/>
      <c r="P2081" s="178"/>
      <c r="Q2081" s="178"/>
      <c r="R2081" s="178"/>
      <c r="S2081" s="178"/>
      <c r="T2081" s="178"/>
      <c r="U2081" s="178"/>
      <c r="V2081" s="178"/>
      <c r="W2081" s="178"/>
      <c r="X2081" s="178"/>
      <c r="Y2081" s="178"/>
      <c r="Z2081" s="178"/>
      <c r="AA2081" s="178"/>
      <c r="AB2081" s="178"/>
      <c r="AC2081" s="178"/>
      <c r="AD2081" s="178"/>
      <c r="AE2081" s="178"/>
      <c r="AF2081" s="178">
        <f>L2081+Q2081-V2081+AA2081</f>
        <v>0</v>
      </c>
      <c r="AG2081" s="178"/>
      <c r="AH2081" s="178"/>
      <c r="AI2081" s="178"/>
      <c r="AJ2081" s="178"/>
    </row>
    <row r="2082" spans="3:44" ht="12.75" customHeight="1">
      <c r="C2082" s="179"/>
      <c r="D2082" s="179"/>
      <c r="E2082" s="179"/>
      <c r="F2082" s="179"/>
      <c r="G2082" s="179"/>
      <c r="H2082" s="179"/>
      <c r="I2082" s="179"/>
      <c r="J2082" s="179"/>
      <c r="K2082" s="179"/>
      <c r="L2082" s="180"/>
      <c r="M2082" s="180"/>
      <c r="N2082" s="180"/>
      <c r="O2082" s="180"/>
      <c r="P2082" s="180"/>
      <c r="Q2082" s="180"/>
      <c r="R2082" s="180"/>
      <c r="S2082" s="180"/>
      <c r="T2082" s="180"/>
      <c r="U2082" s="180"/>
      <c r="V2082" s="180"/>
      <c r="W2082" s="180"/>
      <c r="X2082" s="180"/>
      <c r="Y2082" s="180"/>
      <c r="Z2082" s="180"/>
      <c r="AA2082" s="180"/>
      <c r="AB2082" s="180"/>
      <c r="AC2082" s="180"/>
      <c r="AD2082" s="180"/>
      <c r="AE2082" s="180"/>
      <c r="AF2082" s="180"/>
      <c r="AG2082" s="180"/>
      <c r="AH2082" s="180"/>
      <c r="AI2082" s="180"/>
      <c r="AJ2082" s="180"/>
    </row>
    <row r="2083" spans="3:44" ht="12.75" customHeight="1">
      <c r="C2083" s="198" t="s">
        <v>1591</v>
      </c>
      <c r="D2083" s="198"/>
      <c r="E2083" s="198"/>
      <c r="F2083" s="198"/>
      <c r="G2083" s="198"/>
      <c r="H2083" s="198"/>
      <c r="I2083" s="198"/>
      <c r="J2083" s="198"/>
      <c r="K2083" s="198"/>
      <c r="L2083" s="172">
        <f>L2084+L2085</f>
        <v>0</v>
      </c>
      <c r="M2083" s="172"/>
      <c r="N2083" s="172"/>
      <c r="O2083" s="172"/>
      <c r="P2083" s="172"/>
      <c r="Q2083" s="172">
        <f t="shared" ref="Q2083" si="189">Q2084+Q2085</f>
        <v>0</v>
      </c>
      <c r="R2083" s="172"/>
      <c r="S2083" s="172"/>
      <c r="T2083" s="172"/>
      <c r="U2083" s="172"/>
      <c r="V2083" s="172">
        <f t="shared" ref="V2083" si="190">V2084+V2085</f>
        <v>0</v>
      </c>
      <c r="W2083" s="172"/>
      <c r="X2083" s="172"/>
      <c r="Y2083" s="172"/>
      <c r="Z2083" s="172"/>
      <c r="AA2083" s="172">
        <f t="shared" ref="AA2083" si="191">AA2084+AA2085</f>
        <v>0</v>
      </c>
      <c r="AB2083" s="172"/>
      <c r="AC2083" s="172"/>
      <c r="AD2083" s="172"/>
      <c r="AE2083" s="172"/>
      <c r="AF2083" s="188">
        <f>L2083+Q2083-V2083+AA2083</f>
        <v>0</v>
      </c>
      <c r="AG2083" s="188"/>
      <c r="AH2083" s="188"/>
      <c r="AI2083" s="188"/>
      <c r="AJ2083" s="188"/>
    </row>
    <row r="2084" spans="3:44" ht="11.25">
      <c r="C2084" s="189" t="s">
        <v>1592</v>
      </c>
      <c r="D2084" s="189"/>
      <c r="E2084" s="189"/>
      <c r="F2084" s="189"/>
      <c r="G2084" s="189"/>
      <c r="H2084" s="189"/>
      <c r="I2084" s="189"/>
      <c r="J2084" s="189"/>
      <c r="K2084" s="189"/>
      <c r="L2084" s="178"/>
      <c r="M2084" s="178"/>
      <c r="N2084" s="178"/>
      <c r="O2084" s="178"/>
      <c r="P2084" s="178"/>
      <c r="Q2084" s="178"/>
      <c r="R2084" s="178"/>
      <c r="S2084" s="178"/>
      <c r="T2084" s="178"/>
      <c r="U2084" s="178"/>
      <c r="V2084" s="178"/>
      <c r="W2084" s="178"/>
      <c r="X2084" s="178"/>
      <c r="Y2084" s="178"/>
      <c r="Z2084" s="178"/>
      <c r="AA2084" s="178"/>
      <c r="AB2084" s="178"/>
      <c r="AC2084" s="178"/>
      <c r="AD2084" s="178"/>
      <c r="AE2084" s="178"/>
      <c r="AF2084" s="178">
        <f>L2084+Q2084-V2084+AA2084</f>
        <v>0</v>
      </c>
      <c r="AG2084" s="178"/>
      <c r="AH2084" s="178"/>
      <c r="AI2084" s="178"/>
      <c r="AJ2084" s="178"/>
    </row>
    <row r="2085" spans="3:44" ht="12.75" customHeight="1">
      <c r="C2085" s="197" t="s">
        <v>1593</v>
      </c>
      <c r="D2085" s="197"/>
      <c r="E2085" s="197"/>
      <c r="F2085" s="197"/>
      <c r="G2085" s="197"/>
      <c r="H2085" s="197"/>
      <c r="I2085" s="197"/>
      <c r="J2085" s="197"/>
      <c r="K2085" s="197"/>
      <c r="L2085" s="180"/>
      <c r="M2085" s="180"/>
      <c r="N2085" s="180"/>
      <c r="O2085" s="180"/>
      <c r="P2085" s="180"/>
      <c r="Q2085" s="180"/>
      <c r="R2085" s="180"/>
      <c r="S2085" s="180"/>
      <c r="T2085" s="180"/>
      <c r="U2085" s="180"/>
      <c r="V2085" s="180"/>
      <c r="W2085" s="180"/>
      <c r="X2085" s="180"/>
      <c r="Y2085" s="180"/>
      <c r="Z2085" s="180"/>
      <c r="AA2085" s="180"/>
      <c r="AB2085" s="180"/>
      <c r="AC2085" s="180"/>
      <c r="AD2085" s="180"/>
      <c r="AE2085" s="180"/>
      <c r="AF2085" s="180">
        <f>L2085+Q2085-V2085+AA2085</f>
        <v>0</v>
      </c>
      <c r="AG2085" s="180"/>
      <c r="AH2085" s="180"/>
      <c r="AI2085" s="180"/>
      <c r="AJ2085" s="180"/>
    </row>
    <row r="2086" spans="3:44" ht="12.75" customHeight="1">
      <c r="C2086" s="169" t="s">
        <v>1594</v>
      </c>
      <c r="D2086" s="169"/>
      <c r="E2086" s="169"/>
      <c r="F2086" s="169"/>
      <c r="G2086" s="169"/>
      <c r="H2086" s="169"/>
      <c r="I2086" s="169"/>
      <c r="J2086" s="169"/>
      <c r="K2086" s="169"/>
      <c r="L2086" s="172">
        <f>SUM(L2088:P2095)</f>
        <v>0</v>
      </c>
      <c r="M2086" s="172"/>
      <c r="N2086" s="172"/>
      <c r="O2086" s="172"/>
      <c r="P2086" s="172"/>
      <c r="Q2086" s="172">
        <f>SUM(Q2088:U2095)</f>
        <v>0</v>
      </c>
      <c r="R2086" s="172"/>
      <c r="S2086" s="172"/>
      <c r="T2086" s="172"/>
      <c r="U2086" s="172"/>
      <c r="V2086" s="172">
        <f>SUM(V2088:Z2095)</f>
        <v>0</v>
      </c>
      <c r="W2086" s="172"/>
      <c r="X2086" s="172"/>
      <c r="Y2086" s="172"/>
      <c r="Z2086" s="172"/>
      <c r="AA2086" s="172">
        <f>SUM(AA2088:AE2095)</f>
        <v>0</v>
      </c>
      <c r="AB2086" s="172"/>
      <c r="AC2086" s="172"/>
      <c r="AD2086" s="172"/>
      <c r="AE2086" s="172"/>
      <c r="AF2086" s="172">
        <f>L2086+Q2086-V2086+AA2086</f>
        <v>0</v>
      </c>
      <c r="AG2086" s="172"/>
      <c r="AH2086" s="172"/>
      <c r="AI2086" s="172"/>
      <c r="AJ2086" s="172"/>
    </row>
    <row r="2087" spans="3:44" ht="12.75" customHeight="1">
      <c r="C2087" s="170"/>
      <c r="D2087" s="170"/>
      <c r="E2087" s="170"/>
      <c r="F2087" s="170"/>
      <c r="G2087" s="170"/>
      <c r="H2087" s="170"/>
      <c r="I2087" s="170"/>
      <c r="J2087" s="170"/>
      <c r="K2087" s="170"/>
      <c r="L2087" s="173"/>
      <c r="M2087" s="173"/>
      <c r="N2087" s="173"/>
      <c r="O2087" s="173"/>
      <c r="P2087" s="173"/>
      <c r="Q2087" s="173"/>
      <c r="R2087" s="173"/>
      <c r="S2087" s="173"/>
      <c r="T2087" s="173"/>
      <c r="U2087" s="173"/>
      <c r="V2087" s="173"/>
      <c r="W2087" s="173"/>
      <c r="X2087" s="173"/>
      <c r="Y2087" s="173"/>
      <c r="Z2087" s="173"/>
      <c r="AA2087" s="173"/>
      <c r="AB2087" s="173"/>
      <c r="AC2087" s="173"/>
      <c r="AD2087" s="173"/>
      <c r="AE2087" s="173"/>
      <c r="AF2087" s="173"/>
      <c r="AG2087" s="173"/>
      <c r="AH2087" s="173"/>
      <c r="AI2087" s="173"/>
      <c r="AJ2087" s="173"/>
    </row>
    <row r="2088" spans="3:44" ht="12.75" customHeight="1">
      <c r="C2088" s="177" t="s">
        <v>1595</v>
      </c>
      <c r="D2088" s="177"/>
      <c r="E2088" s="177"/>
      <c r="F2088" s="177"/>
      <c r="G2088" s="177"/>
      <c r="H2088" s="177"/>
      <c r="I2088" s="177"/>
      <c r="J2088" s="177"/>
      <c r="K2088" s="177"/>
      <c r="L2088" s="178"/>
      <c r="M2088" s="178"/>
      <c r="N2088" s="178"/>
      <c r="O2088" s="178"/>
      <c r="P2088" s="178"/>
      <c r="Q2088" s="178"/>
      <c r="R2088" s="178"/>
      <c r="S2088" s="178"/>
      <c r="T2088" s="178"/>
      <c r="U2088" s="178"/>
      <c r="V2088" s="178"/>
      <c r="W2088" s="178"/>
      <c r="X2088" s="178"/>
      <c r="Y2088" s="178"/>
      <c r="Z2088" s="178"/>
      <c r="AA2088" s="178"/>
      <c r="AB2088" s="178"/>
      <c r="AC2088" s="178"/>
      <c r="AD2088" s="178"/>
      <c r="AE2088" s="178"/>
      <c r="AF2088" s="178">
        <f>L2088+Q2088-V2088+AA2088</f>
        <v>0</v>
      </c>
      <c r="AG2088" s="178"/>
      <c r="AH2088" s="178"/>
      <c r="AI2088" s="178"/>
      <c r="AJ2088" s="178"/>
    </row>
    <row r="2089" spans="3:44" ht="12.75" customHeight="1">
      <c r="C2089" s="177"/>
      <c r="D2089" s="177"/>
      <c r="E2089" s="177"/>
      <c r="F2089" s="177"/>
      <c r="G2089" s="177"/>
      <c r="H2089" s="177"/>
      <c r="I2089" s="177"/>
      <c r="J2089" s="177"/>
      <c r="K2089" s="177"/>
      <c r="L2089" s="178"/>
      <c r="M2089" s="178"/>
      <c r="N2089" s="178"/>
      <c r="O2089" s="178"/>
      <c r="P2089" s="178"/>
      <c r="Q2089" s="178"/>
      <c r="R2089" s="178"/>
      <c r="S2089" s="178"/>
      <c r="T2089" s="178"/>
      <c r="U2089" s="178"/>
      <c r="V2089" s="178"/>
      <c r="W2089" s="178"/>
      <c r="X2089" s="178"/>
      <c r="Y2089" s="178"/>
      <c r="Z2089" s="178"/>
      <c r="AA2089" s="178"/>
      <c r="AB2089" s="178"/>
      <c r="AC2089" s="178"/>
      <c r="AD2089" s="178"/>
      <c r="AE2089" s="178"/>
      <c r="AF2089" s="178"/>
      <c r="AG2089" s="178"/>
      <c r="AH2089" s="178"/>
      <c r="AI2089" s="178"/>
      <c r="AJ2089" s="178"/>
      <c r="AL2089" s="144"/>
      <c r="AM2089" s="144"/>
      <c r="AN2089" s="144"/>
      <c r="AO2089" s="144"/>
      <c r="AP2089" s="144"/>
      <c r="AQ2089" s="144"/>
      <c r="AR2089" s="144"/>
    </row>
    <row r="2090" spans="3:44" ht="12.75" customHeight="1">
      <c r="C2090" s="177"/>
      <c r="D2090" s="177"/>
      <c r="E2090" s="177"/>
      <c r="F2090" s="177"/>
      <c r="G2090" s="177"/>
      <c r="H2090" s="177"/>
      <c r="I2090" s="177"/>
      <c r="J2090" s="177"/>
      <c r="K2090" s="177"/>
      <c r="L2090" s="178"/>
      <c r="M2090" s="178"/>
      <c r="N2090" s="178"/>
      <c r="O2090" s="178"/>
      <c r="P2090" s="178"/>
      <c r="Q2090" s="178"/>
      <c r="R2090" s="178"/>
      <c r="S2090" s="178"/>
      <c r="T2090" s="178"/>
      <c r="U2090" s="178"/>
      <c r="V2090" s="178"/>
      <c r="W2090" s="178"/>
      <c r="X2090" s="178"/>
      <c r="Y2090" s="178"/>
      <c r="Z2090" s="178"/>
      <c r="AA2090" s="178"/>
      <c r="AB2090" s="178"/>
      <c r="AC2090" s="178"/>
      <c r="AD2090" s="178"/>
      <c r="AE2090" s="178"/>
      <c r="AF2090" s="178"/>
      <c r="AG2090" s="178"/>
      <c r="AH2090" s="178"/>
      <c r="AI2090" s="178"/>
      <c r="AJ2090" s="178"/>
      <c r="AL2090" s="150"/>
      <c r="AM2090" s="144"/>
      <c r="AN2090" s="144"/>
      <c r="AO2090" s="144"/>
      <c r="AP2090" s="144"/>
      <c r="AQ2090" s="144"/>
      <c r="AR2090" s="144"/>
    </row>
    <row r="2091" spans="3:44" ht="12.75" customHeight="1">
      <c r="C2091" s="177" t="s">
        <v>1596</v>
      </c>
      <c r="D2091" s="177"/>
      <c r="E2091" s="177"/>
      <c r="F2091" s="177"/>
      <c r="G2091" s="177"/>
      <c r="H2091" s="177"/>
      <c r="I2091" s="177"/>
      <c r="J2091" s="177"/>
      <c r="K2091" s="177"/>
      <c r="L2091" s="178"/>
      <c r="M2091" s="178"/>
      <c r="N2091" s="178"/>
      <c r="O2091" s="178"/>
      <c r="P2091" s="178"/>
      <c r="Q2091" s="178"/>
      <c r="R2091" s="178"/>
      <c r="S2091" s="178"/>
      <c r="T2091" s="178"/>
      <c r="U2091" s="178"/>
      <c r="V2091" s="178"/>
      <c r="W2091" s="178"/>
      <c r="X2091" s="178"/>
      <c r="Y2091" s="178"/>
      <c r="Z2091" s="178"/>
      <c r="AA2091" s="178"/>
      <c r="AB2091" s="178"/>
      <c r="AC2091" s="178"/>
      <c r="AD2091" s="178"/>
      <c r="AE2091" s="178"/>
      <c r="AF2091" s="178">
        <f>L2091+Q2091-V2091+AA2091</f>
        <v>0</v>
      </c>
      <c r="AG2091" s="178"/>
      <c r="AH2091" s="178"/>
      <c r="AI2091" s="178"/>
      <c r="AJ2091" s="178"/>
      <c r="AL2091" s="144"/>
      <c r="AM2091" s="144"/>
      <c r="AN2091" s="144"/>
      <c r="AO2091" s="144"/>
      <c r="AP2091" s="144"/>
      <c r="AQ2091" s="144"/>
      <c r="AR2091" s="144"/>
    </row>
    <row r="2092" spans="3:44" ht="12.75" customHeight="1">
      <c r="C2092" s="177"/>
      <c r="D2092" s="177"/>
      <c r="E2092" s="177"/>
      <c r="F2092" s="177"/>
      <c r="G2092" s="177"/>
      <c r="H2092" s="177"/>
      <c r="I2092" s="177"/>
      <c r="J2092" s="177"/>
      <c r="K2092" s="177"/>
      <c r="L2092" s="178"/>
      <c r="M2092" s="178"/>
      <c r="N2092" s="178"/>
      <c r="O2092" s="178"/>
      <c r="P2092" s="178"/>
      <c r="Q2092" s="178"/>
      <c r="R2092" s="178"/>
      <c r="S2092" s="178"/>
      <c r="T2092" s="178"/>
      <c r="U2092" s="178"/>
      <c r="V2092" s="178"/>
      <c r="W2092" s="178"/>
      <c r="X2092" s="178"/>
      <c r="Y2092" s="178"/>
      <c r="Z2092" s="178"/>
      <c r="AA2092" s="178"/>
      <c r="AB2092" s="178"/>
      <c r="AC2092" s="178"/>
      <c r="AD2092" s="178"/>
      <c r="AE2092" s="178"/>
      <c r="AF2092" s="178"/>
      <c r="AG2092" s="178"/>
      <c r="AH2092" s="178"/>
      <c r="AI2092" s="178"/>
      <c r="AJ2092" s="178"/>
      <c r="AL2092" s="144"/>
      <c r="AM2092" s="144"/>
      <c r="AN2092" s="144"/>
      <c r="AO2092" s="144"/>
      <c r="AP2092" s="144"/>
      <c r="AQ2092" s="144"/>
      <c r="AR2092" s="144"/>
    </row>
    <row r="2093" spans="3:44" ht="9" customHeight="1">
      <c r="C2093" s="177" t="s">
        <v>1597</v>
      </c>
      <c r="D2093" s="177"/>
      <c r="E2093" s="177"/>
      <c r="F2093" s="177"/>
      <c r="G2093" s="177"/>
      <c r="H2093" s="177"/>
      <c r="I2093" s="177"/>
      <c r="J2093" s="177"/>
      <c r="K2093" s="177"/>
      <c r="L2093" s="178"/>
      <c r="M2093" s="178"/>
      <c r="N2093" s="178"/>
      <c r="O2093" s="178"/>
      <c r="P2093" s="178"/>
      <c r="Q2093" s="178"/>
      <c r="R2093" s="178"/>
      <c r="S2093" s="178"/>
      <c r="T2093" s="178"/>
      <c r="U2093" s="178"/>
      <c r="V2093" s="178"/>
      <c r="W2093" s="178"/>
      <c r="X2093" s="178"/>
      <c r="Y2093" s="178"/>
      <c r="Z2093" s="178"/>
      <c r="AA2093" s="178"/>
      <c r="AB2093" s="178"/>
      <c r="AC2093" s="178"/>
      <c r="AD2093" s="178"/>
      <c r="AE2093" s="178"/>
      <c r="AF2093" s="178">
        <f>L2093+Q2093-V2093+AA2093</f>
        <v>0</v>
      </c>
      <c r="AG2093" s="178"/>
      <c r="AH2093" s="178"/>
      <c r="AI2093" s="178"/>
      <c r="AJ2093" s="178"/>
    </row>
    <row r="2094" spans="3:44" ht="12.75" customHeight="1">
      <c r="C2094" s="177"/>
      <c r="D2094" s="177"/>
      <c r="E2094" s="177"/>
      <c r="F2094" s="177"/>
      <c r="G2094" s="177"/>
      <c r="H2094" s="177"/>
      <c r="I2094" s="177"/>
      <c r="J2094" s="177"/>
      <c r="K2094" s="177"/>
      <c r="L2094" s="178"/>
      <c r="M2094" s="178"/>
      <c r="N2094" s="178"/>
      <c r="O2094" s="178"/>
      <c r="P2094" s="178"/>
      <c r="Q2094" s="178"/>
      <c r="R2094" s="178"/>
      <c r="S2094" s="178"/>
      <c r="T2094" s="178"/>
      <c r="U2094" s="178"/>
      <c r="V2094" s="178"/>
      <c r="W2094" s="178"/>
      <c r="X2094" s="178"/>
      <c r="Y2094" s="178"/>
      <c r="Z2094" s="178"/>
      <c r="AA2094" s="178"/>
      <c r="AB2094" s="178"/>
      <c r="AC2094" s="178"/>
      <c r="AD2094" s="178"/>
      <c r="AE2094" s="178"/>
      <c r="AF2094" s="178"/>
      <c r="AG2094" s="178"/>
      <c r="AH2094" s="178"/>
      <c r="AI2094" s="178"/>
      <c r="AJ2094" s="178"/>
    </row>
    <row r="2095" spans="3:44" ht="12.75" customHeight="1">
      <c r="C2095" s="179"/>
      <c r="D2095" s="179"/>
      <c r="E2095" s="179"/>
      <c r="F2095" s="179"/>
      <c r="G2095" s="179"/>
      <c r="H2095" s="179"/>
      <c r="I2095" s="179"/>
      <c r="J2095" s="179"/>
      <c r="K2095" s="179"/>
      <c r="L2095" s="180"/>
      <c r="M2095" s="180"/>
      <c r="N2095" s="180"/>
      <c r="O2095" s="180"/>
      <c r="P2095" s="180"/>
      <c r="Q2095" s="180"/>
      <c r="R2095" s="180"/>
      <c r="S2095" s="180"/>
      <c r="T2095" s="180"/>
      <c r="U2095" s="180"/>
      <c r="V2095" s="180"/>
      <c r="W2095" s="180"/>
      <c r="X2095" s="180"/>
      <c r="Y2095" s="180"/>
      <c r="Z2095" s="180"/>
      <c r="AA2095" s="180"/>
      <c r="AB2095" s="180"/>
      <c r="AC2095" s="180"/>
      <c r="AD2095" s="180"/>
      <c r="AE2095" s="180"/>
      <c r="AF2095" s="180"/>
      <c r="AG2095" s="180"/>
      <c r="AH2095" s="180"/>
      <c r="AI2095" s="180"/>
      <c r="AJ2095" s="180"/>
    </row>
    <row r="2096" spans="3:44" ht="12.75" customHeight="1">
      <c r="C2096" s="169" t="s">
        <v>1598</v>
      </c>
      <c r="D2096" s="169"/>
      <c r="E2096" s="169"/>
      <c r="F2096" s="169"/>
      <c r="G2096" s="169"/>
      <c r="H2096" s="169"/>
      <c r="I2096" s="169"/>
      <c r="J2096" s="169"/>
      <c r="K2096" s="169"/>
      <c r="L2096" s="172">
        <f>SUM(L2098:P2101)</f>
        <v>128089</v>
      </c>
      <c r="M2096" s="172"/>
      <c r="N2096" s="172"/>
      <c r="O2096" s="172"/>
      <c r="P2096" s="172"/>
      <c r="Q2096" s="172">
        <f t="shared" ref="Q2096" si="192">SUM(Q2098:U2101)</f>
        <v>0</v>
      </c>
      <c r="R2096" s="172"/>
      <c r="S2096" s="172"/>
      <c r="T2096" s="172"/>
      <c r="U2096" s="172"/>
      <c r="V2096" s="172">
        <f t="shared" ref="V2096" si="193">SUM(V2098:Z2101)</f>
        <v>0</v>
      </c>
      <c r="W2096" s="172"/>
      <c r="X2096" s="172"/>
      <c r="Y2096" s="172"/>
      <c r="Z2096" s="172"/>
      <c r="AA2096" s="172">
        <f t="shared" ref="AA2096" si="194">SUM(AA2098:AE2101)</f>
        <v>904</v>
      </c>
      <c r="AB2096" s="172"/>
      <c r="AC2096" s="172"/>
      <c r="AD2096" s="172"/>
      <c r="AE2096" s="172"/>
      <c r="AF2096" s="172">
        <f>L2096+Q2096-V2096+AA2096</f>
        <v>128993</v>
      </c>
      <c r="AG2096" s="172"/>
      <c r="AH2096" s="172"/>
      <c r="AI2096" s="172"/>
      <c r="AJ2096" s="172"/>
    </row>
    <row r="2097" spans="3:45" ht="12.75" customHeight="1">
      <c r="C2097" s="170"/>
      <c r="D2097" s="170"/>
      <c r="E2097" s="170"/>
      <c r="F2097" s="170"/>
      <c r="G2097" s="170"/>
      <c r="H2097" s="170"/>
      <c r="I2097" s="170"/>
      <c r="J2097" s="170"/>
      <c r="K2097" s="170"/>
      <c r="L2097" s="173"/>
      <c r="M2097" s="173"/>
      <c r="N2097" s="173"/>
      <c r="O2097" s="173"/>
      <c r="P2097" s="173"/>
      <c r="Q2097" s="173"/>
      <c r="R2097" s="173"/>
      <c r="S2097" s="173"/>
      <c r="T2097" s="173"/>
      <c r="U2097" s="173"/>
      <c r="V2097" s="173"/>
      <c r="W2097" s="173"/>
      <c r="X2097" s="173"/>
      <c r="Y2097" s="173"/>
      <c r="Z2097" s="173"/>
      <c r="AA2097" s="173"/>
      <c r="AB2097" s="173"/>
      <c r="AC2097" s="173"/>
      <c r="AD2097" s="173"/>
      <c r="AE2097" s="173"/>
      <c r="AF2097" s="173"/>
      <c r="AG2097" s="173"/>
      <c r="AH2097" s="173"/>
      <c r="AI2097" s="173"/>
      <c r="AJ2097" s="173"/>
    </row>
    <row r="2098" spans="3:45" ht="12.75" customHeight="1">
      <c r="C2098" s="177" t="s">
        <v>1599</v>
      </c>
      <c r="D2098" s="177"/>
      <c r="E2098" s="177"/>
      <c r="F2098" s="177"/>
      <c r="G2098" s="177"/>
      <c r="H2098" s="177"/>
      <c r="I2098" s="177"/>
      <c r="J2098" s="177"/>
      <c r="K2098" s="177"/>
      <c r="L2098" s="178">
        <v>128089</v>
      </c>
      <c r="M2098" s="178"/>
      <c r="N2098" s="178"/>
      <c r="O2098" s="178"/>
      <c r="P2098" s="178"/>
      <c r="Q2098" s="178"/>
      <c r="R2098" s="178"/>
      <c r="S2098" s="178"/>
      <c r="T2098" s="178"/>
      <c r="U2098" s="178"/>
      <c r="V2098" s="178"/>
      <c r="W2098" s="178"/>
      <c r="X2098" s="178"/>
      <c r="Y2098" s="178"/>
      <c r="Z2098" s="178"/>
      <c r="AA2098" s="178">
        <v>904</v>
      </c>
      <c r="AB2098" s="178"/>
      <c r="AC2098" s="178"/>
      <c r="AD2098" s="178"/>
      <c r="AE2098" s="178"/>
      <c r="AF2098" s="178">
        <f>L2098+Q2098-V2098+AA2098</f>
        <v>128993</v>
      </c>
      <c r="AG2098" s="178"/>
      <c r="AH2098" s="178"/>
      <c r="AI2098" s="178"/>
      <c r="AJ2098" s="178"/>
    </row>
    <row r="2099" spans="3:45" ht="12.75" customHeight="1">
      <c r="C2099" s="177"/>
      <c r="D2099" s="177"/>
      <c r="E2099" s="177"/>
      <c r="F2099" s="177"/>
      <c r="G2099" s="177"/>
      <c r="H2099" s="177"/>
      <c r="I2099" s="177"/>
      <c r="J2099" s="177"/>
      <c r="K2099" s="177"/>
      <c r="L2099" s="178"/>
      <c r="M2099" s="178"/>
      <c r="N2099" s="178"/>
      <c r="O2099" s="178"/>
      <c r="P2099" s="178"/>
      <c r="Q2099" s="178"/>
      <c r="R2099" s="178"/>
      <c r="S2099" s="178"/>
      <c r="T2099" s="178"/>
      <c r="U2099" s="178"/>
      <c r="V2099" s="178"/>
      <c r="W2099" s="178"/>
      <c r="X2099" s="178"/>
      <c r="Y2099" s="178"/>
      <c r="Z2099" s="178"/>
      <c r="AA2099" s="178"/>
      <c r="AB2099" s="178"/>
      <c r="AC2099" s="178"/>
      <c r="AD2099" s="178"/>
      <c r="AE2099" s="178"/>
      <c r="AF2099" s="178"/>
      <c r="AG2099" s="178"/>
      <c r="AH2099" s="178"/>
      <c r="AI2099" s="178"/>
      <c r="AJ2099" s="178"/>
    </row>
    <row r="2100" spans="3:45" ht="12.75" customHeight="1">
      <c r="C2100" s="177" t="s">
        <v>1600</v>
      </c>
      <c r="D2100" s="177"/>
      <c r="E2100" s="177"/>
      <c r="F2100" s="177"/>
      <c r="G2100" s="177"/>
      <c r="H2100" s="177"/>
      <c r="I2100" s="177"/>
      <c r="J2100" s="177"/>
      <c r="K2100" s="177"/>
      <c r="L2100" s="178">
        <v>0</v>
      </c>
      <c r="M2100" s="178"/>
      <c r="N2100" s="178"/>
      <c r="O2100" s="178"/>
      <c r="P2100" s="178"/>
      <c r="Q2100" s="178"/>
      <c r="R2100" s="178"/>
      <c r="S2100" s="178"/>
      <c r="T2100" s="178"/>
      <c r="U2100" s="178"/>
      <c r="V2100" s="178"/>
      <c r="W2100" s="178"/>
      <c r="X2100" s="178"/>
      <c r="Y2100" s="178"/>
      <c r="Z2100" s="178"/>
      <c r="AA2100" s="178"/>
      <c r="AB2100" s="178"/>
      <c r="AC2100" s="178"/>
      <c r="AD2100" s="178"/>
      <c r="AE2100" s="178"/>
      <c r="AF2100" s="178">
        <f>L2100+Q2100-V2100+AA2100</f>
        <v>0</v>
      </c>
      <c r="AG2100" s="178"/>
      <c r="AH2100" s="178"/>
      <c r="AI2100" s="178"/>
      <c r="AJ2100" s="178"/>
    </row>
    <row r="2101" spans="3:45" ht="12.75" customHeight="1">
      <c r="C2101" s="179"/>
      <c r="D2101" s="179"/>
      <c r="E2101" s="179"/>
      <c r="F2101" s="179"/>
      <c r="G2101" s="179"/>
      <c r="H2101" s="179"/>
      <c r="I2101" s="179"/>
      <c r="J2101" s="179"/>
      <c r="K2101" s="179"/>
      <c r="L2101" s="180"/>
      <c r="M2101" s="180"/>
      <c r="N2101" s="180"/>
      <c r="O2101" s="180"/>
      <c r="P2101" s="180"/>
      <c r="Q2101" s="180"/>
      <c r="R2101" s="180"/>
      <c r="S2101" s="180"/>
      <c r="T2101" s="180"/>
      <c r="U2101" s="180"/>
      <c r="V2101" s="180"/>
      <c r="W2101" s="180"/>
      <c r="X2101" s="180"/>
      <c r="Y2101" s="180"/>
      <c r="Z2101" s="180"/>
      <c r="AA2101" s="180"/>
      <c r="AB2101" s="180"/>
      <c r="AC2101" s="180"/>
      <c r="AD2101" s="180"/>
      <c r="AE2101" s="180"/>
      <c r="AF2101" s="180"/>
      <c r="AG2101" s="180"/>
      <c r="AH2101" s="180"/>
      <c r="AI2101" s="180"/>
      <c r="AJ2101" s="180"/>
    </row>
    <row r="2102" spans="3:45" ht="12.75" customHeight="1">
      <c r="C2102" s="169" t="s">
        <v>1407</v>
      </c>
      <c r="D2102" s="169"/>
      <c r="E2102" s="169"/>
      <c r="F2102" s="169"/>
      <c r="G2102" s="169"/>
      <c r="H2102" s="169"/>
      <c r="I2102" s="169"/>
      <c r="J2102" s="169"/>
      <c r="K2102" s="169"/>
      <c r="L2102" s="172">
        <v>904</v>
      </c>
      <c r="M2102" s="172"/>
      <c r="N2102" s="172"/>
      <c r="O2102" s="172"/>
      <c r="P2102" s="172"/>
      <c r="Q2102" s="172"/>
      <c r="R2102" s="172"/>
      <c r="S2102" s="172"/>
      <c r="T2102" s="172"/>
      <c r="U2102" s="172"/>
      <c r="V2102" s="172">
        <v>117136</v>
      </c>
      <c r="W2102" s="172"/>
      <c r="X2102" s="172"/>
      <c r="Y2102" s="172"/>
      <c r="Z2102" s="172"/>
      <c r="AA2102" s="172">
        <v>-904</v>
      </c>
      <c r="AB2102" s="172"/>
      <c r="AC2102" s="172"/>
      <c r="AD2102" s="172"/>
      <c r="AE2102" s="172"/>
      <c r="AF2102" s="172">
        <f>L2102+Q2102-V2102+AA2102</f>
        <v>-117136</v>
      </c>
      <c r="AG2102" s="172"/>
      <c r="AH2102" s="172"/>
      <c r="AI2102" s="172"/>
      <c r="AJ2102" s="172"/>
    </row>
    <row r="2103" spans="3:45" ht="12.75" customHeight="1">
      <c r="C2103" s="170"/>
      <c r="D2103" s="170"/>
      <c r="E2103" s="170"/>
      <c r="F2103" s="170"/>
      <c r="G2103" s="170"/>
      <c r="H2103" s="170"/>
      <c r="I2103" s="170"/>
      <c r="J2103" s="170"/>
      <c r="K2103" s="170"/>
      <c r="L2103" s="173"/>
      <c r="M2103" s="173"/>
      <c r="N2103" s="173"/>
      <c r="O2103" s="173"/>
      <c r="P2103" s="173"/>
      <c r="Q2103" s="173"/>
      <c r="R2103" s="173"/>
      <c r="S2103" s="173"/>
      <c r="T2103" s="173"/>
      <c r="U2103" s="173"/>
      <c r="V2103" s="173"/>
      <c r="W2103" s="173"/>
      <c r="X2103" s="173"/>
      <c r="Y2103" s="173"/>
      <c r="Z2103" s="173"/>
      <c r="AA2103" s="173"/>
      <c r="AB2103" s="173"/>
      <c r="AC2103" s="173"/>
      <c r="AD2103" s="173"/>
      <c r="AE2103" s="173"/>
      <c r="AF2103" s="173"/>
      <c r="AG2103" s="173"/>
      <c r="AH2103" s="173"/>
      <c r="AI2103" s="173"/>
      <c r="AJ2103" s="173"/>
    </row>
    <row r="2104" spans="3:45" ht="12.75" customHeight="1">
      <c r="C2104" s="171"/>
      <c r="D2104" s="171"/>
      <c r="E2104" s="171"/>
      <c r="F2104" s="171"/>
      <c r="G2104" s="171"/>
      <c r="H2104" s="171"/>
      <c r="I2104" s="171"/>
      <c r="J2104" s="171"/>
      <c r="K2104" s="171"/>
      <c r="L2104" s="174"/>
      <c r="M2104" s="174"/>
      <c r="N2104" s="174"/>
      <c r="O2104" s="174"/>
      <c r="P2104" s="174"/>
      <c r="Q2104" s="174"/>
      <c r="R2104" s="174"/>
      <c r="S2104" s="174"/>
      <c r="T2104" s="174"/>
      <c r="U2104" s="174"/>
      <c r="V2104" s="174"/>
      <c r="W2104" s="174"/>
      <c r="X2104" s="174"/>
      <c r="Y2104" s="174"/>
      <c r="Z2104" s="174"/>
      <c r="AA2104" s="174"/>
      <c r="AB2104" s="174"/>
      <c r="AC2104" s="174"/>
      <c r="AD2104" s="174"/>
      <c r="AE2104" s="174"/>
      <c r="AF2104" s="174"/>
      <c r="AG2104" s="174"/>
      <c r="AH2104" s="174"/>
      <c r="AI2104" s="174"/>
      <c r="AJ2104" s="174"/>
    </row>
    <row r="2105" spans="3:45" ht="13.5" customHeight="1">
      <c r="C2105" s="175" t="s">
        <v>36</v>
      </c>
      <c r="D2105" s="175"/>
      <c r="E2105" s="175"/>
      <c r="F2105" s="175"/>
      <c r="G2105" s="175"/>
      <c r="H2105" s="175"/>
      <c r="I2105" s="175"/>
      <c r="J2105" s="175"/>
      <c r="K2105" s="175"/>
      <c r="L2105" s="176">
        <f>L2071+L2076+L2077+L2078+L2083+L2086+L2096+L2102</f>
        <v>266126</v>
      </c>
      <c r="M2105" s="176"/>
      <c r="N2105" s="176"/>
      <c r="O2105" s="176"/>
      <c r="P2105" s="176"/>
      <c r="Q2105" s="176">
        <f>Q2071+Q2076+Q2077+Q2078+Q2083+Q2086+Q2096+Q2102</f>
        <v>0</v>
      </c>
      <c r="R2105" s="176"/>
      <c r="S2105" s="176"/>
      <c r="T2105" s="176"/>
      <c r="U2105" s="176"/>
      <c r="V2105" s="176">
        <f>V2071+V2076+V2077+V2078+V2083+V2086+V2096+V2102</f>
        <v>117136</v>
      </c>
      <c r="W2105" s="176"/>
      <c r="X2105" s="176"/>
      <c r="Y2105" s="176"/>
      <c r="Z2105" s="176"/>
      <c r="AA2105" s="176">
        <f>AA2071+AA2076+AA2077+AA2078+AA2083+AA2086+AA2096+AA2102</f>
        <v>0</v>
      </c>
      <c r="AB2105" s="176"/>
      <c r="AC2105" s="176"/>
      <c r="AD2105" s="176"/>
      <c r="AE2105" s="176"/>
      <c r="AF2105" s="176">
        <f>L2105+Q2105-V2105+AA2105</f>
        <v>148990</v>
      </c>
      <c r="AG2105" s="176"/>
      <c r="AH2105" s="176"/>
      <c r="AI2105" s="176"/>
      <c r="AJ2105" s="176"/>
    </row>
    <row r="2106" spans="3:45" ht="12.75" customHeight="1">
      <c r="C2106" s="251" t="s">
        <v>1646</v>
      </c>
      <c r="D2106" s="251"/>
      <c r="E2106" s="251"/>
      <c r="F2106" s="251"/>
      <c r="G2106" s="251"/>
      <c r="H2106" s="251"/>
      <c r="I2106" s="251"/>
      <c r="J2106" s="251"/>
      <c r="K2106" s="251"/>
      <c r="L2106" s="251"/>
      <c r="M2106" s="251"/>
      <c r="N2106" s="251"/>
      <c r="O2106" s="251"/>
      <c r="P2106" s="251"/>
      <c r="Q2106" s="251"/>
      <c r="R2106" s="251"/>
      <c r="S2106" s="251"/>
      <c r="T2106" s="251"/>
      <c r="U2106" s="251"/>
      <c r="V2106" s="251"/>
      <c r="W2106" s="251"/>
      <c r="X2106" s="251"/>
      <c r="Y2106" s="251"/>
      <c r="Z2106" s="251"/>
      <c r="AA2106" s="251"/>
      <c r="AB2106" s="251"/>
      <c r="AC2106" s="251"/>
      <c r="AD2106" s="251"/>
      <c r="AE2106" s="251"/>
      <c r="AF2106" s="251"/>
      <c r="AG2106" s="251"/>
      <c r="AH2106" s="251"/>
      <c r="AI2106" s="251"/>
      <c r="AJ2106" s="251"/>
      <c r="AK2106" s="251"/>
      <c r="AL2106" s="251"/>
      <c r="AM2106" s="251"/>
      <c r="AN2106" s="251"/>
      <c r="AO2106" s="251"/>
      <c r="AP2106" s="251"/>
      <c r="AQ2106" s="251"/>
      <c r="AR2106" s="251"/>
      <c r="AS2106" s="251"/>
    </row>
    <row r="2107" spans="3:45" ht="12" customHeight="1">
      <c r="C2107" s="251"/>
      <c r="D2107" s="251"/>
      <c r="E2107" s="251"/>
      <c r="F2107" s="251"/>
      <c r="G2107" s="251"/>
      <c r="H2107" s="251"/>
      <c r="I2107" s="251"/>
      <c r="J2107" s="251"/>
      <c r="K2107" s="251"/>
      <c r="L2107" s="251"/>
      <c r="M2107" s="251"/>
      <c r="N2107" s="251"/>
      <c r="O2107" s="251"/>
      <c r="P2107" s="251"/>
      <c r="Q2107" s="251"/>
      <c r="R2107" s="251"/>
      <c r="S2107" s="251"/>
      <c r="T2107" s="251"/>
      <c r="U2107" s="251"/>
      <c r="V2107" s="251"/>
      <c r="W2107" s="251"/>
      <c r="X2107" s="251"/>
      <c r="Y2107" s="251"/>
      <c r="Z2107" s="251"/>
      <c r="AA2107" s="251"/>
      <c r="AB2107" s="251"/>
      <c r="AC2107" s="251"/>
      <c r="AD2107" s="251"/>
      <c r="AE2107" s="251"/>
      <c r="AF2107" s="251"/>
      <c r="AG2107" s="251"/>
      <c r="AH2107" s="251"/>
      <c r="AI2107" s="251"/>
      <c r="AJ2107" s="251"/>
      <c r="AK2107" s="251"/>
      <c r="AL2107" s="251"/>
      <c r="AM2107" s="251"/>
      <c r="AN2107" s="251"/>
      <c r="AO2107" s="251"/>
      <c r="AP2107" s="251"/>
      <c r="AQ2107" s="251"/>
      <c r="AR2107" s="251"/>
      <c r="AS2107" s="251"/>
    </row>
    <row r="2108" spans="3:45" ht="5.25" hidden="1" customHeight="1">
      <c r="C2108" s="251"/>
      <c r="D2108" s="251"/>
      <c r="E2108" s="251"/>
      <c r="F2108" s="251"/>
      <c r="G2108" s="251"/>
      <c r="H2108" s="251"/>
      <c r="I2108" s="251"/>
      <c r="J2108" s="251"/>
      <c r="K2108" s="251"/>
      <c r="L2108" s="251"/>
      <c r="M2108" s="251"/>
      <c r="N2108" s="251"/>
      <c r="O2108" s="251"/>
      <c r="P2108" s="251"/>
      <c r="Q2108" s="251"/>
      <c r="R2108" s="251"/>
      <c r="S2108" s="251"/>
      <c r="T2108" s="251"/>
      <c r="U2108" s="251"/>
      <c r="V2108" s="251"/>
      <c r="W2108" s="251"/>
      <c r="X2108" s="251"/>
      <c r="Y2108" s="251"/>
      <c r="Z2108" s="251"/>
      <c r="AA2108" s="251"/>
      <c r="AB2108" s="251"/>
      <c r="AC2108" s="251"/>
      <c r="AD2108" s="251"/>
      <c r="AE2108" s="251"/>
      <c r="AF2108" s="251"/>
      <c r="AG2108" s="251"/>
      <c r="AH2108" s="251"/>
      <c r="AI2108" s="251"/>
      <c r="AJ2108" s="251"/>
      <c r="AK2108" s="251"/>
      <c r="AL2108" s="251"/>
      <c r="AM2108" s="251"/>
      <c r="AN2108" s="251"/>
      <c r="AO2108" s="251"/>
      <c r="AP2108" s="251"/>
      <c r="AQ2108" s="251"/>
      <c r="AR2108" s="251"/>
      <c r="AS2108" s="251"/>
    </row>
    <row r="2109" spans="3:45" ht="12.75" hidden="1" customHeight="1">
      <c r="C2109" s="14"/>
      <c r="D2109" s="14"/>
      <c r="E2109" s="14"/>
      <c r="F2109" s="14"/>
      <c r="G2109" s="14"/>
      <c r="H2109" s="14"/>
      <c r="I2109" s="14"/>
      <c r="J2109" s="14"/>
      <c r="K2109" s="14"/>
      <c r="L2109" s="14"/>
      <c r="M2109" s="14"/>
      <c r="N2109" s="14"/>
      <c r="O2109" s="163"/>
      <c r="P2109" s="163"/>
      <c r="Q2109" s="163"/>
      <c r="R2109" s="163"/>
      <c r="S2109" s="163"/>
      <c r="T2109" s="163"/>
      <c r="U2109" s="163"/>
      <c r="V2109" s="163"/>
      <c r="W2109" s="163"/>
      <c r="X2109" s="163"/>
      <c r="Y2109" s="163"/>
      <c r="Z2109" s="163"/>
      <c r="AA2109" s="163"/>
      <c r="AB2109" s="163"/>
      <c r="AC2109" s="163"/>
      <c r="AD2109" s="163"/>
      <c r="AE2109" s="163"/>
      <c r="AF2109" s="163"/>
      <c r="AG2109" s="163"/>
      <c r="AH2109" s="163"/>
      <c r="AI2109" s="163"/>
      <c r="AJ2109" s="163"/>
      <c r="AK2109" s="163"/>
      <c r="AL2109" s="163"/>
      <c r="AM2109" s="163"/>
      <c r="AN2109" s="163"/>
      <c r="AO2109" s="163"/>
      <c r="AP2109" s="163"/>
      <c r="AQ2109" s="163"/>
      <c r="AR2109" s="163"/>
      <c r="AS2109" s="163"/>
    </row>
    <row r="2110" spans="3:45" ht="12.75" hidden="1" customHeight="1">
      <c r="C2110" s="242" t="s">
        <v>512</v>
      </c>
      <c r="D2110" s="242"/>
      <c r="E2110" s="242"/>
      <c r="F2110" s="242"/>
      <c r="G2110" s="242"/>
      <c r="H2110" s="242"/>
      <c r="I2110" s="242"/>
      <c r="J2110" s="242"/>
      <c r="K2110" s="242"/>
      <c r="L2110" s="242"/>
      <c r="M2110" s="242"/>
      <c r="N2110" s="242"/>
      <c r="O2110" s="242"/>
      <c r="P2110" s="242"/>
      <c r="Q2110" s="242"/>
      <c r="R2110" s="242"/>
      <c r="S2110" s="242"/>
      <c r="T2110" s="242"/>
      <c r="U2110" s="242"/>
      <c r="V2110" s="242"/>
      <c r="W2110" s="242"/>
      <c r="X2110" s="242"/>
      <c r="Y2110" s="242"/>
      <c r="Z2110" s="242"/>
      <c r="AA2110" s="242"/>
      <c r="AB2110" s="242"/>
      <c r="AC2110" s="242"/>
      <c r="AD2110" s="242"/>
      <c r="AE2110" s="242"/>
      <c r="AF2110" s="242"/>
      <c r="AG2110" s="242"/>
      <c r="AH2110" s="242"/>
      <c r="AI2110" s="242"/>
      <c r="AJ2110" s="242"/>
      <c r="AK2110" s="242"/>
      <c r="AL2110" s="242"/>
      <c r="AM2110" s="242"/>
      <c r="AN2110" s="242"/>
      <c r="AO2110" s="242"/>
      <c r="AP2110" s="242"/>
      <c r="AQ2110" s="242"/>
      <c r="AR2110" s="242"/>
      <c r="AS2110" s="242"/>
    </row>
    <row r="2111" spans="3:45" ht="12.75" hidden="1" customHeight="1">
      <c r="C2111" s="242"/>
      <c r="D2111" s="242"/>
      <c r="E2111" s="242"/>
      <c r="F2111" s="242"/>
      <c r="G2111" s="242"/>
      <c r="H2111" s="242"/>
      <c r="I2111" s="242"/>
      <c r="J2111" s="242"/>
      <c r="K2111" s="242"/>
      <c r="L2111" s="242"/>
      <c r="M2111" s="242"/>
      <c r="N2111" s="242"/>
      <c r="O2111" s="242"/>
      <c r="P2111" s="242"/>
      <c r="Q2111" s="242"/>
      <c r="R2111" s="242"/>
      <c r="S2111" s="242"/>
      <c r="T2111" s="242"/>
      <c r="U2111" s="242"/>
      <c r="V2111" s="242"/>
      <c r="W2111" s="242"/>
      <c r="X2111" s="242"/>
      <c r="Y2111" s="242"/>
      <c r="Z2111" s="242"/>
      <c r="AA2111" s="242"/>
      <c r="AB2111" s="242"/>
      <c r="AC2111" s="242"/>
      <c r="AD2111" s="242"/>
      <c r="AE2111" s="242"/>
      <c r="AF2111" s="242"/>
      <c r="AG2111" s="242"/>
      <c r="AH2111" s="242"/>
      <c r="AI2111" s="242"/>
      <c r="AJ2111" s="242"/>
      <c r="AK2111" s="242"/>
      <c r="AL2111" s="242"/>
      <c r="AM2111" s="242"/>
      <c r="AN2111" s="242"/>
      <c r="AO2111" s="242"/>
      <c r="AP2111" s="242"/>
      <c r="AQ2111" s="242"/>
      <c r="AR2111" s="242"/>
      <c r="AS2111" s="242"/>
    </row>
    <row r="2112" spans="3:45" ht="12.75" hidden="1" customHeight="1">
      <c r="C2112" s="163"/>
      <c r="D2112" s="163"/>
      <c r="E2112" s="163"/>
      <c r="F2112" s="163"/>
      <c r="G2112" s="163"/>
      <c r="H2112" s="163"/>
      <c r="I2112" s="163"/>
      <c r="J2112" s="163"/>
      <c r="K2112" s="163"/>
      <c r="L2112" s="163"/>
      <c r="M2112" s="163"/>
      <c r="N2112" s="163"/>
      <c r="O2112" s="163"/>
      <c r="P2112" s="163"/>
      <c r="Q2112" s="163"/>
      <c r="R2112" s="163"/>
      <c r="S2112" s="163"/>
      <c r="T2112" s="163"/>
      <c r="U2112" s="163"/>
      <c r="V2112" s="163"/>
      <c r="W2112" s="163"/>
      <c r="X2112" s="163"/>
      <c r="Y2112" s="163"/>
      <c r="Z2112" s="163"/>
      <c r="AA2112" s="163"/>
      <c r="AB2112" s="163"/>
      <c r="AC2112" s="163"/>
      <c r="AD2112" s="163"/>
      <c r="AE2112" s="163"/>
      <c r="AF2112" s="163"/>
      <c r="AG2112" s="163"/>
      <c r="AH2112" s="163"/>
      <c r="AI2112" s="163"/>
      <c r="AJ2112" s="163"/>
      <c r="AK2112" s="163"/>
      <c r="AL2112" s="163"/>
      <c r="AM2112" s="163"/>
      <c r="AN2112" s="163"/>
      <c r="AO2112" s="163"/>
      <c r="AP2112" s="163"/>
      <c r="AQ2112" s="163"/>
      <c r="AR2112" s="163"/>
      <c r="AS2112" s="163"/>
    </row>
    <row r="2113" spans="3:45" ht="12.75" customHeight="1">
      <c r="C2113" s="208" t="s">
        <v>566</v>
      </c>
      <c r="D2113" s="208"/>
      <c r="E2113" s="208"/>
      <c r="F2113" s="208"/>
      <c r="G2113" s="208"/>
      <c r="H2113" s="208"/>
      <c r="I2113" s="208"/>
      <c r="J2113" s="208"/>
      <c r="K2113" s="208"/>
      <c r="L2113" s="208"/>
      <c r="M2113" s="208"/>
      <c r="N2113" s="208"/>
      <c r="O2113" s="208"/>
      <c r="P2113" s="208"/>
      <c r="Q2113" s="208"/>
      <c r="R2113" s="208"/>
      <c r="S2113" s="208"/>
      <c r="T2113" s="208"/>
      <c r="U2113" s="208"/>
      <c r="V2113" s="208"/>
      <c r="W2113" s="208"/>
      <c r="X2113" s="208"/>
      <c r="Y2113" s="208"/>
      <c r="Z2113" s="208"/>
      <c r="AA2113" s="208"/>
      <c r="AB2113" s="208"/>
      <c r="AC2113" s="208"/>
      <c r="AD2113" s="208"/>
      <c r="AE2113" s="208"/>
      <c r="AF2113" s="208"/>
      <c r="AG2113" s="208"/>
      <c r="AH2113" s="208"/>
      <c r="AI2113" s="208"/>
      <c r="AJ2113" s="208"/>
      <c r="AK2113" s="208"/>
      <c r="AL2113" s="208"/>
      <c r="AM2113" s="208"/>
      <c r="AN2113" s="208"/>
      <c r="AO2113" s="208"/>
      <c r="AP2113" s="208"/>
      <c r="AQ2113" s="208"/>
      <c r="AR2113" s="208"/>
      <c r="AS2113" s="208"/>
    </row>
    <row r="2114" spans="3:45" ht="11.25">
      <c r="C2114" s="69"/>
      <c r="D2114" s="114"/>
      <c r="E2114" s="114"/>
      <c r="F2114" s="114"/>
      <c r="G2114" s="114"/>
      <c r="H2114" s="114"/>
      <c r="I2114" s="114"/>
      <c r="J2114" s="114"/>
      <c r="K2114" s="114"/>
      <c r="L2114" s="114"/>
      <c r="M2114" s="114"/>
      <c r="N2114" s="114"/>
    </row>
    <row r="2115" spans="3:45" ht="12.75" customHeight="1">
      <c r="C2115" s="190" t="s">
        <v>1485</v>
      </c>
      <c r="D2115" s="190"/>
      <c r="E2115" s="190"/>
      <c r="F2115" s="190"/>
      <c r="G2115" s="190"/>
      <c r="H2115" s="190"/>
      <c r="I2115" s="190"/>
      <c r="J2115" s="190"/>
      <c r="K2115" s="190"/>
      <c r="L2115" s="192" t="s">
        <v>15</v>
      </c>
      <c r="M2115" s="193"/>
      <c r="N2115" s="193"/>
      <c r="O2115" s="193"/>
      <c r="P2115" s="193"/>
      <c r="Q2115" s="193"/>
      <c r="R2115" s="193"/>
      <c r="S2115" s="193"/>
      <c r="T2115" s="193"/>
      <c r="U2115" s="193"/>
      <c r="V2115" s="193"/>
      <c r="W2115" s="193"/>
      <c r="X2115" s="193"/>
      <c r="Y2115" s="193"/>
      <c r="Z2115" s="193"/>
      <c r="AA2115" s="193"/>
      <c r="AB2115" s="193"/>
      <c r="AC2115" s="193"/>
      <c r="AD2115" s="193"/>
      <c r="AE2115" s="193"/>
      <c r="AF2115" s="193"/>
      <c r="AG2115" s="193"/>
      <c r="AH2115" s="193"/>
      <c r="AI2115" s="193"/>
      <c r="AJ2115" s="194"/>
    </row>
    <row r="2116" spans="3:45" ht="12.75" customHeight="1">
      <c r="C2116" s="190"/>
      <c r="D2116" s="190"/>
      <c r="E2116" s="190"/>
      <c r="F2116" s="190"/>
      <c r="G2116" s="190"/>
      <c r="H2116" s="190"/>
      <c r="I2116" s="190"/>
      <c r="J2116" s="190"/>
      <c r="K2116" s="190"/>
      <c r="L2116" s="190" t="s">
        <v>1404</v>
      </c>
      <c r="M2116" s="190"/>
      <c r="N2116" s="190"/>
      <c r="O2116" s="190"/>
      <c r="P2116" s="190"/>
      <c r="Q2116" s="190" t="s">
        <v>1405</v>
      </c>
      <c r="R2116" s="190"/>
      <c r="S2116" s="190"/>
      <c r="T2116" s="190"/>
      <c r="U2116" s="190"/>
      <c r="V2116" s="190" t="s">
        <v>1406</v>
      </c>
      <c r="W2116" s="190"/>
      <c r="X2116" s="190"/>
      <c r="Y2116" s="190"/>
      <c r="Z2116" s="190"/>
      <c r="AA2116" s="190" t="s">
        <v>51</v>
      </c>
      <c r="AB2116" s="190"/>
      <c r="AC2116" s="190"/>
      <c r="AD2116" s="190"/>
      <c r="AE2116" s="190"/>
      <c r="AF2116" s="190" t="s">
        <v>1217</v>
      </c>
      <c r="AG2116" s="190"/>
      <c r="AH2116" s="190"/>
      <c r="AI2116" s="190"/>
      <c r="AJ2116" s="190"/>
    </row>
    <row r="2117" spans="3:45" ht="12.75" customHeight="1">
      <c r="C2117" s="190"/>
      <c r="D2117" s="190"/>
      <c r="E2117" s="190"/>
      <c r="F2117" s="190"/>
      <c r="G2117" s="190"/>
      <c r="H2117" s="190"/>
      <c r="I2117" s="190"/>
      <c r="J2117" s="190"/>
      <c r="K2117" s="190"/>
      <c r="L2117" s="190"/>
      <c r="M2117" s="190"/>
      <c r="N2117" s="190"/>
      <c r="O2117" s="190"/>
      <c r="P2117" s="190"/>
      <c r="Q2117" s="190"/>
      <c r="R2117" s="190"/>
      <c r="S2117" s="190"/>
      <c r="T2117" s="190"/>
      <c r="U2117" s="190"/>
      <c r="V2117" s="190"/>
      <c r="W2117" s="190"/>
      <c r="X2117" s="190"/>
      <c r="Y2117" s="190"/>
      <c r="Z2117" s="190"/>
      <c r="AA2117" s="190"/>
      <c r="AB2117" s="190"/>
      <c r="AC2117" s="190"/>
      <c r="AD2117" s="190"/>
      <c r="AE2117" s="190"/>
      <c r="AF2117" s="190"/>
      <c r="AG2117" s="190"/>
      <c r="AH2117" s="190"/>
      <c r="AI2117" s="190"/>
      <c r="AJ2117" s="190"/>
    </row>
    <row r="2118" spans="3:45" ht="12.75" customHeight="1">
      <c r="C2118" s="190"/>
      <c r="D2118" s="190"/>
      <c r="E2118" s="190"/>
      <c r="F2118" s="190"/>
      <c r="G2118" s="190"/>
      <c r="H2118" s="190"/>
      <c r="I2118" s="190"/>
      <c r="J2118" s="190"/>
      <c r="K2118" s="190"/>
      <c r="L2118" s="190"/>
      <c r="M2118" s="190"/>
      <c r="N2118" s="190"/>
      <c r="O2118" s="190"/>
      <c r="P2118" s="190"/>
      <c r="Q2118" s="190"/>
      <c r="R2118" s="190"/>
      <c r="S2118" s="190"/>
      <c r="T2118" s="190"/>
      <c r="U2118" s="190"/>
      <c r="V2118" s="190"/>
      <c r="W2118" s="190"/>
      <c r="X2118" s="190"/>
      <c r="Y2118" s="190"/>
      <c r="Z2118" s="190"/>
      <c r="AA2118" s="190"/>
      <c r="AB2118" s="190"/>
      <c r="AC2118" s="190"/>
      <c r="AD2118" s="190"/>
      <c r="AE2118" s="190"/>
      <c r="AF2118" s="190"/>
      <c r="AG2118" s="190"/>
      <c r="AH2118" s="190"/>
      <c r="AI2118" s="190"/>
      <c r="AJ2118" s="190"/>
    </row>
    <row r="2119" spans="3:45" ht="6.75" customHeight="1">
      <c r="C2119" s="191"/>
      <c r="D2119" s="191"/>
      <c r="E2119" s="191"/>
      <c r="F2119" s="191"/>
      <c r="G2119" s="191"/>
      <c r="H2119" s="191"/>
      <c r="I2119" s="191"/>
      <c r="J2119" s="191"/>
      <c r="K2119" s="191"/>
      <c r="L2119" s="191"/>
      <c r="M2119" s="191"/>
      <c r="N2119" s="191"/>
      <c r="O2119" s="191"/>
      <c r="P2119" s="191"/>
      <c r="Q2119" s="191"/>
      <c r="R2119" s="191"/>
      <c r="S2119" s="191"/>
      <c r="T2119" s="191"/>
      <c r="U2119" s="191"/>
      <c r="V2119" s="191"/>
      <c r="W2119" s="191"/>
      <c r="X2119" s="191"/>
      <c r="Y2119" s="191"/>
      <c r="Z2119" s="191"/>
      <c r="AA2119" s="191"/>
      <c r="AB2119" s="191"/>
      <c r="AC2119" s="191"/>
      <c r="AD2119" s="191"/>
      <c r="AE2119" s="191"/>
      <c r="AF2119" s="191"/>
      <c r="AG2119" s="191"/>
      <c r="AH2119" s="191"/>
      <c r="AI2119" s="191"/>
      <c r="AJ2119" s="191"/>
    </row>
    <row r="2120" spans="3:45" ht="12.75" customHeight="1">
      <c r="C2120" s="195" t="s">
        <v>26</v>
      </c>
      <c r="D2120" s="195"/>
      <c r="E2120" s="195"/>
      <c r="F2120" s="195"/>
      <c r="G2120" s="195"/>
      <c r="H2120" s="195"/>
      <c r="I2120" s="195"/>
      <c r="J2120" s="195"/>
      <c r="K2120" s="195"/>
      <c r="L2120" s="196" t="s">
        <v>30</v>
      </c>
      <c r="M2120" s="196"/>
      <c r="N2120" s="196"/>
      <c r="O2120" s="196"/>
      <c r="P2120" s="196"/>
      <c r="Q2120" s="196" t="s">
        <v>31</v>
      </c>
      <c r="R2120" s="196"/>
      <c r="S2120" s="196"/>
      <c r="T2120" s="196"/>
      <c r="U2120" s="196"/>
      <c r="V2120" s="196" t="s">
        <v>33</v>
      </c>
      <c r="W2120" s="196"/>
      <c r="X2120" s="196"/>
      <c r="Y2120" s="196"/>
      <c r="Z2120" s="196"/>
      <c r="AA2120" s="196" t="s">
        <v>35</v>
      </c>
      <c r="AB2120" s="196"/>
      <c r="AC2120" s="196"/>
      <c r="AD2120" s="196"/>
      <c r="AE2120" s="196"/>
      <c r="AF2120" s="196" t="s">
        <v>38</v>
      </c>
      <c r="AG2120" s="196"/>
      <c r="AH2120" s="196"/>
      <c r="AI2120" s="196"/>
      <c r="AJ2120" s="196"/>
    </row>
    <row r="2121" spans="3:45" ht="12.75" customHeight="1">
      <c r="C2121" s="187" t="s">
        <v>242</v>
      </c>
      <c r="D2121" s="187"/>
      <c r="E2121" s="187"/>
      <c r="F2121" s="187"/>
      <c r="G2121" s="187"/>
      <c r="H2121" s="187"/>
      <c r="I2121" s="187"/>
      <c r="J2121" s="187"/>
      <c r="K2121" s="187"/>
      <c r="L2121" s="188">
        <f>L2122+L2123+L2124</f>
        <v>124666</v>
      </c>
      <c r="M2121" s="188"/>
      <c r="N2121" s="188"/>
      <c r="O2121" s="188"/>
      <c r="P2121" s="188"/>
      <c r="Q2121" s="188">
        <f>Q2122+Q2123+Q2124</f>
        <v>0</v>
      </c>
      <c r="R2121" s="188"/>
      <c r="S2121" s="188"/>
      <c r="T2121" s="188"/>
      <c r="U2121" s="188"/>
      <c r="V2121" s="188">
        <f>V2122+V2123+V2124</f>
        <v>0</v>
      </c>
      <c r="W2121" s="188"/>
      <c r="X2121" s="188"/>
      <c r="Y2121" s="188"/>
      <c r="Z2121" s="188"/>
      <c r="AA2121" s="188">
        <f>AA2122+AA2123+AA2124</f>
        <v>0</v>
      </c>
      <c r="AB2121" s="188"/>
      <c r="AC2121" s="188"/>
      <c r="AD2121" s="188"/>
      <c r="AE2121" s="188"/>
      <c r="AF2121" s="188">
        <f>L2121+Q2121-V2121+AA2121</f>
        <v>124666</v>
      </c>
      <c r="AG2121" s="188"/>
      <c r="AH2121" s="188"/>
      <c r="AI2121" s="188"/>
      <c r="AJ2121" s="188"/>
    </row>
    <row r="2122" spans="3:45" ht="12.75" customHeight="1">
      <c r="C2122" s="189" t="s">
        <v>1585</v>
      </c>
      <c r="D2122" s="189"/>
      <c r="E2122" s="189"/>
      <c r="F2122" s="189"/>
      <c r="G2122" s="189"/>
      <c r="H2122" s="189"/>
      <c r="I2122" s="189"/>
      <c r="J2122" s="189"/>
      <c r="K2122" s="189"/>
      <c r="L2122" s="178">
        <v>124666</v>
      </c>
      <c r="M2122" s="178"/>
      <c r="N2122" s="178"/>
      <c r="O2122" s="178"/>
      <c r="P2122" s="178"/>
      <c r="Q2122" s="178"/>
      <c r="R2122" s="178"/>
      <c r="S2122" s="178"/>
      <c r="T2122" s="178"/>
      <c r="U2122" s="178"/>
      <c r="V2122" s="178"/>
      <c r="W2122" s="178"/>
      <c r="X2122" s="178"/>
      <c r="Y2122" s="178"/>
      <c r="Z2122" s="178"/>
      <c r="AA2122" s="178"/>
      <c r="AB2122" s="178"/>
      <c r="AC2122" s="178"/>
      <c r="AD2122" s="178"/>
      <c r="AE2122" s="178"/>
      <c r="AF2122" s="178">
        <f>L2122+Q2122-V2122+AA2122</f>
        <v>124666</v>
      </c>
      <c r="AG2122" s="178"/>
      <c r="AH2122" s="178"/>
      <c r="AI2122" s="178"/>
      <c r="AJ2122" s="178"/>
    </row>
    <row r="2123" spans="3:45" ht="12.75" customHeight="1">
      <c r="C2123" s="189" t="s">
        <v>1586</v>
      </c>
      <c r="D2123" s="189"/>
      <c r="E2123" s="189"/>
      <c r="F2123" s="189"/>
      <c r="G2123" s="189"/>
      <c r="H2123" s="189"/>
      <c r="I2123" s="189"/>
      <c r="J2123" s="189"/>
      <c r="K2123" s="189"/>
      <c r="L2123" s="178"/>
      <c r="M2123" s="178"/>
      <c r="N2123" s="178"/>
      <c r="O2123" s="178"/>
      <c r="P2123" s="178"/>
      <c r="Q2123" s="178"/>
      <c r="R2123" s="178"/>
      <c r="S2123" s="178"/>
      <c r="T2123" s="178"/>
      <c r="U2123" s="178"/>
      <c r="V2123" s="178"/>
      <c r="W2123" s="178"/>
      <c r="X2123" s="178"/>
      <c r="Y2123" s="178"/>
      <c r="Z2123" s="178"/>
      <c r="AA2123" s="178"/>
      <c r="AB2123" s="178"/>
      <c r="AC2123" s="178"/>
      <c r="AD2123" s="178"/>
      <c r="AE2123" s="178"/>
      <c r="AF2123" s="178">
        <f>L2123+Q2123-V2123+AA2123</f>
        <v>0</v>
      </c>
      <c r="AG2123" s="178"/>
      <c r="AH2123" s="178"/>
      <c r="AI2123" s="178"/>
      <c r="AJ2123" s="178"/>
    </row>
    <row r="2124" spans="3:45" ht="12.75" customHeight="1">
      <c r="C2124" s="177" t="s">
        <v>1587</v>
      </c>
      <c r="D2124" s="177"/>
      <c r="E2124" s="177"/>
      <c r="F2124" s="177"/>
      <c r="G2124" s="177"/>
      <c r="H2124" s="177"/>
      <c r="I2124" s="177"/>
      <c r="J2124" s="177"/>
      <c r="K2124" s="177"/>
      <c r="L2124" s="178"/>
      <c r="M2124" s="178"/>
      <c r="N2124" s="178"/>
      <c r="O2124" s="178"/>
      <c r="P2124" s="178"/>
      <c r="Q2124" s="178"/>
      <c r="R2124" s="178"/>
      <c r="S2124" s="178"/>
      <c r="T2124" s="178"/>
      <c r="U2124" s="178"/>
      <c r="V2124" s="178"/>
      <c r="W2124" s="178"/>
      <c r="X2124" s="178"/>
      <c r="Y2124" s="178"/>
      <c r="Z2124" s="178"/>
      <c r="AA2124" s="178"/>
      <c r="AB2124" s="178"/>
      <c r="AC2124" s="178"/>
      <c r="AD2124" s="178"/>
      <c r="AE2124" s="178"/>
      <c r="AF2124" s="178">
        <f>L2124+Q2124-V2124+AA2124</f>
        <v>0</v>
      </c>
      <c r="AG2124" s="178"/>
      <c r="AH2124" s="178"/>
      <c r="AI2124" s="178"/>
      <c r="AJ2124" s="178"/>
    </row>
    <row r="2125" spans="3:45" ht="12.75" customHeight="1">
      <c r="C2125" s="179"/>
      <c r="D2125" s="179"/>
      <c r="E2125" s="179"/>
      <c r="F2125" s="179"/>
      <c r="G2125" s="179"/>
      <c r="H2125" s="179"/>
      <c r="I2125" s="179"/>
      <c r="J2125" s="179"/>
      <c r="K2125" s="179"/>
      <c r="L2125" s="180"/>
      <c r="M2125" s="180"/>
      <c r="N2125" s="180"/>
      <c r="O2125" s="180"/>
      <c r="P2125" s="180"/>
      <c r="Q2125" s="180"/>
      <c r="R2125" s="180"/>
      <c r="S2125" s="180"/>
      <c r="T2125" s="180"/>
      <c r="U2125" s="180"/>
      <c r="V2125" s="180"/>
      <c r="W2125" s="180"/>
      <c r="X2125" s="180"/>
      <c r="Y2125" s="180"/>
      <c r="Z2125" s="180"/>
      <c r="AA2125" s="180"/>
      <c r="AB2125" s="180"/>
      <c r="AC2125" s="180"/>
      <c r="AD2125" s="180"/>
      <c r="AE2125" s="180"/>
      <c r="AF2125" s="180"/>
      <c r="AG2125" s="180"/>
      <c r="AH2125" s="180"/>
      <c r="AI2125" s="180"/>
      <c r="AJ2125" s="180"/>
    </row>
    <row r="2126" spans="3:45" ht="12.75" customHeight="1">
      <c r="C2126" s="200" t="s">
        <v>243</v>
      </c>
      <c r="D2126" s="200"/>
      <c r="E2126" s="200"/>
      <c r="F2126" s="200"/>
      <c r="G2126" s="200"/>
      <c r="H2126" s="200"/>
      <c r="I2126" s="200"/>
      <c r="J2126" s="200"/>
      <c r="K2126" s="200"/>
      <c r="L2126" s="174"/>
      <c r="M2126" s="174"/>
      <c r="N2126" s="174"/>
      <c r="O2126" s="174"/>
      <c r="P2126" s="174"/>
      <c r="Q2126" s="174"/>
      <c r="R2126" s="174"/>
      <c r="S2126" s="174"/>
      <c r="T2126" s="174"/>
      <c r="U2126" s="174"/>
      <c r="V2126" s="174"/>
      <c r="W2126" s="174"/>
      <c r="X2126" s="174"/>
      <c r="Y2126" s="174"/>
      <c r="Z2126" s="174"/>
      <c r="AA2126" s="174"/>
      <c r="AB2126" s="174"/>
      <c r="AC2126" s="174"/>
      <c r="AD2126" s="174"/>
      <c r="AE2126" s="174"/>
      <c r="AF2126" s="176">
        <f>L2126+Q2126-V2126+AA2126</f>
        <v>0</v>
      </c>
      <c r="AG2126" s="176"/>
      <c r="AH2126" s="176"/>
      <c r="AI2126" s="176"/>
      <c r="AJ2126" s="176"/>
    </row>
    <row r="2127" spans="3:45" ht="12.75" customHeight="1">
      <c r="C2127" s="200" t="s">
        <v>244</v>
      </c>
      <c r="D2127" s="200"/>
      <c r="E2127" s="200"/>
      <c r="F2127" s="200"/>
      <c r="G2127" s="200"/>
      <c r="H2127" s="200"/>
      <c r="I2127" s="200"/>
      <c r="J2127" s="200"/>
      <c r="K2127" s="200"/>
      <c r="L2127" s="174"/>
      <c r="M2127" s="174"/>
      <c r="N2127" s="174"/>
      <c r="O2127" s="174"/>
      <c r="P2127" s="174"/>
      <c r="Q2127" s="174"/>
      <c r="R2127" s="174"/>
      <c r="S2127" s="174"/>
      <c r="T2127" s="174"/>
      <c r="U2127" s="174"/>
      <c r="V2127" s="174"/>
      <c r="W2127" s="174"/>
      <c r="X2127" s="174"/>
      <c r="Y2127" s="174"/>
      <c r="Z2127" s="174"/>
      <c r="AA2127" s="174"/>
      <c r="AB2127" s="174"/>
      <c r="AC2127" s="174"/>
      <c r="AD2127" s="174"/>
      <c r="AE2127" s="174"/>
      <c r="AF2127" s="176">
        <f>L2127+Q2127-V2127+AA2127</f>
        <v>0</v>
      </c>
      <c r="AG2127" s="176"/>
      <c r="AH2127" s="176"/>
      <c r="AI2127" s="176"/>
      <c r="AJ2127" s="176"/>
    </row>
    <row r="2128" spans="3:45" ht="12.75" customHeight="1">
      <c r="C2128" s="198" t="s">
        <v>1588</v>
      </c>
      <c r="D2128" s="198"/>
      <c r="E2128" s="198"/>
      <c r="F2128" s="198"/>
      <c r="G2128" s="198"/>
      <c r="H2128" s="198"/>
      <c r="I2128" s="198"/>
      <c r="J2128" s="198"/>
      <c r="K2128" s="198"/>
      <c r="L2128" s="172">
        <f>L2129+L2131</f>
        <v>12467</v>
      </c>
      <c r="M2128" s="172"/>
      <c r="N2128" s="172"/>
      <c r="O2128" s="172"/>
      <c r="P2128" s="172"/>
      <c r="Q2128" s="172">
        <f t="shared" ref="Q2128" si="195">Q2129+Q2131</f>
        <v>0</v>
      </c>
      <c r="R2128" s="172"/>
      <c r="S2128" s="172"/>
      <c r="T2128" s="172"/>
      <c r="U2128" s="172"/>
      <c r="V2128" s="172">
        <f t="shared" ref="V2128" si="196">V2129+V2131</f>
        <v>0</v>
      </c>
      <c r="W2128" s="172"/>
      <c r="X2128" s="172"/>
      <c r="Y2128" s="172"/>
      <c r="Z2128" s="172"/>
      <c r="AA2128" s="172">
        <f t="shared" ref="AA2128" si="197">AA2129+AA2131</f>
        <v>0</v>
      </c>
      <c r="AB2128" s="172"/>
      <c r="AC2128" s="172"/>
      <c r="AD2128" s="172"/>
      <c r="AE2128" s="172"/>
      <c r="AF2128" s="201">
        <f>L2128+Q2128-V2128+AA2128</f>
        <v>12467</v>
      </c>
      <c r="AG2128" s="202"/>
      <c r="AH2128" s="202"/>
      <c r="AI2128" s="202"/>
      <c r="AJ2128" s="203"/>
    </row>
    <row r="2129" spans="3:36" ht="12.75" customHeight="1">
      <c r="C2129" s="177" t="s">
        <v>1589</v>
      </c>
      <c r="D2129" s="177"/>
      <c r="E2129" s="177"/>
      <c r="F2129" s="177"/>
      <c r="G2129" s="177"/>
      <c r="H2129" s="177"/>
      <c r="I2129" s="177"/>
      <c r="J2129" s="177"/>
      <c r="K2129" s="177"/>
      <c r="L2129" s="178">
        <v>12467</v>
      </c>
      <c r="M2129" s="178"/>
      <c r="N2129" s="178"/>
      <c r="O2129" s="178"/>
      <c r="P2129" s="178"/>
      <c r="Q2129" s="178"/>
      <c r="R2129" s="178"/>
      <c r="S2129" s="178"/>
      <c r="T2129" s="178"/>
      <c r="U2129" s="178"/>
      <c r="V2129" s="178"/>
      <c r="W2129" s="178"/>
      <c r="X2129" s="178"/>
      <c r="Y2129" s="178"/>
      <c r="Z2129" s="178"/>
      <c r="AA2129" s="178"/>
      <c r="AB2129" s="178"/>
      <c r="AC2129" s="178"/>
      <c r="AD2129" s="178"/>
      <c r="AE2129" s="178"/>
      <c r="AF2129" s="181">
        <f>L2129+Q2129-V2129+AA2129</f>
        <v>12467</v>
      </c>
      <c r="AG2129" s="182"/>
      <c r="AH2129" s="182"/>
      <c r="AI2129" s="182"/>
      <c r="AJ2129" s="183"/>
    </row>
    <row r="2130" spans="3:36" ht="12.75" customHeight="1">
      <c r="C2130" s="177"/>
      <c r="D2130" s="177"/>
      <c r="E2130" s="177"/>
      <c r="F2130" s="177"/>
      <c r="G2130" s="177"/>
      <c r="H2130" s="177"/>
      <c r="I2130" s="177"/>
      <c r="J2130" s="177"/>
      <c r="K2130" s="177"/>
      <c r="L2130" s="178"/>
      <c r="M2130" s="178"/>
      <c r="N2130" s="178"/>
      <c r="O2130" s="178"/>
      <c r="P2130" s="178"/>
      <c r="Q2130" s="178"/>
      <c r="R2130" s="178"/>
      <c r="S2130" s="178"/>
      <c r="T2130" s="178"/>
      <c r="U2130" s="178"/>
      <c r="V2130" s="178"/>
      <c r="W2130" s="178"/>
      <c r="X2130" s="178"/>
      <c r="Y2130" s="178"/>
      <c r="Z2130" s="178"/>
      <c r="AA2130" s="178"/>
      <c r="AB2130" s="178"/>
      <c r="AC2130" s="178"/>
      <c r="AD2130" s="178"/>
      <c r="AE2130" s="178"/>
      <c r="AF2130" s="184"/>
      <c r="AG2130" s="185"/>
      <c r="AH2130" s="185"/>
      <c r="AI2130" s="185"/>
      <c r="AJ2130" s="186"/>
    </row>
    <row r="2131" spans="3:36" ht="12.75" customHeight="1">
      <c r="C2131" s="177" t="s">
        <v>1590</v>
      </c>
      <c r="D2131" s="177"/>
      <c r="E2131" s="177"/>
      <c r="F2131" s="177"/>
      <c r="G2131" s="177"/>
      <c r="H2131" s="177"/>
      <c r="I2131" s="177"/>
      <c r="J2131" s="177"/>
      <c r="K2131" s="177"/>
      <c r="L2131" s="178"/>
      <c r="M2131" s="178"/>
      <c r="N2131" s="178"/>
      <c r="O2131" s="178"/>
      <c r="P2131" s="178"/>
      <c r="Q2131" s="178"/>
      <c r="R2131" s="178"/>
      <c r="S2131" s="178"/>
      <c r="T2131" s="178"/>
      <c r="U2131" s="178"/>
      <c r="V2131" s="178"/>
      <c r="W2131" s="178"/>
      <c r="X2131" s="178"/>
      <c r="Y2131" s="178"/>
      <c r="Z2131" s="178"/>
      <c r="AA2131" s="178"/>
      <c r="AB2131" s="178"/>
      <c r="AC2131" s="178"/>
      <c r="AD2131" s="178"/>
      <c r="AE2131" s="178"/>
      <c r="AF2131" s="178">
        <f>L2131+Q2131-V2131+AA2131</f>
        <v>0</v>
      </c>
      <c r="AG2131" s="178"/>
      <c r="AH2131" s="178"/>
      <c r="AI2131" s="178"/>
      <c r="AJ2131" s="178"/>
    </row>
    <row r="2132" spans="3:36" ht="12.75" customHeight="1">
      <c r="C2132" s="179"/>
      <c r="D2132" s="179"/>
      <c r="E2132" s="179"/>
      <c r="F2132" s="179"/>
      <c r="G2132" s="179"/>
      <c r="H2132" s="179"/>
      <c r="I2132" s="179"/>
      <c r="J2132" s="179"/>
      <c r="K2132" s="179"/>
      <c r="L2132" s="180"/>
      <c r="M2132" s="180"/>
      <c r="N2132" s="180"/>
      <c r="O2132" s="180"/>
      <c r="P2132" s="180"/>
      <c r="Q2132" s="180"/>
      <c r="R2132" s="180"/>
      <c r="S2132" s="180"/>
      <c r="T2132" s="180"/>
      <c r="U2132" s="180"/>
      <c r="V2132" s="180"/>
      <c r="W2132" s="180"/>
      <c r="X2132" s="180"/>
      <c r="Y2132" s="180"/>
      <c r="Z2132" s="180"/>
      <c r="AA2132" s="180"/>
      <c r="AB2132" s="180"/>
      <c r="AC2132" s="180"/>
      <c r="AD2132" s="180"/>
      <c r="AE2132" s="180"/>
      <c r="AF2132" s="180"/>
      <c r="AG2132" s="180"/>
      <c r="AH2132" s="180"/>
      <c r="AI2132" s="180"/>
      <c r="AJ2132" s="180"/>
    </row>
    <row r="2133" spans="3:36" ht="15" customHeight="1">
      <c r="C2133" s="187" t="s">
        <v>1591</v>
      </c>
      <c r="D2133" s="187"/>
      <c r="E2133" s="187"/>
      <c r="F2133" s="187"/>
      <c r="G2133" s="187"/>
      <c r="H2133" s="187"/>
      <c r="I2133" s="187"/>
      <c r="J2133" s="187"/>
      <c r="K2133" s="187"/>
      <c r="L2133" s="188">
        <f>L2134+L2135</f>
        <v>0</v>
      </c>
      <c r="M2133" s="188"/>
      <c r="N2133" s="188"/>
      <c r="O2133" s="188"/>
      <c r="P2133" s="188"/>
      <c r="Q2133" s="188">
        <f t="shared" ref="Q2133" si="198">Q2134+Q2135</f>
        <v>0</v>
      </c>
      <c r="R2133" s="188"/>
      <c r="S2133" s="188"/>
      <c r="T2133" s="188"/>
      <c r="U2133" s="188"/>
      <c r="V2133" s="188">
        <f t="shared" ref="V2133" si="199">V2134+V2135</f>
        <v>0</v>
      </c>
      <c r="W2133" s="188"/>
      <c r="X2133" s="188"/>
      <c r="Y2133" s="188"/>
      <c r="Z2133" s="188"/>
      <c r="AA2133" s="188">
        <f t="shared" ref="AA2133" si="200">AA2134+AA2135</f>
        <v>0</v>
      </c>
      <c r="AB2133" s="188"/>
      <c r="AC2133" s="188"/>
      <c r="AD2133" s="188"/>
      <c r="AE2133" s="188"/>
      <c r="AF2133" s="188">
        <f>L2133+Q2133-V2133+AA2133</f>
        <v>0</v>
      </c>
      <c r="AG2133" s="188"/>
      <c r="AH2133" s="188"/>
      <c r="AI2133" s="188"/>
      <c r="AJ2133" s="188"/>
    </row>
    <row r="2134" spans="3:36" ht="12.75" customHeight="1">
      <c r="C2134" s="189" t="s">
        <v>1592</v>
      </c>
      <c r="D2134" s="189"/>
      <c r="E2134" s="189"/>
      <c r="F2134" s="189"/>
      <c r="G2134" s="189"/>
      <c r="H2134" s="189"/>
      <c r="I2134" s="189"/>
      <c r="J2134" s="189"/>
      <c r="K2134" s="189"/>
      <c r="L2134" s="178"/>
      <c r="M2134" s="178"/>
      <c r="N2134" s="178"/>
      <c r="O2134" s="178"/>
      <c r="P2134" s="178"/>
      <c r="Q2134" s="178"/>
      <c r="R2134" s="178"/>
      <c r="S2134" s="178"/>
      <c r="T2134" s="178"/>
      <c r="U2134" s="178"/>
      <c r="V2134" s="178"/>
      <c r="W2134" s="178"/>
      <c r="X2134" s="178"/>
      <c r="Y2134" s="178"/>
      <c r="Z2134" s="178"/>
      <c r="AA2134" s="178"/>
      <c r="AB2134" s="178"/>
      <c r="AC2134" s="178"/>
      <c r="AD2134" s="178"/>
      <c r="AE2134" s="178"/>
      <c r="AF2134" s="178">
        <f>L2134+Q2134-V2134+AA2134</f>
        <v>0</v>
      </c>
      <c r="AG2134" s="178"/>
      <c r="AH2134" s="178"/>
      <c r="AI2134" s="178"/>
      <c r="AJ2134" s="178"/>
    </row>
    <row r="2135" spans="3:36" ht="12.75" customHeight="1">
      <c r="C2135" s="197" t="s">
        <v>1593</v>
      </c>
      <c r="D2135" s="197"/>
      <c r="E2135" s="197"/>
      <c r="F2135" s="197"/>
      <c r="G2135" s="197"/>
      <c r="H2135" s="197"/>
      <c r="I2135" s="197"/>
      <c r="J2135" s="197"/>
      <c r="K2135" s="197"/>
      <c r="L2135" s="180"/>
      <c r="M2135" s="180"/>
      <c r="N2135" s="180"/>
      <c r="O2135" s="180"/>
      <c r="P2135" s="180"/>
      <c r="Q2135" s="180"/>
      <c r="R2135" s="180"/>
      <c r="S2135" s="180"/>
      <c r="T2135" s="180"/>
      <c r="U2135" s="180"/>
      <c r="V2135" s="180"/>
      <c r="W2135" s="180"/>
      <c r="X2135" s="180"/>
      <c r="Y2135" s="180"/>
      <c r="Z2135" s="180"/>
      <c r="AA2135" s="180"/>
      <c r="AB2135" s="180"/>
      <c r="AC2135" s="180"/>
      <c r="AD2135" s="180"/>
      <c r="AE2135" s="180"/>
      <c r="AF2135" s="180">
        <f>L2135+Q2135-V2135+AA2135</f>
        <v>0</v>
      </c>
      <c r="AG2135" s="180"/>
      <c r="AH2135" s="180"/>
      <c r="AI2135" s="180"/>
      <c r="AJ2135" s="180"/>
    </row>
    <row r="2136" spans="3:36" ht="12.75" customHeight="1">
      <c r="C2136" s="169" t="s">
        <v>1594</v>
      </c>
      <c r="D2136" s="169"/>
      <c r="E2136" s="169"/>
      <c r="F2136" s="169"/>
      <c r="G2136" s="169"/>
      <c r="H2136" s="169"/>
      <c r="I2136" s="169"/>
      <c r="J2136" s="169"/>
      <c r="K2136" s="169"/>
      <c r="L2136" s="172">
        <f>SUM(L2138:P2145)</f>
        <v>0</v>
      </c>
      <c r="M2136" s="172"/>
      <c r="N2136" s="172"/>
      <c r="O2136" s="172"/>
      <c r="P2136" s="172"/>
      <c r="Q2136" s="172">
        <f>SUM(Q2138:U2145)</f>
        <v>0</v>
      </c>
      <c r="R2136" s="172"/>
      <c r="S2136" s="172"/>
      <c r="T2136" s="172"/>
      <c r="U2136" s="172"/>
      <c r="V2136" s="172">
        <f>SUM(V2138:Z2145)</f>
        <v>0</v>
      </c>
      <c r="W2136" s="172"/>
      <c r="X2136" s="172"/>
      <c r="Y2136" s="172"/>
      <c r="Z2136" s="172"/>
      <c r="AA2136" s="172">
        <f>SUM(AA2138:AE2145)</f>
        <v>0</v>
      </c>
      <c r="AB2136" s="172"/>
      <c r="AC2136" s="172"/>
      <c r="AD2136" s="172"/>
      <c r="AE2136" s="172"/>
      <c r="AF2136" s="172">
        <f>L2136+Q2136-V2136+AA2136</f>
        <v>0</v>
      </c>
      <c r="AG2136" s="172"/>
      <c r="AH2136" s="172"/>
      <c r="AI2136" s="172"/>
      <c r="AJ2136" s="172"/>
    </row>
    <row r="2137" spans="3:36" ht="12.75" customHeight="1">
      <c r="C2137" s="170"/>
      <c r="D2137" s="170"/>
      <c r="E2137" s="170"/>
      <c r="F2137" s="170"/>
      <c r="G2137" s="170"/>
      <c r="H2137" s="170"/>
      <c r="I2137" s="170"/>
      <c r="J2137" s="170"/>
      <c r="K2137" s="170"/>
      <c r="L2137" s="173"/>
      <c r="M2137" s="173"/>
      <c r="N2137" s="173"/>
      <c r="O2137" s="173"/>
      <c r="P2137" s="173"/>
      <c r="Q2137" s="173"/>
      <c r="R2137" s="173"/>
      <c r="S2137" s="173"/>
      <c r="T2137" s="173"/>
      <c r="U2137" s="173"/>
      <c r="V2137" s="173"/>
      <c r="W2137" s="173"/>
      <c r="X2137" s="173"/>
      <c r="Y2137" s="173"/>
      <c r="Z2137" s="173"/>
      <c r="AA2137" s="173"/>
      <c r="AB2137" s="173"/>
      <c r="AC2137" s="173"/>
      <c r="AD2137" s="173"/>
      <c r="AE2137" s="173"/>
      <c r="AF2137" s="173"/>
      <c r="AG2137" s="173"/>
      <c r="AH2137" s="173"/>
      <c r="AI2137" s="173"/>
      <c r="AJ2137" s="173"/>
    </row>
    <row r="2138" spans="3:36" ht="12.75" customHeight="1">
      <c r="C2138" s="177" t="s">
        <v>1595</v>
      </c>
      <c r="D2138" s="177"/>
      <c r="E2138" s="177"/>
      <c r="F2138" s="177"/>
      <c r="G2138" s="177"/>
      <c r="H2138" s="177"/>
      <c r="I2138" s="177"/>
      <c r="J2138" s="177"/>
      <c r="K2138" s="177"/>
      <c r="L2138" s="178"/>
      <c r="M2138" s="178"/>
      <c r="N2138" s="178"/>
      <c r="O2138" s="178"/>
      <c r="P2138" s="178"/>
      <c r="Q2138" s="178"/>
      <c r="R2138" s="178"/>
      <c r="S2138" s="178"/>
      <c r="T2138" s="178"/>
      <c r="U2138" s="178"/>
      <c r="V2138" s="178"/>
      <c r="W2138" s="178"/>
      <c r="X2138" s="178"/>
      <c r="Y2138" s="178"/>
      <c r="Z2138" s="178"/>
      <c r="AA2138" s="178"/>
      <c r="AB2138" s="178"/>
      <c r="AC2138" s="178"/>
      <c r="AD2138" s="178"/>
      <c r="AE2138" s="178"/>
      <c r="AF2138" s="178">
        <f>L2138+Q2138-V2138+AA2138</f>
        <v>0</v>
      </c>
      <c r="AG2138" s="178"/>
      <c r="AH2138" s="178"/>
      <c r="AI2138" s="178"/>
      <c r="AJ2138" s="178"/>
    </row>
    <row r="2139" spans="3:36" ht="12.75" customHeight="1">
      <c r="C2139" s="177"/>
      <c r="D2139" s="177"/>
      <c r="E2139" s="177"/>
      <c r="F2139" s="177"/>
      <c r="G2139" s="177"/>
      <c r="H2139" s="177"/>
      <c r="I2139" s="177"/>
      <c r="J2139" s="177"/>
      <c r="K2139" s="177"/>
      <c r="L2139" s="178"/>
      <c r="M2139" s="178"/>
      <c r="N2139" s="178"/>
      <c r="O2139" s="178"/>
      <c r="P2139" s="178"/>
      <c r="Q2139" s="178"/>
      <c r="R2139" s="178"/>
      <c r="S2139" s="178"/>
      <c r="T2139" s="178"/>
      <c r="U2139" s="178"/>
      <c r="V2139" s="178"/>
      <c r="W2139" s="178"/>
      <c r="X2139" s="178"/>
      <c r="Y2139" s="178"/>
      <c r="Z2139" s="178"/>
      <c r="AA2139" s="178"/>
      <c r="AB2139" s="178"/>
      <c r="AC2139" s="178"/>
      <c r="AD2139" s="178"/>
      <c r="AE2139" s="178"/>
      <c r="AF2139" s="178"/>
      <c r="AG2139" s="178"/>
      <c r="AH2139" s="178"/>
      <c r="AI2139" s="178"/>
      <c r="AJ2139" s="178"/>
    </row>
    <row r="2140" spans="3:36" ht="12.75" customHeight="1">
      <c r="C2140" s="177"/>
      <c r="D2140" s="177"/>
      <c r="E2140" s="177"/>
      <c r="F2140" s="177"/>
      <c r="G2140" s="177"/>
      <c r="H2140" s="177"/>
      <c r="I2140" s="177"/>
      <c r="J2140" s="177"/>
      <c r="K2140" s="177"/>
      <c r="L2140" s="178"/>
      <c r="M2140" s="178"/>
      <c r="N2140" s="178"/>
      <c r="O2140" s="178"/>
      <c r="P2140" s="178"/>
      <c r="Q2140" s="178"/>
      <c r="R2140" s="178"/>
      <c r="S2140" s="178"/>
      <c r="T2140" s="178"/>
      <c r="U2140" s="178"/>
      <c r="V2140" s="178"/>
      <c r="W2140" s="178"/>
      <c r="X2140" s="178"/>
      <c r="Y2140" s="178"/>
      <c r="Z2140" s="178"/>
      <c r="AA2140" s="178"/>
      <c r="AB2140" s="178"/>
      <c r="AC2140" s="178"/>
      <c r="AD2140" s="178"/>
      <c r="AE2140" s="178"/>
      <c r="AF2140" s="178"/>
      <c r="AG2140" s="178"/>
      <c r="AH2140" s="178"/>
      <c r="AI2140" s="178"/>
      <c r="AJ2140" s="178"/>
    </row>
    <row r="2141" spans="3:36" ht="12.75" customHeight="1">
      <c r="C2141" s="177" t="s">
        <v>1596</v>
      </c>
      <c r="D2141" s="177"/>
      <c r="E2141" s="177"/>
      <c r="F2141" s="177"/>
      <c r="G2141" s="177"/>
      <c r="H2141" s="177"/>
      <c r="I2141" s="177"/>
      <c r="J2141" s="177"/>
      <c r="K2141" s="177"/>
      <c r="L2141" s="178"/>
      <c r="M2141" s="178"/>
      <c r="N2141" s="178"/>
      <c r="O2141" s="178"/>
      <c r="P2141" s="178"/>
      <c r="Q2141" s="178"/>
      <c r="R2141" s="178"/>
      <c r="S2141" s="178"/>
      <c r="T2141" s="178"/>
      <c r="U2141" s="178"/>
      <c r="V2141" s="178"/>
      <c r="W2141" s="178"/>
      <c r="X2141" s="178"/>
      <c r="Y2141" s="178"/>
      <c r="Z2141" s="178"/>
      <c r="AA2141" s="178"/>
      <c r="AB2141" s="178"/>
      <c r="AC2141" s="178"/>
      <c r="AD2141" s="178"/>
      <c r="AE2141" s="178"/>
      <c r="AF2141" s="178">
        <f>L2141+Q2141-V2141+AA2141</f>
        <v>0</v>
      </c>
      <c r="AG2141" s="178"/>
      <c r="AH2141" s="178"/>
      <c r="AI2141" s="178"/>
      <c r="AJ2141" s="178"/>
    </row>
    <row r="2142" spans="3:36" ht="12.75" customHeight="1">
      <c r="C2142" s="177"/>
      <c r="D2142" s="177"/>
      <c r="E2142" s="177"/>
      <c r="F2142" s="177"/>
      <c r="G2142" s="177"/>
      <c r="H2142" s="177"/>
      <c r="I2142" s="177"/>
      <c r="J2142" s="177"/>
      <c r="K2142" s="177"/>
      <c r="L2142" s="178"/>
      <c r="M2142" s="178"/>
      <c r="N2142" s="178"/>
      <c r="O2142" s="178"/>
      <c r="P2142" s="178"/>
      <c r="Q2142" s="178"/>
      <c r="R2142" s="178"/>
      <c r="S2142" s="178"/>
      <c r="T2142" s="178"/>
      <c r="U2142" s="178"/>
      <c r="V2142" s="178"/>
      <c r="W2142" s="178"/>
      <c r="X2142" s="178"/>
      <c r="Y2142" s="178"/>
      <c r="Z2142" s="178"/>
      <c r="AA2142" s="178"/>
      <c r="AB2142" s="178"/>
      <c r="AC2142" s="178"/>
      <c r="AD2142" s="178"/>
      <c r="AE2142" s="178"/>
      <c r="AF2142" s="178"/>
      <c r="AG2142" s="178"/>
      <c r="AH2142" s="178"/>
      <c r="AI2142" s="178"/>
      <c r="AJ2142" s="178"/>
    </row>
    <row r="2143" spans="3:36" ht="12.75" customHeight="1">
      <c r="C2143" s="177" t="s">
        <v>1597</v>
      </c>
      <c r="D2143" s="177"/>
      <c r="E2143" s="177"/>
      <c r="F2143" s="177"/>
      <c r="G2143" s="177"/>
      <c r="H2143" s="177"/>
      <c r="I2143" s="177"/>
      <c r="J2143" s="177"/>
      <c r="K2143" s="177"/>
      <c r="L2143" s="178"/>
      <c r="M2143" s="178"/>
      <c r="N2143" s="178"/>
      <c r="O2143" s="178"/>
      <c r="P2143" s="178"/>
      <c r="Q2143" s="178"/>
      <c r="R2143" s="178"/>
      <c r="S2143" s="178"/>
      <c r="T2143" s="178"/>
      <c r="U2143" s="178"/>
      <c r="V2143" s="178"/>
      <c r="W2143" s="178"/>
      <c r="X2143" s="178"/>
      <c r="Y2143" s="178"/>
      <c r="Z2143" s="178"/>
      <c r="AA2143" s="178"/>
      <c r="AB2143" s="178"/>
      <c r="AC2143" s="178"/>
      <c r="AD2143" s="178"/>
      <c r="AE2143" s="178"/>
      <c r="AF2143" s="178">
        <f>L2143+Q2143-V2143+AA2143</f>
        <v>0</v>
      </c>
      <c r="AG2143" s="178"/>
      <c r="AH2143" s="178"/>
      <c r="AI2143" s="178"/>
      <c r="AJ2143" s="178"/>
    </row>
    <row r="2144" spans="3:36" ht="12.75" customHeight="1">
      <c r="C2144" s="177"/>
      <c r="D2144" s="177"/>
      <c r="E2144" s="177"/>
      <c r="F2144" s="177"/>
      <c r="G2144" s="177"/>
      <c r="H2144" s="177"/>
      <c r="I2144" s="177"/>
      <c r="J2144" s="177"/>
      <c r="K2144" s="177"/>
      <c r="L2144" s="178"/>
      <c r="M2144" s="178"/>
      <c r="N2144" s="178"/>
      <c r="O2144" s="178"/>
      <c r="P2144" s="178"/>
      <c r="Q2144" s="178"/>
      <c r="R2144" s="178"/>
      <c r="S2144" s="178"/>
      <c r="T2144" s="178"/>
      <c r="U2144" s="178"/>
      <c r="V2144" s="178"/>
      <c r="W2144" s="178"/>
      <c r="X2144" s="178"/>
      <c r="Y2144" s="178"/>
      <c r="Z2144" s="178"/>
      <c r="AA2144" s="178"/>
      <c r="AB2144" s="178"/>
      <c r="AC2144" s="178"/>
      <c r="AD2144" s="178"/>
      <c r="AE2144" s="178"/>
      <c r="AF2144" s="178"/>
      <c r="AG2144" s="178"/>
      <c r="AH2144" s="178"/>
      <c r="AI2144" s="178"/>
      <c r="AJ2144" s="178"/>
    </row>
    <row r="2145" spans="3:45" ht="17.25" customHeight="1">
      <c r="C2145" s="179"/>
      <c r="D2145" s="179"/>
      <c r="E2145" s="179"/>
      <c r="F2145" s="179"/>
      <c r="G2145" s="179"/>
      <c r="H2145" s="179"/>
      <c r="I2145" s="179"/>
      <c r="J2145" s="179"/>
      <c r="K2145" s="179"/>
      <c r="L2145" s="180"/>
      <c r="M2145" s="180"/>
      <c r="N2145" s="180"/>
      <c r="O2145" s="180"/>
      <c r="P2145" s="180"/>
      <c r="Q2145" s="180"/>
      <c r="R2145" s="180"/>
      <c r="S2145" s="180"/>
      <c r="T2145" s="180"/>
      <c r="U2145" s="180"/>
      <c r="V2145" s="180"/>
      <c r="W2145" s="180"/>
      <c r="X2145" s="180"/>
      <c r="Y2145" s="180"/>
      <c r="Z2145" s="180"/>
      <c r="AA2145" s="180"/>
      <c r="AB2145" s="180"/>
      <c r="AC2145" s="180"/>
      <c r="AD2145" s="180"/>
      <c r="AE2145" s="180"/>
      <c r="AF2145" s="180"/>
      <c r="AG2145" s="180"/>
      <c r="AH2145" s="180"/>
      <c r="AI2145" s="180"/>
      <c r="AJ2145" s="180"/>
    </row>
    <row r="2146" spans="3:45" ht="12.75" customHeight="1">
      <c r="C2146" s="248" t="s">
        <v>1598</v>
      </c>
      <c r="D2146" s="248"/>
      <c r="E2146" s="248"/>
      <c r="F2146" s="248"/>
      <c r="G2146" s="248"/>
      <c r="H2146" s="248"/>
      <c r="I2146" s="248"/>
      <c r="J2146" s="248"/>
      <c r="K2146" s="248"/>
      <c r="L2146" s="188">
        <f>SUM(L2148:P2151)</f>
        <v>126721</v>
      </c>
      <c r="M2146" s="188"/>
      <c r="N2146" s="188"/>
      <c r="O2146" s="188"/>
      <c r="P2146" s="188"/>
      <c r="Q2146" s="188">
        <f t="shared" ref="Q2146" si="201">SUM(Q2148:U2151)</f>
        <v>0</v>
      </c>
      <c r="R2146" s="188"/>
      <c r="S2146" s="188"/>
      <c r="T2146" s="188"/>
      <c r="U2146" s="188"/>
      <c r="V2146" s="188">
        <f t="shared" ref="V2146" si="202">SUM(V2148:Z2151)</f>
        <v>0</v>
      </c>
      <c r="W2146" s="188"/>
      <c r="X2146" s="188"/>
      <c r="Y2146" s="188"/>
      <c r="Z2146" s="188"/>
      <c r="AA2146" s="188">
        <f t="shared" ref="AA2146" si="203">SUM(AA2148:AE2151)</f>
        <v>1368</v>
      </c>
      <c r="AB2146" s="188"/>
      <c r="AC2146" s="188"/>
      <c r="AD2146" s="188"/>
      <c r="AE2146" s="188"/>
      <c r="AF2146" s="188">
        <f>L2146+Q2146-V2146+AA2146</f>
        <v>128089</v>
      </c>
      <c r="AG2146" s="188"/>
      <c r="AH2146" s="188"/>
      <c r="AI2146" s="188"/>
      <c r="AJ2146" s="188"/>
    </row>
    <row r="2147" spans="3:45" ht="12.75" customHeight="1">
      <c r="C2147" s="170"/>
      <c r="D2147" s="170"/>
      <c r="E2147" s="170"/>
      <c r="F2147" s="170"/>
      <c r="G2147" s="170"/>
      <c r="H2147" s="170"/>
      <c r="I2147" s="170"/>
      <c r="J2147" s="170"/>
      <c r="K2147" s="170"/>
      <c r="L2147" s="173"/>
      <c r="M2147" s="173"/>
      <c r="N2147" s="173"/>
      <c r="O2147" s="173"/>
      <c r="P2147" s="173"/>
      <c r="Q2147" s="173"/>
      <c r="R2147" s="173"/>
      <c r="S2147" s="173"/>
      <c r="T2147" s="173"/>
      <c r="U2147" s="173"/>
      <c r="V2147" s="173"/>
      <c r="W2147" s="173"/>
      <c r="X2147" s="173"/>
      <c r="Y2147" s="173"/>
      <c r="Z2147" s="173"/>
      <c r="AA2147" s="173"/>
      <c r="AB2147" s="173"/>
      <c r="AC2147" s="173"/>
      <c r="AD2147" s="173"/>
      <c r="AE2147" s="173"/>
      <c r="AF2147" s="173"/>
      <c r="AG2147" s="173"/>
      <c r="AH2147" s="173"/>
      <c r="AI2147" s="173"/>
      <c r="AJ2147" s="173"/>
    </row>
    <row r="2148" spans="3:45" ht="12.75" customHeight="1">
      <c r="C2148" s="177" t="s">
        <v>1599</v>
      </c>
      <c r="D2148" s="177"/>
      <c r="E2148" s="177"/>
      <c r="F2148" s="177"/>
      <c r="G2148" s="177"/>
      <c r="H2148" s="177"/>
      <c r="I2148" s="177"/>
      <c r="J2148" s="177"/>
      <c r="K2148" s="177"/>
      <c r="L2148" s="178">
        <v>126721</v>
      </c>
      <c r="M2148" s="178"/>
      <c r="N2148" s="178"/>
      <c r="O2148" s="178"/>
      <c r="P2148" s="178"/>
      <c r="Q2148" s="178"/>
      <c r="R2148" s="178"/>
      <c r="S2148" s="178"/>
      <c r="T2148" s="178"/>
      <c r="U2148" s="178"/>
      <c r="V2148" s="178"/>
      <c r="W2148" s="178"/>
      <c r="X2148" s="178"/>
      <c r="Y2148" s="178"/>
      <c r="Z2148" s="178"/>
      <c r="AA2148" s="178">
        <v>1368</v>
      </c>
      <c r="AB2148" s="178"/>
      <c r="AC2148" s="178"/>
      <c r="AD2148" s="178"/>
      <c r="AE2148" s="178"/>
      <c r="AF2148" s="178">
        <f>L2148+Q2148-V2148+AA2148</f>
        <v>128089</v>
      </c>
      <c r="AG2148" s="178"/>
      <c r="AH2148" s="178"/>
      <c r="AI2148" s="178"/>
      <c r="AJ2148" s="178"/>
    </row>
    <row r="2149" spans="3:45" ht="12.75" customHeight="1">
      <c r="C2149" s="177"/>
      <c r="D2149" s="177"/>
      <c r="E2149" s="177"/>
      <c r="F2149" s="177"/>
      <c r="G2149" s="177"/>
      <c r="H2149" s="177"/>
      <c r="I2149" s="177"/>
      <c r="J2149" s="177"/>
      <c r="K2149" s="177"/>
      <c r="L2149" s="178"/>
      <c r="M2149" s="178"/>
      <c r="N2149" s="178"/>
      <c r="O2149" s="178"/>
      <c r="P2149" s="178"/>
      <c r="Q2149" s="178"/>
      <c r="R2149" s="178"/>
      <c r="S2149" s="178"/>
      <c r="T2149" s="178"/>
      <c r="U2149" s="178"/>
      <c r="V2149" s="178"/>
      <c r="W2149" s="178"/>
      <c r="X2149" s="178"/>
      <c r="Y2149" s="178"/>
      <c r="Z2149" s="178"/>
      <c r="AA2149" s="178"/>
      <c r="AB2149" s="178"/>
      <c r="AC2149" s="178"/>
      <c r="AD2149" s="178"/>
      <c r="AE2149" s="178"/>
      <c r="AF2149" s="178"/>
      <c r="AG2149" s="178"/>
      <c r="AH2149" s="178"/>
      <c r="AI2149" s="178"/>
      <c r="AJ2149" s="178"/>
    </row>
    <row r="2150" spans="3:45" ht="12.75" customHeight="1">
      <c r="C2150" s="177" t="s">
        <v>1600</v>
      </c>
      <c r="D2150" s="177"/>
      <c r="E2150" s="177"/>
      <c r="F2150" s="177"/>
      <c r="G2150" s="177"/>
      <c r="H2150" s="177"/>
      <c r="I2150" s="177"/>
      <c r="J2150" s="177"/>
      <c r="K2150" s="177"/>
      <c r="L2150" s="178"/>
      <c r="M2150" s="178"/>
      <c r="N2150" s="178"/>
      <c r="O2150" s="178"/>
      <c r="P2150" s="178"/>
      <c r="Q2150" s="178"/>
      <c r="R2150" s="178"/>
      <c r="S2150" s="178"/>
      <c r="T2150" s="178"/>
      <c r="U2150" s="178"/>
      <c r="V2150" s="178"/>
      <c r="W2150" s="178"/>
      <c r="X2150" s="178"/>
      <c r="Y2150" s="178"/>
      <c r="Z2150" s="178"/>
      <c r="AA2150" s="178"/>
      <c r="AB2150" s="178"/>
      <c r="AC2150" s="178"/>
      <c r="AD2150" s="178"/>
      <c r="AE2150" s="178"/>
      <c r="AF2150" s="178">
        <f>L2150+Q2150-V2150+AA2150</f>
        <v>0</v>
      </c>
      <c r="AG2150" s="178"/>
      <c r="AH2150" s="178"/>
      <c r="AI2150" s="178"/>
      <c r="AJ2150" s="178"/>
    </row>
    <row r="2151" spans="3:45" ht="12.75" customHeight="1">
      <c r="C2151" s="179"/>
      <c r="D2151" s="179"/>
      <c r="E2151" s="179"/>
      <c r="F2151" s="179"/>
      <c r="G2151" s="179"/>
      <c r="H2151" s="179"/>
      <c r="I2151" s="179"/>
      <c r="J2151" s="179"/>
      <c r="K2151" s="179"/>
      <c r="L2151" s="180"/>
      <c r="M2151" s="180"/>
      <c r="N2151" s="180"/>
      <c r="O2151" s="180"/>
      <c r="P2151" s="180"/>
      <c r="Q2151" s="180"/>
      <c r="R2151" s="180"/>
      <c r="S2151" s="180"/>
      <c r="T2151" s="180"/>
      <c r="U2151" s="180"/>
      <c r="V2151" s="180"/>
      <c r="W2151" s="180"/>
      <c r="X2151" s="180"/>
      <c r="Y2151" s="180"/>
      <c r="Z2151" s="180"/>
      <c r="AA2151" s="180"/>
      <c r="AB2151" s="180"/>
      <c r="AC2151" s="180"/>
      <c r="AD2151" s="180"/>
      <c r="AE2151" s="180"/>
      <c r="AF2151" s="180"/>
      <c r="AG2151" s="180"/>
      <c r="AH2151" s="180"/>
      <c r="AI2151" s="180"/>
      <c r="AJ2151" s="180"/>
    </row>
    <row r="2152" spans="3:45" ht="12.75" customHeight="1">
      <c r="C2152" s="169" t="s">
        <v>1407</v>
      </c>
      <c r="D2152" s="169"/>
      <c r="E2152" s="169"/>
      <c r="F2152" s="169"/>
      <c r="G2152" s="169"/>
      <c r="H2152" s="169"/>
      <c r="I2152" s="169"/>
      <c r="J2152" s="169"/>
      <c r="K2152" s="169"/>
      <c r="L2152" s="172">
        <v>1368</v>
      </c>
      <c r="M2152" s="172"/>
      <c r="N2152" s="172"/>
      <c r="O2152" s="172"/>
      <c r="P2152" s="172"/>
      <c r="Q2152" s="172">
        <v>904</v>
      </c>
      <c r="R2152" s="172"/>
      <c r="S2152" s="172"/>
      <c r="T2152" s="172"/>
      <c r="U2152" s="172"/>
      <c r="V2152" s="172"/>
      <c r="W2152" s="172"/>
      <c r="X2152" s="172"/>
      <c r="Y2152" s="172"/>
      <c r="Z2152" s="172"/>
      <c r="AA2152" s="172">
        <v>-1368</v>
      </c>
      <c r="AB2152" s="172"/>
      <c r="AC2152" s="172"/>
      <c r="AD2152" s="172"/>
      <c r="AE2152" s="172"/>
      <c r="AF2152" s="172">
        <f>L2152+Q2152-V2152+AA2152</f>
        <v>904</v>
      </c>
      <c r="AG2152" s="172"/>
      <c r="AH2152" s="172"/>
      <c r="AI2152" s="172"/>
      <c r="AJ2152" s="172"/>
    </row>
    <row r="2153" spans="3:45" ht="12.75" customHeight="1">
      <c r="C2153" s="170"/>
      <c r="D2153" s="170"/>
      <c r="E2153" s="170"/>
      <c r="F2153" s="170"/>
      <c r="G2153" s="170"/>
      <c r="H2153" s="170"/>
      <c r="I2153" s="170"/>
      <c r="J2153" s="170"/>
      <c r="K2153" s="170"/>
      <c r="L2153" s="173"/>
      <c r="M2153" s="173"/>
      <c r="N2153" s="173"/>
      <c r="O2153" s="173"/>
      <c r="P2153" s="173"/>
      <c r="Q2153" s="173"/>
      <c r="R2153" s="173"/>
      <c r="S2153" s="173"/>
      <c r="T2153" s="173"/>
      <c r="U2153" s="173"/>
      <c r="V2153" s="173"/>
      <c r="W2153" s="173"/>
      <c r="X2153" s="173"/>
      <c r="Y2153" s="173"/>
      <c r="Z2153" s="173"/>
      <c r="AA2153" s="173"/>
      <c r="AB2153" s="173"/>
      <c r="AC2153" s="173"/>
      <c r="AD2153" s="173"/>
      <c r="AE2153" s="173"/>
      <c r="AF2153" s="173"/>
      <c r="AG2153" s="173"/>
      <c r="AH2153" s="173"/>
      <c r="AI2153" s="173"/>
      <c r="AJ2153" s="173"/>
    </row>
    <row r="2154" spans="3:45" ht="11.25">
      <c r="C2154" s="171"/>
      <c r="D2154" s="171"/>
      <c r="E2154" s="171"/>
      <c r="F2154" s="171"/>
      <c r="G2154" s="171"/>
      <c r="H2154" s="171"/>
      <c r="I2154" s="171"/>
      <c r="J2154" s="171"/>
      <c r="K2154" s="171"/>
      <c r="L2154" s="174"/>
      <c r="M2154" s="174"/>
      <c r="N2154" s="174"/>
      <c r="O2154" s="174"/>
      <c r="P2154" s="174"/>
      <c r="Q2154" s="174"/>
      <c r="R2154" s="174"/>
      <c r="S2154" s="174"/>
      <c r="T2154" s="174"/>
      <c r="U2154" s="174"/>
      <c r="V2154" s="174"/>
      <c r="W2154" s="174"/>
      <c r="X2154" s="174"/>
      <c r="Y2154" s="174"/>
      <c r="Z2154" s="174"/>
      <c r="AA2154" s="174"/>
      <c r="AB2154" s="174"/>
      <c r="AC2154" s="174"/>
      <c r="AD2154" s="174"/>
      <c r="AE2154" s="174"/>
      <c r="AF2154" s="174"/>
      <c r="AG2154" s="174"/>
      <c r="AH2154" s="174"/>
      <c r="AI2154" s="174"/>
      <c r="AJ2154" s="174"/>
    </row>
    <row r="2155" spans="3:45" ht="12.75" customHeight="1">
      <c r="C2155" s="175" t="s">
        <v>36</v>
      </c>
      <c r="D2155" s="175"/>
      <c r="E2155" s="175"/>
      <c r="F2155" s="175"/>
      <c r="G2155" s="175"/>
      <c r="H2155" s="175"/>
      <c r="I2155" s="175"/>
      <c r="J2155" s="175"/>
      <c r="K2155" s="175"/>
      <c r="L2155" s="176">
        <f>L2121+L2126+L2127+L2128+L2133+L2136+L2146+L2152</f>
        <v>265222</v>
      </c>
      <c r="M2155" s="176"/>
      <c r="N2155" s="176"/>
      <c r="O2155" s="176"/>
      <c r="P2155" s="176"/>
      <c r="Q2155" s="176">
        <f>Q2121+Q2126+Q2127+Q2128+Q2133+Q2136+Q2146+Q2152</f>
        <v>904</v>
      </c>
      <c r="R2155" s="176"/>
      <c r="S2155" s="176"/>
      <c r="T2155" s="176"/>
      <c r="U2155" s="176"/>
      <c r="V2155" s="176">
        <f>V2121+V2126+V2127+V2128+V2133+V2136+V2146+V2152</f>
        <v>0</v>
      </c>
      <c r="W2155" s="176"/>
      <c r="X2155" s="176"/>
      <c r="Y2155" s="176"/>
      <c r="Z2155" s="176"/>
      <c r="AA2155" s="176">
        <f>AA2121+AA2126+AA2127+AA2128+AA2133+AA2136+AA2146+AA2152</f>
        <v>0</v>
      </c>
      <c r="AB2155" s="176"/>
      <c r="AC2155" s="176"/>
      <c r="AD2155" s="176"/>
      <c r="AE2155" s="176"/>
      <c r="AF2155" s="176">
        <f>L2155+Q2155-V2155+AA2155</f>
        <v>266126</v>
      </c>
      <c r="AG2155" s="176"/>
      <c r="AH2155" s="176"/>
      <c r="AI2155" s="176"/>
      <c r="AJ2155" s="176"/>
    </row>
    <row r="2156" spans="3:45" ht="12.75" hidden="1" customHeight="1">
      <c r="C2156" s="242" t="s">
        <v>513</v>
      </c>
      <c r="D2156" s="242"/>
      <c r="E2156" s="242"/>
      <c r="F2156" s="242"/>
      <c r="G2156" s="242"/>
      <c r="H2156" s="242"/>
      <c r="I2156" s="242"/>
      <c r="J2156" s="242"/>
      <c r="K2156" s="242"/>
      <c r="L2156" s="242"/>
      <c r="M2156" s="242"/>
      <c r="N2156" s="242"/>
      <c r="O2156" s="242"/>
      <c r="P2156" s="242"/>
      <c r="Q2156" s="242"/>
      <c r="R2156" s="242"/>
      <c r="S2156" s="242"/>
      <c r="T2156" s="242"/>
      <c r="U2156" s="242"/>
      <c r="V2156" s="242"/>
      <c r="W2156" s="242"/>
      <c r="X2156" s="242"/>
      <c r="Y2156" s="242"/>
      <c r="Z2156" s="242"/>
      <c r="AA2156" s="242"/>
      <c r="AB2156" s="242"/>
      <c r="AC2156" s="242"/>
      <c r="AD2156" s="242"/>
      <c r="AE2156" s="242"/>
      <c r="AF2156" s="242"/>
      <c r="AG2156" s="242"/>
      <c r="AH2156" s="242"/>
      <c r="AI2156" s="242"/>
      <c r="AJ2156" s="242"/>
      <c r="AK2156" s="242"/>
      <c r="AL2156" s="242"/>
      <c r="AM2156" s="242"/>
      <c r="AN2156" s="242"/>
      <c r="AO2156" s="242"/>
      <c r="AP2156" s="242"/>
      <c r="AQ2156" s="242"/>
      <c r="AR2156" s="242"/>
      <c r="AS2156" s="242"/>
    </row>
    <row r="2157" spans="3:45" ht="12.75" customHeight="1">
      <c r="C2157" s="62"/>
      <c r="D2157" s="62"/>
      <c r="E2157" s="62"/>
      <c r="F2157" s="62"/>
      <c r="G2157" s="62"/>
      <c r="H2157" s="62"/>
      <c r="I2157" s="62"/>
      <c r="J2157" s="62"/>
      <c r="K2157" s="62"/>
      <c r="L2157" s="62"/>
      <c r="M2157" s="62"/>
      <c r="N2157" s="62"/>
    </row>
    <row r="2158" spans="3:45" ht="12.75" customHeight="1">
      <c r="C2158" s="377" t="s">
        <v>1645</v>
      </c>
      <c r="D2158" s="377"/>
      <c r="E2158" s="377"/>
      <c r="F2158" s="377"/>
      <c r="G2158" s="377"/>
      <c r="H2158" s="377"/>
      <c r="I2158" s="377"/>
      <c r="J2158" s="377"/>
      <c r="K2158" s="377"/>
      <c r="L2158" s="377"/>
      <c r="M2158" s="377"/>
      <c r="N2158" s="377"/>
      <c r="O2158" s="377"/>
      <c r="P2158" s="377"/>
      <c r="Q2158" s="377"/>
      <c r="R2158" s="377"/>
      <c r="S2158" s="377"/>
      <c r="T2158" s="377"/>
      <c r="U2158" s="377"/>
      <c r="V2158" s="377"/>
      <c r="W2158" s="377"/>
      <c r="X2158" s="377"/>
      <c r="Y2158" s="377"/>
      <c r="Z2158" s="377"/>
      <c r="AA2158" s="377"/>
      <c r="AB2158" s="377"/>
      <c r="AC2158" s="377"/>
      <c r="AD2158" s="377"/>
      <c r="AE2158" s="377"/>
      <c r="AF2158" s="377"/>
      <c r="AG2158" s="377"/>
      <c r="AH2158" s="377"/>
      <c r="AI2158" s="377"/>
      <c r="AJ2158" s="377"/>
      <c r="AK2158" s="377"/>
      <c r="AL2158" s="377"/>
      <c r="AM2158" s="377"/>
      <c r="AN2158" s="377"/>
      <c r="AO2158" s="377"/>
      <c r="AP2158" s="377"/>
      <c r="AQ2158" s="377"/>
      <c r="AR2158" s="377"/>
      <c r="AS2158" s="377"/>
    </row>
    <row r="2159" spans="3:45" ht="12.75" customHeight="1">
      <c r="C2159" s="377"/>
      <c r="D2159" s="377"/>
      <c r="E2159" s="377"/>
      <c r="F2159" s="377"/>
      <c r="G2159" s="377"/>
      <c r="H2159" s="377"/>
      <c r="I2159" s="377"/>
      <c r="J2159" s="377"/>
      <c r="K2159" s="377"/>
      <c r="L2159" s="377"/>
      <c r="M2159" s="377"/>
      <c r="N2159" s="377"/>
      <c r="O2159" s="377"/>
      <c r="P2159" s="377"/>
      <c r="Q2159" s="377"/>
      <c r="R2159" s="377"/>
      <c r="S2159" s="377"/>
      <c r="T2159" s="377"/>
      <c r="U2159" s="377"/>
      <c r="V2159" s="377"/>
      <c r="W2159" s="377"/>
      <c r="X2159" s="377"/>
      <c r="Y2159" s="377"/>
      <c r="Z2159" s="377"/>
      <c r="AA2159" s="377"/>
      <c r="AB2159" s="377"/>
      <c r="AC2159" s="377"/>
      <c r="AD2159" s="377"/>
      <c r="AE2159" s="377"/>
      <c r="AF2159" s="377"/>
      <c r="AG2159" s="377"/>
      <c r="AH2159" s="377"/>
      <c r="AI2159" s="377"/>
      <c r="AJ2159" s="377"/>
      <c r="AK2159" s="377"/>
      <c r="AL2159" s="377"/>
      <c r="AM2159" s="377"/>
      <c r="AN2159" s="377"/>
      <c r="AO2159" s="377"/>
      <c r="AP2159" s="377"/>
      <c r="AQ2159" s="377"/>
      <c r="AR2159" s="377"/>
      <c r="AS2159" s="377"/>
    </row>
    <row r="2160" spans="3:45" ht="9" customHeight="1">
      <c r="C2160" s="162"/>
      <c r="D2160" s="162"/>
      <c r="E2160" s="162"/>
      <c r="F2160" s="162"/>
      <c r="G2160" s="162"/>
      <c r="H2160" s="162"/>
      <c r="I2160" s="162"/>
      <c r="J2160" s="162"/>
      <c r="K2160" s="162"/>
      <c r="L2160" s="162"/>
      <c r="M2160" s="162"/>
      <c r="N2160" s="162"/>
      <c r="O2160" s="162"/>
      <c r="P2160" s="162"/>
      <c r="Q2160" s="162"/>
      <c r="R2160" s="162"/>
      <c r="S2160" s="162"/>
      <c r="T2160" s="162"/>
      <c r="U2160" s="162"/>
      <c r="V2160" s="162"/>
      <c r="W2160" s="162"/>
      <c r="X2160" s="162"/>
      <c r="Y2160" s="162"/>
      <c r="Z2160" s="162"/>
      <c r="AA2160" s="162"/>
      <c r="AB2160" s="162"/>
      <c r="AC2160" s="162"/>
      <c r="AD2160" s="162"/>
      <c r="AE2160" s="162"/>
      <c r="AF2160" s="162"/>
      <c r="AG2160" s="162"/>
      <c r="AH2160" s="162"/>
      <c r="AI2160" s="162"/>
      <c r="AJ2160" s="162"/>
      <c r="AK2160" s="162"/>
      <c r="AL2160" s="162"/>
      <c r="AM2160" s="162"/>
      <c r="AN2160" s="162"/>
      <c r="AO2160" s="162"/>
      <c r="AP2160" s="162"/>
      <c r="AQ2160" s="162"/>
      <c r="AR2160" s="162"/>
      <c r="AS2160" s="162"/>
    </row>
    <row r="2161" spans="1:45" ht="12.75" hidden="1" customHeight="1">
      <c r="C2161" s="241" t="s">
        <v>1552</v>
      </c>
      <c r="D2161" s="241"/>
      <c r="E2161" s="241"/>
      <c r="F2161" s="241"/>
      <c r="G2161" s="241"/>
      <c r="H2161" s="241"/>
      <c r="I2161" s="241"/>
      <c r="J2161" s="241"/>
      <c r="K2161" s="241"/>
      <c r="L2161" s="241"/>
      <c r="M2161" s="241"/>
      <c r="N2161" s="241"/>
      <c r="O2161" s="241"/>
      <c r="P2161" s="241"/>
      <c r="Q2161" s="241"/>
      <c r="R2161" s="241"/>
      <c r="S2161" s="241"/>
      <c r="T2161" s="241"/>
      <c r="U2161" s="241"/>
      <c r="V2161" s="241"/>
      <c r="W2161" s="241"/>
      <c r="X2161" s="241"/>
      <c r="Y2161" s="241"/>
      <c r="Z2161" s="241"/>
      <c r="AA2161" s="241"/>
      <c r="AB2161" s="241"/>
      <c r="AC2161" s="241"/>
      <c r="AD2161" s="241"/>
      <c r="AE2161" s="241"/>
      <c r="AF2161" s="241"/>
      <c r="AG2161" s="241"/>
      <c r="AH2161" s="241"/>
      <c r="AI2161" s="241"/>
      <c r="AJ2161" s="241"/>
      <c r="AK2161" s="241"/>
      <c r="AL2161" s="241"/>
      <c r="AM2161" s="241"/>
      <c r="AN2161" s="241"/>
      <c r="AO2161" s="241"/>
      <c r="AP2161" s="241"/>
      <c r="AQ2161" s="241"/>
      <c r="AR2161" s="241"/>
      <c r="AS2161" s="241"/>
    </row>
    <row r="2162" spans="1:45" ht="12.75" hidden="1" customHeight="1">
      <c r="C2162" s="241" t="s">
        <v>1551</v>
      </c>
      <c r="D2162" s="241"/>
      <c r="E2162" s="241"/>
      <c r="F2162" s="241"/>
      <c r="G2162" s="241"/>
      <c r="H2162" s="241"/>
      <c r="I2162" s="241"/>
      <c r="J2162" s="241"/>
      <c r="K2162" s="241"/>
      <c r="L2162" s="241"/>
      <c r="M2162" s="241"/>
      <c r="N2162" s="241"/>
      <c r="O2162" s="241"/>
      <c r="P2162" s="241"/>
      <c r="Q2162" s="241"/>
      <c r="R2162" s="241"/>
      <c r="S2162" s="241"/>
      <c r="T2162" s="241"/>
      <c r="U2162" s="241"/>
      <c r="V2162" s="241"/>
      <c r="W2162" s="241"/>
      <c r="X2162" s="241"/>
      <c r="Y2162" s="241"/>
      <c r="Z2162" s="241"/>
      <c r="AA2162" s="241"/>
      <c r="AB2162" s="241"/>
      <c r="AC2162" s="241"/>
      <c r="AD2162" s="241"/>
      <c r="AE2162" s="241"/>
      <c r="AF2162" s="241"/>
      <c r="AG2162" s="241"/>
      <c r="AH2162" s="241"/>
      <c r="AI2162" s="241"/>
      <c r="AJ2162" s="241"/>
      <c r="AK2162" s="241"/>
      <c r="AL2162" s="241"/>
      <c r="AM2162" s="241"/>
      <c r="AN2162" s="241"/>
      <c r="AO2162" s="241"/>
      <c r="AP2162" s="241"/>
      <c r="AQ2162" s="241"/>
      <c r="AR2162" s="241"/>
      <c r="AS2162" s="241"/>
    </row>
    <row r="2163" spans="1:45" ht="12.75" customHeight="1">
      <c r="C2163" s="241" t="s">
        <v>1647</v>
      </c>
      <c r="D2163" s="241"/>
      <c r="E2163" s="241"/>
      <c r="F2163" s="241"/>
      <c r="G2163" s="241"/>
      <c r="H2163" s="241"/>
      <c r="I2163" s="241"/>
      <c r="J2163" s="241"/>
      <c r="K2163" s="241"/>
      <c r="L2163" s="241"/>
      <c r="M2163" s="241"/>
      <c r="N2163" s="241"/>
      <c r="O2163" s="241"/>
      <c r="P2163" s="241"/>
      <c r="Q2163" s="241"/>
      <c r="R2163" s="241"/>
      <c r="S2163" s="241"/>
      <c r="T2163" s="241"/>
      <c r="U2163" s="241"/>
      <c r="V2163" s="241"/>
      <c r="W2163" s="241"/>
      <c r="X2163" s="241"/>
      <c r="Y2163" s="241"/>
      <c r="Z2163" s="241"/>
      <c r="AA2163" s="241"/>
      <c r="AB2163" s="241"/>
      <c r="AC2163" s="241"/>
      <c r="AD2163" s="241"/>
      <c r="AE2163" s="241"/>
      <c r="AF2163" s="241"/>
      <c r="AG2163" s="241"/>
      <c r="AH2163" s="241"/>
      <c r="AI2163" s="241"/>
      <c r="AJ2163" s="241"/>
      <c r="AK2163" s="241"/>
      <c r="AL2163" s="241"/>
      <c r="AM2163" s="241"/>
      <c r="AN2163" s="241"/>
      <c r="AO2163" s="241"/>
      <c r="AP2163" s="241"/>
      <c r="AQ2163" s="241"/>
      <c r="AR2163" s="241"/>
      <c r="AS2163" s="241"/>
    </row>
    <row r="2164" spans="1:45" ht="12.75" hidden="1" customHeight="1">
      <c r="C2164" s="239" t="s">
        <v>1584</v>
      </c>
      <c r="D2164" s="239"/>
      <c r="E2164" s="239"/>
      <c r="F2164" s="239"/>
      <c r="G2164" s="239"/>
      <c r="H2164" s="239"/>
      <c r="I2164" s="239"/>
      <c r="J2164" s="239"/>
      <c r="K2164" s="239"/>
      <c r="L2164" s="239"/>
      <c r="M2164" s="239"/>
      <c r="N2164" s="239"/>
      <c r="O2164" s="239"/>
      <c r="P2164" s="239"/>
      <c r="Q2164" s="239"/>
      <c r="R2164" s="239"/>
      <c r="S2164" s="239"/>
      <c r="T2164" s="239"/>
      <c r="U2164" s="239"/>
      <c r="V2164" s="239"/>
      <c r="W2164" s="239"/>
      <c r="X2164" s="239"/>
      <c r="Y2164" s="239"/>
      <c r="Z2164" s="239"/>
      <c r="AA2164" s="239"/>
      <c r="AB2164" s="239"/>
      <c r="AC2164" s="239"/>
      <c r="AD2164" s="239"/>
      <c r="AE2164" s="239"/>
      <c r="AF2164" s="239"/>
      <c r="AG2164" s="239"/>
      <c r="AH2164" s="239"/>
      <c r="AI2164" s="239"/>
      <c r="AJ2164" s="239"/>
      <c r="AK2164" s="239"/>
      <c r="AL2164" s="239"/>
      <c r="AM2164" s="239"/>
      <c r="AN2164" s="239"/>
      <c r="AO2164" s="239"/>
      <c r="AP2164" s="239"/>
      <c r="AQ2164" s="239"/>
      <c r="AR2164" s="239"/>
      <c r="AS2164" s="239"/>
    </row>
    <row r="2165" spans="1:45" ht="11.25">
      <c r="D2165" s="144"/>
      <c r="E2165" s="144"/>
      <c r="F2165" s="144"/>
      <c r="G2165" s="144"/>
      <c r="H2165" s="144"/>
      <c r="I2165" s="144"/>
      <c r="J2165" s="144"/>
      <c r="K2165" s="144"/>
      <c r="L2165" s="144"/>
      <c r="M2165" s="144"/>
      <c r="N2165" s="144"/>
      <c r="O2165" s="144"/>
      <c r="P2165" s="144"/>
      <c r="Q2165" s="144"/>
      <c r="R2165" s="144"/>
    </row>
    <row r="2166" spans="1:45" ht="12.75" customHeight="1">
      <c r="C2166" s="206" t="s">
        <v>514</v>
      </c>
      <c r="D2166" s="206"/>
      <c r="E2166" s="206"/>
      <c r="F2166" s="206"/>
      <c r="G2166" s="206"/>
      <c r="H2166" s="206"/>
      <c r="I2166" s="206"/>
      <c r="J2166" s="206"/>
      <c r="K2166" s="206"/>
      <c r="L2166" s="206"/>
      <c r="M2166" s="206"/>
      <c r="N2166" s="206"/>
      <c r="O2166" s="206"/>
      <c r="P2166" s="206"/>
      <c r="Q2166" s="206"/>
      <c r="R2166" s="206"/>
      <c r="S2166" s="206"/>
      <c r="T2166" s="206"/>
      <c r="U2166" s="206"/>
      <c r="V2166" s="206"/>
      <c r="W2166" s="206"/>
      <c r="X2166" s="206"/>
      <c r="Y2166" s="206"/>
      <c r="Z2166" s="206"/>
      <c r="AA2166" s="206"/>
      <c r="AB2166" s="206"/>
      <c r="AC2166" s="206"/>
      <c r="AD2166" s="206"/>
      <c r="AE2166" s="206"/>
      <c r="AF2166" s="206"/>
      <c r="AG2166" s="206"/>
      <c r="AH2166" s="206"/>
      <c r="AI2166" s="206"/>
      <c r="AJ2166" s="206"/>
      <c r="AK2166" s="206"/>
      <c r="AL2166" s="206"/>
      <c r="AM2166" s="206"/>
      <c r="AN2166" s="206"/>
      <c r="AO2166" s="206"/>
      <c r="AP2166" s="206"/>
      <c r="AQ2166" s="206"/>
      <c r="AR2166" s="206"/>
      <c r="AS2166" s="206"/>
    </row>
    <row r="2167" spans="1:45" ht="12.75" customHeight="1">
      <c r="C2167" s="206"/>
      <c r="D2167" s="206"/>
      <c r="E2167" s="206"/>
      <c r="F2167" s="206"/>
      <c r="G2167" s="206"/>
      <c r="H2167" s="206"/>
      <c r="I2167" s="206"/>
      <c r="J2167" s="206"/>
      <c r="K2167" s="206"/>
      <c r="L2167" s="206"/>
      <c r="M2167" s="206"/>
      <c r="N2167" s="206"/>
      <c r="O2167" s="206"/>
      <c r="P2167" s="206"/>
      <c r="Q2167" s="206"/>
      <c r="R2167" s="206"/>
      <c r="S2167" s="206"/>
      <c r="T2167" s="206"/>
      <c r="U2167" s="206"/>
      <c r="V2167" s="206"/>
      <c r="W2167" s="206"/>
      <c r="X2167" s="206"/>
      <c r="Y2167" s="206"/>
      <c r="Z2167" s="206"/>
      <c r="AA2167" s="206"/>
      <c r="AB2167" s="206"/>
      <c r="AC2167" s="206"/>
      <c r="AD2167" s="206"/>
      <c r="AE2167" s="206"/>
      <c r="AF2167" s="206"/>
      <c r="AG2167" s="206"/>
      <c r="AH2167" s="206"/>
      <c r="AI2167" s="206"/>
      <c r="AJ2167" s="206"/>
      <c r="AK2167" s="206"/>
      <c r="AL2167" s="206"/>
      <c r="AM2167" s="206"/>
      <c r="AN2167" s="206"/>
      <c r="AO2167" s="206"/>
      <c r="AP2167" s="206"/>
      <c r="AQ2167" s="206"/>
      <c r="AR2167" s="206"/>
      <c r="AS2167" s="206"/>
    </row>
    <row r="2170" spans="1:45" ht="12.75" customHeight="1">
      <c r="A2170" s="151" t="s">
        <v>515</v>
      </c>
      <c r="B2170" s="152"/>
      <c r="C2170" s="167" t="s">
        <v>1602</v>
      </c>
      <c r="D2170" s="167"/>
      <c r="E2170" s="167"/>
      <c r="F2170" s="167"/>
      <c r="G2170" s="167"/>
      <c r="H2170" s="167"/>
      <c r="I2170" s="167"/>
      <c r="J2170" s="167"/>
      <c r="K2170" s="167"/>
      <c r="L2170" s="167"/>
      <c r="M2170" s="167"/>
      <c r="N2170" s="167"/>
      <c r="O2170" s="167"/>
      <c r="P2170" s="167"/>
      <c r="Q2170" s="167"/>
      <c r="R2170" s="167"/>
      <c r="S2170" s="167"/>
      <c r="T2170" s="167"/>
      <c r="U2170" s="167"/>
      <c r="V2170" s="167"/>
      <c r="W2170" s="167"/>
      <c r="X2170" s="167"/>
      <c r="Y2170" s="167"/>
      <c r="Z2170" s="167"/>
      <c r="AA2170" s="167"/>
      <c r="AB2170" s="167"/>
      <c r="AC2170" s="167"/>
      <c r="AD2170" s="167"/>
      <c r="AE2170" s="167"/>
      <c r="AF2170" s="167"/>
      <c r="AG2170" s="167"/>
      <c r="AH2170" s="167"/>
      <c r="AI2170" s="167"/>
      <c r="AJ2170" s="167"/>
      <c r="AK2170" s="167"/>
      <c r="AL2170" s="167"/>
      <c r="AM2170" s="167"/>
      <c r="AN2170" s="167"/>
      <c r="AO2170" s="167"/>
      <c r="AP2170" s="167"/>
      <c r="AQ2170" s="167"/>
      <c r="AR2170" s="167"/>
      <c r="AS2170" s="167"/>
    </row>
    <row r="2171" spans="1:45" ht="12.75" customHeight="1">
      <c r="C2171" s="167"/>
      <c r="D2171" s="167"/>
      <c r="E2171" s="167"/>
      <c r="F2171" s="167"/>
      <c r="G2171" s="167"/>
      <c r="H2171" s="167"/>
      <c r="I2171" s="167"/>
      <c r="J2171" s="167"/>
      <c r="K2171" s="167"/>
      <c r="L2171" s="167"/>
      <c r="M2171" s="167"/>
      <c r="N2171" s="167"/>
      <c r="O2171" s="167"/>
      <c r="P2171" s="167"/>
      <c r="Q2171" s="167"/>
      <c r="R2171" s="167"/>
      <c r="S2171" s="167"/>
      <c r="T2171" s="167"/>
      <c r="U2171" s="167"/>
      <c r="V2171" s="167"/>
      <c r="W2171" s="167"/>
      <c r="X2171" s="167"/>
      <c r="Y2171" s="167"/>
      <c r="Z2171" s="167"/>
      <c r="AA2171" s="167"/>
      <c r="AB2171" s="167"/>
      <c r="AC2171" s="167"/>
      <c r="AD2171" s="167"/>
      <c r="AE2171" s="167"/>
      <c r="AF2171" s="167"/>
      <c r="AG2171" s="167"/>
      <c r="AH2171" s="167"/>
      <c r="AI2171" s="167"/>
      <c r="AJ2171" s="167"/>
      <c r="AK2171" s="167"/>
      <c r="AL2171" s="167"/>
      <c r="AM2171" s="167"/>
      <c r="AN2171" s="167"/>
      <c r="AO2171" s="167"/>
      <c r="AP2171" s="167"/>
      <c r="AQ2171" s="167"/>
      <c r="AR2171" s="167"/>
      <c r="AS2171" s="167"/>
    </row>
    <row r="2172" spans="1:45" ht="12.75" customHeight="1">
      <c r="C2172" s="167"/>
      <c r="D2172" s="167"/>
      <c r="E2172" s="167"/>
      <c r="F2172" s="167"/>
      <c r="G2172" s="167"/>
      <c r="H2172" s="167"/>
      <c r="I2172" s="167"/>
      <c r="J2172" s="167"/>
      <c r="K2172" s="167"/>
      <c r="L2172" s="167"/>
      <c r="M2172" s="167"/>
      <c r="N2172" s="167"/>
      <c r="O2172" s="167"/>
      <c r="P2172" s="167"/>
      <c r="Q2172" s="167"/>
      <c r="R2172" s="167"/>
      <c r="S2172" s="167"/>
      <c r="T2172" s="167"/>
      <c r="U2172" s="167"/>
      <c r="V2172" s="167"/>
      <c r="W2172" s="167"/>
      <c r="X2172" s="167"/>
      <c r="Y2172" s="167"/>
      <c r="Z2172" s="167"/>
      <c r="AA2172" s="167"/>
      <c r="AB2172" s="167"/>
      <c r="AC2172" s="167"/>
      <c r="AD2172" s="167"/>
      <c r="AE2172" s="167"/>
      <c r="AF2172" s="167"/>
      <c r="AG2172" s="167"/>
      <c r="AH2172" s="167"/>
      <c r="AI2172" s="167"/>
      <c r="AJ2172" s="167"/>
      <c r="AK2172" s="167"/>
      <c r="AL2172" s="167"/>
      <c r="AM2172" s="167"/>
      <c r="AN2172" s="167"/>
      <c r="AO2172" s="167"/>
      <c r="AP2172" s="167"/>
      <c r="AQ2172" s="167"/>
      <c r="AR2172" s="167"/>
      <c r="AS2172" s="167"/>
    </row>
    <row r="2173" spans="1:45" ht="12.75" customHeight="1">
      <c r="C2173" s="167"/>
      <c r="D2173" s="167"/>
      <c r="E2173" s="167"/>
      <c r="F2173" s="167"/>
      <c r="G2173" s="167"/>
      <c r="H2173" s="167"/>
      <c r="I2173" s="167"/>
      <c r="J2173" s="167"/>
      <c r="K2173" s="167"/>
      <c r="L2173" s="167"/>
      <c r="M2173" s="167"/>
      <c r="N2173" s="167"/>
      <c r="O2173" s="167"/>
      <c r="P2173" s="167"/>
      <c r="Q2173" s="167"/>
      <c r="R2173" s="167"/>
      <c r="S2173" s="167"/>
      <c r="T2173" s="167"/>
      <c r="U2173" s="167"/>
      <c r="V2173" s="167"/>
      <c r="W2173" s="167"/>
      <c r="X2173" s="167"/>
      <c r="Y2173" s="167"/>
      <c r="Z2173" s="167"/>
      <c r="AA2173" s="167"/>
      <c r="AB2173" s="167"/>
      <c r="AC2173" s="167"/>
      <c r="AD2173" s="167"/>
      <c r="AE2173" s="167"/>
      <c r="AF2173" s="167"/>
      <c r="AG2173" s="167"/>
      <c r="AH2173" s="167"/>
      <c r="AI2173" s="167"/>
      <c r="AJ2173" s="167"/>
      <c r="AK2173" s="167"/>
      <c r="AL2173" s="167"/>
      <c r="AM2173" s="167"/>
      <c r="AN2173" s="167"/>
      <c r="AO2173" s="167"/>
      <c r="AP2173" s="167"/>
      <c r="AQ2173" s="167"/>
      <c r="AR2173" s="167"/>
      <c r="AS2173" s="167"/>
    </row>
    <row r="2174" spans="1:45" ht="8.25" customHeight="1">
      <c r="C2174" s="144"/>
      <c r="D2174" s="144"/>
      <c r="E2174" s="144"/>
      <c r="F2174" s="144"/>
      <c r="G2174" s="144"/>
      <c r="H2174" s="144"/>
      <c r="I2174" s="144"/>
      <c r="J2174" s="144"/>
      <c r="K2174" s="144"/>
      <c r="L2174" s="144"/>
      <c r="M2174" s="144"/>
      <c r="N2174" s="144"/>
      <c r="O2174" s="144"/>
      <c r="P2174" s="144"/>
      <c r="Q2174" s="144"/>
      <c r="R2174" s="144"/>
      <c r="S2174" s="144"/>
      <c r="T2174" s="144"/>
      <c r="U2174" s="144"/>
      <c r="V2174" s="144"/>
      <c r="W2174" s="144"/>
      <c r="X2174" s="144"/>
      <c r="Y2174" s="144"/>
      <c r="Z2174" s="144"/>
      <c r="AA2174" s="144"/>
      <c r="AB2174" s="144"/>
      <c r="AC2174" s="144"/>
      <c r="AD2174" s="144"/>
      <c r="AE2174" s="144"/>
      <c r="AF2174" s="144"/>
      <c r="AG2174" s="144"/>
      <c r="AH2174" s="144"/>
      <c r="AI2174" s="144"/>
      <c r="AJ2174" s="144"/>
      <c r="AK2174" s="144"/>
      <c r="AL2174" s="144"/>
      <c r="AM2174" s="144"/>
      <c r="AN2174" s="144"/>
      <c r="AO2174" s="144"/>
      <c r="AP2174" s="144"/>
      <c r="AQ2174" s="144"/>
      <c r="AR2174" s="144"/>
      <c r="AS2174" s="144"/>
    </row>
    <row r="2175" spans="1:45" ht="12.75" customHeight="1">
      <c r="C2175" s="168" t="s">
        <v>1541</v>
      </c>
      <c r="D2175" s="168"/>
      <c r="E2175" s="168"/>
      <c r="F2175" s="168"/>
      <c r="G2175" s="168"/>
      <c r="H2175" s="168"/>
      <c r="I2175" s="168"/>
      <c r="J2175" s="168"/>
      <c r="K2175" s="168"/>
      <c r="L2175" s="168"/>
      <c r="M2175" s="168"/>
      <c r="N2175" s="168"/>
      <c r="O2175" s="168"/>
      <c r="P2175" s="168"/>
      <c r="Q2175" s="168"/>
      <c r="R2175" s="168"/>
      <c r="S2175" s="168"/>
      <c r="T2175" s="168"/>
      <c r="U2175" s="168"/>
      <c r="V2175" s="168"/>
      <c r="W2175" s="168"/>
      <c r="X2175" s="168"/>
      <c r="Y2175" s="168"/>
      <c r="Z2175" s="168"/>
      <c r="AA2175" s="168"/>
      <c r="AB2175" s="168"/>
      <c r="AC2175" s="168"/>
      <c r="AD2175" s="168"/>
      <c r="AE2175" s="168"/>
      <c r="AF2175" s="168"/>
      <c r="AG2175" s="168"/>
      <c r="AH2175" s="168"/>
      <c r="AI2175" s="168"/>
      <c r="AJ2175" s="168"/>
      <c r="AK2175" s="168"/>
      <c r="AL2175" s="168"/>
      <c r="AM2175" s="168"/>
      <c r="AN2175" s="168"/>
      <c r="AO2175" s="168"/>
      <c r="AP2175" s="168"/>
      <c r="AQ2175" s="168"/>
      <c r="AR2175" s="168"/>
      <c r="AS2175" s="168"/>
    </row>
    <row r="2178" spans="1:45" ht="15">
      <c r="A2178" s="86" t="s">
        <v>1601</v>
      </c>
      <c r="B2178" s="83"/>
      <c r="C2178" s="243" t="s">
        <v>1634</v>
      </c>
      <c r="D2178" s="243"/>
      <c r="E2178" s="243"/>
      <c r="F2178" s="243"/>
      <c r="G2178" s="243"/>
      <c r="H2178" s="243"/>
      <c r="I2178" s="243"/>
      <c r="J2178" s="243"/>
      <c r="K2178" s="243"/>
      <c r="L2178" s="243"/>
      <c r="M2178" s="243"/>
      <c r="N2178" s="243"/>
      <c r="O2178" s="243"/>
      <c r="P2178" s="243"/>
      <c r="Q2178" s="243"/>
      <c r="R2178" s="243"/>
      <c r="S2178" s="243"/>
      <c r="T2178" s="243"/>
      <c r="U2178" s="243"/>
      <c r="V2178" s="243"/>
      <c r="W2178" s="243"/>
      <c r="X2178" s="243"/>
      <c r="Y2178" s="243"/>
      <c r="Z2178" s="243"/>
      <c r="AA2178" s="243"/>
      <c r="AB2178" s="243"/>
      <c r="AC2178" s="243"/>
      <c r="AD2178" s="243"/>
      <c r="AE2178" s="243"/>
      <c r="AF2178" s="243"/>
      <c r="AG2178" s="243"/>
      <c r="AH2178" s="243"/>
      <c r="AI2178" s="243"/>
      <c r="AJ2178" s="243"/>
      <c r="AK2178" s="243"/>
      <c r="AL2178" s="243"/>
      <c r="AM2178" s="243"/>
      <c r="AN2178" s="243"/>
      <c r="AO2178" s="243"/>
      <c r="AP2178" s="243"/>
      <c r="AQ2178" s="243"/>
      <c r="AR2178" s="243"/>
      <c r="AS2178" s="243"/>
    </row>
    <row r="2179" spans="1:45" ht="8.25" customHeight="1">
      <c r="AL2179" s="144"/>
    </row>
    <row r="2180" spans="1:45" ht="12.75" hidden="1" customHeight="1">
      <c r="C2180" s="190" t="s">
        <v>247</v>
      </c>
      <c r="D2180" s="190"/>
      <c r="E2180" s="190"/>
      <c r="F2180" s="190"/>
      <c r="G2180" s="234" t="s">
        <v>248</v>
      </c>
      <c r="H2180" s="234"/>
      <c r="I2180" s="234"/>
      <c r="J2180" s="234"/>
      <c r="K2180" s="234"/>
      <c r="L2180" s="234"/>
      <c r="M2180" s="234"/>
      <c r="N2180" s="234"/>
      <c r="O2180" s="234"/>
      <c r="P2180" s="234"/>
      <c r="Q2180" s="234"/>
      <c r="R2180" s="234"/>
      <c r="S2180" s="234"/>
      <c r="T2180" s="234"/>
      <c r="U2180" s="234"/>
      <c r="V2180" s="234"/>
      <c r="W2180" s="234"/>
      <c r="X2180" s="234"/>
      <c r="Y2180" s="234"/>
      <c r="Z2180" s="234"/>
      <c r="AA2180" s="234"/>
      <c r="AB2180" s="234"/>
      <c r="AC2180" s="234"/>
      <c r="AD2180" s="234"/>
      <c r="AE2180" s="234"/>
      <c r="AF2180" s="234"/>
      <c r="AG2180" s="234"/>
      <c r="AH2180" s="234" t="s">
        <v>14</v>
      </c>
      <c r="AI2180" s="234"/>
      <c r="AJ2180" s="234"/>
      <c r="AK2180" s="234"/>
      <c r="AL2180" s="234"/>
      <c r="AM2180" s="234"/>
      <c r="AN2180" s="234" t="s">
        <v>15</v>
      </c>
      <c r="AO2180" s="234"/>
      <c r="AP2180" s="234"/>
      <c r="AQ2180" s="234"/>
      <c r="AR2180" s="234"/>
      <c r="AS2180" s="234"/>
    </row>
    <row r="2181" spans="1:45" ht="12.75" hidden="1" customHeight="1">
      <c r="C2181" s="190"/>
      <c r="D2181" s="190"/>
      <c r="E2181" s="190"/>
      <c r="F2181" s="190"/>
      <c r="G2181" s="234"/>
      <c r="H2181" s="234"/>
      <c r="I2181" s="234"/>
      <c r="J2181" s="234"/>
      <c r="K2181" s="234"/>
      <c r="L2181" s="234"/>
      <c r="M2181" s="234"/>
      <c r="N2181" s="234"/>
      <c r="O2181" s="234"/>
      <c r="P2181" s="234"/>
      <c r="Q2181" s="234"/>
      <c r="R2181" s="234"/>
      <c r="S2181" s="234"/>
      <c r="T2181" s="234"/>
      <c r="U2181" s="234"/>
      <c r="V2181" s="234"/>
      <c r="W2181" s="234"/>
      <c r="X2181" s="234"/>
      <c r="Y2181" s="234"/>
      <c r="Z2181" s="234"/>
      <c r="AA2181" s="234"/>
      <c r="AB2181" s="234"/>
      <c r="AC2181" s="234"/>
      <c r="AD2181" s="234"/>
      <c r="AE2181" s="234"/>
      <c r="AF2181" s="234"/>
      <c r="AG2181" s="234"/>
      <c r="AH2181" s="234"/>
      <c r="AI2181" s="234"/>
      <c r="AJ2181" s="234"/>
      <c r="AK2181" s="234"/>
      <c r="AL2181" s="234"/>
      <c r="AM2181" s="234"/>
      <c r="AN2181" s="234"/>
      <c r="AO2181" s="234"/>
      <c r="AP2181" s="234"/>
      <c r="AQ2181" s="234"/>
      <c r="AR2181" s="234"/>
      <c r="AS2181" s="234"/>
    </row>
    <row r="2182" spans="1:45" ht="12.75" hidden="1" customHeight="1">
      <c r="C2182" s="190"/>
      <c r="D2182" s="190"/>
      <c r="E2182" s="190"/>
      <c r="F2182" s="190"/>
      <c r="G2182" s="234"/>
      <c r="H2182" s="234"/>
      <c r="I2182" s="234"/>
      <c r="J2182" s="234"/>
      <c r="K2182" s="234"/>
      <c r="L2182" s="234"/>
      <c r="M2182" s="234"/>
      <c r="N2182" s="234"/>
      <c r="O2182" s="234"/>
      <c r="P2182" s="234"/>
      <c r="Q2182" s="234"/>
      <c r="R2182" s="234"/>
      <c r="S2182" s="234"/>
      <c r="T2182" s="234"/>
      <c r="U2182" s="234"/>
      <c r="V2182" s="234"/>
      <c r="W2182" s="234"/>
      <c r="X2182" s="234"/>
      <c r="Y2182" s="234"/>
      <c r="Z2182" s="234"/>
      <c r="AA2182" s="234"/>
      <c r="AB2182" s="234"/>
      <c r="AC2182" s="234"/>
      <c r="AD2182" s="234"/>
      <c r="AE2182" s="234"/>
      <c r="AF2182" s="234"/>
      <c r="AG2182" s="234"/>
      <c r="AH2182" s="234"/>
      <c r="AI2182" s="234"/>
      <c r="AJ2182" s="234"/>
      <c r="AK2182" s="234"/>
      <c r="AL2182" s="234"/>
      <c r="AM2182" s="234"/>
      <c r="AN2182" s="234"/>
      <c r="AO2182" s="234"/>
      <c r="AP2182" s="234"/>
      <c r="AQ2182" s="234"/>
      <c r="AR2182" s="234"/>
      <c r="AS2182" s="234"/>
    </row>
    <row r="2183" spans="1:45" ht="12.75" hidden="1" customHeight="1">
      <c r="C2183" s="236" t="s">
        <v>993</v>
      </c>
      <c r="D2183" s="236"/>
      <c r="E2183" s="236"/>
      <c r="F2183" s="236"/>
      <c r="G2183" s="236"/>
      <c r="H2183" s="236"/>
      <c r="I2183" s="236"/>
      <c r="J2183" s="236"/>
      <c r="K2183" s="236"/>
      <c r="L2183" s="236"/>
      <c r="M2183" s="236"/>
      <c r="N2183" s="236"/>
      <c r="O2183" s="236"/>
      <c r="P2183" s="236"/>
      <c r="Q2183" s="236"/>
      <c r="R2183" s="236"/>
      <c r="S2183" s="236"/>
      <c r="T2183" s="236"/>
      <c r="U2183" s="236"/>
      <c r="V2183" s="236"/>
      <c r="W2183" s="236"/>
      <c r="X2183" s="236"/>
      <c r="Y2183" s="236"/>
      <c r="Z2183" s="236"/>
      <c r="AA2183" s="236"/>
      <c r="AB2183" s="236"/>
      <c r="AC2183" s="236"/>
      <c r="AD2183" s="236"/>
      <c r="AE2183" s="236"/>
      <c r="AF2183" s="236"/>
      <c r="AG2183" s="236"/>
      <c r="AH2183" s="236"/>
      <c r="AI2183" s="236"/>
      <c r="AJ2183" s="236"/>
      <c r="AK2183" s="236"/>
      <c r="AL2183" s="236"/>
      <c r="AM2183" s="236"/>
      <c r="AN2183" s="236"/>
      <c r="AO2183" s="236"/>
      <c r="AP2183" s="236"/>
      <c r="AQ2183" s="236"/>
      <c r="AR2183" s="236"/>
      <c r="AS2183" s="236"/>
    </row>
    <row r="2184" spans="1:45" ht="12.75" hidden="1" customHeight="1">
      <c r="C2184" s="244" t="s">
        <v>306</v>
      </c>
      <c r="D2184" s="244"/>
      <c r="E2184" s="244"/>
      <c r="F2184" s="244"/>
      <c r="G2184" s="335" t="s">
        <v>1413</v>
      </c>
      <c r="H2184" s="335"/>
      <c r="I2184" s="335"/>
      <c r="J2184" s="335"/>
      <c r="K2184" s="335"/>
      <c r="L2184" s="335"/>
      <c r="M2184" s="335"/>
      <c r="N2184" s="335"/>
      <c r="O2184" s="335"/>
      <c r="P2184" s="335"/>
      <c r="Q2184" s="335"/>
      <c r="R2184" s="335"/>
      <c r="S2184" s="335"/>
      <c r="T2184" s="335"/>
      <c r="U2184" s="335"/>
      <c r="V2184" s="335"/>
      <c r="W2184" s="335"/>
      <c r="X2184" s="335"/>
      <c r="Y2184" s="335"/>
      <c r="Z2184" s="335"/>
      <c r="AA2184" s="335"/>
      <c r="AB2184" s="335"/>
      <c r="AC2184" s="335"/>
      <c r="AD2184" s="335"/>
      <c r="AE2184" s="335"/>
      <c r="AF2184" s="335"/>
      <c r="AG2184" s="335"/>
      <c r="AH2184" s="249">
        <v>17763</v>
      </c>
      <c r="AI2184" s="249"/>
      <c r="AJ2184" s="249"/>
      <c r="AK2184" s="249"/>
      <c r="AL2184" s="249"/>
      <c r="AM2184" s="249"/>
      <c r="AN2184" s="249">
        <v>17763</v>
      </c>
      <c r="AO2184" s="249"/>
      <c r="AP2184" s="249"/>
      <c r="AQ2184" s="249"/>
      <c r="AR2184" s="249"/>
      <c r="AS2184" s="249"/>
    </row>
    <row r="2185" spans="1:45" ht="12.75" hidden="1" customHeight="1">
      <c r="C2185" s="245" t="s">
        <v>249</v>
      </c>
      <c r="D2185" s="245"/>
      <c r="E2185" s="245"/>
      <c r="F2185" s="245"/>
      <c r="G2185" s="725" t="s">
        <v>1412</v>
      </c>
      <c r="H2185" s="725"/>
      <c r="I2185" s="725"/>
      <c r="J2185" s="725"/>
      <c r="K2185" s="725"/>
      <c r="L2185" s="725"/>
      <c r="M2185" s="725"/>
      <c r="N2185" s="725"/>
      <c r="O2185" s="725"/>
      <c r="P2185" s="725"/>
      <c r="Q2185" s="725"/>
      <c r="R2185" s="725"/>
      <c r="S2185" s="725"/>
      <c r="T2185" s="725"/>
      <c r="U2185" s="725"/>
      <c r="V2185" s="725"/>
      <c r="W2185" s="725"/>
      <c r="X2185" s="725"/>
      <c r="Y2185" s="725"/>
      <c r="Z2185" s="725"/>
      <c r="AA2185" s="725"/>
      <c r="AB2185" s="725"/>
      <c r="AC2185" s="725"/>
      <c r="AD2185" s="725"/>
      <c r="AE2185" s="725"/>
      <c r="AF2185" s="725"/>
      <c r="AG2185" s="725"/>
      <c r="AH2185" s="213">
        <f>SUM(AH2187:AM2205)</f>
        <v>549421.5</v>
      </c>
      <c r="AI2185" s="213"/>
      <c r="AJ2185" s="213"/>
      <c r="AK2185" s="213"/>
      <c r="AL2185" s="213"/>
      <c r="AM2185" s="213"/>
      <c r="AN2185" s="213">
        <f>SUM(AN2187:AS2205)</f>
        <v>549422</v>
      </c>
      <c r="AO2185" s="213"/>
      <c r="AP2185" s="213"/>
      <c r="AQ2185" s="213"/>
      <c r="AR2185" s="213"/>
      <c r="AS2185" s="213"/>
    </row>
    <row r="2186" spans="1:45" ht="12.75" hidden="1" customHeight="1">
      <c r="C2186" s="246"/>
      <c r="D2186" s="246"/>
      <c r="E2186" s="246"/>
      <c r="F2186" s="246"/>
      <c r="G2186" s="726"/>
      <c r="H2186" s="726"/>
      <c r="I2186" s="726"/>
      <c r="J2186" s="726"/>
      <c r="K2186" s="726"/>
      <c r="L2186" s="726"/>
      <c r="M2186" s="726"/>
      <c r="N2186" s="726"/>
      <c r="O2186" s="726"/>
      <c r="P2186" s="726"/>
      <c r="Q2186" s="726"/>
      <c r="R2186" s="726"/>
      <c r="S2186" s="726"/>
      <c r="T2186" s="726"/>
      <c r="U2186" s="726"/>
      <c r="V2186" s="726"/>
      <c r="W2186" s="726"/>
      <c r="X2186" s="726"/>
      <c r="Y2186" s="726"/>
      <c r="Z2186" s="726"/>
      <c r="AA2186" s="726"/>
      <c r="AB2186" s="726"/>
      <c r="AC2186" s="726"/>
      <c r="AD2186" s="726"/>
      <c r="AE2186" s="726"/>
      <c r="AF2186" s="726"/>
      <c r="AG2186" s="726"/>
      <c r="AH2186" s="214"/>
      <c r="AI2186" s="214"/>
      <c r="AJ2186" s="214"/>
      <c r="AK2186" s="214"/>
      <c r="AL2186" s="214"/>
      <c r="AM2186" s="214"/>
      <c r="AN2186" s="214"/>
      <c r="AO2186" s="214"/>
      <c r="AP2186" s="214"/>
      <c r="AQ2186" s="214"/>
      <c r="AR2186" s="214"/>
      <c r="AS2186" s="214"/>
    </row>
    <row r="2187" spans="1:45" ht="12.75" hidden="1" customHeight="1">
      <c r="C2187" s="247" t="s">
        <v>307</v>
      </c>
      <c r="D2187" s="247"/>
      <c r="E2187" s="247"/>
      <c r="F2187" s="247"/>
      <c r="G2187" s="727" t="s">
        <v>1414</v>
      </c>
      <c r="H2187" s="727"/>
      <c r="I2187" s="727"/>
      <c r="J2187" s="727"/>
      <c r="K2187" s="727"/>
      <c r="L2187" s="727"/>
      <c r="M2187" s="727"/>
      <c r="N2187" s="727"/>
      <c r="O2187" s="727"/>
      <c r="P2187" s="727"/>
      <c r="Q2187" s="727"/>
      <c r="R2187" s="727"/>
      <c r="S2187" s="727"/>
      <c r="T2187" s="727"/>
      <c r="U2187" s="727"/>
      <c r="V2187" s="727"/>
      <c r="W2187" s="727"/>
      <c r="X2187" s="727"/>
      <c r="Y2187" s="727"/>
      <c r="Z2187" s="727"/>
      <c r="AA2187" s="727"/>
      <c r="AB2187" s="727"/>
      <c r="AC2187" s="727"/>
      <c r="AD2187" s="727"/>
      <c r="AE2187" s="727"/>
      <c r="AF2187" s="727"/>
      <c r="AG2187" s="727"/>
      <c r="AH2187" s="250">
        <v>551281</v>
      </c>
      <c r="AI2187" s="250"/>
      <c r="AJ2187" s="250"/>
      <c r="AK2187" s="250"/>
      <c r="AL2187" s="250"/>
      <c r="AM2187" s="250"/>
      <c r="AN2187" s="250">
        <v>551281</v>
      </c>
      <c r="AO2187" s="250"/>
      <c r="AP2187" s="250"/>
      <c r="AQ2187" s="250"/>
      <c r="AR2187" s="250"/>
      <c r="AS2187" s="250"/>
    </row>
    <row r="2188" spans="1:45" ht="12.75" hidden="1" customHeight="1">
      <c r="C2188" s="723" t="s">
        <v>308</v>
      </c>
      <c r="D2188" s="723"/>
      <c r="E2188" s="723"/>
      <c r="F2188" s="723"/>
      <c r="G2188" s="728" t="s">
        <v>1415</v>
      </c>
      <c r="H2188" s="729"/>
      <c r="I2188" s="729"/>
      <c r="J2188" s="729"/>
      <c r="K2188" s="729"/>
      <c r="L2188" s="729"/>
      <c r="M2188" s="729"/>
      <c r="N2188" s="729"/>
      <c r="O2188" s="729"/>
      <c r="P2188" s="729"/>
      <c r="Q2188" s="729"/>
      <c r="R2188" s="729"/>
      <c r="S2188" s="729"/>
      <c r="T2188" s="729"/>
      <c r="U2188" s="729"/>
      <c r="V2188" s="729"/>
      <c r="W2188" s="729"/>
      <c r="X2188" s="729"/>
      <c r="Y2188" s="729"/>
      <c r="Z2188" s="729"/>
      <c r="AA2188" s="729"/>
      <c r="AB2188" s="729"/>
      <c r="AC2188" s="729"/>
      <c r="AD2188" s="729"/>
      <c r="AE2188" s="729"/>
      <c r="AF2188" s="729"/>
      <c r="AG2188" s="730"/>
      <c r="AH2188" s="721"/>
      <c r="AI2188" s="721"/>
      <c r="AJ2188" s="721"/>
      <c r="AK2188" s="721"/>
      <c r="AL2188" s="721"/>
      <c r="AM2188" s="721"/>
      <c r="AN2188" s="721"/>
      <c r="AO2188" s="721"/>
      <c r="AP2188" s="721"/>
      <c r="AQ2188" s="721"/>
      <c r="AR2188" s="721"/>
      <c r="AS2188" s="721"/>
    </row>
    <row r="2189" spans="1:45" ht="19.5" hidden="1" customHeight="1">
      <c r="C2189" s="723"/>
      <c r="D2189" s="723"/>
      <c r="E2189" s="723"/>
      <c r="F2189" s="723"/>
      <c r="G2189" s="731"/>
      <c r="H2189" s="732"/>
      <c r="I2189" s="732"/>
      <c r="J2189" s="732"/>
      <c r="K2189" s="732"/>
      <c r="L2189" s="732"/>
      <c r="M2189" s="732"/>
      <c r="N2189" s="732"/>
      <c r="O2189" s="732"/>
      <c r="P2189" s="732"/>
      <c r="Q2189" s="732"/>
      <c r="R2189" s="732"/>
      <c r="S2189" s="732"/>
      <c r="T2189" s="732"/>
      <c r="U2189" s="732"/>
      <c r="V2189" s="732"/>
      <c r="W2189" s="732"/>
      <c r="X2189" s="732"/>
      <c r="Y2189" s="732"/>
      <c r="Z2189" s="732"/>
      <c r="AA2189" s="732"/>
      <c r="AB2189" s="732"/>
      <c r="AC2189" s="732"/>
      <c r="AD2189" s="732"/>
      <c r="AE2189" s="732"/>
      <c r="AF2189" s="732"/>
      <c r="AG2189" s="733"/>
      <c r="AH2189" s="721"/>
      <c r="AI2189" s="721"/>
      <c r="AJ2189" s="721"/>
      <c r="AK2189" s="721"/>
      <c r="AL2189" s="721"/>
      <c r="AM2189" s="721"/>
      <c r="AN2189" s="721"/>
      <c r="AO2189" s="721"/>
      <c r="AP2189" s="721"/>
      <c r="AQ2189" s="721"/>
      <c r="AR2189" s="721"/>
      <c r="AS2189" s="721"/>
    </row>
    <row r="2190" spans="1:45" ht="12.75" hidden="1" customHeight="1">
      <c r="C2190" s="723" t="s">
        <v>309</v>
      </c>
      <c r="D2190" s="723"/>
      <c r="E2190" s="723"/>
      <c r="F2190" s="723"/>
      <c r="G2190" s="353" t="s">
        <v>1003</v>
      </c>
      <c r="H2190" s="353"/>
      <c r="I2190" s="353"/>
      <c r="J2190" s="353"/>
      <c r="K2190" s="353"/>
      <c r="L2190" s="353"/>
      <c r="M2190" s="353"/>
      <c r="N2190" s="353"/>
      <c r="O2190" s="353"/>
      <c r="P2190" s="353"/>
      <c r="Q2190" s="353"/>
      <c r="R2190" s="353"/>
      <c r="S2190" s="353"/>
      <c r="T2190" s="353"/>
      <c r="U2190" s="353"/>
      <c r="V2190" s="353"/>
      <c r="W2190" s="353"/>
      <c r="X2190" s="353"/>
      <c r="Y2190" s="353"/>
      <c r="Z2190" s="353"/>
      <c r="AA2190" s="353"/>
      <c r="AB2190" s="353"/>
      <c r="AC2190" s="353"/>
      <c r="AD2190" s="353"/>
      <c r="AE2190" s="353"/>
      <c r="AF2190" s="353"/>
      <c r="AG2190" s="353"/>
      <c r="AH2190" s="229"/>
      <c r="AI2190" s="229"/>
      <c r="AJ2190" s="229"/>
      <c r="AK2190" s="229"/>
      <c r="AL2190" s="229"/>
      <c r="AM2190" s="229"/>
      <c r="AN2190" s="229"/>
      <c r="AO2190" s="229"/>
      <c r="AP2190" s="229"/>
      <c r="AQ2190" s="229"/>
      <c r="AR2190" s="229"/>
      <c r="AS2190" s="229"/>
    </row>
    <row r="2191" spans="1:45" ht="12.75" hidden="1" customHeight="1">
      <c r="C2191" s="723" t="s">
        <v>310</v>
      </c>
      <c r="D2191" s="723"/>
      <c r="E2191" s="723"/>
      <c r="F2191" s="723"/>
      <c r="G2191" s="353" t="s">
        <v>1416</v>
      </c>
      <c r="H2191" s="353"/>
      <c r="I2191" s="353"/>
      <c r="J2191" s="353"/>
      <c r="K2191" s="353"/>
      <c r="L2191" s="353"/>
      <c r="M2191" s="353"/>
      <c r="N2191" s="353"/>
      <c r="O2191" s="353"/>
      <c r="P2191" s="353"/>
      <c r="Q2191" s="353"/>
      <c r="R2191" s="353"/>
      <c r="S2191" s="353"/>
      <c r="T2191" s="353"/>
      <c r="U2191" s="353"/>
      <c r="V2191" s="353"/>
      <c r="W2191" s="353"/>
      <c r="X2191" s="353"/>
      <c r="Y2191" s="353"/>
      <c r="Z2191" s="353"/>
      <c r="AA2191" s="353"/>
      <c r="AB2191" s="353"/>
      <c r="AC2191" s="353"/>
      <c r="AD2191" s="353"/>
      <c r="AE2191" s="353"/>
      <c r="AF2191" s="353"/>
      <c r="AG2191" s="353"/>
      <c r="AH2191" s="229">
        <v>1991</v>
      </c>
      <c r="AI2191" s="229"/>
      <c r="AJ2191" s="229"/>
      <c r="AK2191" s="229"/>
      <c r="AL2191" s="229"/>
      <c r="AM2191" s="229"/>
      <c r="AN2191" s="229">
        <v>1991</v>
      </c>
      <c r="AO2191" s="229"/>
      <c r="AP2191" s="229"/>
      <c r="AQ2191" s="229"/>
      <c r="AR2191" s="229"/>
      <c r="AS2191" s="229"/>
    </row>
    <row r="2192" spans="1:45" ht="12.75" hidden="1" customHeight="1">
      <c r="C2192" s="723" t="s">
        <v>311</v>
      </c>
      <c r="D2192" s="723"/>
      <c r="E2192" s="723"/>
      <c r="F2192" s="723"/>
      <c r="G2192" s="353" t="s">
        <v>1007</v>
      </c>
      <c r="H2192" s="353"/>
      <c r="I2192" s="353"/>
      <c r="J2192" s="353"/>
      <c r="K2192" s="353"/>
      <c r="L2192" s="353"/>
      <c r="M2192" s="353"/>
      <c r="N2192" s="353"/>
      <c r="O2192" s="353"/>
      <c r="P2192" s="353"/>
      <c r="Q2192" s="353"/>
      <c r="R2192" s="353"/>
      <c r="S2192" s="353"/>
      <c r="T2192" s="353"/>
      <c r="U2192" s="353"/>
      <c r="V2192" s="353"/>
      <c r="W2192" s="353"/>
      <c r="X2192" s="353"/>
      <c r="Y2192" s="353"/>
      <c r="Z2192" s="353"/>
      <c r="AA2192" s="353"/>
      <c r="AB2192" s="353"/>
      <c r="AC2192" s="353"/>
      <c r="AD2192" s="353"/>
      <c r="AE2192" s="353"/>
      <c r="AF2192" s="353"/>
      <c r="AG2192" s="353"/>
      <c r="AH2192" s="229">
        <v>7507</v>
      </c>
      <c r="AI2192" s="229"/>
      <c r="AJ2192" s="229"/>
      <c r="AK2192" s="229"/>
      <c r="AL2192" s="229"/>
      <c r="AM2192" s="229"/>
      <c r="AN2192" s="229">
        <v>7507</v>
      </c>
      <c r="AO2192" s="229"/>
      <c r="AP2192" s="229"/>
      <c r="AQ2192" s="229"/>
      <c r="AR2192" s="229"/>
      <c r="AS2192" s="229"/>
    </row>
    <row r="2193" spans="3:45" ht="12.75" hidden="1" customHeight="1">
      <c r="C2193" s="723" t="s">
        <v>312</v>
      </c>
      <c r="D2193" s="723"/>
      <c r="E2193" s="723"/>
      <c r="F2193" s="723"/>
      <c r="G2193" s="353" t="s">
        <v>1009</v>
      </c>
      <c r="H2193" s="353"/>
      <c r="I2193" s="353"/>
      <c r="J2193" s="353"/>
      <c r="K2193" s="353"/>
      <c r="L2193" s="353"/>
      <c r="M2193" s="353"/>
      <c r="N2193" s="353"/>
      <c r="O2193" s="353"/>
      <c r="P2193" s="353"/>
      <c r="Q2193" s="353"/>
      <c r="R2193" s="353"/>
      <c r="S2193" s="353"/>
      <c r="T2193" s="353"/>
      <c r="U2193" s="353"/>
      <c r="V2193" s="353"/>
      <c r="W2193" s="353"/>
      <c r="X2193" s="353"/>
      <c r="Y2193" s="353"/>
      <c r="Z2193" s="353"/>
      <c r="AA2193" s="353"/>
      <c r="AB2193" s="353"/>
      <c r="AC2193" s="353"/>
      <c r="AD2193" s="353"/>
      <c r="AE2193" s="353"/>
      <c r="AF2193" s="353"/>
      <c r="AG2193" s="353"/>
      <c r="AH2193" s="229">
        <v>3559</v>
      </c>
      <c r="AI2193" s="229"/>
      <c r="AJ2193" s="229"/>
      <c r="AK2193" s="229"/>
      <c r="AL2193" s="229"/>
      <c r="AM2193" s="229"/>
      <c r="AN2193" s="229">
        <v>3559</v>
      </c>
      <c r="AO2193" s="229"/>
      <c r="AP2193" s="229"/>
      <c r="AQ2193" s="229"/>
      <c r="AR2193" s="229"/>
      <c r="AS2193" s="229"/>
    </row>
    <row r="2194" spans="3:45" ht="12.75" hidden="1" customHeight="1">
      <c r="C2194" s="723" t="s">
        <v>313</v>
      </c>
      <c r="D2194" s="723"/>
      <c r="E2194" s="723"/>
      <c r="F2194" s="723"/>
      <c r="G2194" s="353" t="s">
        <v>1011</v>
      </c>
      <c r="H2194" s="353"/>
      <c r="I2194" s="353"/>
      <c r="J2194" s="353"/>
      <c r="K2194" s="353"/>
      <c r="L2194" s="353"/>
      <c r="M2194" s="353"/>
      <c r="N2194" s="353"/>
      <c r="O2194" s="353"/>
      <c r="P2194" s="353"/>
      <c r="Q2194" s="353"/>
      <c r="R2194" s="353"/>
      <c r="S2194" s="353"/>
      <c r="T2194" s="353"/>
      <c r="U2194" s="353"/>
      <c r="V2194" s="353"/>
      <c r="W2194" s="353"/>
      <c r="X2194" s="353"/>
      <c r="Y2194" s="353"/>
      <c r="Z2194" s="353"/>
      <c r="AA2194" s="353"/>
      <c r="AB2194" s="353"/>
      <c r="AC2194" s="353"/>
      <c r="AD2194" s="353"/>
      <c r="AE2194" s="353"/>
      <c r="AF2194" s="353"/>
      <c r="AG2194" s="353"/>
      <c r="AH2194" s="229"/>
      <c r="AI2194" s="229"/>
      <c r="AJ2194" s="229"/>
      <c r="AK2194" s="229"/>
      <c r="AL2194" s="229"/>
      <c r="AM2194" s="229"/>
      <c r="AN2194" s="229"/>
      <c r="AO2194" s="229"/>
      <c r="AP2194" s="229"/>
      <c r="AQ2194" s="229"/>
      <c r="AR2194" s="229"/>
      <c r="AS2194" s="229"/>
    </row>
    <row r="2195" spans="3:45" ht="12.75" hidden="1" customHeight="1">
      <c r="C2195" s="723" t="s">
        <v>314</v>
      </c>
      <c r="D2195" s="723"/>
      <c r="E2195" s="723"/>
      <c r="F2195" s="723"/>
      <c r="G2195" s="353" t="s">
        <v>1013</v>
      </c>
      <c r="H2195" s="353"/>
      <c r="I2195" s="353"/>
      <c r="J2195" s="353"/>
      <c r="K2195" s="353"/>
      <c r="L2195" s="353"/>
      <c r="M2195" s="353"/>
      <c r="N2195" s="353"/>
      <c r="O2195" s="353"/>
      <c r="P2195" s="353"/>
      <c r="Q2195" s="353"/>
      <c r="R2195" s="353"/>
      <c r="S2195" s="353"/>
      <c r="T2195" s="353"/>
      <c r="U2195" s="353"/>
      <c r="V2195" s="353"/>
      <c r="W2195" s="353"/>
      <c r="X2195" s="353"/>
      <c r="Y2195" s="353"/>
      <c r="Z2195" s="353"/>
      <c r="AA2195" s="353"/>
      <c r="AB2195" s="353"/>
      <c r="AC2195" s="353"/>
      <c r="AD2195" s="353"/>
      <c r="AE2195" s="353"/>
      <c r="AF2195" s="353"/>
      <c r="AG2195" s="353"/>
      <c r="AH2195" s="229">
        <v>31583.5</v>
      </c>
      <c r="AI2195" s="229"/>
      <c r="AJ2195" s="229"/>
      <c r="AK2195" s="229"/>
      <c r="AL2195" s="229"/>
      <c r="AM2195" s="229"/>
      <c r="AN2195" s="229">
        <v>31584</v>
      </c>
      <c r="AO2195" s="229"/>
      <c r="AP2195" s="229"/>
      <c r="AQ2195" s="229"/>
      <c r="AR2195" s="229"/>
      <c r="AS2195" s="229"/>
    </row>
    <row r="2196" spans="3:45" ht="12.75" hidden="1" customHeight="1">
      <c r="C2196" s="723" t="s">
        <v>315</v>
      </c>
      <c r="D2196" s="723"/>
      <c r="E2196" s="723"/>
      <c r="F2196" s="723"/>
      <c r="G2196" s="353" t="s">
        <v>1015</v>
      </c>
      <c r="H2196" s="353"/>
      <c r="I2196" s="353"/>
      <c r="J2196" s="353"/>
      <c r="K2196" s="353"/>
      <c r="L2196" s="353"/>
      <c r="M2196" s="353"/>
      <c r="N2196" s="353"/>
      <c r="O2196" s="353"/>
      <c r="P2196" s="353"/>
      <c r="Q2196" s="353"/>
      <c r="R2196" s="353"/>
      <c r="S2196" s="353"/>
      <c r="T2196" s="353"/>
      <c r="U2196" s="353"/>
      <c r="V2196" s="353"/>
      <c r="W2196" s="353"/>
      <c r="X2196" s="353"/>
      <c r="Y2196" s="353"/>
      <c r="Z2196" s="353"/>
      <c r="AA2196" s="353"/>
      <c r="AB2196" s="353"/>
      <c r="AC2196" s="353"/>
      <c r="AD2196" s="353"/>
      <c r="AE2196" s="353"/>
      <c r="AF2196" s="353"/>
      <c r="AG2196" s="353"/>
      <c r="AH2196" s="229">
        <v>-18</v>
      </c>
      <c r="AI2196" s="229"/>
      <c r="AJ2196" s="229"/>
      <c r="AK2196" s="229"/>
      <c r="AL2196" s="229"/>
      <c r="AM2196" s="229"/>
      <c r="AN2196" s="229">
        <v>-18</v>
      </c>
      <c r="AO2196" s="229"/>
      <c r="AP2196" s="229"/>
      <c r="AQ2196" s="229"/>
      <c r="AR2196" s="229"/>
      <c r="AS2196" s="229"/>
    </row>
    <row r="2197" spans="3:45" ht="12.75" hidden="1" customHeight="1">
      <c r="C2197" s="723" t="s">
        <v>1425</v>
      </c>
      <c r="D2197" s="723"/>
      <c r="E2197" s="723"/>
      <c r="F2197" s="723"/>
      <c r="G2197" s="254" t="s">
        <v>1417</v>
      </c>
      <c r="H2197" s="254"/>
      <c r="I2197" s="254"/>
      <c r="J2197" s="254"/>
      <c r="K2197" s="254"/>
      <c r="L2197" s="254"/>
      <c r="M2197" s="254"/>
      <c r="N2197" s="254"/>
      <c r="O2197" s="254"/>
      <c r="P2197" s="254"/>
      <c r="Q2197" s="254"/>
      <c r="R2197" s="254"/>
      <c r="S2197" s="254"/>
      <c r="T2197" s="254"/>
      <c r="U2197" s="254"/>
      <c r="V2197" s="254"/>
      <c r="W2197" s="254"/>
      <c r="X2197" s="254"/>
      <c r="Y2197" s="254"/>
      <c r="Z2197" s="254"/>
      <c r="AA2197" s="254"/>
      <c r="AB2197" s="254"/>
      <c r="AC2197" s="254"/>
      <c r="AD2197" s="254"/>
      <c r="AE2197" s="254"/>
      <c r="AF2197" s="254"/>
      <c r="AG2197" s="254"/>
      <c r="AH2197" s="721">
        <v>-905</v>
      </c>
      <c r="AI2197" s="721"/>
      <c r="AJ2197" s="721"/>
      <c r="AK2197" s="721"/>
      <c r="AL2197" s="721"/>
      <c r="AM2197" s="721"/>
      <c r="AN2197" s="721">
        <v>-905</v>
      </c>
      <c r="AO2197" s="721"/>
      <c r="AP2197" s="721"/>
      <c r="AQ2197" s="721"/>
      <c r="AR2197" s="721"/>
      <c r="AS2197" s="721"/>
    </row>
    <row r="2198" spans="3:45" ht="12.75" hidden="1" customHeight="1">
      <c r="C2198" s="723"/>
      <c r="D2198" s="723"/>
      <c r="E2198" s="723"/>
      <c r="F2198" s="723"/>
      <c r="G2198" s="254"/>
      <c r="H2198" s="254"/>
      <c r="I2198" s="254"/>
      <c r="J2198" s="254"/>
      <c r="K2198" s="254"/>
      <c r="L2198" s="254"/>
      <c r="M2198" s="254"/>
      <c r="N2198" s="254"/>
      <c r="O2198" s="254"/>
      <c r="P2198" s="254"/>
      <c r="Q2198" s="254"/>
      <c r="R2198" s="254"/>
      <c r="S2198" s="254"/>
      <c r="T2198" s="254"/>
      <c r="U2198" s="254"/>
      <c r="V2198" s="254"/>
      <c r="W2198" s="254"/>
      <c r="X2198" s="254"/>
      <c r="Y2198" s="254"/>
      <c r="Z2198" s="254"/>
      <c r="AA2198" s="254"/>
      <c r="AB2198" s="254"/>
      <c r="AC2198" s="254"/>
      <c r="AD2198" s="254"/>
      <c r="AE2198" s="254"/>
      <c r="AF2198" s="254"/>
      <c r="AG2198" s="254"/>
      <c r="AH2198" s="721"/>
      <c r="AI2198" s="721"/>
      <c r="AJ2198" s="721"/>
      <c r="AK2198" s="721"/>
      <c r="AL2198" s="721"/>
      <c r="AM2198" s="721"/>
      <c r="AN2198" s="721"/>
      <c r="AO2198" s="721"/>
      <c r="AP2198" s="721"/>
      <c r="AQ2198" s="721"/>
      <c r="AR2198" s="721"/>
      <c r="AS2198" s="721"/>
    </row>
    <row r="2199" spans="3:45" ht="12.75" hidden="1" customHeight="1">
      <c r="C2199" s="723" t="s">
        <v>316</v>
      </c>
      <c r="D2199" s="723"/>
      <c r="E2199" s="723"/>
      <c r="F2199" s="723"/>
      <c r="G2199" s="254" t="s">
        <v>1419</v>
      </c>
      <c r="H2199" s="254"/>
      <c r="I2199" s="254"/>
      <c r="J2199" s="254"/>
      <c r="K2199" s="254"/>
      <c r="L2199" s="254"/>
      <c r="M2199" s="254"/>
      <c r="N2199" s="254"/>
      <c r="O2199" s="254"/>
      <c r="P2199" s="254"/>
      <c r="Q2199" s="254"/>
      <c r="R2199" s="254"/>
      <c r="S2199" s="254"/>
      <c r="T2199" s="254"/>
      <c r="U2199" s="254"/>
      <c r="V2199" s="254"/>
      <c r="W2199" s="254"/>
      <c r="X2199" s="254"/>
      <c r="Y2199" s="254"/>
      <c r="Z2199" s="254"/>
      <c r="AA2199" s="254"/>
      <c r="AB2199" s="254"/>
      <c r="AC2199" s="254"/>
      <c r="AD2199" s="254"/>
      <c r="AE2199" s="254"/>
      <c r="AF2199" s="254"/>
      <c r="AG2199" s="254"/>
      <c r="AH2199" s="721"/>
      <c r="AI2199" s="721"/>
      <c r="AJ2199" s="721"/>
      <c r="AK2199" s="721"/>
      <c r="AL2199" s="721"/>
      <c r="AM2199" s="721"/>
      <c r="AN2199" s="721"/>
      <c r="AO2199" s="721"/>
      <c r="AP2199" s="721"/>
      <c r="AQ2199" s="721"/>
      <c r="AR2199" s="721"/>
      <c r="AS2199" s="721"/>
    </row>
    <row r="2200" spans="3:45" ht="12.75" hidden="1" customHeight="1">
      <c r="C2200" s="723"/>
      <c r="D2200" s="723"/>
      <c r="E2200" s="723"/>
      <c r="F2200" s="723"/>
      <c r="G2200" s="254"/>
      <c r="H2200" s="254"/>
      <c r="I2200" s="254"/>
      <c r="J2200" s="254"/>
      <c r="K2200" s="254"/>
      <c r="L2200" s="254"/>
      <c r="M2200" s="254"/>
      <c r="N2200" s="254"/>
      <c r="O2200" s="254"/>
      <c r="P2200" s="254"/>
      <c r="Q2200" s="254"/>
      <c r="R2200" s="254"/>
      <c r="S2200" s="254"/>
      <c r="T2200" s="254"/>
      <c r="U2200" s="254"/>
      <c r="V2200" s="254"/>
      <c r="W2200" s="254"/>
      <c r="X2200" s="254"/>
      <c r="Y2200" s="254"/>
      <c r="Z2200" s="254"/>
      <c r="AA2200" s="254"/>
      <c r="AB2200" s="254"/>
      <c r="AC2200" s="254"/>
      <c r="AD2200" s="254"/>
      <c r="AE2200" s="254"/>
      <c r="AF2200" s="254"/>
      <c r="AG2200" s="254"/>
      <c r="AH2200" s="721"/>
      <c r="AI2200" s="721"/>
      <c r="AJ2200" s="721"/>
      <c r="AK2200" s="721"/>
      <c r="AL2200" s="721"/>
      <c r="AM2200" s="721"/>
      <c r="AN2200" s="721"/>
      <c r="AO2200" s="721"/>
      <c r="AP2200" s="721"/>
      <c r="AQ2200" s="721"/>
      <c r="AR2200" s="721"/>
      <c r="AS2200" s="721"/>
    </row>
    <row r="2201" spans="3:45" ht="12.75" hidden="1" customHeight="1">
      <c r="C2201" s="723" t="s">
        <v>317</v>
      </c>
      <c r="D2201" s="723"/>
      <c r="E2201" s="723"/>
      <c r="F2201" s="723"/>
      <c r="G2201" s="254" t="s">
        <v>1420</v>
      </c>
      <c r="H2201" s="254"/>
      <c r="I2201" s="254"/>
      <c r="J2201" s="254"/>
      <c r="K2201" s="254"/>
      <c r="L2201" s="254"/>
      <c r="M2201" s="254"/>
      <c r="N2201" s="254"/>
      <c r="O2201" s="254"/>
      <c r="P2201" s="254"/>
      <c r="Q2201" s="254"/>
      <c r="R2201" s="254"/>
      <c r="S2201" s="254"/>
      <c r="T2201" s="254"/>
      <c r="U2201" s="254"/>
      <c r="V2201" s="254"/>
      <c r="W2201" s="254"/>
      <c r="X2201" s="254"/>
      <c r="Y2201" s="254"/>
      <c r="Z2201" s="254"/>
      <c r="AA2201" s="254"/>
      <c r="AB2201" s="254"/>
      <c r="AC2201" s="254"/>
      <c r="AD2201" s="254"/>
      <c r="AE2201" s="254"/>
      <c r="AF2201" s="254"/>
      <c r="AG2201" s="254"/>
      <c r="AH2201" s="721">
        <v>-45577</v>
      </c>
      <c r="AI2201" s="721"/>
      <c r="AJ2201" s="721"/>
      <c r="AK2201" s="721"/>
      <c r="AL2201" s="721"/>
      <c r="AM2201" s="721"/>
      <c r="AN2201" s="721">
        <v>-45577</v>
      </c>
      <c r="AO2201" s="721"/>
      <c r="AP2201" s="721"/>
      <c r="AQ2201" s="721"/>
      <c r="AR2201" s="721"/>
      <c r="AS2201" s="721"/>
    </row>
    <row r="2202" spans="3:45" ht="10.5" hidden="1" customHeight="1">
      <c r="C2202" s="723"/>
      <c r="D2202" s="723"/>
      <c r="E2202" s="723"/>
      <c r="F2202" s="723"/>
      <c r="G2202" s="254"/>
      <c r="H2202" s="254"/>
      <c r="I2202" s="254"/>
      <c r="J2202" s="254"/>
      <c r="K2202" s="254"/>
      <c r="L2202" s="254"/>
      <c r="M2202" s="254"/>
      <c r="N2202" s="254"/>
      <c r="O2202" s="254"/>
      <c r="P2202" s="254"/>
      <c r="Q2202" s="254"/>
      <c r="R2202" s="254"/>
      <c r="S2202" s="254"/>
      <c r="T2202" s="254"/>
      <c r="U2202" s="254"/>
      <c r="V2202" s="254"/>
      <c r="W2202" s="254"/>
      <c r="X2202" s="254"/>
      <c r="Y2202" s="254"/>
      <c r="Z2202" s="254"/>
      <c r="AA2202" s="254"/>
      <c r="AB2202" s="254"/>
      <c r="AC2202" s="254"/>
      <c r="AD2202" s="254"/>
      <c r="AE2202" s="254"/>
      <c r="AF2202" s="254"/>
      <c r="AG2202" s="254"/>
      <c r="AH2202" s="721"/>
      <c r="AI2202" s="721"/>
      <c r="AJ2202" s="721"/>
      <c r="AK2202" s="721"/>
      <c r="AL2202" s="721"/>
      <c r="AM2202" s="721"/>
      <c r="AN2202" s="721"/>
      <c r="AO2202" s="721"/>
      <c r="AP2202" s="721"/>
      <c r="AQ2202" s="721"/>
      <c r="AR2202" s="721"/>
      <c r="AS2202" s="721"/>
    </row>
    <row r="2203" spans="3:45" ht="12.75" hidden="1" customHeight="1">
      <c r="C2203" s="723" t="s">
        <v>318</v>
      </c>
      <c r="D2203" s="723"/>
      <c r="E2203" s="723"/>
      <c r="F2203" s="723"/>
      <c r="G2203" s="254" t="s">
        <v>1418</v>
      </c>
      <c r="H2203" s="254"/>
      <c r="I2203" s="254"/>
      <c r="J2203" s="254"/>
      <c r="K2203" s="254"/>
      <c r="L2203" s="254"/>
      <c r="M2203" s="254"/>
      <c r="N2203" s="254"/>
      <c r="O2203" s="254"/>
      <c r="P2203" s="254"/>
      <c r="Q2203" s="254"/>
      <c r="R2203" s="254"/>
      <c r="S2203" s="254"/>
      <c r="T2203" s="254"/>
      <c r="U2203" s="254"/>
      <c r="V2203" s="254"/>
      <c r="W2203" s="254"/>
      <c r="X2203" s="254"/>
      <c r="Y2203" s="254"/>
      <c r="Z2203" s="254"/>
      <c r="AA2203" s="254"/>
      <c r="AB2203" s="254"/>
      <c r="AC2203" s="254"/>
      <c r="AD2203" s="254"/>
      <c r="AE2203" s="254"/>
      <c r="AF2203" s="254"/>
      <c r="AG2203" s="254"/>
      <c r="AH2203" s="507"/>
      <c r="AI2203" s="507"/>
      <c r="AJ2203" s="507"/>
      <c r="AK2203" s="507"/>
      <c r="AL2203" s="507"/>
      <c r="AM2203" s="507"/>
      <c r="AN2203" s="507"/>
      <c r="AO2203" s="507"/>
      <c r="AP2203" s="507"/>
      <c r="AQ2203" s="507"/>
      <c r="AR2203" s="507"/>
      <c r="AS2203" s="507"/>
    </row>
    <row r="2204" spans="3:45" ht="12.75" hidden="1" customHeight="1">
      <c r="C2204" s="723"/>
      <c r="D2204" s="723"/>
      <c r="E2204" s="723"/>
      <c r="F2204" s="723"/>
      <c r="G2204" s="254"/>
      <c r="H2204" s="254"/>
      <c r="I2204" s="254"/>
      <c r="J2204" s="254"/>
      <c r="K2204" s="254"/>
      <c r="L2204" s="254"/>
      <c r="M2204" s="254"/>
      <c r="N2204" s="254"/>
      <c r="O2204" s="254"/>
      <c r="P2204" s="254"/>
      <c r="Q2204" s="254"/>
      <c r="R2204" s="254"/>
      <c r="S2204" s="254"/>
      <c r="T2204" s="254"/>
      <c r="U2204" s="254"/>
      <c r="V2204" s="254"/>
      <c r="W2204" s="254"/>
      <c r="X2204" s="254"/>
      <c r="Y2204" s="254"/>
      <c r="Z2204" s="254"/>
      <c r="AA2204" s="254"/>
      <c r="AB2204" s="254"/>
      <c r="AC2204" s="254"/>
      <c r="AD2204" s="254"/>
      <c r="AE2204" s="254"/>
      <c r="AF2204" s="254"/>
      <c r="AG2204" s="254"/>
      <c r="AH2204" s="507"/>
      <c r="AI2204" s="507"/>
      <c r="AJ2204" s="507"/>
      <c r="AK2204" s="507"/>
      <c r="AL2204" s="507"/>
      <c r="AM2204" s="507"/>
      <c r="AN2204" s="507"/>
      <c r="AO2204" s="507"/>
      <c r="AP2204" s="507"/>
      <c r="AQ2204" s="507"/>
      <c r="AR2204" s="507"/>
      <c r="AS2204" s="507"/>
    </row>
    <row r="2205" spans="3:45" ht="6.75" hidden="1" customHeight="1">
      <c r="C2205" s="724"/>
      <c r="D2205" s="724"/>
      <c r="E2205" s="724"/>
      <c r="F2205" s="724"/>
      <c r="G2205" s="734"/>
      <c r="H2205" s="734"/>
      <c r="I2205" s="734"/>
      <c r="J2205" s="734"/>
      <c r="K2205" s="734"/>
      <c r="L2205" s="734"/>
      <c r="M2205" s="734"/>
      <c r="N2205" s="734"/>
      <c r="O2205" s="734"/>
      <c r="P2205" s="734"/>
      <c r="Q2205" s="734"/>
      <c r="R2205" s="734"/>
      <c r="S2205" s="734"/>
      <c r="T2205" s="734"/>
      <c r="U2205" s="734"/>
      <c r="V2205" s="734"/>
      <c r="W2205" s="734"/>
      <c r="X2205" s="734"/>
      <c r="Y2205" s="734"/>
      <c r="Z2205" s="734"/>
      <c r="AA2205" s="734"/>
      <c r="AB2205" s="734"/>
      <c r="AC2205" s="734"/>
      <c r="AD2205" s="734"/>
      <c r="AE2205" s="734"/>
      <c r="AF2205" s="734"/>
      <c r="AG2205" s="734"/>
      <c r="AH2205" s="776"/>
      <c r="AI2205" s="776"/>
      <c r="AJ2205" s="776"/>
      <c r="AK2205" s="776"/>
      <c r="AL2205" s="776"/>
      <c r="AM2205" s="776"/>
      <c r="AN2205" s="776"/>
      <c r="AO2205" s="776"/>
      <c r="AP2205" s="776"/>
      <c r="AQ2205" s="776"/>
      <c r="AR2205" s="776"/>
      <c r="AS2205" s="776"/>
    </row>
    <row r="2206" spans="3:45" ht="12.75" hidden="1" customHeight="1">
      <c r="C2206" s="742" t="s">
        <v>250</v>
      </c>
      <c r="D2206" s="742"/>
      <c r="E2206" s="742"/>
      <c r="F2206" s="742"/>
      <c r="G2206" s="735" t="s">
        <v>1421</v>
      </c>
      <c r="H2206" s="735"/>
      <c r="I2206" s="735"/>
      <c r="J2206" s="735"/>
      <c r="K2206" s="735"/>
      <c r="L2206" s="735"/>
      <c r="M2206" s="735"/>
      <c r="N2206" s="735"/>
      <c r="O2206" s="735"/>
      <c r="P2206" s="735"/>
      <c r="Q2206" s="735"/>
      <c r="R2206" s="735"/>
      <c r="S2206" s="735"/>
      <c r="T2206" s="735"/>
      <c r="U2206" s="735"/>
      <c r="V2206" s="735"/>
      <c r="W2206" s="735"/>
      <c r="X2206" s="735"/>
      <c r="Y2206" s="735"/>
      <c r="Z2206" s="735"/>
      <c r="AA2206" s="735"/>
      <c r="AB2206" s="735"/>
      <c r="AC2206" s="735"/>
      <c r="AD2206" s="735"/>
      <c r="AE2206" s="735"/>
      <c r="AF2206" s="735"/>
      <c r="AG2206" s="735"/>
      <c r="AH2206" s="384">
        <f>SUM(AH2210:AM2214)</f>
        <v>-669150</v>
      </c>
      <c r="AI2206" s="384"/>
      <c r="AJ2206" s="384"/>
      <c r="AK2206" s="384"/>
      <c r="AL2206" s="384"/>
      <c r="AM2206" s="384"/>
      <c r="AN2206" s="384">
        <f>SUM(AN2210:AS2214)</f>
        <v>-669150</v>
      </c>
      <c r="AO2206" s="384"/>
      <c r="AP2206" s="384"/>
      <c r="AQ2206" s="384"/>
      <c r="AR2206" s="384"/>
      <c r="AS2206" s="384"/>
    </row>
    <row r="2207" spans="3:45" ht="12.75" hidden="1" customHeight="1">
      <c r="C2207" s="743"/>
      <c r="D2207" s="743"/>
      <c r="E2207" s="743"/>
      <c r="F2207" s="743"/>
      <c r="G2207" s="736"/>
      <c r="H2207" s="736"/>
      <c r="I2207" s="736"/>
      <c r="J2207" s="736"/>
      <c r="K2207" s="736"/>
      <c r="L2207" s="736"/>
      <c r="M2207" s="736"/>
      <c r="N2207" s="736"/>
      <c r="O2207" s="736"/>
      <c r="P2207" s="736"/>
      <c r="Q2207" s="736"/>
      <c r="R2207" s="736"/>
      <c r="S2207" s="736"/>
      <c r="T2207" s="736"/>
      <c r="U2207" s="736"/>
      <c r="V2207" s="736"/>
      <c r="W2207" s="736"/>
      <c r="X2207" s="736"/>
      <c r="Y2207" s="736"/>
      <c r="Z2207" s="736"/>
      <c r="AA2207" s="736"/>
      <c r="AB2207" s="736"/>
      <c r="AC2207" s="736"/>
      <c r="AD2207" s="736"/>
      <c r="AE2207" s="736"/>
      <c r="AF2207" s="736"/>
      <c r="AG2207" s="736"/>
      <c r="AH2207" s="229"/>
      <c r="AI2207" s="229"/>
      <c r="AJ2207" s="229"/>
      <c r="AK2207" s="229"/>
      <c r="AL2207" s="229"/>
      <c r="AM2207" s="229"/>
      <c r="AN2207" s="229"/>
      <c r="AO2207" s="229"/>
      <c r="AP2207" s="229"/>
      <c r="AQ2207" s="229"/>
      <c r="AR2207" s="229"/>
      <c r="AS2207" s="229"/>
    </row>
    <row r="2208" spans="3:45" ht="6.75" hidden="1" customHeight="1">
      <c r="C2208" s="743"/>
      <c r="D2208" s="743"/>
      <c r="E2208" s="743"/>
      <c r="F2208" s="743"/>
      <c r="G2208" s="736"/>
      <c r="H2208" s="736"/>
      <c r="I2208" s="736"/>
      <c r="J2208" s="736"/>
      <c r="K2208" s="736"/>
      <c r="L2208" s="736"/>
      <c r="M2208" s="736"/>
      <c r="N2208" s="736"/>
      <c r="O2208" s="736"/>
      <c r="P2208" s="736"/>
      <c r="Q2208" s="736"/>
      <c r="R2208" s="736"/>
      <c r="S2208" s="736"/>
      <c r="T2208" s="736"/>
      <c r="U2208" s="736"/>
      <c r="V2208" s="736"/>
      <c r="W2208" s="736"/>
      <c r="X2208" s="736"/>
      <c r="Y2208" s="736"/>
      <c r="Z2208" s="736"/>
      <c r="AA2208" s="736"/>
      <c r="AB2208" s="736"/>
      <c r="AC2208" s="736"/>
      <c r="AD2208" s="736"/>
      <c r="AE2208" s="736"/>
      <c r="AF2208" s="736"/>
      <c r="AG2208" s="736"/>
      <c r="AH2208" s="229"/>
      <c r="AI2208" s="229"/>
      <c r="AJ2208" s="229"/>
      <c r="AK2208" s="229"/>
      <c r="AL2208" s="229"/>
      <c r="AM2208" s="229"/>
      <c r="AN2208" s="229"/>
      <c r="AO2208" s="229"/>
      <c r="AP2208" s="229"/>
      <c r="AQ2208" s="229"/>
      <c r="AR2208" s="229"/>
      <c r="AS2208" s="229"/>
    </row>
    <row r="2209" spans="3:45" ht="12.75" hidden="1" customHeight="1">
      <c r="C2209" s="744"/>
      <c r="D2209" s="744"/>
      <c r="E2209" s="744"/>
      <c r="F2209" s="744"/>
      <c r="G2209" s="737"/>
      <c r="H2209" s="737"/>
      <c r="I2209" s="737"/>
      <c r="J2209" s="737"/>
      <c r="K2209" s="737"/>
      <c r="L2209" s="737"/>
      <c r="M2209" s="737"/>
      <c r="N2209" s="737"/>
      <c r="O2209" s="737"/>
      <c r="P2209" s="737"/>
      <c r="Q2209" s="737"/>
      <c r="R2209" s="737"/>
      <c r="S2209" s="737"/>
      <c r="T2209" s="737"/>
      <c r="U2209" s="737"/>
      <c r="V2209" s="737"/>
      <c r="W2209" s="737"/>
      <c r="X2209" s="737"/>
      <c r="Y2209" s="737"/>
      <c r="Z2209" s="737"/>
      <c r="AA2209" s="737"/>
      <c r="AB2209" s="737"/>
      <c r="AC2209" s="737"/>
      <c r="AD2209" s="737"/>
      <c r="AE2209" s="737"/>
      <c r="AF2209" s="737"/>
      <c r="AG2209" s="737"/>
      <c r="AH2209" s="385"/>
      <c r="AI2209" s="385"/>
      <c r="AJ2209" s="385"/>
      <c r="AK2209" s="385"/>
      <c r="AL2209" s="385"/>
      <c r="AM2209" s="385"/>
      <c r="AN2209" s="385"/>
      <c r="AO2209" s="385"/>
      <c r="AP2209" s="385"/>
      <c r="AQ2209" s="385"/>
      <c r="AR2209" s="385"/>
      <c r="AS2209" s="385"/>
    </row>
    <row r="2210" spans="3:45" ht="12.75" hidden="1" customHeight="1">
      <c r="C2210" s="247" t="s">
        <v>319</v>
      </c>
      <c r="D2210" s="247"/>
      <c r="E2210" s="247"/>
      <c r="F2210" s="247"/>
      <c r="G2210" s="727" t="s">
        <v>1422</v>
      </c>
      <c r="H2210" s="727"/>
      <c r="I2210" s="727"/>
      <c r="J2210" s="727"/>
      <c r="K2210" s="727"/>
      <c r="L2210" s="727"/>
      <c r="M2210" s="727"/>
      <c r="N2210" s="727"/>
      <c r="O2210" s="727"/>
      <c r="P2210" s="727"/>
      <c r="Q2210" s="727"/>
      <c r="R2210" s="727"/>
      <c r="S2210" s="727"/>
      <c r="T2210" s="727"/>
      <c r="U2210" s="727"/>
      <c r="V2210" s="727"/>
      <c r="W2210" s="727"/>
      <c r="X2210" s="727"/>
      <c r="Y2210" s="727"/>
      <c r="Z2210" s="727"/>
      <c r="AA2210" s="727"/>
      <c r="AB2210" s="727"/>
      <c r="AC2210" s="727"/>
      <c r="AD2210" s="727"/>
      <c r="AE2210" s="727"/>
      <c r="AF2210" s="727"/>
      <c r="AG2210" s="727"/>
      <c r="AH2210" s="250">
        <v>49446</v>
      </c>
      <c r="AI2210" s="250"/>
      <c r="AJ2210" s="250"/>
      <c r="AK2210" s="250"/>
      <c r="AL2210" s="250"/>
      <c r="AM2210" s="250"/>
      <c r="AN2210" s="250">
        <v>49446</v>
      </c>
      <c r="AO2210" s="250"/>
      <c r="AP2210" s="250"/>
      <c r="AQ2210" s="250"/>
      <c r="AR2210" s="250"/>
      <c r="AS2210" s="250"/>
    </row>
    <row r="2211" spans="3:45" ht="12.75" hidden="1" customHeight="1">
      <c r="C2211" s="723" t="s">
        <v>320</v>
      </c>
      <c r="D2211" s="723"/>
      <c r="E2211" s="723"/>
      <c r="F2211" s="723"/>
      <c r="G2211" s="353" t="s">
        <v>1029</v>
      </c>
      <c r="H2211" s="353"/>
      <c r="I2211" s="353"/>
      <c r="J2211" s="353"/>
      <c r="K2211" s="353"/>
      <c r="L2211" s="353"/>
      <c r="M2211" s="353"/>
      <c r="N2211" s="353"/>
      <c r="O2211" s="353"/>
      <c r="P2211" s="353"/>
      <c r="Q2211" s="353"/>
      <c r="R2211" s="353"/>
      <c r="S2211" s="353"/>
      <c r="T2211" s="353"/>
      <c r="U2211" s="353"/>
      <c r="V2211" s="353"/>
      <c r="W2211" s="353"/>
      <c r="X2211" s="353"/>
      <c r="Y2211" s="353"/>
      <c r="Z2211" s="353"/>
      <c r="AA2211" s="353"/>
      <c r="AB2211" s="353"/>
      <c r="AC2211" s="353"/>
      <c r="AD2211" s="353"/>
      <c r="AE2211" s="353"/>
      <c r="AF2211" s="353"/>
      <c r="AG2211" s="353"/>
      <c r="AH2211" s="229">
        <v>-709610</v>
      </c>
      <c r="AI2211" s="229"/>
      <c r="AJ2211" s="229"/>
      <c r="AK2211" s="229"/>
      <c r="AL2211" s="229"/>
      <c r="AM2211" s="229"/>
      <c r="AN2211" s="229">
        <v>-709610</v>
      </c>
      <c r="AO2211" s="229"/>
      <c r="AP2211" s="229"/>
      <c r="AQ2211" s="229"/>
      <c r="AR2211" s="229"/>
      <c r="AS2211" s="229"/>
    </row>
    <row r="2212" spans="3:45" ht="12.75" hidden="1" customHeight="1">
      <c r="C2212" s="723" t="s">
        <v>321</v>
      </c>
      <c r="D2212" s="723"/>
      <c r="E2212" s="723"/>
      <c r="F2212" s="723"/>
      <c r="G2212" s="353" t="s">
        <v>1423</v>
      </c>
      <c r="H2212" s="353"/>
      <c r="I2212" s="353"/>
      <c r="J2212" s="353"/>
      <c r="K2212" s="353"/>
      <c r="L2212" s="353"/>
      <c r="M2212" s="353"/>
      <c r="N2212" s="353"/>
      <c r="O2212" s="353"/>
      <c r="P2212" s="353"/>
      <c r="Q2212" s="353"/>
      <c r="R2212" s="353"/>
      <c r="S2212" s="353"/>
      <c r="T2212" s="353"/>
      <c r="U2212" s="353"/>
      <c r="V2212" s="353"/>
      <c r="W2212" s="353"/>
      <c r="X2212" s="353"/>
      <c r="Y2212" s="353"/>
      <c r="Z2212" s="353"/>
      <c r="AA2212" s="353"/>
      <c r="AB2212" s="353"/>
      <c r="AC2212" s="353"/>
      <c r="AD2212" s="353"/>
      <c r="AE2212" s="353"/>
      <c r="AF2212" s="353"/>
      <c r="AG2212" s="353"/>
      <c r="AH2212" s="229">
        <v>-8986</v>
      </c>
      <c r="AI2212" s="229"/>
      <c r="AJ2212" s="229"/>
      <c r="AK2212" s="229"/>
      <c r="AL2212" s="229"/>
      <c r="AM2212" s="229"/>
      <c r="AN2212" s="229">
        <v>-8986</v>
      </c>
      <c r="AO2212" s="229"/>
      <c r="AP2212" s="229"/>
      <c r="AQ2212" s="229"/>
      <c r="AR2212" s="229"/>
      <c r="AS2212" s="229"/>
    </row>
    <row r="2213" spans="3:45" ht="12.75" hidden="1" customHeight="1">
      <c r="C2213" s="723" t="s">
        <v>322</v>
      </c>
      <c r="D2213" s="723"/>
      <c r="E2213" s="723"/>
      <c r="F2213" s="723"/>
      <c r="G2213" s="254" t="s">
        <v>1424</v>
      </c>
      <c r="H2213" s="254"/>
      <c r="I2213" s="254"/>
      <c r="J2213" s="254"/>
      <c r="K2213" s="254"/>
      <c r="L2213" s="254"/>
      <c r="M2213" s="254"/>
      <c r="N2213" s="254"/>
      <c r="O2213" s="254"/>
      <c r="P2213" s="254"/>
      <c r="Q2213" s="254"/>
      <c r="R2213" s="254"/>
      <c r="S2213" s="254"/>
      <c r="T2213" s="254"/>
      <c r="U2213" s="254"/>
      <c r="V2213" s="254"/>
      <c r="W2213" s="254"/>
      <c r="X2213" s="254"/>
      <c r="Y2213" s="254"/>
      <c r="Z2213" s="254"/>
      <c r="AA2213" s="254"/>
      <c r="AB2213" s="254"/>
      <c r="AC2213" s="254"/>
      <c r="AD2213" s="254"/>
      <c r="AE2213" s="254"/>
      <c r="AF2213" s="254"/>
      <c r="AG2213" s="254"/>
      <c r="AH2213" s="721"/>
      <c r="AI2213" s="721"/>
      <c r="AJ2213" s="721"/>
      <c r="AK2213" s="721"/>
      <c r="AL2213" s="721"/>
      <c r="AM2213" s="721"/>
      <c r="AN2213" s="721"/>
      <c r="AO2213" s="721"/>
      <c r="AP2213" s="721"/>
      <c r="AQ2213" s="721"/>
      <c r="AR2213" s="721"/>
      <c r="AS2213" s="721"/>
    </row>
    <row r="2214" spans="3:45" ht="12.75" hidden="1" customHeight="1">
      <c r="C2214" s="748"/>
      <c r="D2214" s="748"/>
      <c r="E2214" s="748"/>
      <c r="F2214" s="748"/>
      <c r="G2214" s="738"/>
      <c r="H2214" s="738"/>
      <c r="I2214" s="738"/>
      <c r="J2214" s="738"/>
      <c r="K2214" s="738"/>
      <c r="L2214" s="738"/>
      <c r="M2214" s="738"/>
      <c r="N2214" s="738"/>
      <c r="O2214" s="738"/>
      <c r="P2214" s="738"/>
      <c r="Q2214" s="738"/>
      <c r="R2214" s="738"/>
      <c r="S2214" s="738"/>
      <c r="T2214" s="738"/>
      <c r="U2214" s="738"/>
      <c r="V2214" s="738"/>
      <c r="W2214" s="738"/>
      <c r="X2214" s="738"/>
      <c r="Y2214" s="738"/>
      <c r="Z2214" s="738"/>
      <c r="AA2214" s="738"/>
      <c r="AB2214" s="738"/>
      <c r="AC2214" s="738"/>
      <c r="AD2214" s="738"/>
      <c r="AE2214" s="738"/>
      <c r="AF2214" s="738"/>
      <c r="AG2214" s="738"/>
      <c r="AH2214" s="774"/>
      <c r="AI2214" s="774"/>
      <c r="AJ2214" s="774"/>
      <c r="AK2214" s="774"/>
      <c r="AL2214" s="774"/>
      <c r="AM2214" s="774"/>
      <c r="AN2214" s="774"/>
      <c r="AO2214" s="774"/>
      <c r="AP2214" s="774"/>
      <c r="AQ2214" s="774"/>
      <c r="AR2214" s="774"/>
      <c r="AS2214" s="774"/>
    </row>
    <row r="2215" spans="3:45" ht="12.75" hidden="1" customHeight="1">
      <c r="C2215" s="745"/>
      <c r="D2215" s="745"/>
      <c r="E2215" s="745"/>
      <c r="F2215" s="745"/>
      <c r="G2215" s="739" t="s">
        <v>1486</v>
      </c>
      <c r="H2215" s="739"/>
      <c r="I2215" s="739"/>
      <c r="J2215" s="739"/>
      <c r="K2215" s="739"/>
      <c r="L2215" s="739"/>
      <c r="M2215" s="739"/>
      <c r="N2215" s="739"/>
      <c r="O2215" s="739"/>
      <c r="P2215" s="739"/>
      <c r="Q2215" s="739"/>
      <c r="R2215" s="739"/>
      <c r="S2215" s="739"/>
      <c r="T2215" s="739"/>
      <c r="U2215" s="739"/>
      <c r="V2215" s="739"/>
      <c r="W2215" s="739"/>
      <c r="X2215" s="739"/>
      <c r="Y2215" s="739"/>
      <c r="Z2215" s="739"/>
      <c r="AA2215" s="739"/>
      <c r="AB2215" s="739"/>
      <c r="AC2215" s="739"/>
      <c r="AD2215" s="739"/>
      <c r="AE2215" s="739"/>
      <c r="AF2215" s="739"/>
      <c r="AG2215" s="739"/>
      <c r="AH2215" s="775">
        <f>AH2184+AH2185+AH2206</f>
        <v>-101965.5</v>
      </c>
      <c r="AI2215" s="775"/>
      <c r="AJ2215" s="775"/>
      <c r="AK2215" s="775"/>
      <c r="AL2215" s="775"/>
      <c r="AM2215" s="775"/>
      <c r="AN2215" s="775">
        <f>AN2184+AN2185+AN2206</f>
        <v>-101965</v>
      </c>
      <c r="AO2215" s="775"/>
      <c r="AP2215" s="775"/>
      <c r="AQ2215" s="775"/>
      <c r="AR2215" s="775"/>
      <c r="AS2215" s="775"/>
    </row>
    <row r="2216" spans="3:45" ht="12.75" hidden="1" customHeight="1">
      <c r="C2216" s="746"/>
      <c r="D2216" s="746"/>
      <c r="E2216" s="746"/>
      <c r="F2216" s="746"/>
      <c r="G2216" s="740"/>
      <c r="H2216" s="740"/>
      <c r="I2216" s="740"/>
      <c r="J2216" s="740"/>
      <c r="K2216" s="740"/>
      <c r="L2216" s="740"/>
      <c r="M2216" s="740"/>
      <c r="N2216" s="740"/>
      <c r="O2216" s="740"/>
      <c r="P2216" s="740"/>
      <c r="Q2216" s="740"/>
      <c r="R2216" s="740"/>
      <c r="S2216" s="740"/>
      <c r="T2216" s="740"/>
      <c r="U2216" s="740"/>
      <c r="V2216" s="740"/>
      <c r="W2216" s="740"/>
      <c r="X2216" s="740"/>
      <c r="Y2216" s="740"/>
      <c r="Z2216" s="740"/>
      <c r="AA2216" s="740"/>
      <c r="AB2216" s="740"/>
      <c r="AC2216" s="740"/>
      <c r="AD2216" s="740"/>
      <c r="AE2216" s="740"/>
      <c r="AF2216" s="740"/>
      <c r="AG2216" s="740"/>
      <c r="AH2216" s="721"/>
      <c r="AI2216" s="721"/>
      <c r="AJ2216" s="721"/>
      <c r="AK2216" s="721"/>
      <c r="AL2216" s="721"/>
      <c r="AM2216" s="721"/>
      <c r="AN2216" s="721"/>
      <c r="AO2216" s="721"/>
      <c r="AP2216" s="721"/>
      <c r="AQ2216" s="721"/>
      <c r="AR2216" s="721"/>
      <c r="AS2216" s="721"/>
    </row>
    <row r="2217" spans="3:45" ht="3.75" hidden="1" customHeight="1">
      <c r="C2217" s="747"/>
      <c r="D2217" s="747"/>
      <c r="E2217" s="747"/>
      <c r="F2217" s="747"/>
      <c r="G2217" s="741"/>
      <c r="H2217" s="741"/>
      <c r="I2217" s="741"/>
      <c r="J2217" s="741"/>
      <c r="K2217" s="741"/>
      <c r="L2217" s="741"/>
      <c r="M2217" s="741"/>
      <c r="N2217" s="741"/>
      <c r="O2217" s="741"/>
      <c r="P2217" s="741"/>
      <c r="Q2217" s="741"/>
      <c r="R2217" s="741"/>
      <c r="S2217" s="741"/>
      <c r="T2217" s="741"/>
      <c r="U2217" s="741"/>
      <c r="V2217" s="741"/>
      <c r="W2217" s="741"/>
      <c r="X2217" s="741"/>
      <c r="Y2217" s="741"/>
      <c r="Z2217" s="741"/>
      <c r="AA2217" s="741"/>
      <c r="AB2217" s="741"/>
      <c r="AC2217" s="741"/>
      <c r="AD2217" s="741"/>
      <c r="AE2217" s="741"/>
      <c r="AF2217" s="741"/>
      <c r="AG2217" s="741"/>
      <c r="AH2217" s="774"/>
      <c r="AI2217" s="774"/>
      <c r="AJ2217" s="774"/>
      <c r="AK2217" s="774"/>
      <c r="AL2217" s="774"/>
      <c r="AM2217" s="774"/>
      <c r="AN2217" s="774"/>
      <c r="AO2217" s="774"/>
      <c r="AP2217" s="774"/>
      <c r="AQ2217" s="774"/>
      <c r="AR2217" s="774"/>
      <c r="AS2217" s="774"/>
    </row>
    <row r="2218" spans="3:45" ht="12.75" hidden="1" customHeight="1">
      <c r="C2218" s="749" t="s">
        <v>251</v>
      </c>
      <c r="D2218" s="749"/>
      <c r="E2218" s="749"/>
      <c r="F2218" s="749"/>
      <c r="G2218" s="394" t="s">
        <v>1426</v>
      </c>
      <c r="H2218" s="394"/>
      <c r="I2218" s="394"/>
      <c r="J2218" s="394"/>
      <c r="K2218" s="394"/>
      <c r="L2218" s="394"/>
      <c r="M2218" s="394"/>
      <c r="N2218" s="394"/>
      <c r="O2218" s="394"/>
      <c r="P2218" s="394"/>
      <c r="Q2218" s="394"/>
      <c r="R2218" s="394"/>
      <c r="S2218" s="394"/>
      <c r="T2218" s="394"/>
      <c r="U2218" s="394"/>
      <c r="V2218" s="394"/>
      <c r="W2218" s="394"/>
      <c r="X2218" s="394"/>
      <c r="Y2218" s="394"/>
      <c r="Z2218" s="394"/>
      <c r="AA2218" s="394"/>
      <c r="AB2218" s="394"/>
      <c r="AC2218" s="394"/>
      <c r="AD2218" s="394"/>
      <c r="AE2218" s="394"/>
      <c r="AF2218" s="394"/>
      <c r="AG2218" s="394"/>
      <c r="AH2218" s="348">
        <v>18.22</v>
      </c>
      <c r="AI2218" s="348"/>
      <c r="AJ2218" s="348"/>
      <c r="AK2218" s="348"/>
      <c r="AL2218" s="348"/>
      <c r="AM2218" s="348"/>
      <c r="AN2218" s="348">
        <v>18</v>
      </c>
      <c r="AO2218" s="348"/>
      <c r="AP2218" s="348"/>
      <c r="AQ2218" s="348"/>
      <c r="AR2218" s="348"/>
      <c r="AS2218" s="348"/>
    </row>
    <row r="2219" spans="3:45" ht="12.75" hidden="1" customHeight="1">
      <c r="C2219" s="723" t="s">
        <v>252</v>
      </c>
      <c r="D2219" s="723"/>
      <c r="E2219" s="723"/>
      <c r="F2219" s="723"/>
      <c r="G2219" s="254" t="s">
        <v>1427</v>
      </c>
      <c r="H2219" s="254"/>
      <c r="I2219" s="254"/>
      <c r="J2219" s="254"/>
      <c r="K2219" s="254"/>
      <c r="L2219" s="254"/>
      <c r="M2219" s="254"/>
      <c r="N2219" s="254"/>
      <c r="O2219" s="254"/>
      <c r="P2219" s="254"/>
      <c r="Q2219" s="254"/>
      <c r="R2219" s="254"/>
      <c r="S2219" s="254"/>
      <c r="T2219" s="254"/>
      <c r="U2219" s="254"/>
      <c r="V2219" s="254"/>
      <c r="W2219" s="254"/>
      <c r="X2219" s="254"/>
      <c r="Y2219" s="254"/>
      <c r="Z2219" s="254"/>
      <c r="AA2219" s="254"/>
      <c r="AB2219" s="254"/>
      <c r="AC2219" s="254"/>
      <c r="AD2219" s="254"/>
      <c r="AE2219" s="254"/>
      <c r="AF2219" s="254"/>
      <c r="AG2219" s="254"/>
      <c r="AH2219" s="229">
        <v>-31389</v>
      </c>
      <c r="AI2219" s="229"/>
      <c r="AJ2219" s="229"/>
      <c r="AK2219" s="229"/>
      <c r="AL2219" s="229"/>
      <c r="AM2219" s="229"/>
      <c r="AN2219" s="229">
        <v>-31389</v>
      </c>
      <c r="AO2219" s="229"/>
      <c r="AP2219" s="229"/>
      <c r="AQ2219" s="229"/>
      <c r="AR2219" s="229"/>
      <c r="AS2219" s="229"/>
    </row>
    <row r="2220" spans="3:45" ht="12.75" hidden="1" customHeight="1">
      <c r="C2220" s="723" t="s">
        <v>253</v>
      </c>
      <c r="D2220" s="723"/>
      <c r="E2220" s="723"/>
      <c r="F2220" s="723"/>
      <c r="G2220" s="254" t="s">
        <v>1428</v>
      </c>
      <c r="H2220" s="254"/>
      <c r="I2220" s="254"/>
      <c r="J2220" s="254"/>
      <c r="K2220" s="254"/>
      <c r="L2220" s="254"/>
      <c r="M2220" s="254"/>
      <c r="N2220" s="254"/>
      <c r="O2220" s="254"/>
      <c r="P2220" s="254"/>
      <c r="Q2220" s="254"/>
      <c r="R2220" s="254"/>
      <c r="S2220" s="254"/>
      <c r="T2220" s="254"/>
      <c r="U2220" s="254"/>
      <c r="V2220" s="254"/>
      <c r="W2220" s="254"/>
      <c r="X2220" s="254"/>
      <c r="Y2220" s="254"/>
      <c r="Z2220" s="254"/>
      <c r="AA2220" s="254"/>
      <c r="AB2220" s="254"/>
      <c r="AC2220" s="254"/>
      <c r="AD2220" s="254"/>
      <c r="AE2220" s="254"/>
      <c r="AF2220" s="254"/>
      <c r="AG2220" s="254"/>
      <c r="AH2220" s="721"/>
      <c r="AI2220" s="721"/>
      <c r="AJ2220" s="721"/>
      <c r="AK2220" s="721"/>
      <c r="AL2220" s="721"/>
      <c r="AM2220" s="721"/>
      <c r="AN2220" s="721"/>
      <c r="AO2220" s="721"/>
      <c r="AP2220" s="721"/>
      <c r="AQ2220" s="721"/>
      <c r="AR2220" s="721"/>
      <c r="AS2220" s="721"/>
    </row>
    <row r="2221" spans="3:45" ht="12.75" hidden="1" customHeight="1">
      <c r="C2221" s="723"/>
      <c r="D2221" s="723"/>
      <c r="E2221" s="723"/>
      <c r="F2221" s="723"/>
      <c r="G2221" s="254"/>
      <c r="H2221" s="254"/>
      <c r="I2221" s="254"/>
      <c r="J2221" s="254"/>
      <c r="K2221" s="254"/>
      <c r="L2221" s="254"/>
      <c r="M2221" s="254"/>
      <c r="N2221" s="254"/>
      <c r="O2221" s="254"/>
      <c r="P2221" s="254"/>
      <c r="Q2221" s="254"/>
      <c r="R2221" s="254"/>
      <c r="S2221" s="254"/>
      <c r="T2221" s="254"/>
      <c r="U2221" s="254"/>
      <c r="V2221" s="254"/>
      <c r="W2221" s="254"/>
      <c r="X2221" s="254"/>
      <c r="Y2221" s="254"/>
      <c r="Z2221" s="254"/>
      <c r="AA2221" s="254"/>
      <c r="AB2221" s="254"/>
      <c r="AC2221" s="254"/>
      <c r="AD2221" s="254"/>
      <c r="AE2221" s="254"/>
      <c r="AF2221" s="254"/>
      <c r="AG2221" s="254"/>
      <c r="AH2221" s="721"/>
      <c r="AI2221" s="721"/>
      <c r="AJ2221" s="721"/>
      <c r="AK2221" s="721"/>
      <c r="AL2221" s="721"/>
      <c r="AM2221" s="721"/>
      <c r="AN2221" s="721"/>
      <c r="AO2221" s="721"/>
      <c r="AP2221" s="721"/>
      <c r="AQ2221" s="721"/>
      <c r="AR2221" s="721"/>
      <c r="AS2221" s="721"/>
    </row>
    <row r="2222" spans="3:45" ht="12.75" hidden="1" customHeight="1">
      <c r="C2222" s="723" t="s">
        <v>254</v>
      </c>
      <c r="D2222" s="723"/>
      <c r="E2222" s="723"/>
      <c r="F2222" s="723"/>
      <c r="G2222" s="254" t="s">
        <v>1429</v>
      </c>
      <c r="H2222" s="254"/>
      <c r="I2222" s="254"/>
      <c r="J2222" s="254"/>
      <c r="K2222" s="254"/>
      <c r="L2222" s="254"/>
      <c r="M2222" s="254"/>
      <c r="N2222" s="254"/>
      <c r="O2222" s="254"/>
      <c r="P2222" s="254"/>
      <c r="Q2222" s="254"/>
      <c r="R2222" s="254"/>
      <c r="S2222" s="254"/>
      <c r="T2222" s="254"/>
      <c r="U2222" s="254"/>
      <c r="V2222" s="254"/>
      <c r="W2222" s="254"/>
      <c r="X2222" s="254"/>
      <c r="Y2222" s="254"/>
      <c r="Z2222" s="254"/>
      <c r="AA2222" s="254"/>
      <c r="AB2222" s="254"/>
      <c r="AC2222" s="254"/>
      <c r="AD2222" s="254"/>
      <c r="AE2222" s="254"/>
      <c r="AF2222" s="254"/>
      <c r="AG2222" s="254"/>
      <c r="AH2222" s="721"/>
      <c r="AI2222" s="721"/>
      <c r="AJ2222" s="721"/>
      <c r="AK2222" s="721"/>
      <c r="AL2222" s="721"/>
      <c r="AM2222" s="721"/>
      <c r="AN2222" s="721"/>
      <c r="AO2222" s="721"/>
      <c r="AP2222" s="721"/>
      <c r="AQ2222" s="721"/>
      <c r="AR2222" s="721"/>
      <c r="AS2222" s="721"/>
    </row>
    <row r="2223" spans="3:45" ht="12.75" hidden="1" customHeight="1">
      <c r="C2223" s="748"/>
      <c r="D2223" s="748"/>
      <c r="E2223" s="748"/>
      <c r="F2223" s="748"/>
      <c r="G2223" s="738"/>
      <c r="H2223" s="738"/>
      <c r="I2223" s="738"/>
      <c r="J2223" s="738"/>
      <c r="K2223" s="738"/>
      <c r="L2223" s="738"/>
      <c r="M2223" s="738"/>
      <c r="N2223" s="738"/>
      <c r="O2223" s="738"/>
      <c r="P2223" s="738"/>
      <c r="Q2223" s="738"/>
      <c r="R2223" s="738"/>
      <c r="S2223" s="738"/>
      <c r="T2223" s="738"/>
      <c r="U2223" s="738"/>
      <c r="V2223" s="738"/>
      <c r="W2223" s="738"/>
      <c r="X2223" s="738"/>
      <c r="Y2223" s="738"/>
      <c r="Z2223" s="738"/>
      <c r="AA2223" s="738"/>
      <c r="AB2223" s="738"/>
      <c r="AC2223" s="738"/>
      <c r="AD2223" s="738"/>
      <c r="AE2223" s="738"/>
      <c r="AF2223" s="738"/>
      <c r="AG2223" s="738"/>
      <c r="AH2223" s="774"/>
      <c r="AI2223" s="774"/>
      <c r="AJ2223" s="774"/>
      <c r="AK2223" s="774"/>
      <c r="AL2223" s="774"/>
      <c r="AM2223" s="774"/>
      <c r="AN2223" s="774"/>
      <c r="AO2223" s="774"/>
      <c r="AP2223" s="774"/>
      <c r="AQ2223" s="774"/>
      <c r="AR2223" s="774"/>
      <c r="AS2223" s="774"/>
    </row>
    <row r="2224" spans="3:45" ht="12.75" hidden="1" customHeight="1">
      <c r="C2224" s="751"/>
      <c r="D2224" s="751"/>
      <c r="E2224" s="751"/>
      <c r="F2224" s="751"/>
      <c r="G2224" s="750" t="s">
        <v>1430</v>
      </c>
      <c r="H2224" s="750"/>
      <c r="I2224" s="750"/>
      <c r="J2224" s="750"/>
      <c r="K2224" s="750"/>
      <c r="L2224" s="750"/>
      <c r="M2224" s="750"/>
      <c r="N2224" s="750"/>
      <c r="O2224" s="750"/>
      <c r="P2224" s="750"/>
      <c r="Q2224" s="750"/>
      <c r="R2224" s="750"/>
      <c r="S2224" s="750"/>
      <c r="T2224" s="750"/>
      <c r="U2224" s="750"/>
      <c r="V2224" s="750"/>
      <c r="W2224" s="750"/>
      <c r="X2224" s="750"/>
      <c r="Y2224" s="750"/>
      <c r="Z2224" s="750"/>
      <c r="AA2224" s="750"/>
      <c r="AB2224" s="750"/>
      <c r="AC2224" s="750"/>
      <c r="AD2224" s="750"/>
      <c r="AE2224" s="750"/>
      <c r="AF2224" s="750"/>
      <c r="AG2224" s="750"/>
      <c r="AH2224" s="753">
        <f>SUM(AH2215:AM2223)</f>
        <v>-133336.28</v>
      </c>
      <c r="AI2224" s="753"/>
      <c r="AJ2224" s="753"/>
      <c r="AK2224" s="753"/>
      <c r="AL2224" s="753"/>
      <c r="AM2224" s="753"/>
      <c r="AN2224" s="753">
        <f>SUM(AN2215:AS2223)</f>
        <v>-133336</v>
      </c>
      <c r="AO2224" s="753"/>
      <c r="AP2224" s="753"/>
      <c r="AQ2224" s="753"/>
      <c r="AR2224" s="753"/>
      <c r="AS2224" s="753"/>
    </row>
    <row r="2225" spans="3:45" ht="12.75" hidden="1" customHeight="1">
      <c r="C2225" s="749" t="s">
        <v>255</v>
      </c>
      <c r="D2225" s="749"/>
      <c r="E2225" s="749"/>
      <c r="F2225" s="749"/>
      <c r="G2225" s="316" t="s">
        <v>1431</v>
      </c>
      <c r="H2225" s="316"/>
      <c r="I2225" s="316"/>
      <c r="J2225" s="316"/>
      <c r="K2225" s="316"/>
      <c r="L2225" s="316"/>
      <c r="M2225" s="316"/>
      <c r="N2225" s="316"/>
      <c r="O2225" s="316"/>
      <c r="P2225" s="316"/>
      <c r="Q2225" s="316"/>
      <c r="R2225" s="316"/>
      <c r="S2225" s="316"/>
      <c r="T2225" s="316"/>
      <c r="U2225" s="316"/>
      <c r="V2225" s="316"/>
      <c r="W2225" s="316"/>
      <c r="X2225" s="316"/>
      <c r="Y2225" s="316"/>
      <c r="Z2225" s="316"/>
      <c r="AA2225" s="316"/>
      <c r="AB2225" s="316"/>
      <c r="AC2225" s="316"/>
      <c r="AD2225" s="316"/>
      <c r="AE2225" s="316"/>
      <c r="AF2225" s="316"/>
      <c r="AG2225" s="316"/>
      <c r="AH2225" s="775">
        <v>-7849</v>
      </c>
      <c r="AI2225" s="775"/>
      <c r="AJ2225" s="775"/>
      <c r="AK2225" s="775"/>
      <c r="AL2225" s="775"/>
      <c r="AM2225" s="775"/>
      <c r="AN2225" s="775">
        <v>-7849</v>
      </c>
      <c r="AO2225" s="775"/>
      <c r="AP2225" s="775"/>
      <c r="AQ2225" s="775"/>
      <c r="AR2225" s="775"/>
      <c r="AS2225" s="775"/>
    </row>
    <row r="2226" spans="3:45" ht="12.75" hidden="1" customHeight="1">
      <c r="C2226" s="723"/>
      <c r="D2226" s="723"/>
      <c r="E2226" s="723"/>
      <c r="F2226" s="723"/>
      <c r="G2226" s="254"/>
      <c r="H2226" s="254"/>
      <c r="I2226" s="254"/>
      <c r="J2226" s="254"/>
      <c r="K2226" s="254"/>
      <c r="L2226" s="254"/>
      <c r="M2226" s="254"/>
      <c r="N2226" s="254"/>
      <c r="O2226" s="254"/>
      <c r="P2226" s="254"/>
      <c r="Q2226" s="254"/>
      <c r="R2226" s="254"/>
      <c r="S2226" s="254"/>
      <c r="T2226" s="254"/>
      <c r="U2226" s="254"/>
      <c r="V2226" s="254"/>
      <c r="W2226" s="254"/>
      <c r="X2226" s="254"/>
      <c r="Y2226" s="254"/>
      <c r="Z2226" s="254"/>
      <c r="AA2226" s="254"/>
      <c r="AB2226" s="254"/>
      <c r="AC2226" s="254"/>
      <c r="AD2226" s="254"/>
      <c r="AE2226" s="254"/>
      <c r="AF2226" s="254"/>
      <c r="AG2226" s="254"/>
      <c r="AH2226" s="721"/>
      <c r="AI2226" s="721"/>
      <c r="AJ2226" s="721"/>
      <c r="AK2226" s="721"/>
      <c r="AL2226" s="721"/>
      <c r="AM2226" s="721"/>
      <c r="AN2226" s="721"/>
      <c r="AO2226" s="721"/>
      <c r="AP2226" s="721"/>
      <c r="AQ2226" s="721"/>
      <c r="AR2226" s="721"/>
      <c r="AS2226" s="721"/>
    </row>
    <row r="2227" spans="3:45" ht="12.75" hidden="1" customHeight="1">
      <c r="C2227" s="723" t="s">
        <v>256</v>
      </c>
      <c r="D2227" s="723"/>
      <c r="E2227" s="723"/>
      <c r="F2227" s="723"/>
      <c r="G2227" s="353" t="s">
        <v>1607</v>
      </c>
      <c r="H2227" s="353"/>
      <c r="I2227" s="353"/>
      <c r="J2227" s="353"/>
      <c r="K2227" s="353"/>
      <c r="L2227" s="353"/>
      <c r="M2227" s="353"/>
      <c r="N2227" s="353"/>
      <c r="O2227" s="353"/>
      <c r="P2227" s="353"/>
      <c r="Q2227" s="353"/>
      <c r="R2227" s="353"/>
      <c r="S2227" s="353"/>
      <c r="T2227" s="353"/>
      <c r="U2227" s="353"/>
      <c r="V2227" s="353"/>
      <c r="W2227" s="353"/>
      <c r="X2227" s="353"/>
      <c r="Y2227" s="353"/>
      <c r="Z2227" s="353"/>
      <c r="AA2227" s="353"/>
      <c r="AB2227" s="353"/>
      <c r="AC2227" s="353"/>
      <c r="AD2227" s="353"/>
      <c r="AE2227" s="353"/>
      <c r="AF2227" s="353"/>
      <c r="AG2227" s="353"/>
      <c r="AH2227" s="229"/>
      <c r="AI2227" s="229"/>
      <c r="AJ2227" s="229"/>
      <c r="AK2227" s="229"/>
      <c r="AL2227" s="229"/>
      <c r="AM2227" s="229"/>
      <c r="AN2227" s="229"/>
      <c r="AO2227" s="229"/>
      <c r="AP2227" s="229"/>
      <c r="AQ2227" s="229"/>
      <c r="AR2227" s="229"/>
      <c r="AS2227" s="229"/>
    </row>
    <row r="2228" spans="3:45" ht="12.75" hidden="1" customHeight="1">
      <c r="C2228" s="748" t="s">
        <v>257</v>
      </c>
      <c r="D2228" s="748"/>
      <c r="E2228" s="748"/>
      <c r="F2228" s="748"/>
      <c r="G2228" s="738" t="s">
        <v>1608</v>
      </c>
      <c r="H2228" s="738"/>
      <c r="I2228" s="738"/>
      <c r="J2228" s="738"/>
      <c r="K2228" s="738"/>
      <c r="L2228" s="738"/>
      <c r="M2228" s="738"/>
      <c r="N2228" s="738"/>
      <c r="O2228" s="738"/>
      <c r="P2228" s="738"/>
      <c r="Q2228" s="738"/>
      <c r="R2228" s="738"/>
      <c r="S2228" s="738"/>
      <c r="T2228" s="738"/>
      <c r="U2228" s="738"/>
      <c r="V2228" s="738"/>
      <c r="W2228" s="738"/>
      <c r="X2228" s="738"/>
      <c r="Y2228" s="738"/>
      <c r="Z2228" s="738"/>
      <c r="AA2228" s="738"/>
      <c r="AB2228" s="738"/>
      <c r="AC2228" s="738"/>
      <c r="AD2228" s="738"/>
      <c r="AE2228" s="738"/>
      <c r="AF2228" s="738"/>
      <c r="AG2228" s="738"/>
      <c r="AH2228" s="354"/>
      <c r="AI2228" s="354"/>
      <c r="AJ2228" s="354"/>
      <c r="AK2228" s="354"/>
      <c r="AL2228" s="354"/>
      <c r="AM2228" s="354"/>
      <c r="AN2228" s="354"/>
      <c r="AO2228" s="354"/>
      <c r="AP2228" s="354"/>
      <c r="AQ2228" s="354"/>
      <c r="AR2228" s="354"/>
      <c r="AS2228" s="354"/>
    </row>
    <row r="2229" spans="3:45" ht="12.75" hidden="1" customHeight="1">
      <c r="C2229" s="752" t="s">
        <v>2</v>
      </c>
      <c r="D2229" s="752"/>
      <c r="E2229" s="752"/>
      <c r="F2229" s="752"/>
      <c r="G2229" s="750" t="s">
        <v>1432</v>
      </c>
      <c r="H2229" s="750"/>
      <c r="I2229" s="750"/>
      <c r="J2229" s="750"/>
      <c r="K2229" s="750"/>
      <c r="L2229" s="750"/>
      <c r="M2229" s="750"/>
      <c r="N2229" s="750"/>
      <c r="O2229" s="750"/>
      <c r="P2229" s="750"/>
      <c r="Q2229" s="750"/>
      <c r="R2229" s="750"/>
      <c r="S2229" s="750"/>
      <c r="T2229" s="750"/>
      <c r="U2229" s="750"/>
      <c r="V2229" s="750"/>
      <c r="W2229" s="750"/>
      <c r="X2229" s="750"/>
      <c r="Y2229" s="750"/>
      <c r="Z2229" s="750"/>
      <c r="AA2229" s="750"/>
      <c r="AB2229" s="750"/>
      <c r="AC2229" s="750"/>
      <c r="AD2229" s="750"/>
      <c r="AE2229" s="750"/>
      <c r="AF2229" s="750"/>
      <c r="AG2229" s="750"/>
      <c r="AH2229" s="753">
        <f>SUM(AH2224:AM2228)</f>
        <v>-141185.28</v>
      </c>
      <c r="AI2229" s="753"/>
      <c r="AJ2229" s="753"/>
      <c r="AK2229" s="753"/>
      <c r="AL2229" s="753"/>
      <c r="AM2229" s="753"/>
      <c r="AN2229" s="753">
        <f>SUM(AN2224:AS2228)</f>
        <v>-141185</v>
      </c>
      <c r="AO2229" s="753"/>
      <c r="AP2229" s="753"/>
      <c r="AQ2229" s="753"/>
      <c r="AR2229" s="753"/>
      <c r="AS2229" s="753"/>
    </row>
    <row r="2230" spans="3:45" ht="12.75" hidden="1" customHeight="1">
      <c r="C2230" s="447" t="s">
        <v>1050</v>
      </c>
      <c r="D2230" s="447"/>
      <c r="E2230" s="447"/>
      <c r="F2230" s="447"/>
      <c r="G2230" s="447"/>
      <c r="H2230" s="447"/>
      <c r="I2230" s="447"/>
      <c r="J2230" s="447"/>
      <c r="K2230" s="447"/>
      <c r="L2230" s="447"/>
      <c r="M2230" s="447"/>
      <c r="N2230" s="447"/>
      <c r="O2230" s="447"/>
      <c r="P2230" s="447"/>
      <c r="Q2230" s="447"/>
      <c r="R2230" s="447"/>
      <c r="S2230" s="447"/>
      <c r="T2230" s="447"/>
      <c r="U2230" s="447"/>
      <c r="V2230" s="447"/>
      <c r="W2230" s="447"/>
      <c r="X2230" s="447"/>
      <c r="Y2230" s="447"/>
      <c r="Z2230" s="447"/>
      <c r="AA2230" s="447"/>
      <c r="AB2230" s="447"/>
      <c r="AC2230" s="447"/>
      <c r="AD2230" s="447"/>
      <c r="AE2230" s="447"/>
      <c r="AF2230" s="447"/>
      <c r="AG2230" s="447"/>
      <c r="AH2230" s="447"/>
      <c r="AI2230" s="447"/>
      <c r="AJ2230" s="447"/>
      <c r="AK2230" s="447"/>
      <c r="AL2230" s="447"/>
      <c r="AM2230" s="447"/>
      <c r="AN2230" s="447"/>
      <c r="AO2230" s="447"/>
      <c r="AP2230" s="447"/>
      <c r="AQ2230" s="447"/>
      <c r="AR2230" s="447"/>
      <c r="AS2230" s="447"/>
    </row>
    <row r="2231" spans="3:45" ht="12.75" hidden="1" customHeight="1">
      <c r="C2231" s="749" t="s">
        <v>258</v>
      </c>
      <c r="D2231" s="749"/>
      <c r="E2231" s="749"/>
      <c r="F2231" s="749"/>
      <c r="G2231" s="394" t="s">
        <v>1052</v>
      </c>
      <c r="H2231" s="394"/>
      <c r="I2231" s="394"/>
      <c r="J2231" s="394"/>
      <c r="K2231" s="394"/>
      <c r="L2231" s="394"/>
      <c r="M2231" s="394"/>
      <c r="N2231" s="394"/>
      <c r="O2231" s="394"/>
      <c r="P2231" s="394"/>
      <c r="Q2231" s="394"/>
      <c r="R2231" s="394"/>
      <c r="S2231" s="394"/>
      <c r="T2231" s="394"/>
      <c r="U2231" s="394"/>
      <c r="V2231" s="394"/>
      <c r="W2231" s="394"/>
      <c r="X2231" s="394"/>
      <c r="Y2231" s="394"/>
      <c r="Z2231" s="394"/>
      <c r="AA2231" s="394"/>
      <c r="AB2231" s="394"/>
      <c r="AC2231" s="394"/>
      <c r="AD2231" s="394"/>
      <c r="AE2231" s="394"/>
      <c r="AF2231" s="394"/>
      <c r="AG2231" s="394"/>
      <c r="AH2231" s="348"/>
      <c r="AI2231" s="348"/>
      <c r="AJ2231" s="348"/>
      <c r="AK2231" s="348"/>
      <c r="AL2231" s="348"/>
      <c r="AM2231" s="348"/>
      <c r="AN2231" s="348"/>
      <c r="AO2231" s="348"/>
      <c r="AP2231" s="348"/>
      <c r="AQ2231" s="348"/>
      <c r="AR2231" s="348"/>
      <c r="AS2231" s="348"/>
    </row>
    <row r="2232" spans="3:45" ht="12.75" hidden="1" customHeight="1">
      <c r="C2232" s="723" t="s">
        <v>259</v>
      </c>
      <c r="D2232" s="723"/>
      <c r="E2232" s="723"/>
      <c r="F2232" s="723"/>
      <c r="G2232" s="254" t="s">
        <v>1054</v>
      </c>
      <c r="H2232" s="254"/>
      <c r="I2232" s="254"/>
      <c r="J2232" s="254"/>
      <c r="K2232" s="254"/>
      <c r="L2232" s="254"/>
      <c r="M2232" s="254"/>
      <c r="N2232" s="254"/>
      <c r="O2232" s="254"/>
      <c r="P2232" s="254"/>
      <c r="Q2232" s="254"/>
      <c r="R2232" s="254"/>
      <c r="S2232" s="254"/>
      <c r="T2232" s="254"/>
      <c r="U2232" s="254"/>
      <c r="V2232" s="254"/>
      <c r="W2232" s="254"/>
      <c r="X2232" s="254"/>
      <c r="Y2232" s="254"/>
      <c r="Z2232" s="254"/>
      <c r="AA2232" s="254"/>
      <c r="AB2232" s="254"/>
      <c r="AC2232" s="254"/>
      <c r="AD2232" s="254"/>
      <c r="AE2232" s="254"/>
      <c r="AF2232" s="254"/>
      <c r="AG2232" s="254"/>
      <c r="AH2232" s="229">
        <v>-498770</v>
      </c>
      <c r="AI2232" s="229"/>
      <c r="AJ2232" s="229"/>
      <c r="AK2232" s="229"/>
      <c r="AL2232" s="229"/>
      <c r="AM2232" s="229"/>
      <c r="AN2232" s="229">
        <v>-498770</v>
      </c>
      <c r="AO2232" s="229"/>
      <c r="AP2232" s="229"/>
      <c r="AQ2232" s="229"/>
      <c r="AR2232" s="229"/>
      <c r="AS2232" s="229"/>
    </row>
    <row r="2233" spans="3:45" ht="12.75" hidden="1" customHeight="1">
      <c r="C2233" s="723" t="s">
        <v>260</v>
      </c>
      <c r="D2233" s="723"/>
      <c r="E2233" s="723"/>
      <c r="F2233" s="723"/>
      <c r="G2233" s="254" t="s">
        <v>1435</v>
      </c>
      <c r="H2233" s="254"/>
      <c r="I2233" s="254"/>
      <c r="J2233" s="254"/>
      <c r="K2233" s="254"/>
      <c r="L2233" s="254"/>
      <c r="M2233" s="254"/>
      <c r="N2233" s="254"/>
      <c r="O2233" s="254"/>
      <c r="P2233" s="254"/>
      <c r="Q2233" s="254"/>
      <c r="R2233" s="254"/>
      <c r="S2233" s="254"/>
      <c r="T2233" s="254"/>
      <c r="U2233" s="254"/>
      <c r="V2233" s="254"/>
      <c r="W2233" s="254"/>
      <c r="X2233" s="254"/>
      <c r="Y2233" s="254"/>
      <c r="Z2233" s="254"/>
      <c r="AA2233" s="254"/>
      <c r="AB2233" s="254"/>
      <c r="AC2233" s="254"/>
      <c r="AD2233" s="254"/>
      <c r="AE2233" s="254"/>
      <c r="AF2233" s="254"/>
      <c r="AG2233" s="254"/>
      <c r="AH2233" s="507"/>
      <c r="AI2233" s="507"/>
      <c r="AJ2233" s="507"/>
      <c r="AK2233" s="507"/>
      <c r="AL2233" s="507"/>
      <c r="AM2233" s="507"/>
      <c r="AN2233" s="507"/>
      <c r="AO2233" s="507"/>
      <c r="AP2233" s="507"/>
      <c r="AQ2233" s="507"/>
      <c r="AR2233" s="507"/>
      <c r="AS2233" s="507"/>
    </row>
    <row r="2234" spans="3:45" ht="12.75" hidden="1" customHeight="1">
      <c r="C2234" s="723"/>
      <c r="D2234" s="723"/>
      <c r="E2234" s="723"/>
      <c r="F2234" s="723"/>
      <c r="G2234" s="254"/>
      <c r="H2234" s="254"/>
      <c r="I2234" s="254"/>
      <c r="J2234" s="254"/>
      <c r="K2234" s="254"/>
      <c r="L2234" s="254"/>
      <c r="M2234" s="254"/>
      <c r="N2234" s="254"/>
      <c r="O2234" s="254"/>
      <c r="P2234" s="254"/>
      <c r="Q2234" s="254"/>
      <c r="R2234" s="254"/>
      <c r="S2234" s="254"/>
      <c r="T2234" s="254"/>
      <c r="U2234" s="254"/>
      <c r="V2234" s="254"/>
      <c r="W2234" s="254"/>
      <c r="X2234" s="254"/>
      <c r="Y2234" s="254"/>
      <c r="Z2234" s="254"/>
      <c r="AA2234" s="254"/>
      <c r="AB2234" s="254"/>
      <c r="AC2234" s="254"/>
      <c r="AD2234" s="254"/>
      <c r="AE2234" s="254"/>
      <c r="AF2234" s="254"/>
      <c r="AG2234" s="254"/>
      <c r="AH2234" s="507"/>
      <c r="AI2234" s="507"/>
      <c r="AJ2234" s="507"/>
      <c r="AK2234" s="507"/>
      <c r="AL2234" s="507"/>
      <c r="AM2234" s="507"/>
      <c r="AN2234" s="507"/>
      <c r="AO2234" s="507"/>
      <c r="AP2234" s="507"/>
      <c r="AQ2234" s="507"/>
      <c r="AR2234" s="507"/>
      <c r="AS2234" s="507"/>
    </row>
    <row r="2235" spans="3:45" ht="12.75" hidden="1" customHeight="1">
      <c r="C2235" s="723"/>
      <c r="D2235" s="723"/>
      <c r="E2235" s="723"/>
      <c r="F2235" s="723"/>
      <c r="G2235" s="254"/>
      <c r="H2235" s="254"/>
      <c r="I2235" s="254"/>
      <c r="J2235" s="254"/>
      <c r="K2235" s="254"/>
      <c r="L2235" s="254"/>
      <c r="M2235" s="254"/>
      <c r="N2235" s="254"/>
      <c r="O2235" s="254"/>
      <c r="P2235" s="254"/>
      <c r="Q2235" s="254"/>
      <c r="R2235" s="254"/>
      <c r="S2235" s="254"/>
      <c r="T2235" s="254"/>
      <c r="U2235" s="254"/>
      <c r="V2235" s="254"/>
      <c r="W2235" s="254"/>
      <c r="X2235" s="254"/>
      <c r="Y2235" s="254"/>
      <c r="Z2235" s="254"/>
      <c r="AA2235" s="254"/>
      <c r="AB2235" s="254"/>
      <c r="AC2235" s="254"/>
      <c r="AD2235" s="254"/>
      <c r="AE2235" s="254"/>
      <c r="AF2235" s="254"/>
      <c r="AG2235" s="254"/>
      <c r="AH2235" s="507"/>
      <c r="AI2235" s="507"/>
      <c r="AJ2235" s="507"/>
      <c r="AK2235" s="507"/>
      <c r="AL2235" s="507"/>
      <c r="AM2235" s="507"/>
      <c r="AN2235" s="507"/>
      <c r="AO2235" s="507"/>
      <c r="AP2235" s="507"/>
      <c r="AQ2235" s="507"/>
      <c r="AR2235" s="507"/>
      <c r="AS2235" s="507"/>
    </row>
    <row r="2236" spans="3:45" ht="12.75" hidden="1" customHeight="1">
      <c r="C2236" s="723" t="s">
        <v>261</v>
      </c>
      <c r="D2236" s="723"/>
      <c r="E2236" s="723"/>
      <c r="F2236" s="723"/>
      <c r="G2236" s="353" t="s">
        <v>1058</v>
      </c>
      <c r="H2236" s="353"/>
      <c r="I2236" s="353"/>
      <c r="J2236" s="353"/>
      <c r="K2236" s="353"/>
      <c r="L2236" s="353"/>
      <c r="M2236" s="353"/>
      <c r="N2236" s="353"/>
      <c r="O2236" s="353"/>
      <c r="P2236" s="353"/>
      <c r="Q2236" s="353"/>
      <c r="R2236" s="353"/>
      <c r="S2236" s="353"/>
      <c r="T2236" s="353"/>
      <c r="U2236" s="353"/>
      <c r="V2236" s="353"/>
      <c r="W2236" s="353"/>
      <c r="X2236" s="353"/>
      <c r="Y2236" s="353"/>
      <c r="Z2236" s="353"/>
      <c r="AA2236" s="353"/>
      <c r="AB2236" s="353"/>
      <c r="AC2236" s="353"/>
      <c r="AD2236" s="353"/>
      <c r="AE2236" s="353"/>
      <c r="AF2236" s="353"/>
      <c r="AG2236" s="353"/>
      <c r="AH2236" s="229"/>
      <c r="AI2236" s="229"/>
      <c r="AJ2236" s="229"/>
      <c r="AK2236" s="229"/>
      <c r="AL2236" s="229"/>
      <c r="AM2236" s="229"/>
      <c r="AN2236" s="229"/>
      <c r="AO2236" s="229"/>
      <c r="AP2236" s="229"/>
      <c r="AQ2236" s="229"/>
      <c r="AR2236" s="229"/>
      <c r="AS2236" s="229"/>
    </row>
    <row r="2237" spans="3:45" ht="12.75" hidden="1" customHeight="1">
      <c r="C2237" s="723" t="s">
        <v>262</v>
      </c>
      <c r="D2237" s="723"/>
      <c r="E2237" s="723"/>
      <c r="F2237" s="723"/>
      <c r="G2237" s="254" t="s">
        <v>1060</v>
      </c>
      <c r="H2237" s="254"/>
      <c r="I2237" s="254"/>
      <c r="J2237" s="254"/>
      <c r="K2237" s="254"/>
      <c r="L2237" s="254"/>
      <c r="M2237" s="254"/>
      <c r="N2237" s="254"/>
      <c r="O2237" s="254"/>
      <c r="P2237" s="254"/>
      <c r="Q2237" s="254"/>
      <c r="R2237" s="254"/>
      <c r="S2237" s="254"/>
      <c r="T2237" s="254"/>
      <c r="U2237" s="254"/>
      <c r="V2237" s="254"/>
      <c r="W2237" s="254"/>
      <c r="X2237" s="254"/>
      <c r="Y2237" s="254"/>
      <c r="Z2237" s="254"/>
      <c r="AA2237" s="254"/>
      <c r="AB2237" s="254"/>
      <c r="AC2237" s="254"/>
      <c r="AD2237" s="254"/>
      <c r="AE2237" s="254"/>
      <c r="AF2237" s="254"/>
      <c r="AG2237" s="254"/>
      <c r="AH2237" s="229">
        <v>1185765</v>
      </c>
      <c r="AI2237" s="229"/>
      <c r="AJ2237" s="229"/>
      <c r="AK2237" s="229"/>
      <c r="AL2237" s="229"/>
      <c r="AM2237" s="229"/>
      <c r="AN2237" s="229">
        <v>1185765</v>
      </c>
      <c r="AO2237" s="229"/>
      <c r="AP2237" s="229"/>
      <c r="AQ2237" s="229"/>
      <c r="AR2237" s="229"/>
      <c r="AS2237" s="229"/>
    </row>
    <row r="2238" spans="3:45" ht="12.75" hidden="1" customHeight="1">
      <c r="C2238" s="723" t="s">
        <v>263</v>
      </c>
      <c r="D2238" s="723"/>
      <c r="E2238" s="723"/>
      <c r="F2238" s="723"/>
      <c r="G2238" s="254" t="s">
        <v>1433</v>
      </c>
      <c r="H2238" s="254"/>
      <c r="I2238" s="254"/>
      <c r="J2238" s="254"/>
      <c r="K2238" s="254"/>
      <c r="L2238" s="254"/>
      <c r="M2238" s="254"/>
      <c r="N2238" s="254"/>
      <c r="O2238" s="254"/>
      <c r="P2238" s="254"/>
      <c r="Q2238" s="254"/>
      <c r="R2238" s="254"/>
      <c r="S2238" s="254"/>
      <c r="T2238" s="254"/>
      <c r="U2238" s="254"/>
      <c r="V2238" s="254"/>
      <c r="W2238" s="254"/>
      <c r="X2238" s="254"/>
      <c r="Y2238" s="254"/>
      <c r="Z2238" s="254"/>
      <c r="AA2238" s="254"/>
      <c r="AB2238" s="254"/>
      <c r="AC2238" s="254"/>
      <c r="AD2238" s="254"/>
      <c r="AE2238" s="254"/>
      <c r="AF2238" s="254"/>
      <c r="AG2238" s="254"/>
      <c r="AH2238" s="507"/>
      <c r="AI2238" s="507"/>
      <c r="AJ2238" s="507"/>
      <c r="AK2238" s="507"/>
      <c r="AL2238" s="507"/>
      <c r="AM2238" s="507"/>
      <c r="AN2238" s="507"/>
      <c r="AO2238" s="507"/>
      <c r="AP2238" s="507"/>
      <c r="AQ2238" s="507"/>
      <c r="AR2238" s="507"/>
      <c r="AS2238" s="507"/>
    </row>
    <row r="2239" spans="3:45" ht="12.75" hidden="1" customHeight="1">
      <c r="C2239" s="723"/>
      <c r="D2239" s="723"/>
      <c r="E2239" s="723"/>
      <c r="F2239" s="723"/>
      <c r="G2239" s="254"/>
      <c r="H2239" s="254"/>
      <c r="I2239" s="254"/>
      <c r="J2239" s="254"/>
      <c r="K2239" s="254"/>
      <c r="L2239" s="254"/>
      <c r="M2239" s="254"/>
      <c r="N2239" s="254"/>
      <c r="O2239" s="254"/>
      <c r="P2239" s="254"/>
      <c r="Q2239" s="254"/>
      <c r="R2239" s="254"/>
      <c r="S2239" s="254"/>
      <c r="T2239" s="254"/>
      <c r="U2239" s="254"/>
      <c r="V2239" s="254"/>
      <c r="W2239" s="254"/>
      <c r="X2239" s="254"/>
      <c r="Y2239" s="254"/>
      <c r="Z2239" s="254"/>
      <c r="AA2239" s="254"/>
      <c r="AB2239" s="254"/>
      <c r="AC2239" s="254"/>
      <c r="AD2239" s="254"/>
      <c r="AE2239" s="254"/>
      <c r="AF2239" s="254"/>
      <c r="AG2239" s="254"/>
      <c r="AH2239" s="507"/>
      <c r="AI2239" s="507"/>
      <c r="AJ2239" s="507"/>
      <c r="AK2239" s="507"/>
      <c r="AL2239" s="507"/>
      <c r="AM2239" s="507"/>
      <c r="AN2239" s="507"/>
      <c r="AO2239" s="507"/>
      <c r="AP2239" s="507"/>
      <c r="AQ2239" s="507"/>
      <c r="AR2239" s="507"/>
      <c r="AS2239" s="507"/>
    </row>
    <row r="2240" spans="3:45" ht="9.75" hidden="1" customHeight="1">
      <c r="C2240" s="723"/>
      <c r="D2240" s="723"/>
      <c r="E2240" s="723"/>
      <c r="F2240" s="723"/>
      <c r="G2240" s="254"/>
      <c r="H2240" s="254"/>
      <c r="I2240" s="254"/>
      <c r="J2240" s="254"/>
      <c r="K2240" s="254"/>
      <c r="L2240" s="254"/>
      <c r="M2240" s="254"/>
      <c r="N2240" s="254"/>
      <c r="O2240" s="254"/>
      <c r="P2240" s="254"/>
      <c r="Q2240" s="254"/>
      <c r="R2240" s="254"/>
      <c r="S2240" s="254"/>
      <c r="T2240" s="254"/>
      <c r="U2240" s="254"/>
      <c r="V2240" s="254"/>
      <c r="W2240" s="254"/>
      <c r="X2240" s="254"/>
      <c r="Y2240" s="254"/>
      <c r="Z2240" s="254"/>
      <c r="AA2240" s="254"/>
      <c r="AB2240" s="254"/>
      <c r="AC2240" s="254"/>
      <c r="AD2240" s="254"/>
      <c r="AE2240" s="254"/>
      <c r="AF2240" s="254"/>
      <c r="AG2240" s="254"/>
      <c r="AH2240" s="507"/>
      <c r="AI2240" s="507"/>
      <c r="AJ2240" s="507"/>
      <c r="AK2240" s="507"/>
      <c r="AL2240" s="507"/>
      <c r="AM2240" s="507"/>
      <c r="AN2240" s="507"/>
      <c r="AO2240" s="507"/>
      <c r="AP2240" s="507"/>
      <c r="AQ2240" s="507"/>
      <c r="AR2240" s="507"/>
      <c r="AS2240" s="507"/>
    </row>
    <row r="2241" spans="3:45" ht="12.75" hidden="1" customHeight="1">
      <c r="C2241" s="723" t="s">
        <v>264</v>
      </c>
      <c r="D2241" s="723"/>
      <c r="E2241" s="723"/>
      <c r="F2241" s="723"/>
      <c r="G2241" s="254" t="s">
        <v>1434</v>
      </c>
      <c r="H2241" s="254"/>
      <c r="I2241" s="254"/>
      <c r="J2241" s="254"/>
      <c r="K2241" s="254"/>
      <c r="L2241" s="254"/>
      <c r="M2241" s="254"/>
      <c r="N2241" s="254"/>
      <c r="O2241" s="254"/>
      <c r="P2241" s="254"/>
      <c r="Q2241" s="254"/>
      <c r="R2241" s="254"/>
      <c r="S2241" s="254"/>
      <c r="T2241" s="254"/>
      <c r="U2241" s="254"/>
      <c r="V2241" s="254"/>
      <c r="W2241" s="254"/>
      <c r="X2241" s="254"/>
      <c r="Y2241" s="254"/>
      <c r="Z2241" s="254"/>
      <c r="AA2241" s="254"/>
      <c r="AB2241" s="254"/>
      <c r="AC2241" s="254"/>
      <c r="AD2241" s="254"/>
      <c r="AE2241" s="254"/>
      <c r="AF2241" s="254"/>
      <c r="AG2241" s="254"/>
      <c r="AH2241" s="721"/>
      <c r="AI2241" s="721"/>
      <c r="AJ2241" s="721"/>
      <c r="AK2241" s="721"/>
      <c r="AL2241" s="721"/>
      <c r="AM2241" s="721"/>
      <c r="AN2241" s="721"/>
      <c r="AO2241" s="721"/>
      <c r="AP2241" s="721"/>
      <c r="AQ2241" s="721"/>
      <c r="AR2241" s="721"/>
      <c r="AS2241" s="721"/>
    </row>
    <row r="2242" spans="3:45" ht="12.75" hidden="1" customHeight="1">
      <c r="C2242" s="723"/>
      <c r="D2242" s="723"/>
      <c r="E2242" s="723"/>
      <c r="F2242" s="723"/>
      <c r="G2242" s="254"/>
      <c r="H2242" s="254"/>
      <c r="I2242" s="254"/>
      <c r="J2242" s="254"/>
      <c r="K2242" s="254"/>
      <c r="L2242" s="254"/>
      <c r="M2242" s="254"/>
      <c r="N2242" s="254"/>
      <c r="O2242" s="254"/>
      <c r="P2242" s="254"/>
      <c r="Q2242" s="254"/>
      <c r="R2242" s="254"/>
      <c r="S2242" s="254"/>
      <c r="T2242" s="254"/>
      <c r="U2242" s="254"/>
      <c r="V2242" s="254"/>
      <c r="W2242" s="254"/>
      <c r="X2242" s="254"/>
      <c r="Y2242" s="254"/>
      <c r="Z2242" s="254"/>
      <c r="AA2242" s="254"/>
      <c r="AB2242" s="254"/>
      <c r="AC2242" s="254"/>
      <c r="AD2242" s="254"/>
      <c r="AE2242" s="254"/>
      <c r="AF2242" s="254"/>
      <c r="AG2242" s="254"/>
      <c r="AH2242" s="721"/>
      <c r="AI2242" s="721"/>
      <c r="AJ2242" s="721"/>
      <c r="AK2242" s="721"/>
      <c r="AL2242" s="721"/>
      <c r="AM2242" s="721"/>
      <c r="AN2242" s="721"/>
      <c r="AO2242" s="721"/>
      <c r="AP2242" s="721"/>
      <c r="AQ2242" s="721"/>
      <c r="AR2242" s="721"/>
      <c r="AS2242" s="721"/>
    </row>
    <row r="2243" spans="3:45" ht="12.75" hidden="1" customHeight="1">
      <c r="C2243" s="723" t="s">
        <v>265</v>
      </c>
      <c r="D2243" s="723"/>
      <c r="E2243" s="723"/>
      <c r="F2243" s="723"/>
      <c r="G2243" s="254" t="s">
        <v>1436</v>
      </c>
      <c r="H2243" s="254"/>
      <c r="I2243" s="254"/>
      <c r="J2243" s="254"/>
      <c r="K2243" s="254"/>
      <c r="L2243" s="254"/>
      <c r="M2243" s="254"/>
      <c r="N2243" s="254"/>
      <c r="O2243" s="254"/>
      <c r="P2243" s="254"/>
      <c r="Q2243" s="254"/>
      <c r="R2243" s="254"/>
      <c r="S2243" s="254"/>
      <c r="T2243" s="254"/>
      <c r="U2243" s="254"/>
      <c r="V2243" s="254"/>
      <c r="W2243" s="254"/>
      <c r="X2243" s="254"/>
      <c r="Y2243" s="254"/>
      <c r="Z2243" s="254"/>
      <c r="AA2243" s="254"/>
      <c r="AB2243" s="254"/>
      <c r="AC2243" s="254"/>
      <c r="AD2243" s="254"/>
      <c r="AE2243" s="254"/>
      <c r="AF2243" s="254"/>
      <c r="AG2243" s="254"/>
      <c r="AH2243" s="721"/>
      <c r="AI2243" s="721"/>
      <c r="AJ2243" s="721"/>
      <c r="AK2243" s="721"/>
      <c r="AL2243" s="721"/>
      <c r="AM2243" s="721"/>
      <c r="AN2243" s="721"/>
      <c r="AO2243" s="721"/>
      <c r="AP2243" s="721"/>
      <c r="AQ2243" s="721"/>
      <c r="AR2243" s="721"/>
      <c r="AS2243" s="721"/>
    </row>
    <row r="2244" spans="3:45" ht="12.75" hidden="1" customHeight="1">
      <c r="C2244" s="723"/>
      <c r="D2244" s="723"/>
      <c r="E2244" s="723"/>
      <c r="F2244" s="723"/>
      <c r="G2244" s="254"/>
      <c r="H2244" s="254"/>
      <c r="I2244" s="254"/>
      <c r="J2244" s="254"/>
      <c r="K2244" s="254"/>
      <c r="L2244" s="254"/>
      <c r="M2244" s="254"/>
      <c r="N2244" s="254"/>
      <c r="O2244" s="254"/>
      <c r="P2244" s="254"/>
      <c r="Q2244" s="254"/>
      <c r="R2244" s="254"/>
      <c r="S2244" s="254"/>
      <c r="T2244" s="254"/>
      <c r="U2244" s="254"/>
      <c r="V2244" s="254"/>
      <c r="W2244" s="254"/>
      <c r="X2244" s="254"/>
      <c r="Y2244" s="254"/>
      <c r="Z2244" s="254"/>
      <c r="AA2244" s="254"/>
      <c r="AB2244" s="254"/>
      <c r="AC2244" s="254"/>
      <c r="AD2244" s="254"/>
      <c r="AE2244" s="254"/>
      <c r="AF2244" s="254"/>
      <c r="AG2244" s="254"/>
      <c r="AH2244" s="721"/>
      <c r="AI2244" s="721"/>
      <c r="AJ2244" s="721"/>
      <c r="AK2244" s="721"/>
      <c r="AL2244" s="721"/>
      <c r="AM2244" s="721"/>
      <c r="AN2244" s="721"/>
      <c r="AO2244" s="721"/>
      <c r="AP2244" s="721"/>
      <c r="AQ2244" s="721"/>
      <c r="AR2244" s="721"/>
      <c r="AS2244" s="721"/>
    </row>
    <row r="2245" spans="3:45" ht="12.75" hidden="1" customHeight="1">
      <c r="C2245" s="723" t="s">
        <v>266</v>
      </c>
      <c r="D2245" s="723"/>
      <c r="E2245" s="723"/>
      <c r="F2245" s="723"/>
      <c r="G2245" s="254" t="s">
        <v>1437</v>
      </c>
      <c r="H2245" s="254"/>
      <c r="I2245" s="254"/>
      <c r="J2245" s="254"/>
      <c r="K2245" s="254"/>
      <c r="L2245" s="254"/>
      <c r="M2245" s="254"/>
      <c r="N2245" s="254"/>
      <c r="O2245" s="254"/>
      <c r="P2245" s="254"/>
      <c r="Q2245" s="254"/>
      <c r="R2245" s="254"/>
      <c r="S2245" s="254"/>
      <c r="T2245" s="254"/>
      <c r="U2245" s="254"/>
      <c r="V2245" s="254"/>
      <c r="W2245" s="254"/>
      <c r="X2245" s="254"/>
      <c r="Y2245" s="254"/>
      <c r="Z2245" s="254"/>
      <c r="AA2245" s="254"/>
      <c r="AB2245" s="254"/>
      <c r="AC2245" s="254"/>
      <c r="AD2245" s="254"/>
      <c r="AE2245" s="254"/>
      <c r="AF2245" s="254"/>
      <c r="AG2245" s="254"/>
      <c r="AH2245" s="721"/>
      <c r="AI2245" s="721"/>
      <c r="AJ2245" s="721"/>
      <c r="AK2245" s="721"/>
      <c r="AL2245" s="721"/>
      <c r="AM2245" s="721"/>
      <c r="AN2245" s="721"/>
      <c r="AO2245" s="721"/>
      <c r="AP2245" s="721"/>
      <c r="AQ2245" s="721"/>
      <c r="AR2245" s="721"/>
      <c r="AS2245" s="721"/>
    </row>
    <row r="2246" spans="3:45" ht="21" hidden="1" customHeight="1">
      <c r="C2246" s="723"/>
      <c r="D2246" s="723"/>
      <c r="E2246" s="723"/>
      <c r="F2246" s="723"/>
      <c r="G2246" s="254"/>
      <c r="H2246" s="254"/>
      <c r="I2246" s="254"/>
      <c r="J2246" s="254"/>
      <c r="K2246" s="254"/>
      <c r="L2246" s="254"/>
      <c r="M2246" s="254"/>
      <c r="N2246" s="254"/>
      <c r="O2246" s="254"/>
      <c r="P2246" s="254"/>
      <c r="Q2246" s="254"/>
      <c r="R2246" s="254"/>
      <c r="S2246" s="254"/>
      <c r="T2246" s="254"/>
      <c r="U2246" s="254"/>
      <c r="V2246" s="254"/>
      <c r="W2246" s="254"/>
      <c r="X2246" s="254"/>
      <c r="Y2246" s="254"/>
      <c r="Z2246" s="254"/>
      <c r="AA2246" s="254"/>
      <c r="AB2246" s="254"/>
      <c r="AC2246" s="254"/>
      <c r="AD2246" s="254"/>
      <c r="AE2246" s="254"/>
      <c r="AF2246" s="254"/>
      <c r="AG2246" s="254"/>
      <c r="AH2246" s="721"/>
      <c r="AI2246" s="721"/>
      <c r="AJ2246" s="721"/>
      <c r="AK2246" s="721"/>
      <c r="AL2246" s="721"/>
      <c r="AM2246" s="721"/>
      <c r="AN2246" s="721"/>
      <c r="AO2246" s="721"/>
      <c r="AP2246" s="721"/>
      <c r="AQ2246" s="721"/>
      <c r="AR2246" s="721"/>
      <c r="AS2246" s="721"/>
    </row>
    <row r="2247" spans="3:45" ht="12.75" hidden="1" customHeight="1">
      <c r="C2247" s="723" t="s">
        <v>267</v>
      </c>
      <c r="D2247" s="723"/>
      <c r="E2247" s="723"/>
      <c r="F2247" s="723"/>
      <c r="G2247" s="254" t="s">
        <v>1438</v>
      </c>
      <c r="H2247" s="254"/>
      <c r="I2247" s="254"/>
      <c r="J2247" s="254"/>
      <c r="K2247" s="254"/>
      <c r="L2247" s="254"/>
      <c r="M2247" s="254"/>
      <c r="N2247" s="254"/>
      <c r="O2247" s="254"/>
      <c r="P2247" s="254"/>
      <c r="Q2247" s="254"/>
      <c r="R2247" s="254"/>
      <c r="S2247" s="254"/>
      <c r="T2247" s="254"/>
      <c r="U2247" s="254"/>
      <c r="V2247" s="254"/>
      <c r="W2247" s="254"/>
      <c r="X2247" s="254"/>
      <c r="Y2247" s="254"/>
      <c r="Z2247" s="254"/>
      <c r="AA2247" s="254"/>
      <c r="AB2247" s="254"/>
      <c r="AC2247" s="254"/>
      <c r="AD2247" s="254"/>
      <c r="AE2247" s="254"/>
      <c r="AF2247" s="254"/>
      <c r="AG2247" s="254"/>
      <c r="AH2247" s="721"/>
      <c r="AI2247" s="721"/>
      <c r="AJ2247" s="721"/>
      <c r="AK2247" s="721"/>
      <c r="AL2247" s="721"/>
      <c r="AM2247" s="721"/>
      <c r="AN2247" s="721"/>
      <c r="AO2247" s="721"/>
      <c r="AP2247" s="721"/>
      <c r="AQ2247" s="721"/>
      <c r="AR2247" s="721"/>
      <c r="AS2247" s="721"/>
    </row>
    <row r="2248" spans="3:45" ht="12.75" hidden="1" customHeight="1">
      <c r="C2248" s="723"/>
      <c r="D2248" s="723"/>
      <c r="E2248" s="723"/>
      <c r="F2248" s="723"/>
      <c r="G2248" s="254"/>
      <c r="H2248" s="254"/>
      <c r="I2248" s="254"/>
      <c r="J2248" s="254"/>
      <c r="K2248" s="254"/>
      <c r="L2248" s="254"/>
      <c r="M2248" s="254"/>
      <c r="N2248" s="254"/>
      <c r="O2248" s="254"/>
      <c r="P2248" s="254"/>
      <c r="Q2248" s="254"/>
      <c r="R2248" s="254"/>
      <c r="S2248" s="254"/>
      <c r="T2248" s="254"/>
      <c r="U2248" s="254"/>
      <c r="V2248" s="254"/>
      <c r="W2248" s="254"/>
      <c r="X2248" s="254"/>
      <c r="Y2248" s="254"/>
      <c r="Z2248" s="254"/>
      <c r="AA2248" s="254"/>
      <c r="AB2248" s="254"/>
      <c r="AC2248" s="254"/>
      <c r="AD2248" s="254"/>
      <c r="AE2248" s="254"/>
      <c r="AF2248" s="254"/>
      <c r="AG2248" s="254"/>
      <c r="AH2248" s="721"/>
      <c r="AI2248" s="721"/>
      <c r="AJ2248" s="721"/>
      <c r="AK2248" s="721"/>
      <c r="AL2248" s="721"/>
      <c r="AM2248" s="721"/>
      <c r="AN2248" s="721"/>
      <c r="AO2248" s="721"/>
      <c r="AP2248" s="721"/>
      <c r="AQ2248" s="721"/>
      <c r="AR2248" s="721"/>
      <c r="AS2248" s="721"/>
    </row>
    <row r="2249" spans="3:45" ht="12.75" hidden="1" customHeight="1">
      <c r="C2249" s="723" t="s">
        <v>268</v>
      </c>
      <c r="D2249" s="723"/>
      <c r="E2249" s="723"/>
      <c r="F2249" s="723"/>
      <c r="G2249" s="254" t="s">
        <v>1439</v>
      </c>
      <c r="H2249" s="254"/>
      <c r="I2249" s="254"/>
      <c r="J2249" s="254"/>
      <c r="K2249" s="254"/>
      <c r="L2249" s="254"/>
      <c r="M2249" s="254"/>
      <c r="N2249" s="254"/>
      <c r="O2249" s="254"/>
      <c r="P2249" s="254"/>
      <c r="Q2249" s="254"/>
      <c r="R2249" s="254"/>
      <c r="S2249" s="254"/>
      <c r="T2249" s="254"/>
      <c r="U2249" s="254"/>
      <c r="V2249" s="254"/>
      <c r="W2249" s="254"/>
      <c r="X2249" s="254"/>
      <c r="Y2249" s="254"/>
      <c r="Z2249" s="254"/>
      <c r="AA2249" s="254"/>
      <c r="AB2249" s="254"/>
      <c r="AC2249" s="254"/>
      <c r="AD2249" s="254"/>
      <c r="AE2249" s="254"/>
      <c r="AF2249" s="254"/>
      <c r="AG2249" s="254"/>
      <c r="AH2249" s="229"/>
      <c r="AI2249" s="229"/>
      <c r="AJ2249" s="229"/>
      <c r="AK2249" s="229"/>
      <c r="AL2249" s="229"/>
      <c r="AM2249" s="229"/>
      <c r="AN2249" s="229"/>
      <c r="AO2249" s="229"/>
      <c r="AP2249" s="229"/>
      <c r="AQ2249" s="229"/>
      <c r="AR2249" s="229"/>
      <c r="AS2249" s="229"/>
    </row>
    <row r="2250" spans="3:45" ht="12.75" hidden="1" customHeight="1">
      <c r="C2250" s="723" t="s">
        <v>269</v>
      </c>
      <c r="D2250" s="723"/>
      <c r="E2250" s="723"/>
      <c r="F2250" s="723"/>
      <c r="G2250" s="254" t="s">
        <v>1440</v>
      </c>
      <c r="H2250" s="254"/>
      <c r="I2250" s="254"/>
      <c r="J2250" s="254"/>
      <c r="K2250" s="254"/>
      <c r="L2250" s="254"/>
      <c r="M2250" s="254"/>
      <c r="N2250" s="254"/>
      <c r="O2250" s="254"/>
      <c r="P2250" s="254"/>
      <c r="Q2250" s="254"/>
      <c r="R2250" s="254"/>
      <c r="S2250" s="254"/>
      <c r="T2250" s="254"/>
      <c r="U2250" s="254"/>
      <c r="V2250" s="254"/>
      <c r="W2250" s="254"/>
      <c r="X2250" s="254"/>
      <c r="Y2250" s="254"/>
      <c r="Z2250" s="254"/>
      <c r="AA2250" s="254"/>
      <c r="AB2250" s="254"/>
      <c r="AC2250" s="254"/>
      <c r="AD2250" s="254"/>
      <c r="AE2250" s="254"/>
      <c r="AF2250" s="254"/>
      <c r="AG2250" s="254"/>
      <c r="AH2250" s="721"/>
      <c r="AI2250" s="721"/>
      <c r="AJ2250" s="721"/>
      <c r="AK2250" s="721"/>
      <c r="AL2250" s="721"/>
      <c r="AM2250" s="721"/>
      <c r="AN2250" s="721"/>
      <c r="AO2250" s="721"/>
      <c r="AP2250" s="721"/>
      <c r="AQ2250" s="721"/>
      <c r="AR2250" s="721"/>
      <c r="AS2250" s="721"/>
    </row>
    <row r="2251" spans="3:45" ht="12.75" hidden="1" customHeight="1">
      <c r="C2251" s="723"/>
      <c r="D2251" s="723"/>
      <c r="E2251" s="723"/>
      <c r="F2251" s="723"/>
      <c r="G2251" s="254"/>
      <c r="H2251" s="254"/>
      <c r="I2251" s="254"/>
      <c r="J2251" s="254"/>
      <c r="K2251" s="254"/>
      <c r="L2251" s="254"/>
      <c r="M2251" s="254"/>
      <c r="N2251" s="254"/>
      <c r="O2251" s="254"/>
      <c r="P2251" s="254"/>
      <c r="Q2251" s="254"/>
      <c r="R2251" s="254"/>
      <c r="S2251" s="254"/>
      <c r="T2251" s="254"/>
      <c r="U2251" s="254"/>
      <c r="V2251" s="254"/>
      <c r="W2251" s="254"/>
      <c r="X2251" s="254"/>
      <c r="Y2251" s="254"/>
      <c r="Z2251" s="254"/>
      <c r="AA2251" s="254"/>
      <c r="AB2251" s="254"/>
      <c r="AC2251" s="254"/>
      <c r="AD2251" s="254"/>
      <c r="AE2251" s="254"/>
      <c r="AF2251" s="254"/>
      <c r="AG2251" s="254"/>
      <c r="AH2251" s="721"/>
      <c r="AI2251" s="721"/>
      <c r="AJ2251" s="721"/>
      <c r="AK2251" s="721"/>
      <c r="AL2251" s="721"/>
      <c r="AM2251" s="721"/>
      <c r="AN2251" s="721"/>
      <c r="AO2251" s="721"/>
      <c r="AP2251" s="721"/>
      <c r="AQ2251" s="721"/>
      <c r="AR2251" s="721"/>
      <c r="AS2251" s="721"/>
    </row>
    <row r="2252" spans="3:45" ht="12.75" hidden="1" customHeight="1">
      <c r="C2252" s="723" t="s">
        <v>270</v>
      </c>
      <c r="D2252" s="723"/>
      <c r="E2252" s="723"/>
      <c r="F2252" s="723"/>
      <c r="G2252" s="254" t="s">
        <v>1441</v>
      </c>
      <c r="H2252" s="254"/>
      <c r="I2252" s="254"/>
      <c r="J2252" s="254"/>
      <c r="K2252" s="254"/>
      <c r="L2252" s="254"/>
      <c r="M2252" s="254"/>
      <c r="N2252" s="254"/>
      <c r="O2252" s="254"/>
      <c r="P2252" s="254"/>
      <c r="Q2252" s="254"/>
      <c r="R2252" s="254"/>
      <c r="S2252" s="254"/>
      <c r="T2252" s="254"/>
      <c r="U2252" s="254"/>
      <c r="V2252" s="254"/>
      <c r="W2252" s="254"/>
      <c r="X2252" s="254"/>
      <c r="Y2252" s="254"/>
      <c r="Z2252" s="254"/>
      <c r="AA2252" s="254"/>
      <c r="AB2252" s="254"/>
      <c r="AC2252" s="254"/>
      <c r="AD2252" s="254"/>
      <c r="AE2252" s="254"/>
      <c r="AF2252" s="254"/>
      <c r="AG2252" s="254"/>
      <c r="AH2252" s="721"/>
      <c r="AI2252" s="721"/>
      <c r="AJ2252" s="721"/>
      <c r="AK2252" s="721"/>
      <c r="AL2252" s="721"/>
      <c r="AM2252" s="721"/>
      <c r="AN2252" s="721"/>
      <c r="AO2252" s="721"/>
      <c r="AP2252" s="721"/>
      <c r="AQ2252" s="721"/>
      <c r="AR2252" s="721"/>
      <c r="AS2252" s="721"/>
    </row>
    <row r="2253" spans="3:45" ht="12.75" hidden="1" customHeight="1">
      <c r="C2253" s="723"/>
      <c r="D2253" s="723"/>
      <c r="E2253" s="723"/>
      <c r="F2253" s="723"/>
      <c r="G2253" s="254"/>
      <c r="H2253" s="254"/>
      <c r="I2253" s="254"/>
      <c r="J2253" s="254"/>
      <c r="K2253" s="254"/>
      <c r="L2253" s="254"/>
      <c r="M2253" s="254"/>
      <c r="N2253" s="254"/>
      <c r="O2253" s="254"/>
      <c r="P2253" s="254"/>
      <c r="Q2253" s="254"/>
      <c r="R2253" s="254"/>
      <c r="S2253" s="254"/>
      <c r="T2253" s="254"/>
      <c r="U2253" s="254"/>
      <c r="V2253" s="254"/>
      <c r="W2253" s="254"/>
      <c r="X2253" s="254"/>
      <c r="Y2253" s="254"/>
      <c r="Z2253" s="254"/>
      <c r="AA2253" s="254"/>
      <c r="AB2253" s="254"/>
      <c r="AC2253" s="254"/>
      <c r="AD2253" s="254"/>
      <c r="AE2253" s="254"/>
      <c r="AF2253" s="254"/>
      <c r="AG2253" s="254"/>
      <c r="AH2253" s="721"/>
      <c r="AI2253" s="721"/>
      <c r="AJ2253" s="721"/>
      <c r="AK2253" s="721"/>
      <c r="AL2253" s="721"/>
      <c r="AM2253" s="721"/>
      <c r="AN2253" s="721"/>
      <c r="AO2253" s="721"/>
      <c r="AP2253" s="721"/>
      <c r="AQ2253" s="721"/>
      <c r="AR2253" s="721"/>
      <c r="AS2253" s="721"/>
    </row>
    <row r="2254" spans="3:45" ht="12.75" hidden="1" customHeight="1">
      <c r="C2254" s="723" t="s">
        <v>271</v>
      </c>
      <c r="D2254" s="723"/>
      <c r="E2254" s="723"/>
      <c r="F2254" s="723"/>
      <c r="G2254" s="254" t="s">
        <v>1443</v>
      </c>
      <c r="H2254" s="254"/>
      <c r="I2254" s="254"/>
      <c r="J2254" s="254"/>
      <c r="K2254" s="254"/>
      <c r="L2254" s="254"/>
      <c r="M2254" s="254"/>
      <c r="N2254" s="254"/>
      <c r="O2254" s="254"/>
      <c r="P2254" s="254"/>
      <c r="Q2254" s="254"/>
      <c r="R2254" s="254"/>
      <c r="S2254" s="254"/>
      <c r="T2254" s="254"/>
      <c r="U2254" s="254"/>
      <c r="V2254" s="254"/>
      <c r="W2254" s="254"/>
      <c r="X2254" s="254"/>
      <c r="Y2254" s="254"/>
      <c r="Z2254" s="254"/>
      <c r="AA2254" s="254"/>
      <c r="AB2254" s="254"/>
      <c r="AC2254" s="254"/>
      <c r="AD2254" s="254"/>
      <c r="AE2254" s="254"/>
      <c r="AF2254" s="254"/>
      <c r="AG2254" s="254"/>
      <c r="AH2254" s="721"/>
      <c r="AI2254" s="721"/>
      <c r="AJ2254" s="721"/>
      <c r="AK2254" s="721"/>
      <c r="AL2254" s="721"/>
      <c r="AM2254" s="721"/>
      <c r="AN2254" s="721"/>
      <c r="AO2254" s="721"/>
      <c r="AP2254" s="721"/>
      <c r="AQ2254" s="721"/>
      <c r="AR2254" s="721"/>
      <c r="AS2254" s="721"/>
    </row>
    <row r="2255" spans="3:45" ht="12.75" hidden="1" customHeight="1">
      <c r="C2255" s="723"/>
      <c r="D2255" s="723"/>
      <c r="E2255" s="723"/>
      <c r="F2255" s="723"/>
      <c r="G2255" s="254"/>
      <c r="H2255" s="254"/>
      <c r="I2255" s="254"/>
      <c r="J2255" s="254"/>
      <c r="K2255" s="254"/>
      <c r="L2255" s="254"/>
      <c r="M2255" s="254"/>
      <c r="N2255" s="254"/>
      <c r="O2255" s="254"/>
      <c r="P2255" s="254"/>
      <c r="Q2255" s="254"/>
      <c r="R2255" s="254"/>
      <c r="S2255" s="254"/>
      <c r="T2255" s="254"/>
      <c r="U2255" s="254"/>
      <c r="V2255" s="254"/>
      <c r="W2255" s="254"/>
      <c r="X2255" s="254"/>
      <c r="Y2255" s="254"/>
      <c r="Z2255" s="254"/>
      <c r="AA2255" s="254"/>
      <c r="AB2255" s="254"/>
      <c r="AC2255" s="254"/>
      <c r="AD2255" s="254"/>
      <c r="AE2255" s="254"/>
      <c r="AF2255" s="254"/>
      <c r="AG2255" s="254"/>
      <c r="AH2255" s="721"/>
      <c r="AI2255" s="721"/>
      <c r="AJ2255" s="721"/>
      <c r="AK2255" s="721"/>
      <c r="AL2255" s="721"/>
      <c r="AM2255" s="721"/>
      <c r="AN2255" s="721"/>
      <c r="AO2255" s="721"/>
      <c r="AP2255" s="721"/>
      <c r="AQ2255" s="721"/>
      <c r="AR2255" s="721"/>
      <c r="AS2255" s="721"/>
    </row>
    <row r="2256" spans="3:45" ht="20.25" hidden="1" customHeight="1">
      <c r="C2256" s="723" t="s">
        <v>272</v>
      </c>
      <c r="D2256" s="723"/>
      <c r="E2256" s="723"/>
      <c r="F2256" s="723"/>
      <c r="G2256" s="786" t="s">
        <v>1444</v>
      </c>
      <c r="H2256" s="787"/>
      <c r="I2256" s="787"/>
      <c r="J2256" s="787"/>
      <c r="K2256" s="787"/>
      <c r="L2256" s="787"/>
      <c r="M2256" s="787"/>
      <c r="N2256" s="787"/>
      <c r="O2256" s="787"/>
      <c r="P2256" s="787"/>
      <c r="Q2256" s="787"/>
      <c r="R2256" s="787"/>
      <c r="S2256" s="787"/>
      <c r="T2256" s="787"/>
      <c r="U2256" s="787"/>
      <c r="V2256" s="787"/>
      <c r="W2256" s="787"/>
      <c r="X2256" s="787"/>
      <c r="Y2256" s="787"/>
      <c r="Z2256" s="787"/>
      <c r="AA2256" s="787"/>
      <c r="AB2256" s="787"/>
      <c r="AC2256" s="787"/>
      <c r="AD2256" s="787"/>
      <c r="AE2256" s="787"/>
      <c r="AF2256" s="787"/>
      <c r="AG2256" s="788"/>
      <c r="AH2256" s="229"/>
      <c r="AI2256" s="229"/>
      <c r="AJ2256" s="229"/>
      <c r="AK2256" s="229"/>
      <c r="AL2256" s="229"/>
      <c r="AM2256" s="229"/>
      <c r="AN2256" s="229"/>
      <c r="AO2256" s="229"/>
      <c r="AP2256" s="229"/>
      <c r="AQ2256" s="229"/>
      <c r="AR2256" s="229"/>
      <c r="AS2256" s="229"/>
    </row>
    <row r="2257" spans="3:45" ht="12.75" hidden="1" customHeight="1">
      <c r="C2257" s="723" t="s">
        <v>273</v>
      </c>
      <c r="D2257" s="723"/>
      <c r="E2257" s="723"/>
      <c r="F2257" s="723"/>
      <c r="G2257" s="353" t="s">
        <v>1605</v>
      </c>
      <c r="H2257" s="353"/>
      <c r="I2257" s="353"/>
      <c r="J2257" s="353"/>
      <c r="K2257" s="353"/>
      <c r="L2257" s="353"/>
      <c r="M2257" s="353"/>
      <c r="N2257" s="353"/>
      <c r="O2257" s="353"/>
      <c r="P2257" s="353"/>
      <c r="Q2257" s="353"/>
      <c r="R2257" s="353"/>
      <c r="S2257" s="353"/>
      <c r="T2257" s="353"/>
      <c r="U2257" s="353"/>
      <c r="V2257" s="353"/>
      <c r="W2257" s="353"/>
      <c r="X2257" s="353"/>
      <c r="Y2257" s="353"/>
      <c r="Z2257" s="353"/>
      <c r="AA2257" s="353"/>
      <c r="AB2257" s="353"/>
      <c r="AC2257" s="353"/>
      <c r="AD2257" s="353"/>
      <c r="AE2257" s="353"/>
      <c r="AF2257" s="353"/>
      <c r="AG2257" s="353"/>
      <c r="AH2257" s="229"/>
      <c r="AI2257" s="229"/>
      <c r="AJ2257" s="229"/>
      <c r="AK2257" s="229"/>
      <c r="AL2257" s="229"/>
      <c r="AM2257" s="229"/>
      <c r="AN2257" s="229"/>
      <c r="AO2257" s="229"/>
      <c r="AP2257" s="229"/>
      <c r="AQ2257" s="229"/>
      <c r="AR2257" s="229"/>
      <c r="AS2257" s="229"/>
    </row>
    <row r="2258" spans="3:45" ht="12.75" hidden="1" customHeight="1">
      <c r="C2258" s="723" t="s">
        <v>274</v>
      </c>
      <c r="D2258" s="723"/>
      <c r="E2258" s="723"/>
      <c r="F2258" s="723"/>
      <c r="G2258" s="353" t="s">
        <v>1606</v>
      </c>
      <c r="H2258" s="353"/>
      <c r="I2258" s="353"/>
      <c r="J2258" s="353"/>
      <c r="K2258" s="353"/>
      <c r="L2258" s="353"/>
      <c r="M2258" s="353"/>
      <c r="N2258" s="353"/>
      <c r="O2258" s="353"/>
      <c r="P2258" s="353"/>
      <c r="Q2258" s="353"/>
      <c r="R2258" s="353"/>
      <c r="S2258" s="353"/>
      <c r="T2258" s="353"/>
      <c r="U2258" s="353"/>
      <c r="V2258" s="353"/>
      <c r="W2258" s="353"/>
      <c r="X2258" s="353"/>
      <c r="Y2258" s="353"/>
      <c r="Z2258" s="353"/>
      <c r="AA2258" s="353"/>
      <c r="AB2258" s="353"/>
      <c r="AC2258" s="353"/>
      <c r="AD2258" s="353"/>
      <c r="AE2258" s="353"/>
      <c r="AF2258" s="353"/>
      <c r="AG2258" s="353"/>
      <c r="AH2258" s="229"/>
      <c r="AI2258" s="229"/>
      <c r="AJ2258" s="229"/>
      <c r="AK2258" s="229"/>
      <c r="AL2258" s="229"/>
      <c r="AM2258" s="229"/>
      <c r="AN2258" s="229"/>
      <c r="AO2258" s="229"/>
      <c r="AP2258" s="229"/>
      <c r="AQ2258" s="229"/>
      <c r="AR2258" s="229"/>
      <c r="AS2258" s="229"/>
    </row>
    <row r="2259" spans="3:45" ht="12.75" hidden="1" customHeight="1">
      <c r="C2259" s="723" t="s">
        <v>275</v>
      </c>
      <c r="D2259" s="723"/>
      <c r="E2259" s="723"/>
      <c r="F2259" s="723"/>
      <c r="G2259" s="353" t="s">
        <v>1445</v>
      </c>
      <c r="H2259" s="353"/>
      <c r="I2259" s="353"/>
      <c r="J2259" s="353"/>
      <c r="K2259" s="353"/>
      <c r="L2259" s="353"/>
      <c r="M2259" s="353"/>
      <c r="N2259" s="353"/>
      <c r="O2259" s="353"/>
      <c r="P2259" s="353"/>
      <c r="Q2259" s="353"/>
      <c r="R2259" s="353"/>
      <c r="S2259" s="353"/>
      <c r="T2259" s="353"/>
      <c r="U2259" s="353"/>
      <c r="V2259" s="353"/>
      <c r="W2259" s="353"/>
      <c r="X2259" s="353"/>
      <c r="Y2259" s="353"/>
      <c r="Z2259" s="353"/>
      <c r="AA2259" s="353"/>
      <c r="AB2259" s="353"/>
      <c r="AC2259" s="353"/>
      <c r="AD2259" s="353"/>
      <c r="AE2259" s="353"/>
      <c r="AF2259" s="353"/>
      <c r="AG2259" s="353"/>
      <c r="AH2259" s="229"/>
      <c r="AI2259" s="229"/>
      <c r="AJ2259" s="229"/>
      <c r="AK2259" s="229"/>
      <c r="AL2259" s="229"/>
      <c r="AM2259" s="229"/>
      <c r="AN2259" s="229"/>
      <c r="AO2259" s="229"/>
      <c r="AP2259" s="229"/>
      <c r="AQ2259" s="229"/>
      <c r="AR2259" s="229"/>
      <c r="AS2259" s="229"/>
    </row>
    <row r="2260" spans="3:45" ht="12.75" hidden="1" customHeight="1">
      <c r="C2260" s="748" t="s">
        <v>276</v>
      </c>
      <c r="D2260" s="748"/>
      <c r="E2260" s="748"/>
      <c r="F2260" s="748"/>
      <c r="G2260" s="349" t="s">
        <v>1446</v>
      </c>
      <c r="H2260" s="349"/>
      <c r="I2260" s="349"/>
      <c r="J2260" s="349"/>
      <c r="K2260" s="349"/>
      <c r="L2260" s="349"/>
      <c r="M2260" s="349"/>
      <c r="N2260" s="349"/>
      <c r="O2260" s="349"/>
      <c r="P2260" s="349"/>
      <c r="Q2260" s="349"/>
      <c r="R2260" s="349"/>
      <c r="S2260" s="349"/>
      <c r="T2260" s="349"/>
      <c r="U2260" s="349"/>
      <c r="V2260" s="349"/>
      <c r="W2260" s="349"/>
      <c r="X2260" s="349"/>
      <c r="Y2260" s="349"/>
      <c r="Z2260" s="349"/>
      <c r="AA2260" s="349"/>
      <c r="AB2260" s="349"/>
      <c r="AC2260" s="349"/>
      <c r="AD2260" s="349"/>
      <c r="AE2260" s="349"/>
      <c r="AF2260" s="349"/>
      <c r="AG2260" s="349"/>
      <c r="AH2260" s="354"/>
      <c r="AI2260" s="354"/>
      <c r="AJ2260" s="354"/>
      <c r="AK2260" s="354"/>
      <c r="AL2260" s="354"/>
      <c r="AM2260" s="354"/>
      <c r="AN2260" s="354"/>
      <c r="AO2260" s="354"/>
      <c r="AP2260" s="354"/>
      <c r="AQ2260" s="354"/>
      <c r="AR2260" s="354"/>
      <c r="AS2260" s="354"/>
    </row>
    <row r="2261" spans="3:45" ht="12.75" hidden="1" customHeight="1">
      <c r="C2261" s="754" t="s">
        <v>277</v>
      </c>
      <c r="D2261" s="754"/>
      <c r="E2261" s="754"/>
      <c r="F2261" s="754"/>
      <c r="G2261" s="754" t="s">
        <v>1442</v>
      </c>
      <c r="H2261" s="754"/>
      <c r="I2261" s="754"/>
      <c r="J2261" s="754"/>
      <c r="K2261" s="754"/>
      <c r="L2261" s="754"/>
      <c r="M2261" s="754"/>
      <c r="N2261" s="754"/>
      <c r="O2261" s="754"/>
      <c r="P2261" s="754"/>
      <c r="Q2261" s="754"/>
      <c r="R2261" s="754"/>
      <c r="S2261" s="754"/>
      <c r="T2261" s="754"/>
      <c r="U2261" s="754"/>
      <c r="V2261" s="754"/>
      <c r="W2261" s="754"/>
      <c r="X2261" s="754"/>
      <c r="Y2261" s="754"/>
      <c r="Z2261" s="754"/>
      <c r="AA2261" s="754"/>
      <c r="AB2261" s="754"/>
      <c r="AC2261" s="754"/>
      <c r="AD2261" s="754"/>
      <c r="AE2261" s="754"/>
      <c r="AF2261" s="754"/>
      <c r="AG2261" s="754"/>
      <c r="AH2261" s="753">
        <f>SUM(AH2231:AM2260)</f>
        <v>686995</v>
      </c>
      <c r="AI2261" s="753"/>
      <c r="AJ2261" s="753"/>
      <c r="AK2261" s="753"/>
      <c r="AL2261" s="753"/>
      <c r="AM2261" s="753"/>
      <c r="AN2261" s="753">
        <f>SUM(AN2231:AS2260)</f>
        <v>686995</v>
      </c>
      <c r="AO2261" s="753"/>
      <c r="AP2261" s="753"/>
      <c r="AQ2261" s="753"/>
      <c r="AR2261" s="753"/>
      <c r="AS2261" s="753"/>
    </row>
    <row r="2262" spans="3:45" ht="12.75" hidden="1" customHeight="1">
      <c r="C2262" s="447" t="s">
        <v>1093</v>
      </c>
      <c r="D2262" s="447"/>
      <c r="E2262" s="447"/>
      <c r="F2262" s="447"/>
      <c r="G2262" s="447"/>
      <c r="H2262" s="447"/>
      <c r="I2262" s="447"/>
      <c r="J2262" s="447"/>
      <c r="K2262" s="447"/>
      <c r="L2262" s="447"/>
      <c r="M2262" s="447"/>
      <c r="N2262" s="447"/>
      <c r="O2262" s="447"/>
      <c r="P2262" s="447"/>
      <c r="Q2262" s="447"/>
      <c r="R2262" s="447"/>
      <c r="S2262" s="447"/>
      <c r="T2262" s="447"/>
      <c r="U2262" s="447"/>
      <c r="V2262" s="447"/>
      <c r="W2262" s="447"/>
      <c r="X2262" s="447"/>
      <c r="Y2262" s="447"/>
      <c r="Z2262" s="447"/>
      <c r="AA2262" s="447"/>
      <c r="AB2262" s="447"/>
      <c r="AC2262" s="447"/>
      <c r="AD2262" s="447"/>
      <c r="AE2262" s="447"/>
      <c r="AF2262" s="447"/>
      <c r="AG2262" s="447"/>
      <c r="AH2262" s="447"/>
      <c r="AI2262" s="447"/>
      <c r="AJ2262" s="447"/>
      <c r="AK2262" s="447"/>
      <c r="AL2262" s="447"/>
      <c r="AM2262" s="447"/>
      <c r="AN2262" s="447"/>
      <c r="AO2262" s="447"/>
      <c r="AP2262" s="447"/>
      <c r="AQ2262" s="447"/>
      <c r="AR2262" s="447"/>
      <c r="AS2262" s="447"/>
    </row>
    <row r="2263" spans="3:45" ht="12.75" hidden="1" customHeight="1">
      <c r="C2263" s="781" t="s">
        <v>278</v>
      </c>
      <c r="D2263" s="781"/>
      <c r="E2263" s="781"/>
      <c r="F2263" s="781"/>
      <c r="G2263" s="782" t="s">
        <v>1447</v>
      </c>
      <c r="H2263" s="782"/>
      <c r="I2263" s="782"/>
      <c r="J2263" s="782"/>
      <c r="K2263" s="782"/>
      <c r="L2263" s="782"/>
      <c r="M2263" s="782"/>
      <c r="N2263" s="782"/>
      <c r="O2263" s="782"/>
      <c r="P2263" s="782"/>
      <c r="Q2263" s="782"/>
      <c r="R2263" s="782"/>
      <c r="S2263" s="782"/>
      <c r="T2263" s="782"/>
      <c r="U2263" s="782"/>
      <c r="V2263" s="782"/>
      <c r="W2263" s="782"/>
      <c r="X2263" s="782"/>
      <c r="Y2263" s="782"/>
      <c r="Z2263" s="782"/>
      <c r="AA2263" s="782"/>
      <c r="AB2263" s="782"/>
      <c r="AC2263" s="782"/>
      <c r="AD2263" s="782"/>
      <c r="AE2263" s="782"/>
      <c r="AF2263" s="782"/>
      <c r="AG2263" s="782"/>
      <c r="AH2263" s="388">
        <f>SUM(AH2264:AM2273)</f>
        <v>0</v>
      </c>
      <c r="AI2263" s="388"/>
      <c r="AJ2263" s="388"/>
      <c r="AK2263" s="388"/>
      <c r="AL2263" s="388"/>
      <c r="AM2263" s="388"/>
      <c r="AN2263" s="388">
        <f>SUM(AN2264:AS2273)</f>
        <v>0</v>
      </c>
      <c r="AO2263" s="388"/>
      <c r="AP2263" s="388"/>
      <c r="AQ2263" s="388"/>
      <c r="AR2263" s="388"/>
      <c r="AS2263" s="388"/>
    </row>
    <row r="2264" spans="3:45" ht="12.75" hidden="1" customHeight="1">
      <c r="C2264" s="247" t="s">
        <v>279</v>
      </c>
      <c r="D2264" s="247"/>
      <c r="E2264" s="247"/>
      <c r="F2264" s="247"/>
      <c r="G2264" s="727" t="s">
        <v>1097</v>
      </c>
      <c r="H2264" s="727"/>
      <c r="I2264" s="727"/>
      <c r="J2264" s="727"/>
      <c r="K2264" s="727"/>
      <c r="L2264" s="727"/>
      <c r="M2264" s="727"/>
      <c r="N2264" s="727"/>
      <c r="O2264" s="727"/>
      <c r="P2264" s="727"/>
      <c r="Q2264" s="727"/>
      <c r="R2264" s="727"/>
      <c r="S2264" s="727"/>
      <c r="T2264" s="727"/>
      <c r="U2264" s="727"/>
      <c r="V2264" s="727"/>
      <c r="W2264" s="727"/>
      <c r="X2264" s="727"/>
      <c r="Y2264" s="727"/>
      <c r="Z2264" s="727"/>
      <c r="AA2264" s="727"/>
      <c r="AB2264" s="727"/>
      <c r="AC2264" s="727"/>
      <c r="AD2264" s="727"/>
      <c r="AE2264" s="727"/>
      <c r="AF2264" s="727"/>
      <c r="AG2264" s="727"/>
      <c r="AH2264" s="250"/>
      <c r="AI2264" s="250"/>
      <c r="AJ2264" s="250"/>
      <c r="AK2264" s="250"/>
      <c r="AL2264" s="250"/>
      <c r="AM2264" s="250"/>
      <c r="AN2264" s="250"/>
      <c r="AO2264" s="250"/>
      <c r="AP2264" s="250"/>
      <c r="AQ2264" s="250"/>
      <c r="AR2264" s="250"/>
      <c r="AS2264" s="250"/>
    </row>
    <row r="2265" spans="3:45" ht="12.75" hidden="1" customHeight="1">
      <c r="C2265" s="723" t="s">
        <v>280</v>
      </c>
      <c r="D2265" s="723"/>
      <c r="E2265" s="723"/>
      <c r="F2265" s="723"/>
      <c r="G2265" s="254" t="s">
        <v>1448</v>
      </c>
      <c r="H2265" s="254"/>
      <c r="I2265" s="254"/>
      <c r="J2265" s="254"/>
      <c r="K2265" s="254"/>
      <c r="L2265" s="254"/>
      <c r="M2265" s="254"/>
      <c r="N2265" s="254"/>
      <c r="O2265" s="254"/>
      <c r="P2265" s="254"/>
      <c r="Q2265" s="254"/>
      <c r="R2265" s="254"/>
      <c r="S2265" s="254"/>
      <c r="T2265" s="254"/>
      <c r="U2265" s="254"/>
      <c r="V2265" s="254"/>
      <c r="W2265" s="254"/>
      <c r="X2265" s="254"/>
      <c r="Y2265" s="254"/>
      <c r="Z2265" s="254"/>
      <c r="AA2265" s="254"/>
      <c r="AB2265" s="254"/>
      <c r="AC2265" s="254"/>
      <c r="AD2265" s="254"/>
      <c r="AE2265" s="254"/>
      <c r="AF2265" s="254"/>
      <c r="AG2265" s="254"/>
      <c r="AH2265" s="721"/>
      <c r="AI2265" s="721"/>
      <c r="AJ2265" s="721"/>
      <c r="AK2265" s="721"/>
      <c r="AL2265" s="721"/>
      <c r="AM2265" s="721"/>
      <c r="AN2265" s="721"/>
      <c r="AO2265" s="721"/>
      <c r="AP2265" s="721"/>
      <c r="AQ2265" s="721"/>
      <c r="AR2265" s="721"/>
      <c r="AS2265" s="721"/>
    </row>
    <row r="2266" spans="3:45" ht="12.75" hidden="1" customHeight="1">
      <c r="C2266" s="723"/>
      <c r="D2266" s="723"/>
      <c r="E2266" s="723"/>
      <c r="F2266" s="723"/>
      <c r="G2266" s="254"/>
      <c r="H2266" s="254"/>
      <c r="I2266" s="254"/>
      <c r="J2266" s="254"/>
      <c r="K2266" s="254"/>
      <c r="L2266" s="254"/>
      <c r="M2266" s="254"/>
      <c r="N2266" s="254"/>
      <c r="O2266" s="254"/>
      <c r="P2266" s="254"/>
      <c r="Q2266" s="254"/>
      <c r="R2266" s="254"/>
      <c r="S2266" s="254"/>
      <c r="T2266" s="254"/>
      <c r="U2266" s="254"/>
      <c r="V2266" s="254"/>
      <c r="W2266" s="254"/>
      <c r="X2266" s="254"/>
      <c r="Y2266" s="254"/>
      <c r="Z2266" s="254"/>
      <c r="AA2266" s="254"/>
      <c r="AB2266" s="254"/>
      <c r="AC2266" s="254"/>
      <c r="AD2266" s="254"/>
      <c r="AE2266" s="254"/>
      <c r="AF2266" s="254"/>
      <c r="AG2266" s="254"/>
      <c r="AH2266" s="721"/>
      <c r="AI2266" s="721"/>
      <c r="AJ2266" s="721"/>
      <c r="AK2266" s="721"/>
      <c r="AL2266" s="721"/>
      <c r="AM2266" s="721"/>
      <c r="AN2266" s="721"/>
      <c r="AO2266" s="721"/>
      <c r="AP2266" s="721"/>
      <c r="AQ2266" s="721"/>
      <c r="AR2266" s="721"/>
      <c r="AS2266" s="721"/>
    </row>
    <row r="2267" spans="3:45" ht="12.75" hidden="1" customHeight="1">
      <c r="C2267" s="723" t="s">
        <v>281</v>
      </c>
      <c r="D2267" s="723"/>
      <c r="E2267" s="723"/>
      <c r="F2267" s="723"/>
      <c r="G2267" s="353" t="s">
        <v>305</v>
      </c>
      <c r="H2267" s="353"/>
      <c r="I2267" s="353"/>
      <c r="J2267" s="353"/>
      <c r="K2267" s="353"/>
      <c r="L2267" s="353"/>
      <c r="M2267" s="353"/>
      <c r="N2267" s="353"/>
      <c r="O2267" s="353"/>
      <c r="P2267" s="353"/>
      <c r="Q2267" s="353"/>
      <c r="R2267" s="353"/>
      <c r="S2267" s="353"/>
      <c r="T2267" s="353"/>
      <c r="U2267" s="353"/>
      <c r="V2267" s="353"/>
      <c r="W2267" s="353"/>
      <c r="X2267" s="353"/>
      <c r="Y2267" s="353"/>
      <c r="Z2267" s="353"/>
      <c r="AA2267" s="353"/>
      <c r="AB2267" s="353"/>
      <c r="AC2267" s="353"/>
      <c r="AD2267" s="353"/>
      <c r="AE2267" s="353"/>
      <c r="AF2267" s="353"/>
      <c r="AG2267" s="353"/>
      <c r="AH2267" s="229"/>
      <c r="AI2267" s="229"/>
      <c r="AJ2267" s="229"/>
      <c r="AK2267" s="229"/>
      <c r="AL2267" s="229"/>
      <c r="AM2267" s="229"/>
      <c r="AN2267" s="229"/>
      <c r="AO2267" s="229"/>
      <c r="AP2267" s="229"/>
      <c r="AQ2267" s="229"/>
      <c r="AR2267" s="229"/>
      <c r="AS2267" s="229"/>
    </row>
    <row r="2268" spans="3:45" ht="12.75" hidden="1" customHeight="1">
      <c r="C2268" s="723" t="s">
        <v>282</v>
      </c>
      <c r="D2268" s="723"/>
      <c r="E2268" s="723"/>
      <c r="F2268" s="723"/>
      <c r="G2268" s="353" t="s">
        <v>1102</v>
      </c>
      <c r="H2268" s="353"/>
      <c r="I2268" s="353"/>
      <c r="J2268" s="353"/>
      <c r="K2268" s="353"/>
      <c r="L2268" s="353"/>
      <c r="M2268" s="353"/>
      <c r="N2268" s="353"/>
      <c r="O2268" s="353"/>
      <c r="P2268" s="353"/>
      <c r="Q2268" s="353"/>
      <c r="R2268" s="353"/>
      <c r="S2268" s="353"/>
      <c r="T2268" s="353"/>
      <c r="U2268" s="353"/>
      <c r="V2268" s="353"/>
      <c r="W2268" s="353"/>
      <c r="X2268" s="353"/>
      <c r="Y2268" s="353"/>
      <c r="Z2268" s="353"/>
      <c r="AA2268" s="353"/>
      <c r="AB2268" s="353"/>
      <c r="AC2268" s="353"/>
      <c r="AD2268" s="353"/>
      <c r="AE2268" s="353"/>
      <c r="AF2268" s="353"/>
      <c r="AG2268" s="353"/>
      <c r="AH2268" s="229"/>
      <c r="AI2268" s="229"/>
      <c r="AJ2268" s="229"/>
      <c r="AK2268" s="229"/>
      <c r="AL2268" s="229"/>
      <c r="AM2268" s="229"/>
      <c r="AN2268" s="229"/>
      <c r="AO2268" s="229"/>
      <c r="AP2268" s="229"/>
      <c r="AQ2268" s="229"/>
      <c r="AR2268" s="229"/>
      <c r="AS2268" s="229"/>
    </row>
    <row r="2269" spans="3:45" ht="24" hidden="1" customHeight="1">
      <c r="C2269" s="723" t="s">
        <v>283</v>
      </c>
      <c r="D2269" s="723"/>
      <c r="E2269" s="723"/>
      <c r="F2269" s="723"/>
      <c r="G2269" s="783" t="s">
        <v>1449</v>
      </c>
      <c r="H2269" s="784"/>
      <c r="I2269" s="784"/>
      <c r="J2269" s="784"/>
      <c r="K2269" s="784"/>
      <c r="L2269" s="784"/>
      <c r="M2269" s="784"/>
      <c r="N2269" s="784"/>
      <c r="O2269" s="784"/>
      <c r="P2269" s="784"/>
      <c r="Q2269" s="784"/>
      <c r="R2269" s="784"/>
      <c r="S2269" s="784"/>
      <c r="T2269" s="784"/>
      <c r="U2269" s="784"/>
      <c r="V2269" s="784"/>
      <c r="W2269" s="784"/>
      <c r="X2269" s="784"/>
      <c r="Y2269" s="784"/>
      <c r="Z2269" s="784"/>
      <c r="AA2269" s="784"/>
      <c r="AB2269" s="784"/>
      <c r="AC2269" s="784"/>
      <c r="AD2269" s="784"/>
      <c r="AE2269" s="784"/>
      <c r="AF2269" s="784"/>
      <c r="AG2269" s="785"/>
      <c r="AH2269" s="229"/>
      <c r="AI2269" s="229"/>
      <c r="AJ2269" s="229"/>
      <c r="AK2269" s="229"/>
      <c r="AL2269" s="229"/>
      <c r="AM2269" s="229"/>
      <c r="AN2269" s="229"/>
      <c r="AO2269" s="229"/>
      <c r="AP2269" s="229"/>
      <c r="AQ2269" s="229"/>
      <c r="AR2269" s="229"/>
      <c r="AS2269" s="229"/>
    </row>
    <row r="2270" spans="3:45" ht="12.75" hidden="1" customHeight="1">
      <c r="C2270" s="723" t="s">
        <v>284</v>
      </c>
      <c r="D2270" s="723"/>
      <c r="E2270" s="723"/>
      <c r="F2270" s="723"/>
      <c r="G2270" s="353" t="s">
        <v>1106</v>
      </c>
      <c r="H2270" s="353"/>
      <c r="I2270" s="353"/>
      <c r="J2270" s="353"/>
      <c r="K2270" s="353"/>
      <c r="L2270" s="353"/>
      <c r="M2270" s="353"/>
      <c r="N2270" s="353"/>
      <c r="O2270" s="353"/>
      <c r="P2270" s="353"/>
      <c r="Q2270" s="353"/>
      <c r="R2270" s="353"/>
      <c r="S2270" s="353"/>
      <c r="T2270" s="353"/>
      <c r="U2270" s="353"/>
      <c r="V2270" s="353"/>
      <c r="W2270" s="353"/>
      <c r="X2270" s="353"/>
      <c r="Y2270" s="353"/>
      <c r="Z2270" s="353"/>
      <c r="AA2270" s="353"/>
      <c r="AB2270" s="353"/>
      <c r="AC2270" s="353"/>
      <c r="AD2270" s="353"/>
      <c r="AE2270" s="353"/>
      <c r="AF2270" s="353"/>
      <c r="AG2270" s="353"/>
      <c r="AH2270" s="229"/>
      <c r="AI2270" s="229"/>
      <c r="AJ2270" s="229"/>
      <c r="AK2270" s="229"/>
      <c r="AL2270" s="229"/>
      <c r="AM2270" s="229"/>
      <c r="AN2270" s="229"/>
      <c r="AO2270" s="229"/>
      <c r="AP2270" s="229"/>
      <c r="AQ2270" s="229"/>
      <c r="AR2270" s="229"/>
      <c r="AS2270" s="229"/>
    </row>
    <row r="2271" spans="3:45" ht="12.75" hidden="1" customHeight="1">
      <c r="C2271" s="723" t="s">
        <v>285</v>
      </c>
      <c r="D2271" s="723"/>
      <c r="E2271" s="723"/>
      <c r="F2271" s="723"/>
      <c r="G2271" s="254" t="s">
        <v>1450</v>
      </c>
      <c r="H2271" s="254"/>
      <c r="I2271" s="254"/>
      <c r="J2271" s="254"/>
      <c r="K2271" s="254"/>
      <c r="L2271" s="254"/>
      <c r="M2271" s="254"/>
      <c r="N2271" s="254"/>
      <c r="O2271" s="254"/>
      <c r="P2271" s="254"/>
      <c r="Q2271" s="254"/>
      <c r="R2271" s="254"/>
      <c r="S2271" s="254"/>
      <c r="T2271" s="254"/>
      <c r="U2271" s="254"/>
      <c r="V2271" s="254"/>
      <c r="W2271" s="254"/>
      <c r="X2271" s="254"/>
      <c r="Y2271" s="254"/>
      <c r="Z2271" s="254"/>
      <c r="AA2271" s="254"/>
      <c r="AB2271" s="254"/>
      <c r="AC2271" s="254"/>
      <c r="AD2271" s="254"/>
      <c r="AE2271" s="254"/>
      <c r="AF2271" s="254"/>
      <c r="AG2271" s="254"/>
      <c r="AH2271" s="721"/>
      <c r="AI2271" s="721"/>
      <c r="AJ2271" s="721"/>
      <c r="AK2271" s="721"/>
      <c r="AL2271" s="721"/>
      <c r="AM2271" s="721"/>
      <c r="AN2271" s="721"/>
      <c r="AO2271" s="721"/>
      <c r="AP2271" s="721"/>
      <c r="AQ2271" s="721"/>
      <c r="AR2271" s="721"/>
      <c r="AS2271" s="721"/>
    </row>
    <row r="2272" spans="3:45" ht="12.75" hidden="1" customHeight="1">
      <c r="C2272" s="723"/>
      <c r="D2272" s="723"/>
      <c r="E2272" s="723"/>
      <c r="F2272" s="723"/>
      <c r="G2272" s="254"/>
      <c r="H2272" s="254"/>
      <c r="I2272" s="254"/>
      <c r="J2272" s="254"/>
      <c r="K2272" s="254"/>
      <c r="L2272" s="254"/>
      <c r="M2272" s="254"/>
      <c r="N2272" s="254"/>
      <c r="O2272" s="254"/>
      <c r="P2272" s="254"/>
      <c r="Q2272" s="254"/>
      <c r="R2272" s="254"/>
      <c r="S2272" s="254"/>
      <c r="T2272" s="254"/>
      <c r="U2272" s="254"/>
      <c r="V2272" s="254"/>
      <c r="W2272" s="254"/>
      <c r="X2272" s="254"/>
      <c r="Y2272" s="254"/>
      <c r="Z2272" s="254"/>
      <c r="AA2272" s="254"/>
      <c r="AB2272" s="254"/>
      <c r="AC2272" s="254"/>
      <c r="AD2272" s="254"/>
      <c r="AE2272" s="254"/>
      <c r="AF2272" s="254"/>
      <c r="AG2272" s="254"/>
      <c r="AH2272" s="721"/>
      <c r="AI2272" s="721"/>
      <c r="AJ2272" s="721"/>
      <c r="AK2272" s="721"/>
      <c r="AL2272" s="721"/>
      <c r="AM2272" s="721"/>
      <c r="AN2272" s="721"/>
      <c r="AO2272" s="721"/>
      <c r="AP2272" s="721"/>
      <c r="AQ2272" s="721"/>
      <c r="AR2272" s="721"/>
      <c r="AS2272" s="721"/>
    </row>
    <row r="2273" spans="3:45" ht="12.75" hidden="1" customHeight="1">
      <c r="C2273" s="724" t="s">
        <v>1451</v>
      </c>
      <c r="D2273" s="724"/>
      <c r="E2273" s="724"/>
      <c r="F2273" s="724"/>
      <c r="G2273" s="755" t="s">
        <v>1452</v>
      </c>
      <c r="H2273" s="755"/>
      <c r="I2273" s="755"/>
      <c r="J2273" s="755"/>
      <c r="K2273" s="755"/>
      <c r="L2273" s="755"/>
      <c r="M2273" s="755"/>
      <c r="N2273" s="755"/>
      <c r="O2273" s="755"/>
      <c r="P2273" s="755"/>
      <c r="Q2273" s="755"/>
      <c r="R2273" s="755"/>
      <c r="S2273" s="755"/>
      <c r="T2273" s="755"/>
      <c r="U2273" s="755"/>
      <c r="V2273" s="755"/>
      <c r="W2273" s="755"/>
      <c r="X2273" s="755"/>
      <c r="Y2273" s="755"/>
      <c r="Z2273" s="755"/>
      <c r="AA2273" s="755"/>
      <c r="AB2273" s="755"/>
      <c r="AC2273" s="755"/>
      <c r="AD2273" s="755"/>
      <c r="AE2273" s="755"/>
      <c r="AF2273" s="755"/>
      <c r="AG2273" s="755"/>
      <c r="AH2273" s="375"/>
      <c r="AI2273" s="375"/>
      <c r="AJ2273" s="375"/>
      <c r="AK2273" s="375"/>
      <c r="AL2273" s="375"/>
      <c r="AM2273" s="375"/>
      <c r="AN2273" s="375"/>
      <c r="AO2273" s="375"/>
      <c r="AP2273" s="375"/>
      <c r="AQ2273" s="375"/>
      <c r="AR2273" s="375"/>
      <c r="AS2273" s="375"/>
    </row>
    <row r="2274" spans="3:45" ht="12.75" hidden="1" customHeight="1">
      <c r="C2274" s="742" t="s">
        <v>286</v>
      </c>
      <c r="D2274" s="742"/>
      <c r="E2274" s="742"/>
      <c r="F2274" s="742"/>
      <c r="G2274" s="735" t="s">
        <v>1453</v>
      </c>
      <c r="H2274" s="735"/>
      <c r="I2274" s="735"/>
      <c r="J2274" s="735"/>
      <c r="K2274" s="735"/>
      <c r="L2274" s="735"/>
      <c r="M2274" s="735"/>
      <c r="N2274" s="735"/>
      <c r="O2274" s="735"/>
      <c r="P2274" s="735"/>
      <c r="Q2274" s="735"/>
      <c r="R2274" s="735"/>
      <c r="S2274" s="735"/>
      <c r="T2274" s="735"/>
      <c r="U2274" s="735"/>
      <c r="V2274" s="735"/>
      <c r="W2274" s="735"/>
      <c r="X2274" s="735"/>
      <c r="Y2274" s="735"/>
      <c r="Z2274" s="735"/>
      <c r="AA2274" s="735"/>
      <c r="AB2274" s="735"/>
      <c r="AC2274" s="735"/>
      <c r="AD2274" s="735"/>
      <c r="AE2274" s="735"/>
      <c r="AF2274" s="735"/>
      <c r="AG2274" s="735"/>
      <c r="AH2274" s="777">
        <f>SUM(AH2276:AM2291)</f>
        <v>-500898</v>
      </c>
      <c r="AI2274" s="777"/>
      <c r="AJ2274" s="777"/>
      <c r="AK2274" s="777"/>
      <c r="AL2274" s="777"/>
      <c r="AM2274" s="777"/>
      <c r="AN2274" s="777">
        <f>SUM(AN2276:AS2291)</f>
        <v>-500898</v>
      </c>
      <c r="AO2274" s="777"/>
      <c r="AP2274" s="777"/>
      <c r="AQ2274" s="777"/>
      <c r="AR2274" s="777"/>
      <c r="AS2274" s="777"/>
    </row>
    <row r="2275" spans="3:45" ht="12.75" hidden="1" customHeight="1">
      <c r="C2275" s="744"/>
      <c r="D2275" s="744"/>
      <c r="E2275" s="744"/>
      <c r="F2275" s="744"/>
      <c r="G2275" s="737"/>
      <c r="H2275" s="737"/>
      <c r="I2275" s="737"/>
      <c r="J2275" s="737"/>
      <c r="K2275" s="737"/>
      <c r="L2275" s="737"/>
      <c r="M2275" s="737"/>
      <c r="N2275" s="737"/>
      <c r="O2275" s="737"/>
      <c r="P2275" s="737"/>
      <c r="Q2275" s="737"/>
      <c r="R2275" s="737"/>
      <c r="S2275" s="737"/>
      <c r="T2275" s="737"/>
      <c r="U2275" s="737"/>
      <c r="V2275" s="737"/>
      <c r="W2275" s="737"/>
      <c r="X2275" s="737"/>
      <c r="Y2275" s="737"/>
      <c r="Z2275" s="737"/>
      <c r="AA2275" s="737"/>
      <c r="AB2275" s="737"/>
      <c r="AC2275" s="737"/>
      <c r="AD2275" s="737"/>
      <c r="AE2275" s="737"/>
      <c r="AF2275" s="737"/>
      <c r="AG2275" s="737"/>
      <c r="AH2275" s="778"/>
      <c r="AI2275" s="778"/>
      <c r="AJ2275" s="778"/>
      <c r="AK2275" s="778"/>
      <c r="AL2275" s="778"/>
      <c r="AM2275" s="778"/>
      <c r="AN2275" s="778"/>
      <c r="AO2275" s="778"/>
      <c r="AP2275" s="778"/>
      <c r="AQ2275" s="778"/>
      <c r="AR2275" s="778"/>
      <c r="AS2275" s="778"/>
    </row>
    <row r="2276" spans="3:45" ht="12.75" hidden="1" customHeight="1">
      <c r="C2276" s="247" t="s">
        <v>287</v>
      </c>
      <c r="D2276" s="247"/>
      <c r="E2276" s="247"/>
      <c r="F2276" s="247"/>
      <c r="G2276" s="727" t="s">
        <v>1114</v>
      </c>
      <c r="H2276" s="727"/>
      <c r="I2276" s="727"/>
      <c r="J2276" s="727"/>
      <c r="K2276" s="727"/>
      <c r="L2276" s="727"/>
      <c r="M2276" s="727"/>
      <c r="N2276" s="727"/>
      <c r="O2276" s="727"/>
      <c r="P2276" s="727"/>
      <c r="Q2276" s="727"/>
      <c r="R2276" s="727"/>
      <c r="S2276" s="727"/>
      <c r="T2276" s="727"/>
      <c r="U2276" s="727"/>
      <c r="V2276" s="727"/>
      <c r="W2276" s="727"/>
      <c r="X2276" s="727"/>
      <c r="Y2276" s="727"/>
      <c r="Z2276" s="727"/>
      <c r="AA2276" s="727"/>
      <c r="AB2276" s="727"/>
      <c r="AC2276" s="727"/>
      <c r="AD2276" s="727"/>
      <c r="AE2276" s="727"/>
      <c r="AF2276" s="727"/>
      <c r="AG2276" s="727"/>
      <c r="AH2276" s="250"/>
      <c r="AI2276" s="250"/>
      <c r="AJ2276" s="250"/>
      <c r="AK2276" s="250"/>
      <c r="AL2276" s="250"/>
      <c r="AM2276" s="250"/>
      <c r="AN2276" s="250"/>
      <c r="AO2276" s="250"/>
      <c r="AP2276" s="250"/>
      <c r="AQ2276" s="250"/>
      <c r="AR2276" s="250"/>
      <c r="AS2276" s="250"/>
    </row>
    <row r="2277" spans="3:45" ht="12.75" hidden="1" customHeight="1">
      <c r="C2277" s="723" t="s">
        <v>288</v>
      </c>
      <c r="D2277" s="723"/>
      <c r="E2277" s="723"/>
      <c r="F2277" s="723"/>
      <c r="G2277" s="353" t="s">
        <v>1116</v>
      </c>
      <c r="H2277" s="353"/>
      <c r="I2277" s="353"/>
      <c r="J2277" s="353"/>
      <c r="K2277" s="353"/>
      <c r="L2277" s="353"/>
      <c r="M2277" s="353"/>
      <c r="N2277" s="353"/>
      <c r="O2277" s="353"/>
      <c r="P2277" s="353"/>
      <c r="Q2277" s="353"/>
      <c r="R2277" s="353"/>
      <c r="S2277" s="353"/>
      <c r="T2277" s="353"/>
      <c r="U2277" s="353"/>
      <c r="V2277" s="353"/>
      <c r="W2277" s="353"/>
      <c r="X2277" s="353"/>
      <c r="Y2277" s="353"/>
      <c r="Z2277" s="353"/>
      <c r="AA2277" s="353"/>
      <c r="AB2277" s="353"/>
      <c r="AC2277" s="353"/>
      <c r="AD2277" s="353"/>
      <c r="AE2277" s="353"/>
      <c r="AF2277" s="353"/>
      <c r="AG2277" s="353"/>
      <c r="AH2277" s="229"/>
      <c r="AI2277" s="229"/>
      <c r="AJ2277" s="229"/>
      <c r="AK2277" s="229"/>
      <c r="AL2277" s="229"/>
      <c r="AM2277" s="229"/>
      <c r="AN2277" s="229"/>
      <c r="AO2277" s="229"/>
      <c r="AP2277" s="229"/>
      <c r="AQ2277" s="229"/>
      <c r="AR2277" s="229"/>
      <c r="AS2277" s="229"/>
    </row>
    <row r="2278" spans="3:45" ht="12.75" hidden="1" customHeight="1">
      <c r="C2278" s="723" t="s">
        <v>289</v>
      </c>
      <c r="D2278" s="723"/>
      <c r="E2278" s="723"/>
      <c r="F2278" s="723"/>
      <c r="G2278" s="254" t="s">
        <v>1487</v>
      </c>
      <c r="H2278" s="254"/>
      <c r="I2278" s="254"/>
      <c r="J2278" s="254"/>
      <c r="K2278" s="254"/>
      <c r="L2278" s="254"/>
      <c r="M2278" s="254"/>
      <c r="N2278" s="254"/>
      <c r="O2278" s="254"/>
      <c r="P2278" s="254"/>
      <c r="Q2278" s="254"/>
      <c r="R2278" s="254"/>
      <c r="S2278" s="254"/>
      <c r="T2278" s="254"/>
      <c r="U2278" s="254"/>
      <c r="V2278" s="254"/>
      <c r="W2278" s="254"/>
      <c r="X2278" s="254"/>
      <c r="Y2278" s="254"/>
      <c r="Z2278" s="254"/>
      <c r="AA2278" s="254"/>
      <c r="AB2278" s="254"/>
      <c r="AC2278" s="254"/>
      <c r="AD2278" s="254"/>
      <c r="AE2278" s="254"/>
      <c r="AF2278" s="254"/>
      <c r="AG2278" s="254"/>
      <c r="AH2278" s="721"/>
      <c r="AI2278" s="721"/>
      <c r="AJ2278" s="721"/>
      <c r="AK2278" s="721"/>
      <c r="AL2278" s="721"/>
      <c r="AM2278" s="721"/>
      <c r="AN2278" s="721"/>
      <c r="AO2278" s="721"/>
      <c r="AP2278" s="721"/>
      <c r="AQ2278" s="721"/>
      <c r="AR2278" s="721"/>
      <c r="AS2278" s="721"/>
    </row>
    <row r="2279" spans="3:45" ht="12.75" hidden="1" customHeight="1">
      <c r="C2279" s="723"/>
      <c r="D2279" s="723"/>
      <c r="E2279" s="723"/>
      <c r="F2279" s="723"/>
      <c r="G2279" s="254"/>
      <c r="H2279" s="254"/>
      <c r="I2279" s="254"/>
      <c r="J2279" s="254"/>
      <c r="K2279" s="254"/>
      <c r="L2279" s="254"/>
      <c r="M2279" s="254"/>
      <c r="N2279" s="254"/>
      <c r="O2279" s="254"/>
      <c r="P2279" s="254"/>
      <c r="Q2279" s="254"/>
      <c r="R2279" s="254"/>
      <c r="S2279" s="254"/>
      <c r="T2279" s="254"/>
      <c r="U2279" s="254"/>
      <c r="V2279" s="254"/>
      <c r="W2279" s="254"/>
      <c r="X2279" s="254"/>
      <c r="Y2279" s="254"/>
      <c r="Z2279" s="254"/>
      <c r="AA2279" s="254"/>
      <c r="AB2279" s="254"/>
      <c r="AC2279" s="254"/>
      <c r="AD2279" s="254"/>
      <c r="AE2279" s="254"/>
      <c r="AF2279" s="254"/>
      <c r="AG2279" s="254"/>
      <c r="AH2279" s="721"/>
      <c r="AI2279" s="721"/>
      <c r="AJ2279" s="721"/>
      <c r="AK2279" s="721"/>
      <c r="AL2279" s="721"/>
      <c r="AM2279" s="721"/>
      <c r="AN2279" s="721"/>
      <c r="AO2279" s="721"/>
      <c r="AP2279" s="721"/>
      <c r="AQ2279" s="721"/>
      <c r="AR2279" s="721"/>
      <c r="AS2279" s="721"/>
    </row>
    <row r="2280" spans="3:45" ht="15.75" hidden="1" customHeight="1">
      <c r="C2280" s="723" t="s">
        <v>290</v>
      </c>
      <c r="D2280" s="723"/>
      <c r="E2280" s="723"/>
      <c r="F2280" s="723"/>
      <c r="G2280" s="728" t="s">
        <v>1454</v>
      </c>
      <c r="H2280" s="729"/>
      <c r="I2280" s="729"/>
      <c r="J2280" s="729"/>
      <c r="K2280" s="729"/>
      <c r="L2280" s="729"/>
      <c r="M2280" s="729"/>
      <c r="N2280" s="729"/>
      <c r="O2280" s="729"/>
      <c r="P2280" s="729"/>
      <c r="Q2280" s="729"/>
      <c r="R2280" s="729"/>
      <c r="S2280" s="729"/>
      <c r="T2280" s="729"/>
      <c r="U2280" s="729"/>
      <c r="V2280" s="729"/>
      <c r="W2280" s="729"/>
      <c r="X2280" s="729"/>
      <c r="Y2280" s="729"/>
      <c r="Z2280" s="729"/>
      <c r="AA2280" s="729"/>
      <c r="AB2280" s="729"/>
      <c r="AC2280" s="729"/>
      <c r="AD2280" s="729"/>
      <c r="AE2280" s="729"/>
      <c r="AF2280" s="729"/>
      <c r="AG2280" s="730"/>
      <c r="AH2280" s="721"/>
      <c r="AI2280" s="721"/>
      <c r="AJ2280" s="721"/>
      <c r="AK2280" s="721"/>
      <c r="AL2280" s="721"/>
      <c r="AM2280" s="721"/>
      <c r="AN2280" s="721"/>
      <c r="AO2280" s="721"/>
      <c r="AP2280" s="721"/>
      <c r="AQ2280" s="721"/>
      <c r="AR2280" s="721"/>
      <c r="AS2280" s="721"/>
    </row>
    <row r="2281" spans="3:45" ht="18" hidden="1" customHeight="1">
      <c r="C2281" s="723"/>
      <c r="D2281" s="723"/>
      <c r="E2281" s="723"/>
      <c r="F2281" s="723"/>
      <c r="G2281" s="731"/>
      <c r="H2281" s="732"/>
      <c r="I2281" s="732"/>
      <c r="J2281" s="732"/>
      <c r="K2281" s="732"/>
      <c r="L2281" s="732"/>
      <c r="M2281" s="732"/>
      <c r="N2281" s="732"/>
      <c r="O2281" s="732"/>
      <c r="P2281" s="732"/>
      <c r="Q2281" s="732"/>
      <c r="R2281" s="732"/>
      <c r="S2281" s="732"/>
      <c r="T2281" s="732"/>
      <c r="U2281" s="732"/>
      <c r="V2281" s="732"/>
      <c r="W2281" s="732"/>
      <c r="X2281" s="732"/>
      <c r="Y2281" s="732"/>
      <c r="Z2281" s="732"/>
      <c r="AA2281" s="732"/>
      <c r="AB2281" s="732"/>
      <c r="AC2281" s="732"/>
      <c r="AD2281" s="732"/>
      <c r="AE2281" s="732"/>
      <c r="AF2281" s="732"/>
      <c r="AG2281" s="733"/>
      <c r="AH2281" s="721"/>
      <c r="AI2281" s="721"/>
      <c r="AJ2281" s="721"/>
      <c r="AK2281" s="721"/>
      <c r="AL2281" s="721"/>
      <c r="AM2281" s="721"/>
      <c r="AN2281" s="721"/>
      <c r="AO2281" s="721"/>
      <c r="AP2281" s="721"/>
      <c r="AQ2281" s="721"/>
      <c r="AR2281" s="721"/>
      <c r="AS2281" s="721"/>
    </row>
    <row r="2282" spans="3:45" ht="12.75" hidden="1" customHeight="1">
      <c r="C2282" s="723" t="s">
        <v>291</v>
      </c>
      <c r="D2282" s="723"/>
      <c r="E2282" s="723"/>
      <c r="F2282" s="723"/>
      <c r="G2282" s="353" t="s">
        <v>1122</v>
      </c>
      <c r="H2282" s="353"/>
      <c r="I2282" s="353"/>
      <c r="J2282" s="353"/>
      <c r="K2282" s="353"/>
      <c r="L2282" s="353"/>
      <c r="M2282" s="353"/>
      <c r="N2282" s="353"/>
      <c r="O2282" s="353"/>
      <c r="P2282" s="353"/>
      <c r="Q2282" s="353"/>
      <c r="R2282" s="353"/>
      <c r="S2282" s="353"/>
      <c r="T2282" s="353"/>
      <c r="U2282" s="353"/>
      <c r="V2282" s="353"/>
      <c r="W2282" s="353"/>
      <c r="X2282" s="353"/>
      <c r="Y2282" s="353"/>
      <c r="Z2282" s="353"/>
      <c r="AA2282" s="353"/>
      <c r="AB2282" s="353"/>
      <c r="AC2282" s="353"/>
      <c r="AD2282" s="353"/>
      <c r="AE2282" s="353"/>
      <c r="AF2282" s="353"/>
      <c r="AG2282" s="353"/>
      <c r="AH2282" s="229"/>
      <c r="AI2282" s="229"/>
      <c r="AJ2282" s="229"/>
      <c r="AK2282" s="229"/>
      <c r="AL2282" s="229"/>
      <c r="AM2282" s="229"/>
      <c r="AN2282" s="229"/>
      <c r="AO2282" s="229"/>
      <c r="AP2282" s="229"/>
      <c r="AQ2282" s="229"/>
      <c r="AR2282" s="229"/>
      <c r="AS2282" s="229"/>
    </row>
    <row r="2283" spans="3:45" ht="12.75" hidden="1" customHeight="1">
      <c r="C2283" s="723" t="s">
        <v>292</v>
      </c>
      <c r="D2283" s="723"/>
      <c r="E2283" s="723"/>
      <c r="F2283" s="723"/>
      <c r="G2283" s="353" t="s">
        <v>1124</v>
      </c>
      <c r="H2283" s="353"/>
      <c r="I2283" s="353"/>
      <c r="J2283" s="353"/>
      <c r="K2283" s="353"/>
      <c r="L2283" s="353"/>
      <c r="M2283" s="353"/>
      <c r="N2283" s="353"/>
      <c r="O2283" s="353"/>
      <c r="P2283" s="353"/>
      <c r="Q2283" s="353"/>
      <c r="R2283" s="353"/>
      <c r="S2283" s="353"/>
      <c r="T2283" s="353"/>
      <c r="U2283" s="353"/>
      <c r="V2283" s="353"/>
      <c r="W2283" s="353"/>
      <c r="X2283" s="353"/>
      <c r="Y2283" s="353"/>
      <c r="Z2283" s="353"/>
      <c r="AA2283" s="353"/>
      <c r="AB2283" s="353"/>
      <c r="AC2283" s="353"/>
      <c r="AD2283" s="353"/>
      <c r="AE2283" s="353"/>
      <c r="AF2283" s="353"/>
      <c r="AG2283" s="353"/>
      <c r="AH2283" s="229"/>
      <c r="AI2283" s="229"/>
      <c r="AJ2283" s="229"/>
      <c r="AK2283" s="229"/>
      <c r="AL2283" s="229"/>
      <c r="AM2283" s="229"/>
      <c r="AN2283" s="229"/>
      <c r="AO2283" s="229"/>
      <c r="AP2283" s="229"/>
      <c r="AQ2283" s="229"/>
      <c r="AR2283" s="229"/>
      <c r="AS2283" s="229"/>
    </row>
    <row r="2284" spans="3:45" ht="12.75" hidden="1" customHeight="1">
      <c r="C2284" s="723" t="s">
        <v>293</v>
      </c>
      <c r="D2284" s="723"/>
      <c r="E2284" s="723"/>
      <c r="F2284" s="723"/>
      <c r="G2284" s="254" t="s">
        <v>1455</v>
      </c>
      <c r="H2284" s="254"/>
      <c r="I2284" s="254"/>
      <c r="J2284" s="254"/>
      <c r="K2284" s="254"/>
      <c r="L2284" s="254"/>
      <c r="M2284" s="254"/>
      <c r="N2284" s="254"/>
      <c r="O2284" s="254"/>
      <c r="P2284" s="254"/>
      <c r="Q2284" s="254"/>
      <c r="R2284" s="254"/>
      <c r="S2284" s="254"/>
      <c r="T2284" s="254"/>
      <c r="U2284" s="254"/>
      <c r="V2284" s="254"/>
      <c r="W2284" s="254"/>
      <c r="X2284" s="254"/>
      <c r="Y2284" s="254"/>
      <c r="Z2284" s="254"/>
      <c r="AA2284" s="254"/>
      <c r="AB2284" s="254"/>
      <c r="AC2284" s="254"/>
      <c r="AD2284" s="254"/>
      <c r="AE2284" s="254"/>
      <c r="AF2284" s="254"/>
      <c r="AG2284" s="254"/>
      <c r="AH2284" s="721">
        <v>-500898</v>
      </c>
      <c r="AI2284" s="721"/>
      <c r="AJ2284" s="721"/>
      <c r="AK2284" s="721"/>
      <c r="AL2284" s="721"/>
      <c r="AM2284" s="721"/>
      <c r="AN2284" s="721">
        <v>-500898</v>
      </c>
      <c r="AO2284" s="721"/>
      <c r="AP2284" s="721"/>
      <c r="AQ2284" s="721"/>
      <c r="AR2284" s="721"/>
      <c r="AS2284" s="721"/>
    </row>
    <row r="2285" spans="3:45" ht="12.75" hidden="1" customHeight="1">
      <c r="C2285" s="723"/>
      <c r="D2285" s="723"/>
      <c r="E2285" s="723"/>
      <c r="F2285" s="723"/>
      <c r="G2285" s="254"/>
      <c r="H2285" s="254"/>
      <c r="I2285" s="254"/>
      <c r="J2285" s="254"/>
      <c r="K2285" s="254"/>
      <c r="L2285" s="254"/>
      <c r="M2285" s="254"/>
      <c r="N2285" s="254"/>
      <c r="O2285" s="254"/>
      <c r="P2285" s="254"/>
      <c r="Q2285" s="254"/>
      <c r="R2285" s="254"/>
      <c r="S2285" s="254"/>
      <c r="T2285" s="254"/>
      <c r="U2285" s="254"/>
      <c r="V2285" s="254"/>
      <c r="W2285" s="254"/>
      <c r="X2285" s="254"/>
      <c r="Y2285" s="254"/>
      <c r="Z2285" s="254"/>
      <c r="AA2285" s="254"/>
      <c r="AB2285" s="254"/>
      <c r="AC2285" s="254"/>
      <c r="AD2285" s="254"/>
      <c r="AE2285" s="254"/>
      <c r="AF2285" s="254"/>
      <c r="AG2285" s="254"/>
      <c r="AH2285" s="721"/>
      <c r="AI2285" s="721"/>
      <c r="AJ2285" s="721"/>
      <c r="AK2285" s="721"/>
      <c r="AL2285" s="721"/>
      <c r="AM2285" s="721"/>
      <c r="AN2285" s="721"/>
      <c r="AO2285" s="721"/>
      <c r="AP2285" s="721"/>
      <c r="AQ2285" s="721"/>
      <c r="AR2285" s="721"/>
      <c r="AS2285" s="721"/>
    </row>
    <row r="2286" spans="3:45" ht="12.75" hidden="1" customHeight="1">
      <c r="C2286" s="723" t="s">
        <v>294</v>
      </c>
      <c r="D2286" s="723"/>
      <c r="E2286" s="723"/>
      <c r="F2286" s="723"/>
      <c r="G2286" s="254" t="s">
        <v>1456</v>
      </c>
      <c r="H2286" s="254"/>
      <c r="I2286" s="254"/>
      <c r="J2286" s="254"/>
      <c r="K2286" s="254"/>
      <c r="L2286" s="254"/>
      <c r="M2286" s="254"/>
      <c r="N2286" s="254"/>
      <c r="O2286" s="254"/>
      <c r="P2286" s="254"/>
      <c r="Q2286" s="254"/>
      <c r="R2286" s="254"/>
      <c r="S2286" s="254"/>
      <c r="T2286" s="254"/>
      <c r="U2286" s="254"/>
      <c r="V2286" s="254"/>
      <c r="W2286" s="254"/>
      <c r="X2286" s="254"/>
      <c r="Y2286" s="254"/>
      <c r="Z2286" s="254"/>
      <c r="AA2286" s="254"/>
      <c r="AB2286" s="254"/>
      <c r="AC2286" s="254"/>
      <c r="AD2286" s="254"/>
      <c r="AE2286" s="254"/>
      <c r="AF2286" s="254"/>
      <c r="AG2286" s="254"/>
      <c r="AH2286" s="507"/>
      <c r="AI2286" s="507"/>
      <c r="AJ2286" s="507"/>
      <c r="AK2286" s="507"/>
      <c r="AL2286" s="507"/>
      <c r="AM2286" s="507"/>
      <c r="AN2286" s="507"/>
      <c r="AO2286" s="507"/>
      <c r="AP2286" s="507"/>
      <c r="AQ2286" s="507"/>
      <c r="AR2286" s="507"/>
      <c r="AS2286" s="507"/>
    </row>
    <row r="2287" spans="3:45" ht="12.75" hidden="1" customHeight="1">
      <c r="C2287" s="723"/>
      <c r="D2287" s="723"/>
      <c r="E2287" s="723"/>
      <c r="F2287" s="723"/>
      <c r="G2287" s="254"/>
      <c r="H2287" s="254"/>
      <c r="I2287" s="254"/>
      <c r="J2287" s="254"/>
      <c r="K2287" s="254"/>
      <c r="L2287" s="254"/>
      <c r="M2287" s="254"/>
      <c r="N2287" s="254"/>
      <c r="O2287" s="254"/>
      <c r="P2287" s="254"/>
      <c r="Q2287" s="254"/>
      <c r="R2287" s="254"/>
      <c r="S2287" s="254"/>
      <c r="T2287" s="254"/>
      <c r="U2287" s="254"/>
      <c r="V2287" s="254"/>
      <c r="W2287" s="254"/>
      <c r="X2287" s="254"/>
      <c r="Y2287" s="254"/>
      <c r="Z2287" s="254"/>
      <c r="AA2287" s="254"/>
      <c r="AB2287" s="254"/>
      <c r="AC2287" s="254"/>
      <c r="AD2287" s="254"/>
      <c r="AE2287" s="254"/>
      <c r="AF2287" s="254"/>
      <c r="AG2287" s="254"/>
      <c r="AH2287" s="507"/>
      <c r="AI2287" s="507"/>
      <c r="AJ2287" s="507"/>
      <c r="AK2287" s="507"/>
      <c r="AL2287" s="507"/>
      <c r="AM2287" s="507"/>
      <c r="AN2287" s="507"/>
      <c r="AO2287" s="507"/>
      <c r="AP2287" s="507"/>
      <c r="AQ2287" s="507"/>
      <c r="AR2287" s="507"/>
      <c r="AS2287" s="507"/>
    </row>
    <row r="2288" spans="3:45" ht="12.75" hidden="1" customHeight="1">
      <c r="C2288" s="723"/>
      <c r="D2288" s="723"/>
      <c r="E2288" s="723"/>
      <c r="F2288" s="723"/>
      <c r="G2288" s="254"/>
      <c r="H2288" s="254"/>
      <c r="I2288" s="254"/>
      <c r="J2288" s="254"/>
      <c r="K2288" s="254"/>
      <c r="L2288" s="254"/>
      <c r="M2288" s="254"/>
      <c r="N2288" s="254"/>
      <c r="O2288" s="254"/>
      <c r="P2288" s="254"/>
      <c r="Q2288" s="254"/>
      <c r="R2288" s="254"/>
      <c r="S2288" s="254"/>
      <c r="T2288" s="254"/>
      <c r="U2288" s="254"/>
      <c r="V2288" s="254"/>
      <c r="W2288" s="254"/>
      <c r="X2288" s="254"/>
      <c r="Y2288" s="254"/>
      <c r="Z2288" s="254"/>
      <c r="AA2288" s="254"/>
      <c r="AB2288" s="254"/>
      <c r="AC2288" s="254"/>
      <c r="AD2288" s="254"/>
      <c r="AE2288" s="254"/>
      <c r="AF2288" s="254"/>
      <c r="AG2288" s="254"/>
      <c r="AH2288" s="507"/>
      <c r="AI2288" s="507"/>
      <c r="AJ2288" s="507"/>
      <c r="AK2288" s="507"/>
      <c r="AL2288" s="507"/>
      <c r="AM2288" s="507"/>
      <c r="AN2288" s="507"/>
      <c r="AO2288" s="507"/>
      <c r="AP2288" s="507"/>
      <c r="AQ2288" s="507"/>
      <c r="AR2288" s="507"/>
      <c r="AS2288" s="507"/>
    </row>
    <row r="2289" spans="3:45" ht="12.75" hidden="1" customHeight="1">
      <c r="C2289" s="723" t="s">
        <v>295</v>
      </c>
      <c r="D2289" s="723"/>
      <c r="E2289" s="723"/>
      <c r="F2289" s="723"/>
      <c r="G2289" s="254" t="s">
        <v>1457</v>
      </c>
      <c r="H2289" s="254"/>
      <c r="I2289" s="254"/>
      <c r="J2289" s="254"/>
      <c r="K2289" s="254"/>
      <c r="L2289" s="254"/>
      <c r="M2289" s="254"/>
      <c r="N2289" s="254"/>
      <c r="O2289" s="254"/>
      <c r="P2289" s="254"/>
      <c r="Q2289" s="254"/>
      <c r="R2289" s="254"/>
      <c r="S2289" s="254"/>
      <c r="T2289" s="254"/>
      <c r="U2289" s="254"/>
      <c r="V2289" s="254"/>
      <c r="W2289" s="254"/>
      <c r="X2289" s="254"/>
      <c r="Y2289" s="254"/>
      <c r="Z2289" s="254"/>
      <c r="AA2289" s="254"/>
      <c r="AB2289" s="254"/>
      <c r="AC2289" s="254"/>
      <c r="AD2289" s="254"/>
      <c r="AE2289" s="254"/>
      <c r="AF2289" s="254"/>
      <c r="AG2289" s="254"/>
      <c r="AH2289" s="507"/>
      <c r="AI2289" s="507"/>
      <c r="AJ2289" s="507"/>
      <c r="AK2289" s="507"/>
      <c r="AL2289" s="507"/>
      <c r="AM2289" s="507"/>
      <c r="AN2289" s="507"/>
      <c r="AO2289" s="507"/>
      <c r="AP2289" s="507"/>
      <c r="AQ2289" s="507"/>
      <c r="AR2289" s="507"/>
      <c r="AS2289" s="507"/>
    </row>
    <row r="2290" spans="3:45" ht="12.75" hidden="1" customHeight="1">
      <c r="C2290" s="723"/>
      <c r="D2290" s="723"/>
      <c r="E2290" s="723"/>
      <c r="F2290" s="723"/>
      <c r="G2290" s="254"/>
      <c r="H2290" s="254"/>
      <c r="I2290" s="254"/>
      <c r="J2290" s="254"/>
      <c r="K2290" s="254"/>
      <c r="L2290" s="254"/>
      <c r="M2290" s="254"/>
      <c r="N2290" s="254"/>
      <c r="O2290" s="254"/>
      <c r="P2290" s="254"/>
      <c r="Q2290" s="254"/>
      <c r="R2290" s="254"/>
      <c r="S2290" s="254"/>
      <c r="T2290" s="254"/>
      <c r="U2290" s="254"/>
      <c r="V2290" s="254"/>
      <c r="W2290" s="254"/>
      <c r="X2290" s="254"/>
      <c r="Y2290" s="254"/>
      <c r="Z2290" s="254"/>
      <c r="AA2290" s="254"/>
      <c r="AB2290" s="254"/>
      <c r="AC2290" s="254"/>
      <c r="AD2290" s="254"/>
      <c r="AE2290" s="254"/>
      <c r="AF2290" s="254"/>
      <c r="AG2290" s="254"/>
      <c r="AH2290" s="507"/>
      <c r="AI2290" s="507"/>
      <c r="AJ2290" s="507"/>
      <c r="AK2290" s="507"/>
      <c r="AL2290" s="507"/>
      <c r="AM2290" s="507"/>
      <c r="AN2290" s="507"/>
      <c r="AO2290" s="507"/>
      <c r="AP2290" s="507"/>
      <c r="AQ2290" s="507"/>
      <c r="AR2290" s="507"/>
      <c r="AS2290" s="507"/>
    </row>
    <row r="2291" spans="3:45" ht="12.75" hidden="1" customHeight="1">
      <c r="C2291" s="767"/>
      <c r="D2291" s="767"/>
      <c r="E2291" s="767"/>
      <c r="F2291" s="767"/>
      <c r="G2291" s="768"/>
      <c r="H2291" s="768"/>
      <c r="I2291" s="768"/>
      <c r="J2291" s="768"/>
      <c r="K2291" s="768"/>
      <c r="L2291" s="768"/>
      <c r="M2291" s="768"/>
      <c r="N2291" s="768"/>
      <c r="O2291" s="768"/>
      <c r="P2291" s="768"/>
      <c r="Q2291" s="768"/>
      <c r="R2291" s="768"/>
      <c r="S2291" s="768"/>
      <c r="T2291" s="768"/>
      <c r="U2291" s="768"/>
      <c r="V2291" s="768"/>
      <c r="W2291" s="768"/>
      <c r="X2291" s="768"/>
      <c r="Y2291" s="768"/>
      <c r="Z2291" s="768"/>
      <c r="AA2291" s="768"/>
      <c r="AB2291" s="768"/>
      <c r="AC2291" s="768"/>
      <c r="AD2291" s="768"/>
      <c r="AE2291" s="768"/>
      <c r="AF2291" s="768"/>
      <c r="AG2291" s="768"/>
      <c r="AH2291" s="779"/>
      <c r="AI2291" s="779"/>
      <c r="AJ2291" s="779"/>
      <c r="AK2291" s="779"/>
      <c r="AL2291" s="779"/>
      <c r="AM2291" s="779"/>
      <c r="AN2291" s="779"/>
      <c r="AO2291" s="779"/>
      <c r="AP2291" s="779"/>
      <c r="AQ2291" s="779"/>
      <c r="AR2291" s="779"/>
      <c r="AS2291" s="779"/>
    </row>
    <row r="2292" spans="3:45" ht="16.5" hidden="1" customHeight="1">
      <c r="C2292" s="247" t="s">
        <v>296</v>
      </c>
      <c r="D2292" s="247"/>
      <c r="E2292" s="247"/>
      <c r="F2292" s="247"/>
      <c r="G2292" s="769" t="s">
        <v>1610</v>
      </c>
      <c r="H2292" s="770"/>
      <c r="I2292" s="770"/>
      <c r="J2292" s="770"/>
      <c r="K2292" s="770"/>
      <c r="L2292" s="770"/>
      <c r="M2292" s="770"/>
      <c r="N2292" s="770"/>
      <c r="O2292" s="770"/>
      <c r="P2292" s="770"/>
      <c r="Q2292" s="770"/>
      <c r="R2292" s="770"/>
      <c r="S2292" s="770"/>
      <c r="T2292" s="770"/>
      <c r="U2292" s="770"/>
      <c r="V2292" s="770"/>
      <c r="W2292" s="770"/>
      <c r="X2292" s="770"/>
      <c r="Y2292" s="770"/>
      <c r="Z2292" s="770"/>
      <c r="AA2292" s="770"/>
      <c r="AB2292" s="770"/>
      <c r="AC2292" s="770"/>
      <c r="AD2292" s="770"/>
      <c r="AE2292" s="770"/>
      <c r="AF2292" s="770"/>
      <c r="AG2292" s="771"/>
      <c r="AH2292" s="250"/>
      <c r="AI2292" s="250"/>
      <c r="AJ2292" s="250"/>
      <c r="AK2292" s="250"/>
      <c r="AL2292" s="250"/>
      <c r="AM2292" s="250"/>
      <c r="AN2292" s="250"/>
      <c r="AO2292" s="250"/>
      <c r="AP2292" s="250"/>
      <c r="AQ2292" s="250"/>
      <c r="AR2292" s="250"/>
      <c r="AS2292" s="250"/>
    </row>
    <row r="2293" spans="3:45" ht="12.75" hidden="1" customHeight="1">
      <c r="C2293" s="723" t="s">
        <v>297</v>
      </c>
      <c r="D2293" s="723"/>
      <c r="E2293" s="723"/>
      <c r="F2293" s="723"/>
      <c r="G2293" s="254" t="s">
        <v>1458</v>
      </c>
      <c r="H2293" s="254"/>
      <c r="I2293" s="254"/>
      <c r="J2293" s="254"/>
      <c r="K2293" s="254"/>
      <c r="L2293" s="254"/>
      <c r="M2293" s="254"/>
      <c r="N2293" s="254"/>
      <c r="O2293" s="254"/>
      <c r="P2293" s="254"/>
      <c r="Q2293" s="254"/>
      <c r="R2293" s="254"/>
      <c r="S2293" s="254"/>
      <c r="T2293" s="254"/>
      <c r="U2293" s="254"/>
      <c r="V2293" s="254"/>
      <c r="W2293" s="254"/>
      <c r="X2293" s="254"/>
      <c r="Y2293" s="254"/>
      <c r="Z2293" s="254"/>
      <c r="AA2293" s="254"/>
      <c r="AB2293" s="254"/>
      <c r="AC2293" s="254"/>
      <c r="AD2293" s="254"/>
      <c r="AE2293" s="254"/>
      <c r="AF2293" s="254"/>
      <c r="AG2293" s="254"/>
      <c r="AH2293" s="721"/>
      <c r="AI2293" s="721"/>
      <c r="AJ2293" s="721"/>
      <c r="AK2293" s="721"/>
      <c r="AL2293" s="721"/>
      <c r="AM2293" s="721"/>
      <c r="AN2293" s="721"/>
      <c r="AO2293" s="721"/>
      <c r="AP2293" s="721"/>
      <c r="AQ2293" s="721"/>
      <c r="AR2293" s="721"/>
      <c r="AS2293" s="721"/>
    </row>
    <row r="2294" spans="3:45" ht="12.75" hidden="1" customHeight="1">
      <c r="C2294" s="723"/>
      <c r="D2294" s="723"/>
      <c r="E2294" s="723"/>
      <c r="F2294" s="723"/>
      <c r="G2294" s="254"/>
      <c r="H2294" s="254"/>
      <c r="I2294" s="254"/>
      <c r="J2294" s="254"/>
      <c r="K2294" s="254"/>
      <c r="L2294" s="254"/>
      <c r="M2294" s="254"/>
      <c r="N2294" s="254"/>
      <c r="O2294" s="254"/>
      <c r="P2294" s="254"/>
      <c r="Q2294" s="254"/>
      <c r="R2294" s="254"/>
      <c r="S2294" s="254"/>
      <c r="T2294" s="254"/>
      <c r="U2294" s="254"/>
      <c r="V2294" s="254"/>
      <c r="W2294" s="254"/>
      <c r="X2294" s="254"/>
      <c r="Y2294" s="254"/>
      <c r="Z2294" s="254"/>
      <c r="AA2294" s="254"/>
      <c r="AB2294" s="254"/>
      <c r="AC2294" s="254"/>
      <c r="AD2294" s="254"/>
      <c r="AE2294" s="254"/>
      <c r="AF2294" s="254"/>
      <c r="AG2294" s="254"/>
      <c r="AH2294" s="721"/>
      <c r="AI2294" s="721"/>
      <c r="AJ2294" s="721"/>
      <c r="AK2294" s="721"/>
      <c r="AL2294" s="721"/>
      <c r="AM2294" s="721"/>
      <c r="AN2294" s="721"/>
      <c r="AO2294" s="721"/>
      <c r="AP2294" s="721"/>
      <c r="AQ2294" s="721"/>
      <c r="AR2294" s="721"/>
      <c r="AS2294" s="721"/>
    </row>
    <row r="2295" spans="3:45" ht="12.75" hidden="1" customHeight="1">
      <c r="C2295" s="723" t="s">
        <v>298</v>
      </c>
      <c r="D2295" s="723"/>
      <c r="E2295" s="723"/>
      <c r="F2295" s="723"/>
      <c r="G2295" s="254" t="s">
        <v>1459</v>
      </c>
      <c r="H2295" s="254"/>
      <c r="I2295" s="254"/>
      <c r="J2295" s="254"/>
      <c r="K2295" s="254"/>
      <c r="L2295" s="254"/>
      <c r="M2295" s="254"/>
      <c r="N2295" s="254"/>
      <c r="O2295" s="254"/>
      <c r="P2295" s="254"/>
      <c r="Q2295" s="254"/>
      <c r="R2295" s="254"/>
      <c r="S2295" s="254"/>
      <c r="T2295" s="254"/>
      <c r="U2295" s="254"/>
      <c r="V2295" s="254"/>
      <c r="W2295" s="254"/>
      <c r="X2295" s="254"/>
      <c r="Y2295" s="254"/>
      <c r="Z2295" s="254"/>
      <c r="AA2295" s="254"/>
      <c r="AB2295" s="254"/>
      <c r="AC2295" s="254"/>
      <c r="AD2295" s="254"/>
      <c r="AE2295" s="254"/>
      <c r="AF2295" s="254"/>
      <c r="AG2295" s="254"/>
      <c r="AH2295" s="721"/>
      <c r="AI2295" s="721"/>
      <c r="AJ2295" s="721"/>
      <c r="AK2295" s="721"/>
      <c r="AL2295" s="721"/>
      <c r="AM2295" s="721"/>
      <c r="AN2295" s="721"/>
      <c r="AO2295" s="721"/>
      <c r="AP2295" s="721"/>
      <c r="AQ2295" s="721"/>
      <c r="AR2295" s="721"/>
      <c r="AS2295" s="721"/>
    </row>
    <row r="2296" spans="3:45" ht="12.75" hidden="1" customHeight="1">
      <c r="C2296" s="723"/>
      <c r="D2296" s="723"/>
      <c r="E2296" s="723"/>
      <c r="F2296" s="723"/>
      <c r="G2296" s="254"/>
      <c r="H2296" s="254"/>
      <c r="I2296" s="254"/>
      <c r="J2296" s="254"/>
      <c r="K2296" s="254"/>
      <c r="L2296" s="254"/>
      <c r="M2296" s="254"/>
      <c r="N2296" s="254"/>
      <c r="O2296" s="254"/>
      <c r="P2296" s="254"/>
      <c r="Q2296" s="254"/>
      <c r="R2296" s="254"/>
      <c r="S2296" s="254"/>
      <c r="T2296" s="254"/>
      <c r="U2296" s="254"/>
      <c r="V2296" s="254"/>
      <c r="W2296" s="254"/>
      <c r="X2296" s="254"/>
      <c r="Y2296" s="254"/>
      <c r="Z2296" s="254"/>
      <c r="AA2296" s="254"/>
      <c r="AB2296" s="254"/>
      <c r="AC2296" s="254"/>
      <c r="AD2296" s="254"/>
      <c r="AE2296" s="254"/>
      <c r="AF2296" s="254"/>
      <c r="AG2296" s="254"/>
      <c r="AH2296" s="721"/>
      <c r="AI2296" s="721"/>
      <c r="AJ2296" s="721"/>
      <c r="AK2296" s="721"/>
      <c r="AL2296" s="721"/>
      <c r="AM2296" s="721"/>
      <c r="AN2296" s="721"/>
      <c r="AO2296" s="721"/>
      <c r="AP2296" s="721"/>
      <c r="AQ2296" s="721"/>
      <c r="AR2296" s="721"/>
      <c r="AS2296" s="721"/>
    </row>
    <row r="2297" spans="3:45" ht="12.75" hidden="1" customHeight="1">
      <c r="C2297" s="723" t="s">
        <v>299</v>
      </c>
      <c r="D2297" s="723"/>
      <c r="E2297" s="723"/>
      <c r="F2297" s="723"/>
      <c r="G2297" s="254" t="s">
        <v>1460</v>
      </c>
      <c r="H2297" s="254"/>
      <c r="I2297" s="254"/>
      <c r="J2297" s="254"/>
      <c r="K2297" s="254"/>
      <c r="L2297" s="254"/>
      <c r="M2297" s="254"/>
      <c r="N2297" s="254"/>
      <c r="O2297" s="254"/>
      <c r="P2297" s="254"/>
      <c r="Q2297" s="254"/>
      <c r="R2297" s="254"/>
      <c r="S2297" s="254"/>
      <c r="T2297" s="254"/>
      <c r="U2297" s="254"/>
      <c r="V2297" s="254"/>
      <c r="W2297" s="254"/>
      <c r="X2297" s="254"/>
      <c r="Y2297" s="254"/>
      <c r="Z2297" s="254"/>
      <c r="AA2297" s="254"/>
      <c r="AB2297" s="254"/>
      <c r="AC2297" s="254"/>
      <c r="AD2297" s="254"/>
      <c r="AE2297" s="254"/>
      <c r="AF2297" s="254"/>
      <c r="AG2297" s="254"/>
      <c r="AH2297" s="721"/>
      <c r="AI2297" s="721"/>
      <c r="AJ2297" s="721"/>
      <c r="AK2297" s="721"/>
      <c r="AL2297" s="721"/>
      <c r="AM2297" s="721"/>
      <c r="AN2297" s="721"/>
      <c r="AO2297" s="721"/>
      <c r="AP2297" s="721"/>
      <c r="AQ2297" s="721"/>
      <c r="AR2297" s="721"/>
      <c r="AS2297" s="721"/>
    </row>
    <row r="2298" spans="3:45" ht="12.75" hidden="1" customHeight="1">
      <c r="C2298" s="723"/>
      <c r="D2298" s="723"/>
      <c r="E2298" s="723"/>
      <c r="F2298" s="723"/>
      <c r="G2298" s="254"/>
      <c r="H2298" s="254"/>
      <c r="I2298" s="254"/>
      <c r="J2298" s="254"/>
      <c r="K2298" s="254"/>
      <c r="L2298" s="254"/>
      <c r="M2298" s="254"/>
      <c r="N2298" s="254"/>
      <c r="O2298" s="254"/>
      <c r="P2298" s="254"/>
      <c r="Q2298" s="254"/>
      <c r="R2298" s="254"/>
      <c r="S2298" s="254"/>
      <c r="T2298" s="254"/>
      <c r="U2298" s="254"/>
      <c r="V2298" s="254"/>
      <c r="W2298" s="254"/>
      <c r="X2298" s="254"/>
      <c r="Y2298" s="254"/>
      <c r="Z2298" s="254"/>
      <c r="AA2298" s="254"/>
      <c r="AB2298" s="254"/>
      <c r="AC2298" s="254"/>
      <c r="AD2298" s="254"/>
      <c r="AE2298" s="254"/>
      <c r="AF2298" s="254"/>
      <c r="AG2298" s="254"/>
      <c r="AH2298" s="721"/>
      <c r="AI2298" s="721"/>
      <c r="AJ2298" s="721"/>
      <c r="AK2298" s="721"/>
      <c r="AL2298" s="721"/>
      <c r="AM2298" s="721"/>
      <c r="AN2298" s="721"/>
      <c r="AO2298" s="721"/>
      <c r="AP2298" s="721"/>
      <c r="AQ2298" s="721"/>
      <c r="AR2298" s="721"/>
      <c r="AS2298" s="721"/>
    </row>
    <row r="2299" spans="3:45" ht="12.75" hidden="1" customHeight="1">
      <c r="C2299" s="723" t="s">
        <v>300</v>
      </c>
      <c r="D2299" s="723"/>
      <c r="E2299" s="723"/>
      <c r="F2299" s="723"/>
      <c r="G2299" s="254" t="s">
        <v>1461</v>
      </c>
      <c r="H2299" s="254"/>
      <c r="I2299" s="254"/>
      <c r="J2299" s="254"/>
      <c r="K2299" s="254"/>
      <c r="L2299" s="254"/>
      <c r="M2299" s="254"/>
      <c r="N2299" s="254"/>
      <c r="O2299" s="254"/>
      <c r="P2299" s="254"/>
      <c r="Q2299" s="254"/>
      <c r="R2299" s="254"/>
      <c r="S2299" s="254"/>
      <c r="T2299" s="254"/>
      <c r="U2299" s="254"/>
      <c r="V2299" s="254"/>
      <c r="W2299" s="254"/>
      <c r="X2299" s="254"/>
      <c r="Y2299" s="254"/>
      <c r="Z2299" s="254"/>
      <c r="AA2299" s="254"/>
      <c r="AB2299" s="254"/>
      <c r="AC2299" s="254"/>
      <c r="AD2299" s="254"/>
      <c r="AE2299" s="254"/>
      <c r="AF2299" s="254"/>
      <c r="AG2299" s="254"/>
      <c r="AH2299" s="229"/>
      <c r="AI2299" s="229"/>
      <c r="AJ2299" s="229"/>
      <c r="AK2299" s="229"/>
      <c r="AL2299" s="229"/>
      <c r="AM2299" s="229"/>
      <c r="AN2299" s="229"/>
      <c r="AO2299" s="229"/>
      <c r="AP2299" s="229"/>
      <c r="AQ2299" s="229"/>
      <c r="AR2299" s="229"/>
      <c r="AS2299" s="229"/>
    </row>
    <row r="2300" spans="3:45" ht="12.75" hidden="1" customHeight="1">
      <c r="C2300" s="723" t="s">
        <v>301</v>
      </c>
      <c r="D2300" s="723"/>
      <c r="E2300" s="723"/>
      <c r="F2300" s="723"/>
      <c r="G2300" s="254" t="s">
        <v>1603</v>
      </c>
      <c r="H2300" s="254"/>
      <c r="I2300" s="254"/>
      <c r="J2300" s="254"/>
      <c r="K2300" s="254"/>
      <c r="L2300" s="254"/>
      <c r="M2300" s="254"/>
      <c r="N2300" s="254"/>
      <c r="O2300" s="254"/>
      <c r="P2300" s="254"/>
      <c r="Q2300" s="254"/>
      <c r="R2300" s="254"/>
      <c r="S2300" s="254"/>
      <c r="T2300" s="254"/>
      <c r="U2300" s="254"/>
      <c r="V2300" s="254"/>
      <c r="W2300" s="254"/>
      <c r="X2300" s="254"/>
      <c r="Y2300" s="254"/>
      <c r="Z2300" s="254"/>
      <c r="AA2300" s="254"/>
      <c r="AB2300" s="254"/>
      <c r="AC2300" s="254"/>
      <c r="AD2300" s="254"/>
      <c r="AE2300" s="254"/>
      <c r="AF2300" s="254"/>
      <c r="AG2300" s="254"/>
      <c r="AH2300" s="229"/>
      <c r="AI2300" s="229"/>
      <c r="AJ2300" s="229"/>
      <c r="AK2300" s="229"/>
      <c r="AL2300" s="229"/>
      <c r="AM2300" s="229"/>
      <c r="AN2300" s="229"/>
      <c r="AO2300" s="229"/>
      <c r="AP2300" s="229"/>
      <c r="AQ2300" s="229"/>
      <c r="AR2300" s="229"/>
      <c r="AS2300" s="229"/>
    </row>
    <row r="2301" spans="3:45" ht="12.75" hidden="1" customHeight="1">
      <c r="C2301" s="748" t="s">
        <v>302</v>
      </c>
      <c r="D2301" s="748"/>
      <c r="E2301" s="748"/>
      <c r="F2301" s="748"/>
      <c r="G2301" s="738" t="s">
        <v>1604</v>
      </c>
      <c r="H2301" s="738"/>
      <c r="I2301" s="738"/>
      <c r="J2301" s="738"/>
      <c r="K2301" s="738"/>
      <c r="L2301" s="738"/>
      <c r="M2301" s="738"/>
      <c r="N2301" s="738"/>
      <c r="O2301" s="738"/>
      <c r="P2301" s="738"/>
      <c r="Q2301" s="738"/>
      <c r="R2301" s="738"/>
      <c r="S2301" s="738"/>
      <c r="T2301" s="738"/>
      <c r="U2301" s="738"/>
      <c r="V2301" s="738"/>
      <c r="W2301" s="738"/>
      <c r="X2301" s="738"/>
      <c r="Y2301" s="738"/>
      <c r="Z2301" s="738"/>
      <c r="AA2301" s="738"/>
      <c r="AB2301" s="738"/>
      <c r="AC2301" s="738"/>
      <c r="AD2301" s="738"/>
      <c r="AE2301" s="738"/>
      <c r="AF2301" s="738"/>
      <c r="AG2301" s="738"/>
      <c r="AH2301" s="354"/>
      <c r="AI2301" s="354"/>
      <c r="AJ2301" s="354"/>
      <c r="AK2301" s="354"/>
      <c r="AL2301" s="354"/>
      <c r="AM2301" s="354"/>
      <c r="AN2301" s="354"/>
      <c r="AO2301" s="354"/>
      <c r="AP2301" s="354"/>
      <c r="AQ2301" s="354"/>
      <c r="AR2301" s="354"/>
      <c r="AS2301" s="354"/>
    </row>
    <row r="2302" spans="3:45" ht="17.25" hidden="1" customHeight="1">
      <c r="C2302" s="772" t="s">
        <v>303</v>
      </c>
      <c r="D2302" s="772"/>
      <c r="E2302" s="772"/>
      <c r="F2302" s="772"/>
      <c r="G2302" s="773" t="s">
        <v>1462</v>
      </c>
      <c r="H2302" s="773"/>
      <c r="I2302" s="773"/>
      <c r="J2302" s="773"/>
      <c r="K2302" s="773"/>
      <c r="L2302" s="773"/>
      <c r="M2302" s="773"/>
      <c r="N2302" s="773"/>
      <c r="O2302" s="773"/>
      <c r="P2302" s="773"/>
      <c r="Q2302" s="773"/>
      <c r="R2302" s="773"/>
      <c r="S2302" s="773"/>
      <c r="T2302" s="773"/>
      <c r="U2302" s="773"/>
      <c r="V2302" s="773"/>
      <c r="W2302" s="773"/>
      <c r="X2302" s="773"/>
      <c r="Y2302" s="773"/>
      <c r="Z2302" s="773"/>
      <c r="AA2302" s="773"/>
      <c r="AB2302" s="773"/>
      <c r="AC2302" s="773"/>
      <c r="AD2302" s="773"/>
      <c r="AE2302" s="773"/>
      <c r="AF2302" s="773"/>
      <c r="AG2302" s="773"/>
      <c r="AH2302" s="780">
        <f>SUM(AH2292:AM2301)+AH2274+AH2263</f>
        <v>-500898</v>
      </c>
      <c r="AI2302" s="780"/>
      <c r="AJ2302" s="780"/>
      <c r="AK2302" s="780"/>
      <c r="AL2302" s="780"/>
      <c r="AM2302" s="780"/>
      <c r="AN2302" s="780">
        <f>SUM(AN2292:AS2301)+AN2274+AN2263</f>
        <v>-500898</v>
      </c>
      <c r="AO2302" s="780"/>
      <c r="AP2302" s="780"/>
      <c r="AQ2302" s="780"/>
      <c r="AR2302" s="780"/>
      <c r="AS2302" s="780"/>
    </row>
    <row r="2303" spans="3:45" ht="17.25" hidden="1" customHeight="1">
      <c r="C2303" s="759" t="s">
        <v>304</v>
      </c>
      <c r="D2303" s="759"/>
      <c r="E2303" s="759"/>
      <c r="F2303" s="759"/>
      <c r="G2303" s="760" t="s">
        <v>1463</v>
      </c>
      <c r="H2303" s="760"/>
      <c r="I2303" s="760"/>
      <c r="J2303" s="760"/>
      <c r="K2303" s="760"/>
      <c r="L2303" s="760"/>
      <c r="M2303" s="760"/>
      <c r="N2303" s="760"/>
      <c r="O2303" s="760"/>
      <c r="P2303" s="760"/>
      <c r="Q2303" s="760"/>
      <c r="R2303" s="760"/>
      <c r="S2303" s="760"/>
      <c r="T2303" s="760"/>
      <c r="U2303" s="760"/>
      <c r="V2303" s="760"/>
      <c r="W2303" s="760"/>
      <c r="X2303" s="760"/>
      <c r="Y2303" s="760"/>
      <c r="Z2303" s="760"/>
      <c r="AA2303" s="760"/>
      <c r="AB2303" s="760"/>
      <c r="AC2303" s="760"/>
      <c r="AD2303" s="760"/>
      <c r="AE2303" s="760"/>
      <c r="AF2303" s="760"/>
      <c r="AG2303" s="760"/>
      <c r="AH2303" s="210">
        <f>AH2302+AH2261+AH2229</f>
        <v>44911.72</v>
      </c>
      <c r="AI2303" s="210"/>
      <c r="AJ2303" s="210"/>
      <c r="AK2303" s="210"/>
      <c r="AL2303" s="210"/>
      <c r="AM2303" s="210"/>
      <c r="AN2303" s="210">
        <f>AN2302+AN2261+AN2229</f>
        <v>44912</v>
      </c>
      <c r="AO2303" s="210"/>
      <c r="AP2303" s="210"/>
      <c r="AQ2303" s="210"/>
      <c r="AR2303" s="210"/>
      <c r="AS2303" s="210"/>
    </row>
    <row r="2304" spans="3:45" ht="21.75" hidden="1" customHeight="1">
      <c r="C2304" s="759" t="s">
        <v>404</v>
      </c>
      <c r="D2304" s="759"/>
      <c r="E2304" s="759"/>
      <c r="F2304" s="759"/>
      <c r="G2304" s="756" t="s">
        <v>1464</v>
      </c>
      <c r="H2304" s="757"/>
      <c r="I2304" s="757"/>
      <c r="J2304" s="757"/>
      <c r="K2304" s="757"/>
      <c r="L2304" s="757"/>
      <c r="M2304" s="757"/>
      <c r="N2304" s="757"/>
      <c r="O2304" s="757"/>
      <c r="P2304" s="757"/>
      <c r="Q2304" s="757"/>
      <c r="R2304" s="757"/>
      <c r="S2304" s="757"/>
      <c r="T2304" s="757"/>
      <c r="U2304" s="757"/>
      <c r="V2304" s="757"/>
      <c r="W2304" s="757"/>
      <c r="X2304" s="757"/>
      <c r="Y2304" s="757"/>
      <c r="Z2304" s="757"/>
      <c r="AA2304" s="757"/>
      <c r="AB2304" s="757"/>
      <c r="AC2304" s="757"/>
      <c r="AD2304" s="757"/>
      <c r="AE2304" s="757"/>
      <c r="AF2304" s="757"/>
      <c r="AG2304" s="758"/>
      <c r="AH2304" s="210">
        <v>37361</v>
      </c>
      <c r="AI2304" s="210"/>
      <c r="AJ2304" s="210"/>
      <c r="AK2304" s="210"/>
      <c r="AL2304" s="210"/>
      <c r="AM2304" s="210"/>
      <c r="AN2304" s="210">
        <v>37361</v>
      </c>
      <c r="AO2304" s="210"/>
      <c r="AP2304" s="210"/>
      <c r="AQ2304" s="210"/>
      <c r="AR2304" s="210"/>
      <c r="AS2304" s="210"/>
    </row>
    <row r="2305" spans="3:45" ht="12.75" hidden="1" customHeight="1">
      <c r="C2305" s="759" t="s">
        <v>418</v>
      </c>
      <c r="D2305" s="759"/>
      <c r="E2305" s="759"/>
      <c r="F2305" s="759"/>
      <c r="G2305" s="760" t="s">
        <v>1465</v>
      </c>
      <c r="H2305" s="760"/>
      <c r="I2305" s="760"/>
      <c r="J2305" s="760"/>
      <c r="K2305" s="760"/>
      <c r="L2305" s="760"/>
      <c r="M2305" s="760"/>
      <c r="N2305" s="760"/>
      <c r="O2305" s="760"/>
      <c r="P2305" s="760"/>
      <c r="Q2305" s="760"/>
      <c r="R2305" s="760"/>
      <c r="S2305" s="760"/>
      <c r="T2305" s="760"/>
      <c r="U2305" s="760"/>
      <c r="V2305" s="760"/>
      <c r="W2305" s="760"/>
      <c r="X2305" s="760"/>
      <c r="Y2305" s="760"/>
      <c r="Z2305" s="760"/>
      <c r="AA2305" s="760"/>
      <c r="AB2305" s="760"/>
      <c r="AC2305" s="760"/>
      <c r="AD2305" s="760"/>
      <c r="AE2305" s="760"/>
      <c r="AF2305" s="760"/>
      <c r="AG2305" s="760"/>
      <c r="AH2305" s="210">
        <f>AH2303+AH2304</f>
        <v>82272.72</v>
      </c>
      <c r="AI2305" s="210"/>
      <c r="AJ2305" s="210"/>
      <c r="AK2305" s="210"/>
      <c r="AL2305" s="210"/>
      <c r="AM2305" s="210"/>
      <c r="AN2305" s="210">
        <f>AN2303+AN2304</f>
        <v>82273</v>
      </c>
      <c r="AO2305" s="210"/>
      <c r="AP2305" s="210"/>
      <c r="AQ2305" s="210"/>
      <c r="AR2305" s="210"/>
      <c r="AS2305" s="210"/>
    </row>
    <row r="2306" spans="3:45" ht="12.75" hidden="1" customHeight="1">
      <c r="C2306" s="759"/>
      <c r="D2306" s="759"/>
      <c r="E2306" s="759"/>
      <c r="F2306" s="759"/>
      <c r="G2306" s="760"/>
      <c r="H2306" s="760"/>
      <c r="I2306" s="760"/>
      <c r="J2306" s="760"/>
      <c r="K2306" s="760"/>
      <c r="L2306" s="760"/>
      <c r="M2306" s="760"/>
      <c r="N2306" s="760"/>
      <c r="O2306" s="760"/>
      <c r="P2306" s="760"/>
      <c r="Q2306" s="760"/>
      <c r="R2306" s="760"/>
      <c r="S2306" s="760"/>
      <c r="T2306" s="760"/>
      <c r="U2306" s="760"/>
      <c r="V2306" s="760"/>
      <c r="W2306" s="760"/>
      <c r="X2306" s="760"/>
      <c r="Y2306" s="760"/>
      <c r="Z2306" s="760"/>
      <c r="AA2306" s="760"/>
      <c r="AB2306" s="760"/>
      <c r="AC2306" s="760"/>
      <c r="AD2306" s="760"/>
      <c r="AE2306" s="760"/>
      <c r="AF2306" s="760"/>
      <c r="AG2306" s="760"/>
      <c r="AH2306" s="210"/>
      <c r="AI2306" s="210"/>
      <c r="AJ2306" s="210"/>
      <c r="AK2306" s="210"/>
      <c r="AL2306" s="210"/>
      <c r="AM2306" s="210"/>
      <c r="AN2306" s="210"/>
      <c r="AO2306" s="210"/>
      <c r="AP2306" s="210"/>
      <c r="AQ2306" s="210"/>
      <c r="AR2306" s="210"/>
      <c r="AS2306" s="210"/>
    </row>
    <row r="2307" spans="3:45" ht="12.75" hidden="1" customHeight="1">
      <c r="C2307" s="759"/>
      <c r="D2307" s="759"/>
      <c r="E2307" s="759"/>
      <c r="F2307" s="759"/>
      <c r="G2307" s="760"/>
      <c r="H2307" s="760"/>
      <c r="I2307" s="760"/>
      <c r="J2307" s="760"/>
      <c r="K2307" s="760"/>
      <c r="L2307" s="760"/>
      <c r="M2307" s="760"/>
      <c r="N2307" s="760"/>
      <c r="O2307" s="760"/>
      <c r="P2307" s="760"/>
      <c r="Q2307" s="760"/>
      <c r="R2307" s="760"/>
      <c r="S2307" s="760"/>
      <c r="T2307" s="760"/>
      <c r="U2307" s="760"/>
      <c r="V2307" s="760"/>
      <c r="W2307" s="760"/>
      <c r="X2307" s="760"/>
      <c r="Y2307" s="760"/>
      <c r="Z2307" s="760"/>
      <c r="AA2307" s="760"/>
      <c r="AB2307" s="760"/>
      <c r="AC2307" s="760"/>
      <c r="AD2307" s="760"/>
      <c r="AE2307" s="760"/>
      <c r="AF2307" s="760"/>
      <c r="AG2307" s="760"/>
      <c r="AH2307" s="210"/>
      <c r="AI2307" s="210"/>
      <c r="AJ2307" s="210"/>
      <c r="AK2307" s="210"/>
      <c r="AL2307" s="210"/>
      <c r="AM2307" s="210"/>
      <c r="AN2307" s="210"/>
      <c r="AO2307" s="210"/>
      <c r="AP2307" s="210"/>
      <c r="AQ2307" s="210"/>
      <c r="AR2307" s="210"/>
      <c r="AS2307" s="210"/>
    </row>
    <row r="2308" spans="3:45" ht="12.75" hidden="1" customHeight="1">
      <c r="C2308" s="759" t="s">
        <v>448</v>
      </c>
      <c r="D2308" s="759"/>
      <c r="E2308" s="759"/>
      <c r="F2308" s="759"/>
      <c r="G2308" s="760" t="s">
        <v>1466</v>
      </c>
      <c r="H2308" s="760"/>
      <c r="I2308" s="760"/>
      <c r="J2308" s="760"/>
      <c r="K2308" s="760"/>
      <c r="L2308" s="760"/>
      <c r="M2308" s="760"/>
      <c r="N2308" s="760"/>
      <c r="O2308" s="760"/>
      <c r="P2308" s="760"/>
      <c r="Q2308" s="760"/>
      <c r="R2308" s="760"/>
      <c r="S2308" s="760"/>
      <c r="T2308" s="760"/>
      <c r="U2308" s="760"/>
      <c r="V2308" s="760"/>
      <c r="W2308" s="760"/>
      <c r="X2308" s="760"/>
      <c r="Y2308" s="760"/>
      <c r="Z2308" s="760"/>
      <c r="AA2308" s="760"/>
      <c r="AB2308" s="760"/>
      <c r="AC2308" s="760"/>
      <c r="AD2308" s="760"/>
      <c r="AE2308" s="760"/>
      <c r="AF2308" s="760"/>
      <c r="AG2308" s="760"/>
      <c r="AH2308" s="753">
        <v>905</v>
      </c>
      <c r="AI2308" s="753"/>
      <c r="AJ2308" s="753"/>
      <c r="AK2308" s="753"/>
      <c r="AL2308" s="753"/>
      <c r="AM2308" s="753"/>
      <c r="AN2308" s="753">
        <v>905</v>
      </c>
      <c r="AO2308" s="753"/>
      <c r="AP2308" s="753"/>
      <c r="AQ2308" s="753"/>
      <c r="AR2308" s="753"/>
      <c r="AS2308" s="753"/>
    </row>
    <row r="2309" spans="3:45" ht="12.75" hidden="1" customHeight="1">
      <c r="C2309" s="759"/>
      <c r="D2309" s="759"/>
      <c r="E2309" s="759"/>
      <c r="F2309" s="759"/>
      <c r="G2309" s="760"/>
      <c r="H2309" s="760"/>
      <c r="I2309" s="760"/>
      <c r="J2309" s="760"/>
      <c r="K2309" s="760"/>
      <c r="L2309" s="760"/>
      <c r="M2309" s="760"/>
      <c r="N2309" s="760"/>
      <c r="O2309" s="760"/>
      <c r="P2309" s="760"/>
      <c r="Q2309" s="760"/>
      <c r="R2309" s="760"/>
      <c r="S2309" s="760"/>
      <c r="T2309" s="760"/>
      <c r="U2309" s="760"/>
      <c r="V2309" s="760"/>
      <c r="W2309" s="760"/>
      <c r="X2309" s="760"/>
      <c r="Y2309" s="760"/>
      <c r="Z2309" s="760"/>
      <c r="AA2309" s="760"/>
      <c r="AB2309" s="760"/>
      <c r="AC2309" s="760"/>
      <c r="AD2309" s="760"/>
      <c r="AE2309" s="760"/>
      <c r="AF2309" s="760"/>
      <c r="AG2309" s="760"/>
      <c r="AH2309" s="753"/>
      <c r="AI2309" s="753"/>
      <c r="AJ2309" s="753"/>
      <c r="AK2309" s="753"/>
      <c r="AL2309" s="753"/>
      <c r="AM2309" s="753"/>
      <c r="AN2309" s="753"/>
      <c r="AO2309" s="753"/>
      <c r="AP2309" s="753"/>
      <c r="AQ2309" s="753"/>
      <c r="AR2309" s="753"/>
      <c r="AS2309" s="753"/>
    </row>
    <row r="2310" spans="3:45" ht="14.25" hidden="1" customHeight="1">
      <c r="C2310" s="759" t="s">
        <v>468</v>
      </c>
      <c r="D2310" s="759"/>
      <c r="E2310" s="759"/>
      <c r="F2310" s="759"/>
      <c r="G2310" s="761" t="s">
        <v>1467</v>
      </c>
      <c r="H2310" s="762"/>
      <c r="I2310" s="762"/>
      <c r="J2310" s="762"/>
      <c r="K2310" s="762"/>
      <c r="L2310" s="762"/>
      <c r="M2310" s="762"/>
      <c r="N2310" s="762"/>
      <c r="O2310" s="762"/>
      <c r="P2310" s="762"/>
      <c r="Q2310" s="762"/>
      <c r="R2310" s="762"/>
      <c r="S2310" s="762"/>
      <c r="T2310" s="762"/>
      <c r="U2310" s="762"/>
      <c r="V2310" s="762"/>
      <c r="W2310" s="762"/>
      <c r="X2310" s="762"/>
      <c r="Y2310" s="762"/>
      <c r="Z2310" s="762"/>
      <c r="AA2310" s="762"/>
      <c r="AB2310" s="762"/>
      <c r="AC2310" s="762"/>
      <c r="AD2310" s="762"/>
      <c r="AE2310" s="762"/>
      <c r="AF2310" s="762"/>
      <c r="AG2310" s="763"/>
      <c r="AH2310" s="753">
        <f>AH2305+AH2308</f>
        <v>83177.72</v>
      </c>
      <c r="AI2310" s="753"/>
      <c r="AJ2310" s="753"/>
      <c r="AK2310" s="753"/>
      <c r="AL2310" s="753"/>
      <c r="AM2310" s="753"/>
      <c r="AN2310" s="753">
        <f>AN2305+AN2308</f>
        <v>83178</v>
      </c>
      <c r="AO2310" s="753"/>
      <c r="AP2310" s="753"/>
      <c r="AQ2310" s="753"/>
      <c r="AR2310" s="753"/>
      <c r="AS2310" s="753"/>
    </row>
    <row r="2311" spans="3:45" ht="19.5" hidden="1" customHeight="1">
      <c r="C2311" s="759"/>
      <c r="D2311" s="759"/>
      <c r="E2311" s="759"/>
      <c r="F2311" s="759"/>
      <c r="G2311" s="764"/>
      <c r="H2311" s="765"/>
      <c r="I2311" s="765"/>
      <c r="J2311" s="765"/>
      <c r="K2311" s="765"/>
      <c r="L2311" s="765"/>
      <c r="M2311" s="765"/>
      <c r="N2311" s="765"/>
      <c r="O2311" s="765"/>
      <c r="P2311" s="765"/>
      <c r="Q2311" s="765"/>
      <c r="R2311" s="765"/>
      <c r="S2311" s="765"/>
      <c r="T2311" s="765"/>
      <c r="U2311" s="765"/>
      <c r="V2311" s="765"/>
      <c r="W2311" s="765"/>
      <c r="X2311" s="765"/>
      <c r="Y2311" s="765"/>
      <c r="Z2311" s="765"/>
      <c r="AA2311" s="765"/>
      <c r="AB2311" s="765"/>
      <c r="AC2311" s="765"/>
      <c r="AD2311" s="765"/>
      <c r="AE2311" s="765"/>
      <c r="AF2311" s="765"/>
      <c r="AG2311" s="766"/>
      <c r="AH2311" s="753"/>
      <c r="AI2311" s="753"/>
      <c r="AJ2311" s="753"/>
      <c r="AK2311" s="753"/>
      <c r="AL2311" s="753"/>
      <c r="AM2311" s="753"/>
      <c r="AN2311" s="753"/>
      <c r="AO2311" s="753"/>
      <c r="AP2311" s="753"/>
      <c r="AQ2311" s="753"/>
      <c r="AR2311" s="753"/>
      <c r="AS2311" s="753"/>
    </row>
    <row r="2312" spans="3:45" ht="12.75" hidden="1" customHeight="1">
      <c r="AJ2312" s="240"/>
      <c r="AK2312" s="240"/>
      <c r="AL2312" s="240"/>
    </row>
    <row r="2313" spans="3:45" ht="12.75" hidden="1" customHeight="1">
      <c r="AJ2313" s="142"/>
      <c r="AK2313" s="142"/>
      <c r="AL2313" s="142"/>
    </row>
    <row r="2314" spans="3:45" ht="12.75" hidden="1" customHeight="1">
      <c r="AJ2314" s="142"/>
      <c r="AK2314" s="142"/>
      <c r="AL2314" s="142"/>
    </row>
    <row r="2315" spans="3:45" ht="12.75" hidden="1" customHeight="1">
      <c r="C2315" s="647" t="s">
        <v>516</v>
      </c>
      <c r="D2315" s="647"/>
      <c r="E2315" s="647"/>
      <c r="F2315" s="647"/>
      <c r="G2315" s="647"/>
      <c r="H2315" s="647"/>
      <c r="I2315" s="647"/>
      <c r="J2315" s="647"/>
      <c r="K2315" s="647"/>
      <c r="L2315" s="647"/>
      <c r="M2315" s="647"/>
      <c r="N2315" s="647"/>
      <c r="O2315" s="647"/>
      <c r="P2315" s="647"/>
      <c r="Q2315" s="647"/>
      <c r="R2315" s="647"/>
      <c r="S2315" s="647"/>
      <c r="T2315" s="647"/>
      <c r="U2315" s="647"/>
      <c r="V2315" s="647"/>
      <c r="W2315" s="647"/>
      <c r="X2315" s="647"/>
      <c r="Y2315" s="647"/>
      <c r="Z2315" s="647"/>
      <c r="AA2315" s="647"/>
      <c r="AB2315" s="647"/>
      <c r="AC2315" s="647"/>
      <c r="AD2315" s="647"/>
      <c r="AE2315" s="647"/>
      <c r="AF2315" s="647"/>
      <c r="AG2315" s="647"/>
      <c r="AH2315" s="647"/>
      <c r="AI2315" s="647"/>
      <c r="AJ2315" s="647"/>
      <c r="AK2315" s="647"/>
      <c r="AL2315" s="647"/>
      <c r="AM2315" s="647"/>
      <c r="AN2315" s="647"/>
      <c r="AO2315" s="647"/>
      <c r="AP2315" s="647"/>
      <c r="AQ2315" s="647"/>
      <c r="AR2315" s="647"/>
      <c r="AS2315" s="647"/>
    </row>
    <row r="2316" spans="3:45" ht="12.75" hidden="1" customHeight="1">
      <c r="C2316" s="2"/>
    </row>
    <row r="2317" spans="3:45" ht="12.75" hidden="1" customHeight="1">
      <c r="C2317" s="311" t="s">
        <v>517</v>
      </c>
      <c r="D2317" s="311"/>
      <c r="E2317" s="311"/>
      <c r="F2317" s="311"/>
      <c r="G2317" s="311"/>
      <c r="H2317" s="311"/>
      <c r="I2317" s="311"/>
      <c r="J2317" s="311"/>
      <c r="K2317" s="311"/>
      <c r="L2317" s="311"/>
      <c r="M2317" s="311"/>
      <c r="N2317" s="311"/>
      <c r="O2317" s="311"/>
      <c r="P2317" s="311"/>
      <c r="Q2317" s="311"/>
      <c r="R2317" s="311"/>
      <c r="S2317" s="311"/>
      <c r="T2317" s="311"/>
      <c r="U2317" s="311"/>
      <c r="V2317" s="311"/>
      <c r="W2317" s="311"/>
      <c r="X2317" s="311"/>
      <c r="Y2317" s="311"/>
      <c r="Z2317" s="311"/>
      <c r="AA2317" s="311"/>
      <c r="AB2317" s="311"/>
      <c r="AC2317" s="311"/>
      <c r="AD2317" s="311"/>
      <c r="AE2317" s="311"/>
      <c r="AF2317" s="311"/>
      <c r="AG2317" s="311"/>
      <c r="AH2317" s="311"/>
      <c r="AI2317" s="311"/>
      <c r="AJ2317" s="311"/>
      <c r="AK2317" s="311"/>
      <c r="AL2317" s="311"/>
      <c r="AM2317" s="311"/>
      <c r="AN2317" s="311"/>
      <c r="AO2317" s="311"/>
      <c r="AP2317" s="311"/>
      <c r="AQ2317" s="311"/>
      <c r="AR2317" s="311"/>
      <c r="AS2317" s="311"/>
    </row>
    <row r="2318" spans="3:45" ht="12.75" hidden="1" customHeight="1">
      <c r="C2318" s="311"/>
      <c r="D2318" s="311"/>
      <c r="E2318" s="311"/>
      <c r="F2318" s="311"/>
      <c r="G2318" s="311"/>
      <c r="H2318" s="311"/>
      <c r="I2318" s="311"/>
      <c r="J2318" s="311"/>
      <c r="K2318" s="311"/>
      <c r="L2318" s="311"/>
      <c r="M2318" s="311"/>
      <c r="N2318" s="311"/>
      <c r="O2318" s="311"/>
      <c r="P2318" s="311"/>
      <c r="Q2318" s="311"/>
      <c r="R2318" s="311"/>
      <c r="S2318" s="311"/>
      <c r="T2318" s="311"/>
      <c r="U2318" s="311"/>
      <c r="V2318" s="311"/>
      <c r="W2318" s="311"/>
      <c r="X2318" s="311"/>
      <c r="Y2318" s="311"/>
      <c r="Z2318" s="311"/>
      <c r="AA2318" s="311"/>
      <c r="AB2318" s="311"/>
      <c r="AC2318" s="311"/>
      <c r="AD2318" s="311"/>
      <c r="AE2318" s="311"/>
      <c r="AF2318" s="311"/>
      <c r="AG2318" s="311"/>
      <c r="AH2318" s="311"/>
      <c r="AI2318" s="311"/>
      <c r="AJ2318" s="311"/>
      <c r="AK2318" s="311"/>
      <c r="AL2318" s="311"/>
      <c r="AM2318" s="311"/>
      <c r="AN2318" s="311"/>
      <c r="AO2318" s="311"/>
      <c r="AP2318" s="311"/>
      <c r="AQ2318" s="311"/>
      <c r="AR2318" s="311"/>
      <c r="AS2318" s="311"/>
    </row>
    <row r="2319" spans="3:45" ht="12.75" hidden="1" customHeight="1">
      <c r="C2319" s="311"/>
      <c r="D2319" s="311"/>
      <c r="E2319" s="311"/>
      <c r="F2319" s="311"/>
      <c r="G2319" s="311"/>
      <c r="H2319" s="311"/>
      <c r="I2319" s="311"/>
      <c r="J2319" s="311"/>
      <c r="K2319" s="311"/>
      <c r="L2319" s="311"/>
      <c r="M2319" s="311"/>
      <c r="N2319" s="311"/>
      <c r="O2319" s="311"/>
      <c r="P2319" s="311"/>
      <c r="Q2319" s="311"/>
      <c r="R2319" s="311"/>
      <c r="S2319" s="311"/>
      <c r="T2319" s="311"/>
      <c r="U2319" s="311"/>
      <c r="V2319" s="311"/>
      <c r="W2319" s="311"/>
      <c r="X2319" s="311"/>
      <c r="Y2319" s="311"/>
      <c r="Z2319" s="311"/>
      <c r="AA2319" s="311"/>
      <c r="AB2319" s="311"/>
      <c r="AC2319" s="311"/>
      <c r="AD2319" s="311"/>
      <c r="AE2319" s="311"/>
      <c r="AF2319" s="311"/>
      <c r="AG2319" s="311"/>
      <c r="AH2319" s="311"/>
      <c r="AI2319" s="311"/>
      <c r="AJ2319" s="311"/>
      <c r="AK2319" s="311"/>
      <c r="AL2319" s="311"/>
      <c r="AM2319" s="311"/>
      <c r="AN2319" s="311"/>
      <c r="AO2319" s="311"/>
      <c r="AP2319" s="311"/>
      <c r="AQ2319" s="311"/>
      <c r="AR2319" s="311"/>
      <c r="AS2319" s="311"/>
    </row>
    <row r="2320" spans="3:45" ht="12.75" hidden="1" customHeight="1"/>
    <row r="2321" spans="3:45" ht="12.75" hidden="1" customHeight="1">
      <c r="C2321" s="647" t="s">
        <v>518</v>
      </c>
      <c r="D2321" s="647"/>
      <c r="E2321" s="647"/>
      <c r="F2321" s="647"/>
      <c r="G2321" s="647"/>
      <c r="H2321" s="647"/>
      <c r="I2321" s="647"/>
      <c r="J2321" s="647"/>
      <c r="K2321" s="647"/>
      <c r="L2321" s="647"/>
      <c r="M2321" s="647"/>
      <c r="N2321" s="647"/>
      <c r="O2321" s="647"/>
      <c r="P2321" s="647"/>
      <c r="Q2321" s="647"/>
      <c r="R2321" s="647"/>
      <c r="S2321" s="647"/>
      <c r="T2321" s="647"/>
      <c r="U2321" s="647"/>
      <c r="V2321" s="647"/>
      <c r="W2321" s="647"/>
      <c r="X2321" s="647"/>
      <c r="Y2321" s="647"/>
      <c r="Z2321" s="647"/>
      <c r="AA2321" s="647"/>
      <c r="AB2321" s="647"/>
      <c r="AC2321" s="647"/>
      <c r="AD2321" s="647"/>
      <c r="AE2321" s="647"/>
      <c r="AF2321" s="647"/>
      <c r="AG2321" s="647"/>
      <c r="AH2321" s="647"/>
      <c r="AI2321" s="647"/>
      <c r="AJ2321" s="647"/>
      <c r="AK2321" s="647"/>
      <c r="AL2321" s="647"/>
      <c r="AM2321" s="647"/>
      <c r="AN2321" s="647"/>
      <c r="AO2321" s="647"/>
      <c r="AP2321" s="647"/>
      <c r="AQ2321" s="647"/>
      <c r="AR2321" s="647"/>
      <c r="AS2321" s="647"/>
    </row>
    <row r="2322" spans="3:45" ht="12.75" hidden="1" customHeight="1"/>
    <row r="2323" spans="3:45" ht="12.75" hidden="1" customHeight="1">
      <c r="C2323" s="278" t="s">
        <v>519</v>
      </c>
      <c r="D2323" s="278"/>
      <c r="E2323" s="278"/>
      <c r="F2323" s="278"/>
      <c r="G2323" s="278"/>
      <c r="H2323" s="278"/>
      <c r="I2323" s="278"/>
      <c r="J2323" s="278"/>
      <c r="K2323" s="278"/>
      <c r="L2323" s="278"/>
      <c r="M2323" s="278"/>
      <c r="N2323" s="278"/>
      <c r="O2323" s="278"/>
      <c r="P2323" s="278"/>
      <c r="Q2323" s="278"/>
      <c r="R2323" s="278"/>
      <c r="S2323" s="278"/>
      <c r="T2323" s="278"/>
      <c r="U2323" s="278"/>
      <c r="V2323" s="278"/>
      <c r="W2323" s="278"/>
      <c r="X2323" s="278"/>
      <c r="Y2323" s="278"/>
      <c r="Z2323" s="278"/>
      <c r="AA2323" s="278"/>
      <c r="AB2323" s="278"/>
      <c r="AC2323" s="278"/>
      <c r="AD2323" s="278"/>
      <c r="AE2323" s="278"/>
      <c r="AF2323" s="278"/>
      <c r="AG2323" s="278"/>
      <c r="AH2323" s="278"/>
      <c r="AI2323" s="278"/>
      <c r="AJ2323" s="278"/>
      <c r="AK2323" s="278"/>
      <c r="AL2323" s="278"/>
      <c r="AM2323" s="278"/>
      <c r="AN2323" s="278"/>
      <c r="AO2323" s="278"/>
      <c r="AP2323" s="278"/>
      <c r="AQ2323" s="278"/>
      <c r="AR2323" s="278"/>
      <c r="AS2323" s="278"/>
    </row>
    <row r="2324" spans="3:45" ht="12.75" hidden="1" customHeight="1">
      <c r="C2324" s="278"/>
      <c r="D2324" s="278"/>
      <c r="E2324" s="278"/>
      <c r="F2324" s="278"/>
      <c r="G2324" s="278"/>
      <c r="H2324" s="278"/>
      <c r="I2324" s="278"/>
      <c r="J2324" s="278"/>
      <c r="K2324" s="278"/>
      <c r="L2324" s="278"/>
      <c r="M2324" s="278"/>
      <c r="N2324" s="278"/>
      <c r="O2324" s="278"/>
      <c r="P2324" s="278"/>
      <c r="Q2324" s="278"/>
      <c r="R2324" s="278"/>
      <c r="S2324" s="278"/>
      <c r="T2324" s="278"/>
      <c r="U2324" s="278"/>
      <c r="V2324" s="278"/>
      <c r="W2324" s="278"/>
      <c r="X2324" s="278"/>
      <c r="Y2324" s="278"/>
      <c r="Z2324" s="278"/>
      <c r="AA2324" s="278"/>
      <c r="AB2324" s="278"/>
      <c r="AC2324" s="278"/>
      <c r="AD2324" s="278"/>
      <c r="AE2324" s="278"/>
      <c r="AF2324" s="278"/>
      <c r="AG2324" s="278"/>
      <c r="AH2324" s="278"/>
      <c r="AI2324" s="278"/>
      <c r="AJ2324" s="278"/>
      <c r="AK2324" s="278"/>
      <c r="AL2324" s="278"/>
      <c r="AM2324" s="278"/>
      <c r="AN2324" s="278"/>
      <c r="AO2324" s="278"/>
      <c r="AP2324" s="278"/>
      <c r="AQ2324" s="278"/>
      <c r="AR2324" s="278"/>
      <c r="AS2324" s="278"/>
    </row>
    <row r="2325" spans="3:45" ht="12.75" hidden="1" customHeight="1">
      <c r="C2325" s="278"/>
      <c r="D2325" s="278"/>
      <c r="E2325" s="278"/>
      <c r="F2325" s="278"/>
      <c r="G2325" s="278"/>
      <c r="H2325" s="278"/>
      <c r="I2325" s="278"/>
      <c r="J2325" s="278"/>
      <c r="K2325" s="278"/>
      <c r="L2325" s="278"/>
      <c r="M2325" s="278"/>
      <c r="N2325" s="278"/>
      <c r="O2325" s="278"/>
      <c r="P2325" s="278"/>
      <c r="Q2325" s="278"/>
      <c r="R2325" s="278"/>
      <c r="S2325" s="278"/>
      <c r="T2325" s="278"/>
      <c r="U2325" s="278"/>
      <c r="V2325" s="278"/>
      <c r="W2325" s="278"/>
      <c r="X2325" s="278"/>
      <c r="Y2325" s="278"/>
      <c r="Z2325" s="278"/>
      <c r="AA2325" s="278"/>
      <c r="AB2325" s="278"/>
      <c r="AC2325" s="278"/>
      <c r="AD2325" s="278"/>
      <c r="AE2325" s="278"/>
      <c r="AF2325" s="278"/>
      <c r="AG2325" s="278"/>
      <c r="AH2325" s="278"/>
      <c r="AI2325" s="278"/>
      <c r="AJ2325" s="278"/>
      <c r="AK2325" s="278"/>
      <c r="AL2325" s="278"/>
      <c r="AM2325" s="278"/>
      <c r="AN2325" s="278"/>
      <c r="AO2325" s="278"/>
      <c r="AP2325" s="278"/>
      <c r="AQ2325" s="278"/>
      <c r="AR2325" s="278"/>
      <c r="AS2325" s="278"/>
    </row>
    <row r="2326" spans="3:45" ht="12.75" hidden="1" customHeight="1">
      <c r="C2326" s="278"/>
      <c r="D2326" s="278"/>
      <c r="E2326" s="278"/>
      <c r="F2326" s="278"/>
      <c r="G2326" s="278"/>
      <c r="H2326" s="278"/>
      <c r="I2326" s="278"/>
      <c r="J2326" s="278"/>
      <c r="K2326" s="278"/>
      <c r="L2326" s="278"/>
      <c r="M2326" s="278"/>
      <c r="N2326" s="278"/>
      <c r="O2326" s="278"/>
      <c r="P2326" s="278"/>
      <c r="Q2326" s="278"/>
      <c r="R2326" s="278"/>
      <c r="S2326" s="278"/>
      <c r="T2326" s="278"/>
      <c r="U2326" s="278"/>
      <c r="V2326" s="278"/>
      <c r="W2326" s="278"/>
      <c r="X2326" s="278"/>
      <c r="Y2326" s="278"/>
      <c r="Z2326" s="278"/>
      <c r="AA2326" s="278"/>
      <c r="AB2326" s="278"/>
      <c r="AC2326" s="278"/>
      <c r="AD2326" s="278"/>
      <c r="AE2326" s="278"/>
      <c r="AF2326" s="278"/>
      <c r="AG2326" s="278"/>
      <c r="AH2326" s="278"/>
      <c r="AI2326" s="278"/>
      <c r="AJ2326" s="278"/>
      <c r="AK2326" s="278"/>
      <c r="AL2326" s="278"/>
      <c r="AM2326" s="278"/>
      <c r="AN2326" s="278"/>
      <c r="AO2326" s="278"/>
      <c r="AP2326" s="278"/>
      <c r="AQ2326" s="278"/>
      <c r="AR2326" s="278"/>
      <c r="AS2326" s="278"/>
    </row>
    <row r="2327" spans="3:45" ht="12" customHeight="1">
      <c r="C2327" s="144" t="s">
        <v>1615</v>
      </c>
      <c r="D2327" s="144"/>
      <c r="E2327" s="144"/>
      <c r="F2327" s="144"/>
      <c r="G2327" s="144"/>
      <c r="H2327" s="144"/>
      <c r="I2327" s="144"/>
      <c r="J2327" s="144"/>
      <c r="K2327" s="144"/>
      <c r="L2327" s="144"/>
      <c r="M2327" s="144"/>
      <c r="N2327" s="144"/>
      <c r="O2327" s="144"/>
      <c r="P2327" s="144"/>
      <c r="Q2327" s="144"/>
      <c r="R2327" s="144"/>
      <c r="S2327" s="144"/>
      <c r="T2327" s="144"/>
      <c r="U2327" s="144"/>
      <c r="V2327" s="144"/>
      <c r="W2327" s="144"/>
      <c r="X2327" s="144"/>
      <c r="Y2327" s="144"/>
      <c r="AL2327" s="144"/>
    </row>
  </sheetData>
  <mergeCells count="4528">
    <mergeCell ref="C1240:O1240"/>
    <mergeCell ref="P1240:V1240"/>
    <mergeCell ref="W1240:AC1240"/>
    <mergeCell ref="C1354:R1354"/>
    <mergeCell ref="S1354:W1354"/>
    <mergeCell ref="X1354:AB1354"/>
    <mergeCell ref="AC1354:AG1354"/>
    <mergeCell ref="AH1354:AL1354"/>
    <mergeCell ref="AM1354:AQ1354"/>
    <mergeCell ref="C1247:O1248"/>
    <mergeCell ref="C1249:O1249"/>
    <mergeCell ref="C1250:O1250"/>
    <mergeCell ref="M1608:P1608"/>
    <mergeCell ref="M1609:P1609"/>
    <mergeCell ref="M1610:P1610"/>
    <mergeCell ref="AC1605:AF1605"/>
    <mergeCell ref="AC1606:AF1606"/>
    <mergeCell ref="AC1608:AF1608"/>
    <mergeCell ref="AC1609:AF1609"/>
    <mergeCell ref="AC1610:AF1610"/>
    <mergeCell ref="AC1604:AF1604"/>
    <mergeCell ref="AG1604:AJ1604"/>
    <mergeCell ref="AK1604:AN1604"/>
    <mergeCell ref="Q1606:T1606"/>
    <mergeCell ref="Q1608:T1608"/>
    <mergeCell ref="Q1609:T1609"/>
    <mergeCell ref="Q1610:T1610"/>
    <mergeCell ref="U1608:X1608"/>
    <mergeCell ref="U1609:X1609"/>
    <mergeCell ref="U1610:X1610"/>
    <mergeCell ref="Y1605:AB1605"/>
    <mergeCell ref="Y1606:AB1606"/>
    <mergeCell ref="Y1608:AB1608"/>
    <mergeCell ref="Y1609:AB1609"/>
    <mergeCell ref="Q1605:T1605"/>
    <mergeCell ref="AG1607:AJ1607"/>
    <mergeCell ref="AK1607:AN1607"/>
    <mergeCell ref="C1282:N1282"/>
    <mergeCell ref="C1267:AS1267"/>
    <mergeCell ref="C1281:AS1281"/>
    <mergeCell ref="C1280:AS1280"/>
    <mergeCell ref="AH2212:AM2212"/>
    <mergeCell ref="AN2212:AS2212"/>
    <mergeCell ref="AH2218:AM2218"/>
    <mergeCell ref="AN2218:AS2218"/>
    <mergeCell ref="AH2219:AM2219"/>
    <mergeCell ref="C2268:F2268"/>
    <mergeCell ref="G2268:AG2268"/>
    <mergeCell ref="G2269:AG2269"/>
    <mergeCell ref="C2269:F2269"/>
    <mergeCell ref="C2264:F2264"/>
    <mergeCell ref="G2264:AG2264"/>
    <mergeCell ref="C2265:F2266"/>
    <mergeCell ref="G2265:AG2266"/>
    <mergeCell ref="C2250:F2251"/>
    <mergeCell ref="G2250:AG2251"/>
    <mergeCell ref="C2252:F2253"/>
    <mergeCell ref="G2252:AG2253"/>
    <mergeCell ref="C2254:F2255"/>
    <mergeCell ref="G2254:AG2255"/>
    <mergeCell ref="C2256:F2256"/>
    <mergeCell ref="G2256:AG2256"/>
    <mergeCell ref="C2257:F2257"/>
    <mergeCell ref="G2257:AG2257"/>
    <mergeCell ref="C2270:F2270"/>
    <mergeCell ref="AH2249:AM2249"/>
    <mergeCell ref="AN2249:AS2249"/>
    <mergeCell ref="AG1605:AJ1605"/>
    <mergeCell ref="AG1606:AJ1606"/>
    <mergeCell ref="AG1608:AJ1608"/>
    <mergeCell ref="AG1609:AJ1609"/>
    <mergeCell ref="AG1610:AJ1610"/>
    <mergeCell ref="AK1605:AN1605"/>
    <mergeCell ref="AK1606:AN1606"/>
    <mergeCell ref="AK1608:AN1608"/>
    <mergeCell ref="AK1609:AN1609"/>
    <mergeCell ref="AK1610:AN1610"/>
    <mergeCell ref="C1608:H1608"/>
    <mergeCell ref="C1609:H1609"/>
    <mergeCell ref="C1610:H1610"/>
    <mergeCell ref="I1605:L1605"/>
    <mergeCell ref="I1606:L1606"/>
    <mergeCell ref="I1608:L1608"/>
    <mergeCell ref="I1609:L1609"/>
    <mergeCell ref="I1610:L1610"/>
    <mergeCell ref="M1605:P1605"/>
    <mergeCell ref="M1606:P1606"/>
    <mergeCell ref="C1802:AS1803"/>
    <mergeCell ref="AN2270:AS2270"/>
    <mergeCell ref="C2263:F2263"/>
    <mergeCell ref="G2270:AG2270"/>
    <mergeCell ref="G2263:AG2263"/>
    <mergeCell ref="AH2258:AM2258"/>
    <mergeCell ref="AN2258:AS2258"/>
    <mergeCell ref="AH2259:AM2259"/>
    <mergeCell ref="AN2259:AS2259"/>
    <mergeCell ref="C2321:AS2321"/>
    <mergeCell ref="C2317:AS2319"/>
    <mergeCell ref="C2315:AS2315"/>
    <mergeCell ref="C2323:AS2326"/>
    <mergeCell ref="AH2271:AM2272"/>
    <mergeCell ref="AN2271:AS2272"/>
    <mergeCell ref="AH2274:AM2275"/>
    <mergeCell ref="AN2274:AS2275"/>
    <mergeCell ref="AH2278:AM2279"/>
    <mergeCell ref="AN2278:AS2279"/>
    <mergeCell ref="AH2280:AM2281"/>
    <mergeCell ref="AN2280:AS2281"/>
    <mergeCell ref="AH2284:AM2285"/>
    <mergeCell ref="AN2284:AS2285"/>
    <mergeCell ref="AH2293:AM2294"/>
    <mergeCell ref="AN2293:AS2294"/>
    <mergeCell ref="AH2295:AM2296"/>
    <mergeCell ref="AN2295:AS2296"/>
    <mergeCell ref="AH2297:AM2298"/>
    <mergeCell ref="AN2308:AS2309"/>
    <mergeCell ref="AN2305:AS2307"/>
    <mergeCell ref="AH2305:AM2307"/>
    <mergeCell ref="AH2289:AM2291"/>
    <mergeCell ref="AN2289:AS2291"/>
    <mergeCell ref="AH2286:AM2288"/>
    <mergeCell ref="AN2286:AS2288"/>
    <mergeCell ref="AH2302:AM2302"/>
    <mergeCell ref="AN2302:AS2302"/>
    <mergeCell ref="AH2303:AM2303"/>
    <mergeCell ref="AN2303:AS2303"/>
    <mergeCell ref="AH2304:AM2304"/>
    <mergeCell ref="AN2304:AS2304"/>
    <mergeCell ref="AH2310:AM2311"/>
    <mergeCell ref="AN2310:AS2311"/>
    <mergeCell ref="C1605:H1605"/>
    <mergeCell ref="C1606:H1606"/>
    <mergeCell ref="AN2199:AS2200"/>
    <mergeCell ref="AH2201:AM2202"/>
    <mergeCell ref="AN2201:AS2202"/>
    <mergeCell ref="AH2213:AM2214"/>
    <mergeCell ref="AN2213:AS2214"/>
    <mergeCell ref="AH2220:AM2221"/>
    <mergeCell ref="AN2220:AS2221"/>
    <mergeCell ref="AH2222:AM2223"/>
    <mergeCell ref="AN2222:AS2223"/>
    <mergeCell ref="AH2225:AM2226"/>
    <mergeCell ref="AN2225:AS2226"/>
    <mergeCell ref="AH2243:AM2244"/>
    <mergeCell ref="AN2243:AS2244"/>
    <mergeCell ref="AH2233:AM2235"/>
    <mergeCell ref="AN2233:AS2235"/>
    <mergeCell ref="AH2215:AM2217"/>
    <mergeCell ref="AN2215:AS2217"/>
    <mergeCell ref="AH2203:AM2205"/>
    <mergeCell ref="AN2203:AS2205"/>
    <mergeCell ref="AN2206:AS2209"/>
    <mergeCell ref="AH2206:AM2209"/>
    <mergeCell ref="AH2236:AM2236"/>
    <mergeCell ref="AN2236:AS2236"/>
    <mergeCell ref="AH2210:AM2210"/>
    <mergeCell ref="AN2210:AS2210"/>
    <mergeCell ref="AH2211:AM2211"/>
    <mergeCell ref="AN2211:AS2211"/>
    <mergeCell ref="AH2270:AM2270"/>
    <mergeCell ref="AH2299:AM2299"/>
    <mergeCell ref="AN2299:AS2299"/>
    <mergeCell ref="AH2300:AM2300"/>
    <mergeCell ref="AH2292:AM2292"/>
    <mergeCell ref="AN2292:AS2292"/>
    <mergeCell ref="AH2273:AM2273"/>
    <mergeCell ref="AN2273:AS2273"/>
    <mergeCell ref="AH2276:AM2276"/>
    <mergeCell ref="AN2276:AS2276"/>
    <mergeCell ref="AH2277:AM2277"/>
    <mergeCell ref="AN2297:AS2298"/>
    <mergeCell ref="AN2277:AS2277"/>
    <mergeCell ref="AN2300:AS2300"/>
    <mergeCell ref="AN2283:AS2283"/>
    <mergeCell ref="AN2219:AS2219"/>
    <mergeCell ref="AH2224:AM2224"/>
    <mergeCell ref="AN2224:AS2224"/>
    <mergeCell ref="AH2250:AM2251"/>
    <mergeCell ref="AN2250:AS2251"/>
    <mergeCell ref="AH2237:AM2237"/>
    <mergeCell ref="AN2237:AS2237"/>
    <mergeCell ref="AH2238:AM2240"/>
    <mergeCell ref="AN2238:AS2240"/>
    <mergeCell ref="AH2241:AM2242"/>
    <mergeCell ref="AN2241:AS2242"/>
    <mergeCell ref="AH2263:AM2263"/>
    <mergeCell ref="AH2269:AM2269"/>
    <mergeCell ref="AN2269:AS2269"/>
    <mergeCell ref="AH2265:AM2266"/>
    <mergeCell ref="AN2265:AS2266"/>
    <mergeCell ref="C2310:F2311"/>
    <mergeCell ref="G2310:AG2311"/>
    <mergeCell ref="C2284:F2285"/>
    <mergeCell ref="G2284:AG2285"/>
    <mergeCell ref="C2286:F2288"/>
    <mergeCell ref="G2286:AG2288"/>
    <mergeCell ref="C2289:F2291"/>
    <mergeCell ref="G2289:AG2291"/>
    <mergeCell ref="C2292:F2292"/>
    <mergeCell ref="G2292:AG2292"/>
    <mergeCell ref="C2293:F2294"/>
    <mergeCell ref="G2293:AG2294"/>
    <mergeCell ref="C2295:F2296"/>
    <mergeCell ref="G2295:AG2296"/>
    <mergeCell ref="C2297:F2298"/>
    <mergeCell ref="G2297:AG2298"/>
    <mergeCell ref="C2299:F2299"/>
    <mergeCell ref="G2299:AG2299"/>
    <mergeCell ref="C2304:F2304"/>
    <mergeCell ref="C2300:F2300"/>
    <mergeCell ref="G2300:AG2300"/>
    <mergeCell ref="C2301:F2301"/>
    <mergeCell ref="G2301:AG2301"/>
    <mergeCell ref="C2302:F2302"/>
    <mergeCell ref="G2302:AG2302"/>
    <mergeCell ref="C2303:F2303"/>
    <mergeCell ref="G2303:AG2303"/>
    <mergeCell ref="AH2247:AM2248"/>
    <mergeCell ref="AN2247:AS2248"/>
    <mergeCell ref="G2267:AG2267"/>
    <mergeCell ref="C2230:AS2230"/>
    <mergeCell ref="C2231:F2231"/>
    <mergeCell ref="G2231:AG2231"/>
    <mergeCell ref="C2232:F2232"/>
    <mergeCell ref="G2232:AG2232"/>
    <mergeCell ref="C2273:F2273"/>
    <mergeCell ref="G2273:AG2273"/>
    <mergeCell ref="C2274:F2275"/>
    <mergeCell ref="AH2308:AM2309"/>
    <mergeCell ref="G2274:AG2275"/>
    <mergeCell ref="C2276:F2276"/>
    <mergeCell ref="G2276:AG2276"/>
    <mergeCell ref="C2277:F2277"/>
    <mergeCell ref="G2277:AG2277"/>
    <mergeCell ref="C2278:F2279"/>
    <mergeCell ref="G2278:AG2279"/>
    <mergeCell ref="C2280:F2281"/>
    <mergeCell ref="G2280:AG2281"/>
    <mergeCell ref="C2282:F2282"/>
    <mergeCell ref="G2282:AG2282"/>
    <mergeCell ref="C2283:F2283"/>
    <mergeCell ref="G2283:AG2283"/>
    <mergeCell ref="G2304:AG2304"/>
    <mergeCell ref="C2305:F2307"/>
    <mergeCell ref="G2305:AG2307"/>
    <mergeCell ref="C2308:F2309"/>
    <mergeCell ref="G2308:AG2309"/>
    <mergeCell ref="AH2301:AM2301"/>
    <mergeCell ref="AN2301:AS2301"/>
    <mergeCell ref="C2271:F2272"/>
    <mergeCell ref="G2271:AG2272"/>
    <mergeCell ref="AH2282:AM2282"/>
    <mergeCell ref="AN2282:AS2282"/>
    <mergeCell ref="AH2283:AM2283"/>
    <mergeCell ref="AH2256:AM2256"/>
    <mergeCell ref="AN2256:AS2256"/>
    <mergeCell ref="AH2257:AM2257"/>
    <mergeCell ref="AN2257:AS2257"/>
    <mergeCell ref="G2238:AG2240"/>
    <mergeCell ref="C2241:F2242"/>
    <mergeCell ref="G2241:AG2242"/>
    <mergeCell ref="C2243:F2244"/>
    <mergeCell ref="G2243:AG2244"/>
    <mergeCell ref="C2245:F2246"/>
    <mergeCell ref="G2245:AG2246"/>
    <mergeCell ref="C2247:F2248"/>
    <mergeCell ref="G2247:AG2248"/>
    <mergeCell ref="C2249:F2249"/>
    <mergeCell ref="G2249:AG2249"/>
    <mergeCell ref="C2267:F2267"/>
    <mergeCell ref="AH2268:AM2268"/>
    <mergeCell ref="AN2268:AS2268"/>
    <mergeCell ref="C2258:F2258"/>
    <mergeCell ref="G2258:AG2258"/>
    <mergeCell ref="C2259:F2259"/>
    <mergeCell ref="G2259:AG2259"/>
    <mergeCell ref="C2260:F2260"/>
    <mergeCell ref="G2260:AG2260"/>
    <mergeCell ref="C2261:F2261"/>
    <mergeCell ref="G2261:AG2261"/>
    <mergeCell ref="AN2245:AS2246"/>
    <mergeCell ref="AH2227:AM2227"/>
    <mergeCell ref="AN2227:AS2227"/>
    <mergeCell ref="AH2228:AM2228"/>
    <mergeCell ref="AN2228:AS2228"/>
    <mergeCell ref="AH2229:AM2229"/>
    <mergeCell ref="AN2229:AS2229"/>
    <mergeCell ref="AH2231:AM2231"/>
    <mergeCell ref="AN2231:AS2231"/>
    <mergeCell ref="AH2232:AM2232"/>
    <mergeCell ref="AN2232:AS2232"/>
    <mergeCell ref="G2233:AG2235"/>
    <mergeCell ref="C2233:F2235"/>
    <mergeCell ref="AN2263:AS2263"/>
    <mergeCell ref="AH2264:AM2264"/>
    <mergeCell ref="AN2264:AS2264"/>
    <mergeCell ref="AH2267:AM2267"/>
    <mergeCell ref="C2236:F2236"/>
    <mergeCell ref="G2236:AG2236"/>
    <mergeCell ref="C2237:F2237"/>
    <mergeCell ref="G2237:AG2237"/>
    <mergeCell ref="C2238:F2240"/>
    <mergeCell ref="AH2260:AM2260"/>
    <mergeCell ref="AN2260:AS2260"/>
    <mergeCell ref="AH2261:AM2261"/>
    <mergeCell ref="AN2261:AS2261"/>
    <mergeCell ref="AH2252:AM2253"/>
    <mergeCell ref="AN2252:AS2253"/>
    <mergeCell ref="AH2254:AM2255"/>
    <mergeCell ref="AN2254:AS2255"/>
    <mergeCell ref="C2262:AS2262"/>
    <mergeCell ref="AN2267:AS2267"/>
    <mergeCell ref="AH2245:AM2246"/>
    <mergeCell ref="G2218:AG2218"/>
    <mergeCell ref="C2218:F2218"/>
    <mergeCell ref="G2219:AG2219"/>
    <mergeCell ref="C2219:F2219"/>
    <mergeCell ref="G2220:AG2221"/>
    <mergeCell ref="G2222:AG2223"/>
    <mergeCell ref="G2224:AG2224"/>
    <mergeCell ref="C2220:F2221"/>
    <mergeCell ref="C2222:F2223"/>
    <mergeCell ref="C2224:F2224"/>
    <mergeCell ref="G2225:AG2226"/>
    <mergeCell ref="G2227:AG2227"/>
    <mergeCell ref="G2228:AG2228"/>
    <mergeCell ref="G2229:AG2229"/>
    <mergeCell ref="C2225:F2226"/>
    <mergeCell ref="C2227:F2227"/>
    <mergeCell ref="C2228:F2228"/>
    <mergeCell ref="C2229:F2229"/>
    <mergeCell ref="C2188:F2189"/>
    <mergeCell ref="C2190:F2190"/>
    <mergeCell ref="C2191:F2191"/>
    <mergeCell ref="C2192:F2192"/>
    <mergeCell ref="C2193:F2193"/>
    <mergeCell ref="C2194:F2194"/>
    <mergeCell ref="C2195:F2195"/>
    <mergeCell ref="C2196:F2196"/>
    <mergeCell ref="C2197:F2198"/>
    <mergeCell ref="C2199:F2200"/>
    <mergeCell ref="G2206:AG2209"/>
    <mergeCell ref="G2210:AG2210"/>
    <mergeCell ref="G2211:AG2211"/>
    <mergeCell ref="G2212:AG2212"/>
    <mergeCell ref="G2213:AG2214"/>
    <mergeCell ref="G2215:AG2217"/>
    <mergeCell ref="C2206:F2209"/>
    <mergeCell ref="C2210:F2210"/>
    <mergeCell ref="C2211:F2211"/>
    <mergeCell ref="C2212:F2212"/>
    <mergeCell ref="C2215:F2217"/>
    <mergeCell ref="C2213:F2214"/>
    <mergeCell ref="AH2190:AM2190"/>
    <mergeCell ref="AN2190:AS2190"/>
    <mergeCell ref="AH2191:AM2191"/>
    <mergeCell ref="AN2191:AS2191"/>
    <mergeCell ref="AH2192:AM2192"/>
    <mergeCell ref="AN2192:AS2192"/>
    <mergeCell ref="AH2193:AM2193"/>
    <mergeCell ref="AN2193:AS2193"/>
    <mergeCell ref="AH2194:AM2194"/>
    <mergeCell ref="AN2194:AS2194"/>
    <mergeCell ref="AH2195:AM2195"/>
    <mergeCell ref="AN2195:AS2195"/>
    <mergeCell ref="C2203:F2205"/>
    <mergeCell ref="G2185:AG2186"/>
    <mergeCell ref="G2184:AG2184"/>
    <mergeCell ref="G2187:AG2187"/>
    <mergeCell ref="G2188:AG2189"/>
    <mergeCell ref="G2190:AG2190"/>
    <mergeCell ref="G2191:AG2191"/>
    <mergeCell ref="G2192:AG2192"/>
    <mergeCell ref="G2193:AG2193"/>
    <mergeCell ref="G2194:AG2194"/>
    <mergeCell ref="G2195:AG2195"/>
    <mergeCell ref="G2196:AG2196"/>
    <mergeCell ref="G2197:AG2198"/>
    <mergeCell ref="G2199:AG2200"/>
    <mergeCell ref="G2201:AG2202"/>
    <mergeCell ref="G2203:AG2205"/>
    <mergeCell ref="AH2197:AM2198"/>
    <mergeCell ref="AN2197:AS2198"/>
    <mergeCell ref="AH2199:AM2200"/>
    <mergeCell ref="C2201:F2202"/>
    <mergeCell ref="AH2196:AM2196"/>
    <mergeCell ref="AN2196:AS2196"/>
    <mergeCell ref="AH2188:AM2189"/>
    <mergeCell ref="AN2188:AS2189"/>
    <mergeCell ref="C1259:AS1259"/>
    <mergeCell ref="C1260:AS1261"/>
    <mergeCell ref="C1262:AS1263"/>
    <mergeCell ref="C1264:AS1265"/>
    <mergeCell ref="W1246:AC1246"/>
    <mergeCell ref="P1249:V1249"/>
    <mergeCell ref="W1249:AC1249"/>
    <mergeCell ref="P1250:V1250"/>
    <mergeCell ref="W1250:AC1250"/>
    <mergeCell ref="P1251:V1251"/>
    <mergeCell ref="W1251:AC1251"/>
    <mergeCell ref="P1232:V1232"/>
    <mergeCell ref="W1232:AC1232"/>
    <mergeCell ref="P1233:V1233"/>
    <mergeCell ref="W1233:AC1233"/>
    <mergeCell ref="P1234:V1234"/>
    <mergeCell ref="W1234:AC1234"/>
    <mergeCell ref="P1237:V1237"/>
    <mergeCell ref="W1237:AC1237"/>
    <mergeCell ref="P1241:V1241"/>
    <mergeCell ref="W1241:AC1241"/>
    <mergeCell ref="C1232:O1232"/>
    <mergeCell ref="C1233:O1233"/>
    <mergeCell ref="C1234:O1234"/>
    <mergeCell ref="C1237:O1237"/>
    <mergeCell ref="C1241:O1241"/>
    <mergeCell ref="C1242:O1243"/>
    <mergeCell ref="C1244:O1244"/>
    <mergeCell ref="C1245:O1245"/>
    <mergeCell ref="C1251:O1251"/>
    <mergeCell ref="P1225:V1226"/>
    <mergeCell ref="W1225:AC1226"/>
    <mergeCell ref="P1230:V1231"/>
    <mergeCell ref="P1242:V1243"/>
    <mergeCell ref="P1247:V1248"/>
    <mergeCell ref="W1230:AC1231"/>
    <mergeCell ref="W1242:AC1243"/>
    <mergeCell ref="W1247:AC1248"/>
    <mergeCell ref="P1227:V1227"/>
    <mergeCell ref="P1228:V1228"/>
    <mergeCell ref="P1229:V1229"/>
    <mergeCell ref="W1227:AC1227"/>
    <mergeCell ref="W1228:AC1228"/>
    <mergeCell ref="W1229:AC1229"/>
    <mergeCell ref="P1244:V1244"/>
    <mergeCell ref="W1244:AC1244"/>
    <mergeCell ref="P1245:V1245"/>
    <mergeCell ref="W1245:AC1245"/>
    <mergeCell ref="C1235:O1235"/>
    <mergeCell ref="C1236:O1236"/>
    <mergeCell ref="P1235:V1235"/>
    <mergeCell ref="P1236:V1236"/>
    <mergeCell ref="W1235:AC1235"/>
    <mergeCell ref="W1236:AC1236"/>
    <mergeCell ref="C1238:O1238"/>
    <mergeCell ref="P1238:V1238"/>
    <mergeCell ref="C1239:O1239"/>
    <mergeCell ref="P1239:V1239"/>
    <mergeCell ref="W1239:AC1239"/>
    <mergeCell ref="C1246:O1246"/>
    <mergeCell ref="C1213:O1213"/>
    <mergeCell ref="C1214:O1214"/>
    <mergeCell ref="C1215:O1215"/>
    <mergeCell ref="C1216:O1216"/>
    <mergeCell ref="C1217:O1217"/>
    <mergeCell ref="P1212:V1212"/>
    <mergeCell ref="P1207:V1211"/>
    <mergeCell ref="P1213:V1213"/>
    <mergeCell ref="P1214:V1214"/>
    <mergeCell ref="P1215:V1215"/>
    <mergeCell ref="P1216:V1216"/>
    <mergeCell ref="P1217:V1217"/>
    <mergeCell ref="P1246:V1246"/>
    <mergeCell ref="C1220:AS1220"/>
    <mergeCell ref="C1230:O1231"/>
    <mergeCell ref="C1222:O1224"/>
    <mergeCell ref="C1225:O1226"/>
    <mergeCell ref="P1222:V1224"/>
    <mergeCell ref="W1222:AC1224"/>
    <mergeCell ref="C1227:O1227"/>
    <mergeCell ref="C1228:O1228"/>
    <mergeCell ref="C1229:O1229"/>
    <mergeCell ref="W1213:AC1213"/>
    <mergeCell ref="W1214:AC1214"/>
    <mergeCell ref="W1215:AC1215"/>
    <mergeCell ref="W1216:AC1216"/>
    <mergeCell ref="W1217:AC1217"/>
    <mergeCell ref="AD1213:AJ1213"/>
    <mergeCell ref="AD1214:AJ1214"/>
    <mergeCell ref="AD1215:AJ1215"/>
    <mergeCell ref="AD1216:AJ1216"/>
    <mergeCell ref="AD1217:AJ1217"/>
    <mergeCell ref="C1197:X1197"/>
    <mergeCell ref="C1195:X1196"/>
    <mergeCell ref="Y1195:AH1196"/>
    <mergeCell ref="Y1197:AH1197"/>
    <mergeCell ref="C1199:AS1200"/>
    <mergeCell ref="C1202:AS1204"/>
    <mergeCell ref="C1205:AS1205"/>
    <mergeCell ref="W1212:AC1212"/>
    <mergeCell ref="AD1212:AJ1212"/>
    <mergeCell ref="AD1207:AJ1211"/>
    <mergeCell ref="W1207:AC1211"/>
    <mergeCell ref="T1184:X1184"/>
    <mergeCell ref="Y1184:AC1184"/>
    <mergeCell ref="AD1184:AH1184"/>
    <mergeCell ref="AI1184:AM1184"/>
    <mergeCell ref="O1185:S1186"/>
    <mergeCell ref="T1185:X1186"/>
    <mergeCell ref="Y1185:AC1186"/>
    <mergeCell ref="AD1185:AH1186"/>
    <mergeCell ref="AI1185:AM1186"/>
    <mergeCell ref="O1187:S1187"/>
    <mergeCell ref="T1187:X1187"/>
    <mergeCell ref="Y1187:AC1187"/>
    <mergeCell ref="AD1187:AH1187"/>
    <mergeCell ref="AI1187:AM1187"/>
    <mergeCell ref="C1189:AS1191"/>
    <mergeCell ref="C1193:AS1193"/>
    <mergeCell ref="C1207:O1211"/>
    <mergeCell ref="C1212:O1212"/>
    <mergeCell ref="C1184:N1184"/>
    <mergeCell ref="C1185:N1186"/>
    <mergeCell ref="C1187:N1187"/>
    <mergeCell ref="AD1178:AH1182"/>
    <mergeCell ref="AI1178:AM1182"/>
    <mergeCell ref="C1183:N1183"/>
    <mergeCell ref="O1183:S1183"/>
    <mergeCell ref="T1183:X1183"/>
    <mergeCell ref="Y1183:AC1183"/>
    <mergeCell ref="AD1183:AH1183"/>
    <mergeCell ref="AI1183:AM1183"/>
    <mergeCell ref="T1164:X1164"/>
    <mergeCell ref="T1167:X1167"/>
    <mergeCell ref="Y1162:AC1162"/>
    <mergeCell ref="Y1163:AC1163"/>
    <mergeCell ref="Y1164:AC1164"/>
    <mergeCell ref="Y1167:AC1167"/>
    <mergeCell ref="AD1162:AH1162"/>
    <mergeCell ref="AD1163:AH1163"/>
    <mergeCell ref="AD1164:AH1164"/>
    <mergeCell ref="AD1167:AH1167"/>
    <mergeCell ref="AI1162:AM1162"/>
    <mergeCell ref="AI1163:AM1163"/>
    <mergeCell ref="O1165:S1166"/>
    <mergeCell ref="T1165:X1166"/>
    <mergeCell ref="AI1165:AM1166"/>
    <mergeCell ref="C1172:AS1174"/>
    <mergeCell ref="C1176:AS1176"/>
    <mergeCell ref="C1178:N1182"/>
    <mergeCell ref="O1178:S1182"/>
    <mergeCell ref="T1178:X1182"/>
    <mergeCell ref="C1163:N1163"/>
    <mergeCell ref="C1164:N1164"/>
    <mergeCell ref="C1165:N1166"/>
    <mergeCell ref="C1167:N1167"/>
    <mergeCell ref="O1184:S1184"/>
    <mergeCell ref="O1157:S1160"/>
    <mergeCell ref="T1157:X1160"/>
    <mergeCell ref="Y1157:AC1160"/>
    <mergeCell ref="AD1157:AH1160"/>
    <mergeCell ref="AI1157:AM1160"/>
    <mergeCell ref="O1161:S1161"/>
    <mergeCell ref="T1161:X1161"/>
    <mergeCell ref="Y1161:AC1161"/>
    <mergeCell ref="AD1161:AH1161"/>
    <mergeCell ref="AI1161:AM1161"/>
    <mergeCell ref="O1162:S1162"/>
    <mergeCell ref="O1163:S1163"/>
    <mergeCell ref="O1164:S1164"/>
    <mergeCell ref="O1167:S1167"/>
    <mergeCell ref="T1162:X1162"/>
    <mergeCell ref="T1163:X1163"/>
    <mergeCell ref="O1168:S1169"/>
    <mergeCell ref="T1168:X1169"/>
    <mergeCell ref="AI1164:AM1164"/>
    <mergeCell ref="AI1167:AM1167"/>
    <mergeCell ref="Y1165:AC1166"/>
    <mergeCell ref="AD1165:AH1166"/>
    <mergeCell ref="AI1168:AM1169"/>
    <mergeCell ref="O1170:S1170"/>
    <mergeCell ref="T1170:X1170"/>
    <mergeCell ref="Y1170:AC1170"/>
    <mergeCell ref="AD1170:AH1170"/>
    <mergeCell ref="AI1170:AM1170"/>
    <mergeCell ref="Y1168:AC1169"/>
    <mergeCell ref="AD1168:AH1169"/>
    <mergeCell ref="Y1178:AC1182"/>
    <mergeCell ref="C1168:N1169"/>
    <mergeCell ref="C1170:N1170"/>
    <mergeCell ref="X1148:AF1149"/>
    <mergeCell ref="C1154:AS1154"/>
    <mergeCell ref="C1156:N1160"/>
    <mergeCell ref="C1161:N1161"/>
    <mergeCell ref="C1162:N1162"/>
    <mergeCell ref="C1136:AS1137"/>
    <mergeCell ref="C1140:AS1140"/>
    <mergeCell ref="C1148:N1149"/>
    <mergeCell ref="C1146:N1147"/>
    <mergeCell ref="C1145:N1145"/>
    <mergeCell ref="C1142:N1144"/>
    <mergeCell ref="O1142:W1144"/>
    <mergeCell ref="X1142:AF1144"/>
    <mergeCell ref="C1150:N1150"/>
    <mergeCell ref="C1151:N1151"/>
    <mergeCell ref="O1145:W1145"/>
    <mergeCell ref="X1145:AF1145"/>
    <mergeCell ref="O1150:W1150"/>
    <mergeCell ref="X1150:AF1150"/>
    <mergeCell ref="O1151:W1151"/>
    <mergeCell ref="X1151:AF1151"/>
    <mergeCell ref="O1146:W1147"/>
    <mergeCell ref="X1146:AF1147"/>
    <mergeCell ref="O1148:W1149"/>
    <mergeCell ref="O1156:AM1156"/>
    <mergeCell ref="I1123:W1124"/>
    <mergeCell ref="I1130:M1130"/>
    <mergeCell ref="N1130:R1130"/>
    <mergeCell ref="S1130:W1130"/>
    <mergeCell ref="X1130:AB1130"/>
    <mergeCell ref="AC1130:AG1130"/>
    <mergeCell ref="AH1130:AL1130"/>
    <mergeCell ref="I1131:M1131"/>
    <mergeCell ref="I1132:M1132"/>
    <mergeCell ref="I1133:M1133"/>
    <mergeCell ref="N1131:R1131"/>
    <mergeCell ref="N1132:R1132"/>
    <mergeCell ref="N1133:R1133"/>
    <mergeCell ref="S1131:W1131"/>
    <mergeCell ref="S1132:W1132"/>
    <mergeCell ref="S1133:W1133"/>
    <mergeCell ref="X1131:AB1131"/>
    <mergeCell ref="X1132:AB1132"/>
    <mergeCell ref="X1133:AB1133"/>
    <mergeCell ref="AC1131:AG1131"/>
    <mergeCell ref="AC1132:AG1132"/>
    <mergeCell ref="AC1133:AG1133"/>
    <mergeCell ref="AH1131:AL1131"/>
    <mergeCell ref="AH1132:AL1132"/>
    <mergeCell ref="AH1133:AL1133"/>
    <mergeCell ref="C1115:AS1115"/>
    <mergeCell ref="C1117:AS1119"/>
    <mergeCell ref="C1120:AS1121"/>
    <mergeCell ref="C1123:H1129"/>
    <mergeCell ref="C1130:H1130"/>
    <mergeCell ref="C1131:H1131"/>
    <mergeCell ref="C1132:H1132"/>
    <mergeCell ref="C1133:H1133"/>
    <mergeCell ref="I1126:M1129"/>
    <mergeCell ref="N1126:R1129"/>
    <mergeCell ref="S1126:W1129"/>
    <mergeCell ref="X1126:AB1129"/>
    <mergeCell ref="AC1126:AG1129"/>
    <mergeCell ref="AH1126:AL1129"/>
    <mergeCell ref="I1125:W1125"/>
    <mergeCell ref="X1125:AL1125"/>
    <mergeCell ref="C1102:M1102"/>
    <mergeCell ref="N1102:T1102"/>
    <mergeCell ref="U1102:AA1102"/>
    <mergeCell ref="AB1102:AH1102"/>
    <mergeCell ref="C1104:AS1104"/>
    <mergeCell ref="C1106:M1108"/>
    <mergeCell ref="N1106:AA1106"/>
    <mergeCell ref="N1107:T1108"/>
    <mergeCell ref="U1107:AA1108"/>
    <mergeCell ref="C1109:M1110"/>
    <mergeCell ref="C1111:M1112"/>
    <mergeCell ref="N1109:T1110"/>
    <mergeCell ref="N1111:T1112"/>
    <mergeCell ref="U1109:AA1110"/>
    <mergeCell ref="U1111:AA1112"/>
    <mergeCell ref="X1123:AL1124"/>
    <mergeCell ref="C1095:M1096"/>
    <mergeCell ref="N1095:T1096"/>
    <mergeCell ref="U1095:AA1096"/>
    <mergeCell ref="AB1095:AH1096"/>
    <mergeCell ref="C1097:M1098"/>
    <mergeCell ref="N1097:T1098"/>
    <mergeCell ref="U1097:AA1098"/>
    <mergeCell ref="AB1097:AH1098"/>
    <mergeCell ref="C1099:M1099"/>
    <mergeCell ref="N1099:T1099"/>
    <mergeCell ref="U1099:AA1099"/>
    <mergeCell ref="AB1099:AH1099"/>
    <mergeCell ref="C1100:M1100"/>
    <mergeCell ref="N1100:T1100"/>
    <mergeCell ref="U1100:AA1100"/>
    <mergeCell ref="AB1100:AH1100"/>
    <mergeCell ref="C1101:M1101"/>
    <mergeCell ref="N1101:T1101"/>
    <mergeCell ref="U1101:AA1101"/>
    <mergeCell ref="AB1101:AH1101"/>
    <mergeCell ref="C1090:M1090"/>
    <mergeCell ref="N1090:T1090"/>
    <mergeCell ref="U1090:AA1090"/>
    <mergeCell ref="AB1090:AH1090"/>
    <mergeCell ref="C1091:M1091"/>
    <mergeCell ref="N1091:T1091"/>
    <mergeCell ref="U1091:AA1091"/>
    <mergeCell ref="AB1091:AH1091"/>
    <mergeCell ref="C1092:AH1092"/>
    <mergeCell ref="C1093:M1093"/>
    <mergeCell ref="N1093:T1093"/>
    <mergeCell ref="U1093:AA1093"/>
    <mergeCell ref="AB1093:AH1093"/>
    <mergeCell ref="C1094:M1094"/>
    <mergeCell ref="N1094:T1094"/>
    <mergeCell ref="U1094:AA1094"/>
    <mergeCell ref="AB1094:AH1094"/>
    <mergeCell ref="C1083:AH1083"/>
    <mergeCell ref="C1084:M1084"/>
    <mergeCell ref="N1084:T1084"/>
    <mergeCell ref="U1084:AA1084"/>
    <mergeCell ref="AB1084:AH1084"/>
    <mergeCell ref="C1085:M1085"/>
    <mergeCell ref="N1085:T1085"/>
    <mergeCell ref="U1085:AA1085"/>
    <mergeCell ref="AB1085:AH1085"/>
    <mergeCell ref="C1086:M1087"/>
    <mergeCell ref="N1086:T1087"/>
    <mergeCell ref="U1086:AA1087"/>
    <mergeCell ref="AB1086:AH1087"/>
    <mergeCell ref="C1088:M1089"/>
    <mergeCell ref="N1088:T1089"/>
    <mergeCell ref="U1088:AA1089"/>
    <mergeCell ref="AB1088:AH1089"/>
    <mergeCell ref="C1064:AS1065"/>
    <mergeCell ref="C1067:AS1068"/>
    <mergeCell ref="C1070:AS1071"/>
    <mergeCell ref="C1073:AS1074"/>
    <mergeCell ref="C1076:AS1076"/>
    <mergeCell ref="C1078:AS1078"/>
    <mergeCell ref="C1080:M1081"/>
    <mergeCell ref="N1080:T1081"/>
    <mergeCell ref="U1080:AA1081"/>
    <mergeCell ref="AB1080:AH1081"/>
    <mergeCell ref="C1082:M1082"/>
    <mergeCell ref="N1082:T1082"/>
    <mergeCell ref="U1082:AA1082"/>
    <mergeCell ref="AB1082:AH1082"/>
    <mergeCell ref="C1058:M1058"/>
    <mergeCell ref="N1058:T1058"/>
    <mergeCell ref="U1058:AA1058"/>
    <mergeCell ref="AB1058:AH1058"/>
    <mergeCell ref="C1039:AH1039"/>
    <mergeCell ref="C1055:M1055"/>
    <mergeCell ref="C1056:M1056"/>
    <mergeCell ref="N1055:T1055"/>
    <mergeCell ref="U1055:AA1055"/>
    <mergeCell ref="AB1055:AH1055"/>
    <mergeCell ref="N1056:T1056"/>
    <mergeCell ref="U1056:AA1056"/>
    <mergeCell ref="AB1056:AH1056"/>
    <mergeCell ref="C1048:AH1048"/>
    <mergeCell ref="C1060:AS1060"/>
    <mergeCell ref="C1062:AS1062"/>
    <mergeCell ref="C1049:M1049"/>
    <mergeCell ref="N1049:T1049"/>
    <mergeCell ref="U1049:AA1049"/>
    <mergeCell ref="AB1049:AH1049"/>
    <mergeCell ref="C1050:M1050"/>
    <mergeCell ref="N1050:T1050"/>
    <mergeCell ref="U1050:AA1050"/>
    <mergeCell ref="AB1050:AH1050"/>
    <mergeCell ref="C1051:M1052"/>
    <mergeCell ref="N1051:T1052"/>
    <mergeCell ref="U1051:AA1052"/>
    <mergeCell ref="AB1051:AH1052"/>
    <mergeCell ref="C1053:M1054"/>
    <mergeCell ref="N1053:T1054"/>
    <mergeCell ref="U1053:AA1054"/>
    <mergeCell ref="AB1053:AH1054"/>
    <mergeCell ref="C1057:M1057"/>
    <mergeCell ref="N1057:T1057"/>
    <mergeCell ref="U1057:AA1057"/>
    <mergeCell ref="AB1057:AH1057"/>
    <mergeCell ref="AB1040:AH1040"/>
    <mergeCell ref="N1041:T1041"/>
    <mergeCell ref="U1041:AA1041"/>
    <mergeCell ref="AB1041:AH1041"/>
    <mergeCell ref="N1046:T1046"/>
    <mergeCell ref="U1046:AA1046"/>
    <mergeCell ref="AB1046:AH1046"/>
    <mergeCell ref="N1047:T1047"/>
    <mergeCell ref="U1047:AA1047"/>
    <mergeCell ref="AB1047:AH1047"/>
    <mergeCell ref="N1042:T1043"/>
    <mergeCell ref="U1042:AA1043"/>
    <mergeCell ref="AB1042:AH1043"/>
    <mergeCell ref="N1044:T1045"/>
    <mergeCell ref="U1044:AA1045"/>
    <mergeCell ref="AB1044:AH1045"/>
    <mergeCell ref="C1036:M1037"/>
    <mergeCell ref="C1038:M1038"/>
    <mergeCell ref="C1040:M1040"/>
    <mergeCell ref="C1041:M1041"/>
    <mergeCell ref="C1042:M1043"/>
    <mergeCell ref="C1044:M1045"/>
    <mergeCell ref="C1046:M1046"/>
    <mergeCell ref="C1047:M1047"/>
    <mergeCell ref="N1036:T1037"/>
    <mergeCell ref="U1036:AA1037"/>
    <mergeCell ref="AB1036:AH1037"/>
    <mergeCell ref="AB1038:AH1038"/>
    <mergeCell ref="U1038:AA1038"/>
    <mergeCell ref="N1038:T1038"/>
    <mergeCell ref="N1040:T1040"/>
    <mergeCell ref="U1040:AA1040"/>
    <mergeCell ref="C1034:AS1034"/>
    <mergeCell ref="U1027:Y1027"/>
    <mergeCell ref="U1028:Y1029"/>
    <mergeCell ref="Z1027:AD1027"/>
    <mergeCell ref="Z1028:AD1029"/>
    <mergeCell ref="AE1027:AI1027"/>
    <mergeCell ref="AE1028:AI1029"/>
    <mergeCell ref="AJ1027:AN1027"/>
    <mergeCell ref="AJ1028:AN1029"/>
    <mergeCell ref="P1030:T1030"/>
    <mergeCell ref="U1030:Y1030"/>
    <mergeCell ref="Z1030:AD1030"/>
    <mergeCell ref="AE1030:AI1030"/>
    <mergeCell ref="AJ1030:AN1030"/>
    <mergeCell ref="P1031:T1031"/>
    <mergeCell ref="U1031:Y1031"/>
    <mergeCell ref="Z1031:AD1031"/>
    <mergeCell ref="AE1031:AI1031"/>
    <mergeCell ref="AJ1031:AN1031"/>
    <mergeCell ref="C1025:O1025"/>
    <mergeCell ref="C1027:O1027"/>
    <mergeCell ref="C1028:O1029"/>
    <mergeCell ref="C1030:O1030"/>
    <mergeCell ref="C1031:O1031"/>
    <mergeCell ref="C1018:O1023"/>
    <mergeCell ref="C1024:O1024"/>
    <mergeCell ref="P1024:T1024"/>
    <mergeCell ref="U1024:Y1024"/>
    <mergeCell ref="P1019:T1023"/>
    <mergeCell ref="U1019:Y1023"/>
    <mergeCell ref="P1018:AN1018"/>
    <mergeCell ref="P1025:T1025"/>
    <mergeCell ref="U1025:Y1025"/>
    <mergeCell ref="Z1025:AD1025"/>
    <mergeCell ref="AE1025:AI1025"/>
    <mergeCell ref="AJ1025:AN1025"/>
    <mergeCell ref="P1027:T1027"/>
    <mergeCell ref="P1028:T1029"/>
    <mergeCell ref="C1026:O1026"/>
    <mergeCell ref="P1026:T1026"/>
    <mergeCell ref="U1026:Y1026"/>
    <mergeCell ref="Z1026:AD1026"/>
    <mergeCell ref="AE1026:AI1026"/>
    <mergeCell ref="AJ1026:AN1026"/>
    <mergeCell ref="C1016:AS1016"/>
    <mergeCell ref="Z1024:AD1024"/>
    <mergeCell ref="AE1024:AI1024"/>
    <mergeCell ref="AJ1024:AN1024"/>
    <mergeCell ref="AJ1019:AN1023"/>
    <mergeCell ref="AE1019:AI1023"/>
    <mergeCell ref="Z1019:AD1023"/>
    <mergeCell ref="C1001:T1006"/>
    <mergeCell ref="U1001:AB1006"/>
    <mergeCell ref="AC1001:AJ1006"/>
    <mergeCell ref="C1007:T1007"/>
    <mergeCell ref="U1007:AB1007"/>
    <mergeCell ref="AC1007:AJ1007"/>
    <mergeCell ref="C1008:T1009"/>
    <mergeCell ref="U1008:AB1009"/>
    <mergeCell ref="AC1008:AJ1009"/>
    <mergeCell ref="C1010:T1011"/>
    <mergeCell ref="U1010:AB1011"/>
    <mergeCell ref="AC1010:AJ1011"/>
    <mergeCell ref="C1013:T1013"/>
    <mergeCell ref="U1013:AB1013"/>
    <mergeCell ref="AC1013:AJ1013"/>
    <mergeCell ref="C1012:T1012"/>
    <mergeCell ref="U1012:AB1012"/>
    <mergeCell ref="AC1012:AJ1012"/>
    <mergeCell ref="C1017:AS1017"/>
    <mergeCell ref="C994:T995"/>
    <mergeCell ref="U994:AB995"/>
    <mergeCell ref="AC994:AJ995"/>
    <mergeCell ref="C996:T997"/>
    <mergeCell ref="U996:AB997"/>
    <mergeCell ref="AC996:AJ997"/>
    <mergeCell ref="C998:T998"/>
    <mergeCell ref="U998:AB998"/>
    <mergeCell ref="AC998:AJ998"/>
    <mergeCell ref="AK987:AR992"/>
    <mergeCell ref="AK993:AR993"/>
    <mergeCell ref="AK994:AR995"/>
    <mergeCell ref="AK996:AR997"/>
    <mergeCell ref="AK998:AR998"/>
    <mergeCell ref="C980:T981"/>
    <mergeCell ref="U980:AB981"/>
    <mergeCell ref="AC980:AJ981"/>
    <mergeCell ref="C982:T982"/>
    <mergeCell ref="C983:T983"/>
    <mergeCell ref="U982:AB982"/>
    <mergeCell ref="U983:AB983"/>
    <mergeCell ref="AC982:AJ982"/>
    <mergeCell ref="AC983:AJ983"/>
    <mergeCell ref="C977:T977"/>
    <mergeCell ref="U977:AB977"/>
    <mergeCell ref="AC977:AJ977"/>
    <mergeCell ref="C985:AS985"/>
    <mergeCell ref="C987:T992"/>
    <mergeCell ref="U987:AB992"/>
    <mergeCell ref="AC987:AJ992"/>
    <mergeCell ref="C993:T993"/>
    <mergeCell ref="U993:AB993"/>
    <mergeCell ref="AC993:AJ993"/>
    <mergeCell ref="C968:L968"/>
    <mergeCell ref="C969:L969"/>
    <mergeCell ref="C970:L970"/>
    <mergeCell ref="M968:T968"/>
    <mergeCell ref="M969:T969"/>
    <mergeCell ref="M970:T970"/>
    <mergeCell ref="U968:AB968"/>
    <mergeCell ref="U969:AB969"/>
    <mergeCell ref="U970:AB970"/>
    <mergeCell ref="AC968:AJ968"/>
    <mergeCell ref="AC969:AJ969"/>
    <mergeCell ref="AC970:AJ970"/>
    <mergeCell ref="U973:AB976"/>
    <mergeCell ref="AC973:AJ976"/>
    <mergeCell ref="C973:T976"/>
    <mergeCell ref="C978:T979"/>
    <mergeCell ref="U978:AB979"/>
    <mergeCell ref="AC978:AJ979"/>
    <mergeCell ref="C954:AS954"/>
    <mergeCell ref="C956:AS956"/>
    <mergeCell ref="C961:AS961"/>
    <mergeCell ref="C963:L966"/>
    <mergeCell ref="C967:L967"/>
    <mergeCell ref="M963:T966"/>
    <mergeCell ref="U963:AB966"/>
    <mergeCell ref="AC963:AJ966"/>
    <mergeCell ref="M967:T967"/>
    <mergeCell ref="U967:AB967"/>
    <mergeCell ref="AC967:AJ967"/>
    <mergeCell ref="C935:AS937"/>
    <mergeCell ref="C939:AS941"/>
    <mergeCell ref="C942:AS942"/>
    <mergeCell ref="C946:W946"/>
    <mergeCell ref="C945:W945"/>
    <mergeCell ref="C944:W944"/>
    <mergeCell ref="X944:AE944"/>
    <mergeCell ref="X945:AE945"/>
    <mergeCell ref="X946:AE946"/>
    <mergeCell ref="C948:AS948"/>
    <mergeCell ref="C959:AS959"/>
    <mergeCell ref="L930:O930"/>
    <mergeCell ref="P930:S930"/>
    <mergeCell ref="T930:W930"/>
    <mergeCell ref="X930:AA930"/>
    <mergeCell ref="AB930:AE930"/>
    <mergeCell ref="L931:O932"/>
    <mergeCell ref="P931:S932"/>
    <mergeCell ref="T931:W932"/>
    <mergeCell ref="X931:AA932"/>
    <mergeCell ref="AB931:AE932"/>
    <mergeCell ref="C933:K933"/>
    <mergeCell ref="L933:O933"/>
    <mergeCell ref="P933:S933"/>
    <mergeCell ref="T933:W933"/>
    <mergeCell ref="X933:AA933"/>
    <mergeCell ref="AB933:AE933"/>
    <mergeCell ref="C952:W952"/>
    <mergeCell ref="X952:AE952"/>
    <mergeCell ref="C950:W951"/>
    <mergeCell ref="X950:AE951"/>
    <mergeCell ref="C924:K924"/>
    <mergeCell ref="C927:K927"/>
    <mergeCell ref="C928:K928"/>
    <mergeCell ref="C929:K929"/>
    <mergeCell ref="C930:K930"/>
    <mergeCell ref="C925:K926"/>
    <mergeCell ref="L924:O924"/>
    <mergeCell ref="P924:S924"/>
    <mergeCell ref="T924:W924"/>
    <mergeCell ref="X924:AA924"/>
    <mergeCell ref="AB924:AE924"/>
    <mergeCell ref="L925:O926"/>
    <mergeCell ref="P925:S926"/>
    <mergeCell ref="T925:W926"/>
    <mergeCell ref="X925:AA926"/>
    <mergeCell ref="AB925:AE926"/>
    <mergeCell ref="C931:K932"/>
    <mergeCell ref="L927:O927"/>
    <mergeCell ref="P927:S927"/>
    <mergeCell ref="T927:W927"/>
    <mergeCell ref="X927:AA927"/>
    <mergeCell ref="AB927:AE927"/>
    <mergeCell ref="L928:O928"/>
    <mergeCell ref="P928:S928"/>
    <mergeCell ref="T928:W928"/>
    <mergeCell ref="X928:AA928"/>
    <mergeCell ref="AB928:AE928"/>
    <mergeCell ref="L929:O929"/>
    <mergeCell ref="P929:S929"/>
    <mergeCell ref="T929:W929"/>
    <mergeCell ref="X929:AA929"/>
    <mergeCell ref="AB929:AE929"/>
    <mergeCell ref="AB916:AE922"/>
    <mergeCell ref="AB923:AE923"/>
    <mergeCell ref="C923:K923"/>
    <mergeCell ref="C915:K922"/>
    <mergeCell ref="A1:I1"/>
    <mergeCell ref="T25:AE25"/>
    <mergeCell ref="AF22:AQ22"/>
    <mergeCell ref="AF23:AQ24"/>
    <mergeCell ref="AF25:AQ25"/>
    <mergeCell ref="C20:S21"/>
    <mergeCell ref="C22:S22"/>
    <mergeCell ref="C23:S24"/>
    <mergeCell ref="T20:AE21"/>
    <mergeCell ref="AF20:AQ21"/>
    <mergeCell ref="C25:S25"/>
    <mergeCell ref="T22:AE22"/>
    <mergeCell ref="T23:AE24"/>
    <mergeCell ref="C40:J40"/>
    <mergeCell ref="C45:J45"/>
    <mergeCell ref="C48:J48"/>
    <mergeCell ref="C47:AT47"/>
    <mergeCell ref="D13:AS13"/>
    <mergeCell ref="D14:AS14"/>
    <mergeCell ref="D15:AS15"/>
    <mergeCell ref="C5:AS5"/>
    <mergeCell ref="C7:AS7"/>
    <mergeCell ref="C8:AS9"/>
    <mergeCell ref="C18:AS18"/>
    <mergeCell ref="C28:AS28"/>
    <mergeCell ref="C31:AS32"/>
    <mergeCell ref="C38:AS39"/>
    <mergeCell ref="C43:AS44"/>
    <mergeCell ref="C42:AS42"/>
    <mergeCell ref="C37:AS37"/>
    <mergeCell ref="C30:AS30"/>
    <mergeCell ref="C27:AS27"/>
    <mergeCell ref="C17:AS17"/>
    <mergeCell ref="C11:AS11"/>
    <mergeCell ref="D12:AS12"/>
    <mergeCell ref="T75:W79"/>
    <mergeCell ref="X75:AA79"/>
    <mergeCell ref="J65:V65"/>
    <mergeCell ref="C58:I58"/>
    <mergeCell ref="J58:V58"/>
    <mergeCell ref="J64:V64"/>
    <mergeCell ref="C70:I70"/>
    <mergeCell ref="J70:V70"/>
    <mergeCell ref="C67:I67"/>
    <mergeCell ref="J67:V67"/>
    <mergeCell ref="C68:I68"/>
    <mergeCell ref="J68:V68"/>
    <mergeCell ref="C69:I69"/>
    <mergeCell ref="C49:AS49"/>
    <mergeCell ref="C50:AS51"/>
    <mergeCell ref="C54:AS54"/>
    <mergeCell ref="C56:AS56"/>
    <mergeCell ref="C64:I64"/>
    <mergeCell ref="C34:AS35"/>
    <mergeCell ref="C87:AS87"/>
    <mergeCell ref="L89:S91"/>
    <mergeCell ref="T89:W93"/>
    <mergeCell ref="X89:AA93"/>
    <mergeCell ref="L92:O93"/>
    <mergeCell ref="P92:S93"/>
    <mergeCell ref="C89:K91"/>
    <mergeCell ref="C92:G93"/>
    <mergeCell ref="H92:K93"/>
    <mergeCell ref="J59:V59"/>
    <mergeCell ref="J60:V60"/>
    <mergeCell ref="J69:V69"/>
    <mergeCell ref="C62:I62"/>
    <mergeCell ref="J62:V62"/>
    <mergeCell ref="C63:I63"/>
    <mergeCell ref="J63:V63"/>
    <mergeCell ref="C65:I65"/>
    <mergeCell ref="C84:K84"/>
    <mergeCell ref="C85:K85"/>
    <mergeCell ref="C59:I59"/>
    <mergeCell ref="C60:I60"/>
    <mergeCell ref="C72:AS72"/>
    <mergeCell ref="C81:K81"/>
    <mergeCell ref="T81:W81"/>
    <mergeCell ref="T82:W82"/>
    <mergeCell ref="T83:W83"/>
    <mergeCell ref="T84:W84"/>
    <mergeCell ref="T85:W85"/>
    <mergeCell ref="X84:AA84"/>
    <mergeCell ref="X85:AA85"/>
    <mergeCell ref="P82:S82"/>
    <mergeCell ref="P83:S83"/>
    <mergeCell ref="P84:S84"/>
    <mergeCell ref="P85:S85"/>
    <mergeCell ref="L84:O84"/>
    <mergeCell ref="L85:O85"/>
    <mergeCell ref="C82:K82"/>
    <mergeCell ref="C83:K83"/>
    <mergeCell ref="L82:O82"/>
    <mergeCell ref="L83:O83"/>
    <mergeCell ref="X81:AA81"/>
    <mergeCell ref="X82:AA82"/>
    <mergeCell ref="X83:AA83"/>
    <mergeCell ref="C75:K79"/>
    <mergeCell ref="L75:S77"/>
    <mergeCell ref="L78:O79"/>
    <mergeCell ref="P78:S79"/>
    <mergeCell ref="L81:O81"/>
    <mergeCell ref="P81:S81"/>
    <mergeCell ref="C80:K80"/>
    <mergeCell ref="L80:O80"/>
    <mergeCell ref="P80:S80"/>
    <mergeCell ref="T80:W80"/>
    <mergeCell ref="X80:AA80"/>
    <mergeCell ref="L97:O97"/>
    <mergeCell ref="P97:S97"/>
    <mergeCell ref="T97:W97"/>
    <mergeCell ref="X97:AA97"/>
    <mergeCell ref="C94:G94"/>
    <mergeCell ref="C95:G95"/>
    <mergeCell ref="C96:G96"/>
    <mergeCell ref="C97:G97"/>
    <mergeCell ref="H94:K94"/>
    <mergeCell ref="H95:K95"/>
    <mergeCell ref="H96:K96"/>
    <mergeCell ref="H97:K97"/>
    <mergeCell ref="L96:O96"/>
    <mergeCell ref="P96:S96"/>
    <mergeCell ref="T96:W96"/>
    <mergeCell ref="X96:AA96"/>
    <mergeCell ref="L95:O95"/>
    <mergeCell ref="P95:S95"/>
    <mergeCell ref="T95:W95"/>
    <mergeCell ref="X95:AA95"/>
    <mergeCell ref="L94:O94"/>
    <mergeCell ref="P94:S94"/>
    <mergeCell ref="T94:W94"/>
    <mergeCell ref="X94:AA94"/>
    <mergeCell ref="C118:M118"/>
    <mergeCell ref="N118:AC118"/>
    <mergeCell ref="C120:AS120"/>
    <mergeCell ref="C122:M122"/>
    <mergeCell ref="N122:AC122"/>
    <mergeCell ref="C112:M112"/>
    <mergeCell ref="N111:AC111"/>
    <mergeCell ref="N112:AC112"/>
    <mergeCell ref="C114:AS115"/>
    <mergeCell ref="C117:M117"/>
    <mergeCell ref="N117:AC117"/>
    <mergeCell ref="C100:AS100"/>
    <mergeCell ref="C105:AS105"/>
    <mergeCell ref="C106:AS106"/>
    <mergeCell ref="C108:AS109"/>
    <mergeCell ref="C111:M111"/>
    <mergeCell ref="L98:O98"/>
    <mergeCell ref="P98:S98"/>
    <mergeCell ref="T98:W98"/>
    <mergeCell ref="X98:AA98"/>
    <mergeCell ref="C98:G98"/>
    <mergeCell ref="H98:K98"/>
    <mergeCell ref="C175:AS176"/>
    <mergeCell ref="C178:AS181"/>
    <mergeCell ref="C152:AS152"/>
    <mergeCell ref="C154:AS155"/>
    <mergeCell ref="C157:AS158"/>
    <mergeCell ref="C161:AS161"/>
    <mergeCell ref="C166:AS167"/>
    <mergeCell ref="C141:AS141"/>
    <mergeCell ref="C142:AS142"/>
    <mergeCell ref="C143:AS143"/>
    <mergeCell ref="C150:AS150"/>
    <mergeCell ref="C147:AS147"/>
    <mergeCell ref="C145:AS145"/>
    <mergeCell ref="C136:AS136"/>
    <mergeCell ref="C137:AS137"/>
    <mergeCell ref="C138:AS138"/>
    <mergeCell ref="C139:AS139"/>
    <mergeCell ref="C140:AS140"/>
    <mergeCell ref="C148:AS149"/>
    <mergeCell ref="C130:AS130"/>
    <mergeCell ref="C132:AS132"/>
    <mergeCell ref="C133:AS133"/>
    <mergeCell ref="C134:AS134"/>
    <mergeCell ref="C135:AS135"/>
    <mergeCell ref="C123:M123"/>
    <mergeCell ref="N123:AC123"/>
    <mergeCell ref="C125:AS128"/>
    <mergeCell ref="C103:AS103"/>
    <mergeCell ref="AF194:AM194"/>
    <mergeCell ref="AF195:AM195"/>
    <mergeCell ref="AF196:AM196"/>
    <mergeCell ref="AF197:AM197"/>
    <mergeCell ref="C199:AS202"/>
    <mergeCell ref="P195:W195"/>
    <mergeCell ref="P196:W196"/>
    <mergeCell ref="P197:W197"/>
    <mergeCell ref="X194:AE194"/>
    <mergeCell ref="X195:AE195"/>
    <mergeCell ref="X196:AE196"/>
    <mergeCell ref="X197:AE197"/>
    <mergeCell ref="C187:AS190"/>
    <mergeCell ref="C194:O194"/>
    <mergeCell ref="C195:O195"/>
    <mergeCell ref="C196:O196"/>
    <mergeCell ref="C197:O197"/>
    <mergeCell ref="P192:W193"/>
    <mergeCell ref="X192:AE193"/>
    <mergeCell ref="AF192:AM193"/>
    <mergeCell ref="P194:W194"/>
    <mergeCell ref="C169:AS170"/>
    <mergeCell ref="C172:AS173"/>
    <mergeCell ref="C209:O209"/>
    <mergeCell ref="P209:W209"/>
    <mergeCell ref="X209:AE209"/>
    <mergeCell ref="AF209:AM209"/>
    <mergeCell ref="C211:AS211"/>
    <mergeCell ref="C207:O207"/>
    <mergeCell ref="P207:W207"/>
    <mergeCell ref="X207:AE207"/>
    <mergeCell ref="AF207:AM207"/>
    <mergeCell ref="C208:O208"/>
    <mergeCell ref="P208:W208"/>
    <mergeCell ref="X208:AE208"/>
    <mergeCell ref="AF208:AM208"/>
    <mergeCell ref="P204:W205"/>
    <mergeCell ref="X204:AE205"/>
    <mergeCell ref="AF204:AM205"/>
    <mergeCell ref="C206:O206"/>
    <mergeCell ref="P206:W206"/>
    <mergeCell ref="X206:AE206"/>
    <mergeCell ref="AF206:AM206"/>
    <mergeCell ref="C249:AS249"/>
    <mergeCell ref="C250:AS250"/>
    <mergeCell ref="C257:AS258"/>
    <mergeCell ref="C253:AS253"/>
    <mergeCell ref="C254:AS254"/>
    <mergeCell ref="C256:AS256"/>
    <mergeCell ref="D240:AS240"/>
    <mergeCell ref="D242:AS242"/>
    <mergeCell ref="D244:AS244"/>
    <mergeCell ref="C246:AS247"/>
    <mergeCell ref="C224:AS224"/>
    <mergeCell ref="C226:AS229"/>
    <mergeCell ref="C231:AS232"/>
    <mergeCell ref="C234:AS234"/>
    <mergeCell ref="C236:AS236"/>
    <mergeCell ref="C212:AS213"/>
    <mergeCell ref="C215:AS215"/>
    <mergeCell ref="C219:AS220"/>
    <mergeCell ref="C222:AS222"/>
    <mergeCell ref="C218:AS218"/>
    <mergeCell ref="D237:AS237"/>
    <mergeCell ref="C319:AS320"/>
    <mergeCell ref="C322:AS323"/>
    <mergeCell ref="C183:AS185"/>
    <mergeCell ref="C306:AS306"/>
    <mergeCell ref="C325:AS325"/>
    <mergeCell ref="C315:AS315"/>
    <mergeCell ref="C303:AS304"/>
    <mergeCell ref="C307:AS308"/>
    <mergeCell ref="C310:AS311"/>
    <mergeCell ref="C313:AS313"/>
    <mergeCell ref="C316:AS317"/>
    <mergeCell ref="C289:AS289"/>
    <mergeCell ref="C291:AS294"/>
    <mergeCell ref="C296:AS297"/>
    <mergeCell ref="C299:AS300"/>
    <mergeCell ref="C302:AS302"/>
    <mergeCell ref="C281:AS282"/>
    <mergeCell ref="C284:AS284"/>
    <mergeCell ref="D285:AS285"/>
    <mergeCell ref="C280:AS280"/>
    <mergeCell ref="D287:AS287"/>
    <mergeCell ref="D286:AS286"/>
    <mergeCell ref="C273:AS274"/>
    <mergeCell ref="C277:AS278"/>
    <mergeCell ref="C276:AS276"/>
    <mergeCell ref="C272:AS272"/>
    <mergeCell ref="C268:AS268"/>
    <mergeCell ref="C262:AS263"/>
    <mergeCell ref="C266:AS266"/>
    <mergeCell ref="C265:AS265"/>
    <mergeCell ref="C261:AS261"/>
    <mergeCell ref="C269:AS270"/>
    <mergeCell ref="C387:AS388"/>
    <mergeCell ref="C390:G394"/>
    <mergeCell ref="C366:AS368"/>
    <mergeCell ref="C370:AS372"/>
    <mergeCell ref="C357:AS357"/>
    <mergeCell ref="C374:AS375"/>
    <mergeCell ref="C378:AS379"/>
    <mergeCell ref="C377:AS377"/>
    <mergeCell ref="C352:AS352"/>
    <mergeCell ref="C353:AS354"/>
    <mergeCell ref="C358:AS359"/>
    <mergeCell ref="C363:AS364"/>
    <mergeCell ref="C346:AS347"/>
    <mergeCell ref="C349:AS350"/>
    <mergeCell ref="C342:AS342"/>
    <mergeCell ref="C344:AS344"/>
    <mergeCell ref="C326:AS326"/>
    <mergeCell ref="C328:AS330"/>
    <mergeCell ref="C332:AS333"/>
    <mergeCell ref="C336:AS339"/>
    <mergeCell ref="C386:AS386"/>
    <mergeCell ref="AB395:AE395"/>
    <mergeCell ref="AF395:AI395"/>
    <mergeCell ref="AJ395:AM395"/>
    <mergeCell ref="H390:AM390"/>
    <mergeCell ref="H391:K394"/>
    <mergeCell ref="L391:O394"/>
    <mergeCell ref="P391:S394"/>
    <mergeCell ref="T391:W394"/>
    <mergeCell ref="X391:AA394"/>
    <mergeCell ref="AB391:AE394"/>
    <mergeCell ref="AF391:AI394"/>
    <mergeCell ref="AJ391:AM394"/>
    <mergeCell ref="H395:K395"/>
    <mergeCell ref="L395:O395"/>
    <mergeCell ref="P395:S395"/>
    <mergeCell ref="T395:W395"/>
    <mergeCell ref="C395:G395"/>
    <mergeCell ref="X395:AA395"/>
    <mergeCell ref="X403:AA403"/>
    <mergeCell ref="L401:O401"/>
    <mergeCell ref="L402:O402"/>
    <mergeCell ref="L403:O403"/>
    <mergeCell ref="P401:S401"/>
    <mergeCell ref="P402:S402"/>
    <mergeCell ref="P403:S403"/>
    <mergeCell ref="C401:G401"/>
    <mergeCell ref="C402:G402"/>
    <mergeCell ref="C403:G403"/>
    <mergeCell ref="C404:G407"/>
    <mergeCell ref="H401:K401"/>
    <mergeCell ref="H402:K402"/>
    <mergeCell ref="H403:K403"/>
    <mergeCell ref="C396:AM396"/>
    <mergeCell ref="C397:G400"/>
    <mergeCell ref="H397:K400"/>
    <mergeCell ref="L397:O400"/>
    <mergeCell ref="P397:S400"/>
    <mergeCell ref="T397:W400"/>
    <mergeCell ref="X397:AA400"/>
    <mergeCell ref="AB397:AE400"/>
    <mergeCell ref="AF397:AI400"/>
    <mergeCell ref="AJ397:AM400"/>
    <mergeCell ref="C408:AM408"/>
    <mergeCell ref="C409:G412"/>
    <mergeCell ref="H409:K412"/>
    <mergeCell ref="L409:O412"/>
    <mergeCell ref="P409:S412"/>
    <mergeCell ref="T409:W412"/>
    <mergeCell ref="X409:AA412"/>
    <mergeCell ref="AB409:AE412"/>
    <mergeCell ref="AF409:AI412"/>
    <mergeCell ref="AJ409:AM412"/>
    <mergeCell ref="AJ401:AM401"/>
    <mergeCell ref="AJ402:AM402"/>
    <mergeCell ref="AJ403:AM403"/>
    <mergeCell ref="H404:K407"/>
    <mergeCell ref="L404:O407"/>
    <mergeCell ref="P404:S407"/>
    <mergeCell ref="T404:W407"/>
    <mergeCell ref="X404:AA407"/>
    <mergeCell ref="AB404:AE407"/>
    <mergeCell ref="AF404:AI407"/>
    <mergeCell ref="AJ404:AM407"/>
    <mergeCell ref="AB401:AE401"/>
    <mergeCell ref="AB402:AE402"/>
    <mergeCell ref="AB403:AE403"/>
    <mergeCell ref="AF401:AI401"/>
    <mergeCell ref="AF402:AI402"/>
    <mergeCell ref="AF403:AI403"/>
    <mergeCell ref="T401:W401"/>
    <mergeCell ref="T402:W402"/>
    <mergeCell ref="T403:W403"/>
    <mergeCell ref="X401:AA401"/>
    <mergeCell ref="X402:AA402"/>
    <mergeCell ref="X413:AA413"/>
    <mergeCell ref="AB413:AE413"/>
    <mergeCell ref="AF413:AI413"/>
    <mergeCell ref="AJ413:AM413"/>
    <mergeCell ref="C414:G414"/>
    <mergeCell ref="H414:K414"/>
    <mergeCell ref="L414:O414"/>
    <mergeCell ref="P414:S414"/>
    <mergeCell ref="T414:W414"/>
    <mergeCell ref="X414:AA414"/>
    <mergeCell ref="AB414:AE414"/>
    <mergeCell ref="AF414:AI414"/>
    <mergeCell ref="AJ414:AM414"/>
    <mergeCell ref="C413:G413"/>
    <mergeCell ref="H413:K413"/>
    <mergeCell ref="L413:O413"/>
    <mergeCell ref="P413:S413"/>
    <mergeCell ref="T413:W413"/>
    <mergeCell ref="C421:G424"/>
    <mergeCell ref="H421:K424"/>
    <mergeCell ref="L421:O424"/>
    <mergeCell ref="P421:S424"/>
    <mergeCell ref="T421:W424"/>
    <mergeCell ref="X415:AA415"/>
    <mergeCell ref="AB415:AE415"/>
    <mergeCell ref="AF415:AI415"/>
    <mergeCell ref="AJ415:AM415"/>
    <mergeCell ref="C416:G419"/>
    <mergeCell ref="H416:K419"/>
    <mergeCell ref="L416:O419"/>
    <mergeCell ref="P416:S419"/>
    <mergeCell ref="T416:W419"/>
    <mergeCell ref="X416:AA419"/>
    <mergeCell ref="AB416:AE419"/>
    <mergeCell ref="AF416:AI419"/>
    <mergeCell ref="AJ416:AM419"/>
    <mergeCell ref="C415:G415"/>
    <mergeCell ref="H415:K415"/>
    <mergeCell ref="L415:O415"/>
    <mergeCell ref="P415:S415"/>
    <mergeCell ref="T415:W415"/>
    <mergeCell ref="C420:AM420"/>
    <mergeCell ref="X421:AA424"/>
    <mergeCell ref="AB421:AE424"/>
    <mergeCell ref="AF421:AI424"/>
    <mergeCell ref="AJ421:AM424"/>
    <mergeCell ref="C427:G427"/>
    <mergeCell ref="H427:K427"/>
    <mergeCell ref="L427:O427"/>
    <mergeCell ref="P427:S427"/>
    <mergeCell ref="T427:W427"/>
    <mergeCell ref="X427:AA427"/>
    <mergeCell ref="AB427:AE427"/>
    <mergeCell ref="AF427:AI427"/>
    <mergeCell ref="AJ427:AM427"/>
    <mergeCell ref="C426:G426"/>
    <mergeCell ref="H426:K426"/>
    <mergeCell ref="L426:O426"/>
    <mergeCell ref="P426:S426"/>
    <mergeCell ref="T426:W426"/>
    <mergeCell ref="T425:W425"/>
    <mergeCell ref="X425:AA425"/>
    <mergeCell ref="AB425:AE425"/>
    <mergeCell ref="AF425:AI425"/>
    <mergeCell ref="AJ425:AM425"/>
    <mergeCell ref="C425:G425"/>
    <mergeCell ref="H425:K425"/>
    <mergeCell ref="L425:O425"/>
    <mergeCell ref="P425:S425"/>
    <mergeCell ref="X426:AA426"/>
    <mergeCell ref="AB426:AE426"/>
    <mergeCell ref="AF426:AI426"/>
    <mergeCell ref="AJ426:AM426"/>
    <mergeCell ref="C432:AM432"/>
    <mergeCell ref="H433:K436"/>
    <mergeCell ref="H437:K440"/>
    <mergeCell ref="L433:O436"/>
    <mergeCell ref="L437:O440"/>
    <mergeCell ref="P433:S436"/>
    <mergeCell ref="P437:S440"/>
    <mergeCell ref="T433:W436"/>
    <mergeCell ref="T437:W440"/>
    <mergeCell ref="X433:AA436"/>
    <mergeCell ref="X437:AA440"/>
    <mergeCell ref="AB433:AE436"/>
    <mergeCell ref="AB437:AE440"/>
    <mergeCell ref="AF433:AI436"/>
    <mergeCell ref="X428:AA431"/>
    <mergeCell ref="AB428:AE431"/>
    <mergeCell ref="AF428:AI431"/>
    <mergeCell ref="AJ428:AM431"/>
    <mergeCell ref="C428:G431"/>
    <mergeCell ref="H428:K431"/>
    <mergeCell ref="L428:O431"/>
    <mergeCell ref="P428:S431"/>
    <mergeCell ref="T428:W431"/>
    <mergeCell ref="X448:AA448"/>
    <mergeCell ref="AB448:AE448"/>
    <mergeCell ref="AF448:AI448"/>
    <mergeCell ref="AJ448:AM448"/>
    <mergeCell ref="C449:AM449"/>
    <mergeCell ref="C448:G448"/>
    <mergeCell ref="H448:K448"/>
    <mergeCell ref="L448:O448"/>
    <mergeCell ref="P448:S448"/>
    <mergeCell ref="T448:W448"/>
    <mergeCell ref="AF437:AI440"/>
    <mergeCell ref="AJ433:AM436"/>
    <mergeCell ref="AJ437:AM440"/>
    <mergeCell ref="C443:G447"/>
    <mergeCell ref="H443:AM443"/>
    <mergeCell ref="H444:K447"/>
    <mergeCell ref="L444:O447"/>
    <mergeCell ref="P444:S447"/>
    <mergeCell ref="T444:W447"/>
    <mergeCell ref="X444:AA447"/>
    <mergeCell ref="AB444:AE447"/>
    <mergeCell ref="AF444:AI447"/>
    <mergeCell ref="AJ444:AM447"/>
    <mergeCell ref="C433:G436"/>
    <mergeCell ref="C437:G440"/>
    <mergeCell ref="X450:AA453"/>
    <mergeCell ref="AB450:AE453"/>
    <mergeCell ref="AF450:AI453"/>
    <mergeCell ref="AJ450:AM453"/>
    <mergeCell ref="C454:G454"/>
    <mergeCell ref="H454:K454"/>
    <mergeCell ref="L454:O454"/>
    <mergeCell ref="P454:S454"/>
    <mergeCell ref="T454:W454"/>
    <mergeCell ref="X454:AA454"/>
    <mergeCell ref="AB454:AE454"/>
    <mergeCell ref="AF454:AI454"/>
    <mergeCell ref="AJ454:AM454"/>
    <mergeCell ref="C450:G453"/>
    <mergeCell ref="H450:K453"/>
    <mergeCell ref="L450:O453"/>
    <mergeCell ref="P450:S453"/>
    <mergeCell ref="T450:W453"/>
    <mergeCell ref="X457:AA460"/>
    <mergeCell ref="AB457:AE460"/>
    <mergeCell ref="AF457:AI460"/>
    <mergeCell ref="AJ457:AM460"/>
    <mergeCell ref="C461:AM461"/>
    <mergeCell ref="C457:G460"/>
    <mergeCell ref="H457:K460"/>
    <mergeCell ref="L457:O460"/>
    <mergeCell ref="P457:S460"/>
    <mergeCell ref="T457:W460"/>
    <mergeCell ref="X455:AA455"/>
    <mergeCell ref="AB455:AE455"/>
    <mergeCell ref="AF455:AI455"/>
    <mergeCell ref="AJ455:AM455"/>
    <mergeCell ref="C456:G456"/>
    <mergeCell ref="H456:K456"/>
    <mergeCell ref="L456:O456"/>
    <mergeCell ref="P456:S456"/>
    <mergeCell ref="T456:W456"/>
    <mergeCell ref="X456:AA456"/>
    <mergeCell ref="AB456:AE456"/>
    <mergeCell ref="AF456:AI456"/>
    <mergeCell ref="AJ456:AM456"/>
    <mergeCell ref="C455:G455"/>
    <mergeCell ref="H455:K455"/>
    <mergeCell ref="L455:O455"/>
    <mergeCell ref="P455:S455"/>
    <mergeCell ref="T455:W455"/>
    <mergeCell ref="X462:AA465"/>
    <mergeCell ref="AB462:AE465"/>
    <mergeCell ref="AF462:AI465"/>
    <mergeCell ref="AJ462:AM465"/>
    <mergeCell ref="C466:G466"/>
    <mergeCell ref="H466:K466"/>
    <mergeCell ref="L466:O466"/>
    <mergeCell ref="P466:S466"/>
    <mergeCell ref="T466:W466"/>
    <mergeCell ref="X466:AA466"/>
    <mergeCell ref="AB466:AE466"/>
    <mergeCell ref="AF466:AI466"/>
    <mergeCell ref="AJ466:AM466"/>
    <mergeCell ref="C462:G465"/>
    <mergeCell ref="H462:K465"/>
    <mergeCell ref="L462:O465"/>
    <mergeCell ref="P462:S465"/>
    <mergeCell ref="T462:W465"/>
    <mergeCell ref="X469:AA472"/>
    <mergeCell ref="AB469:AE472"/>
    <mergeCell ref="AF469:AI472"/>
    <mergeCell ref="AJ469:AM472"/>
    <mergeCell ref="C473:AM473"/>
    <mergeCell ref="C469:G472"/>
    <mergeCell ref="H469:K472"/>
    <mergeCell ref="L469:O472"/>
    <mergeCell ref="P469:S472"/>
    <mergeCell ref="T469:W472"/>
    <mergeCell ref="X467:AA467"/>
    <mergeCell ref="AB467:AE467"/>
    <mergeCell ref="AF467:AI467"/>
    <mergeCell ref="AJ467:AM467"/>
    <mergeCell ref="C468:G468"/>
    <mergeCell ref="H468:K468"/>
    <mergeCell ref="L468:O468"/>
    <mergeCell ref="P468:S468"/>
    <mergeCell ref="T468:W468"/>
    <mergeCell ref="X468:AA468"/>
    <mergeCell ref="AB468:AE468"/>
    <mergeCell ref="AF468:AI468"/>
    <mergeCell ref="AJ468:AM468"/>
    <mergeCell ref="C467:G467"/>
    <mergeCell ref="H467:K467"/>
    <mergeCell ref="L467:O467"/>
    <mergeCell ref="P467:S467"/>
    <mergeCell ref="T467:W467"/>
    <mergeCell ref="X474:AA477"/>
    <mergeCell ref="AB474:AE477"/>
    <mergeCell ref="AF474:AI477"/>
    <mergeCell ref="AJ474:AM477"/>
    <mergeCell ref="C478:G478"/>
    <mergeCell ref="H478:K478"/>
    <mergeCell ref="L478:O478"/>
    <mergeCell ref="P478:S478"/>
    <mergeCell ref="T478:W478"/>
    <mergeCell ref="X478:AA478"/>
    <mergeCell ref="AB478:AE478"/>
    <mergeCell ref="AF478:AI478"/>
    <mergeCell ref="AJ478:AM478"/>
    <mergeCell ref="C474:G477"/>
    <mergeCell ref="H474:K477"/>
    <mergeCell ref="L474:O477"/>
    <mergeCell ref="P474:S477"/>
    <mergeCell ref="T474:W477"/>
    <mergeCell ref="X481:AA484"/>
    <mergeCell ref="AB481:AE484"/>
    <mergeCell ref="AF481:AI484"/>
    <mergeCell ref="AJ481:AM484"/>
    <mergeCell ref="C485:AM485"/>
    <mergeCell ref="C481:G484"/>
    <mergeCell ref="H481:K484"/>
    <mergeCell ref="L481:O484"/>
    <mergeCell ref="P481:S484"/>
    <mergeCell ref="T481:W484"/>
    <mergeCell ref="X479:AA479"/>
    <mergeCell ref="AB479:AE479"/>
    <mergeCell ref="AF479:AI479"/>
    <mergeCell ref="AJ479:AM479"/>
    <mergeCell ref="C480:G480"/>
    <mergeCell ref="H480:K480"/>
    <mergeCell ref="L480:O480"/>
    <mergeCell ref="P480:S480"/>
    <mergeCell ref="T480:W480"/>
    <mergeCell ref="X480:AA480"/>
    <mergeCell ref="AB480:AE480"/>
    <mergeCell ref="AF480:AI480"/>
    <mergeCell ref="AJ480:AM480"/>
    <mergeCell ref="C479:G479"/>
    <mergeCell ref="H479:K479"/>
    <mergeCell ref="L479:O479"/>
    <mergeCell ref="P479:S479"/>
    <mergeCell ref="T479:W479"/>
    <mergeCell ref="X486:AA489"/>
    <mergeCell ref="AB486:AE489"/>
    <mergeCell ref="AF486:AI489"/>
    <mergeCell ref="AJ486:AM489"/>
    <mergeCell ref="C490:G493"/>
    <mergeCell ref="H490:K493"/>
    <mergeCell ref="L490:O493"/>
    <mergeCell ref="P490:S493"/>
    <mergeCell ref="T490:W493"/>
    <mergeCell ref="X490:AA493"/>
    <mergeCell ref="AB490:AE493"/>
    <mergeCell ref="AF490:AI493"/>
    <mergeCell ref="AJ490:AM493"/>
    <mergeCell ref="C486:G489"/>
    <mergeCell ref="H486:K489"/>
    <mergeCell ref="L486:O489"/>
    <mergeCell ref="P486:S489"/>
    <mergeCell ref="T486:W489"/>
    <mergeCell ref="X506:AA506"/>
    <mergeCell ref="AB506:AE506"/>
    <mergeCell ref="AF506:AI506"/>
    <mergeCell ref="AJ506:AM506"/>
    <mergeCell ref="H498:AQ498"/>
    <mergeCell ref="AN499:AQ505"/>
    <mergeCell ref="AN506:AQ506"/>
    <mergeCell ref="C506:G506"/>
    <mergeCell ref="H506:K506"/>
    <mergeCell ref="L506:O506"/>
    <mergeCell ref="P506:S506"/>
    <mergeCell ref="T506:W506"/>
    <mergeCell ref="C495:AS496"/>
    <mergeCell ref="C498:G505"/>
    <mergeCell ref="H499:K505"/>
    <mergeCell ref="L499:O505"/>
    <mergeCell ref="P499:S505"/>
    <mergeCell ref="T499:W505"/>
    <mergeCell ref="X499:AA505"/>
    <mergeCell ref="AB499:AE505"/>
    <mergeCell ref="AF499:AI505"/>
    <mergeCell ref="AJ499:AM505"/>
    <mergeCell ref="X513:AA513"/>
    <mergeCell ref="AB513:AE513"/>
    <mergeCell ref="AF513:AI513"/>
    <mergeCell ref="AJ513:AM513"/>
    <mergeCell ref="C512:G512"/>
    <mergeCell ref="H512:K512"/>
    <mergeCell ref="L512:O512"/>
    <mergeCell ref="P512:S512"/>
    <mergeCell ref="T512:W512"/>
    <mergeCell ref="C507:AQ507"/>
    <mergeCell ref="C508:G511"/>
    <mergeCell ref="H508:K511"/>
    <mergeCell ref="L508:O511"/>
    <mergeCell ref="P508:S511"/>
    <mergeCell ref="T508:W511"/>
    <mergeCell ref="X508:AA511"/>
    <mergeCell ref="AB508:AE511"/>
    <mergeCell ref="AF508:AI511"/>
    <mergeCell ref="AJ508:AM511"/>
    <mergeCell ref="AN508:AQ511"/>
    <mergeCell ref="AN512:AQ512"/>
    <mergeCell ref="AN513:AQ513"/>
    <mergeCell ref="X512:AA512"/>
    <mergeCell ref="AB512:AE512"/>
    <mergeCell ref="AF512:AI512"/>
    <mergeCell ref="AJ512:AM512"/>
    <mergeCell ref="C513:G513"/>
    <mergeCell ref="H513:K513"/>
    <mergeCell ref="L513:O513"/>
    <mergeCell ref="P513:S513"/>
    <mergeCell ref="T513:W513"/>
    <mergeCell ref="AN514:AQ514"/>
    <mergeCell ref="AN515:AQ518"/>
    <mergeCell ref="C520:AQ520"/>
    <mergeCell ref="X514:AA514"/>
    <mergeCell ref="AB514:AE514"/>
    <mergeCell ref="AF514:AI514"/>
    <mergeCell ref="AJ514:AM514"/>
    <mergeCell ref="C515:G518"/>
    <mergeCell ref="H515:K518"/>
    <mergeCell ref="L515:O518"/>
    <mergeCell ref="P515:S518"/>
    <mergeCell ref="T515:W518"/>
    <mergeCell ref="X515:AA518"/>
    <mergeCell ref="AB515:AE518"/>
    <mergeCell ref="AF515:AI518"/>
    <mergeCell ref="AJ515:AM518"/>
    <mergeCell ref="C514:G514"/>
    <mergeCell ref="H514:K514"/>
    <mergeCell ref="L514:O514"/>
    <mergeCell ref="P514:S514"/>
    <mergeCell ref="T514:W514"/>
    <mergeCell ref="X525:AA525"/>
    <mergeCell ref="AB525:AE525"/>
    <mergeCell ref="AF525:AI525"/>
    <mergeCell ref="AJ525:AM525"/>
    <mergeCell ref="AN525:AQ525"/>
    <mergeCell ref="C525:G525"/>
    <mergeCell ref="H525:K525"/>
    <mergeCell ref="L525:O525"/>
    <mergeCell ref="P525:S525"/>
    <mergeCell ref="T525:W525"/>
    <mergeCell ref="X521:AA524"/>
    <mergeCell ref="AB521:AE524"/>
    <mergeCell ref="AF521:AI524"/>
    <mergeCell ref="AJ521:AM524"/>
    <mergeCell ref="AN521:AQ524"/>
    <mergeCell ref="C521:G524"/>
    <mergeCell ref="H521:K524"/>
    <mergeCell ref="L521:O524"/>
    <mergeCell ref="P521:S524"/>
    <mergeCell ref="T521:W524"/>
    <mergeCell ref="X527:AA527"/>
    <mergeCell ref="AB527:AE527"/>
    <mergeCell ref="AF527:AI527"/>
    <mergeCell ref="AJ527:AM527"/>
    <mergeCell ref="AN527:AQ527"/>
    <mergeCell ref="C527:G527"/>
    <mergeCell ref="H527:K527"/>
    <mergeCell ref="L527:O527"/>
    <mergeCell ref="P527:S527"/>
    <mergeCell ref="T527:W527"/>
    <mergeCell ref="X526:AA526"/>
    <mergeCell ref="AB526:AE526"/>
    <mergeCell ref="AF526:AI526"/>
    <mergeCell ref="AJ526:AM526"/>
    <mergeCell ref="AN526:AQ526"/>
    <mergeCell ref="C526:G526"/>
    <mergeCell ref="H526:K526"/>
    <mergeCell ref="L526:O526"/>
    <mergeCell ref="P526:S526"/>
    <mergeCell ref="T526:W526"/>
    <mergeCell ref="C532:AQ532"/>
    <mergeCell ref="C533:G536"/>
    <mergeCell ref="H533:K536"/>
    <mergeCell ref="L533:O536"/>
    <mergeCell ref="P533:S536"/>
    <mergeCell ref="T533:W536"/>
    <mergeCell ref="X533:AA536"/>
    <mergeCell ref="AB533:AE536"/>
    <mergeCell ref="AF533:AI536"/>
    <mergeCell ref="AJ533:AM536"/>
    <mergeCell ref="AN533:AQ536"/>
    <mergeCell ref="X528:AA531"/>
    <mergeCell ref="AB528:AE531"/>
    <mergeCell ref="AF528:AI531"/>
    <mergeCell ref="AJ528:AM531"/>
    <mergeCell ref="AN528:AQ531"/>
    <mergeCell ref="C528:G531"/>
    <mergeCell ref="H528:K531"/>
    <mergeCell ref="L528:O531"/>
    <mergeCell ref="P528:S531"/>
    <mergeCell ref="T528:W531"/>
    <mergeCell ref="X538:AA538"/>
    <mergeCell ref="AB538:AE538"/>
    <mergeCell ref="AF538:AI538"/>
    <mergeCell ref="AJ538:AM538"/>
    <mergeCell ref="AN538:AQ538"/>
    <mergeCell ref="C538:G538"/>
    <mergeCell ref="H538:K538"/>
    <mergeCell ref="L538:O538"/>
    <mergeCell ref="P538:S538"/>
    <mergeCell ref="T538:W538"/>
    <mergeCell ref="X537:AA537"/>
    <mergeCell ref="AB537:AE537"/>
    <mergeCell ref="AF537:AI537"/>
    <mergeCell ref="AJ537:AM537"/>
    <mergeCell ref="AN537:AQ537"/>
    <mergeCell ref="C537:G537"/>
    <mergeCell ref="H537:K537"/>
    <mergeCell ref="L537:O537"/>
    <mergeCell ref="P537:S537"/>
    <mergeCell ref="T537:W537"/>
    <mergeCell ref="X540:AA543"/>
    <mergeCell ref="AB540:AE543"/>
    <mergeCell ref="AF540:AI543"/>
    <mergeCell ref="AJ540:AM543"/>
    <mergeCell ref="AN540:AQ543"/>
    <mergeCell ref="C540:G543"/>
    <mergeCell ref="H540:K543"/>
    <mergeCell ref="L540:O543"/>
    <mergeCell ref="P540:S543"/>
    <mergeCell ref="T540:W543"/>
    <mergeCell ref="X539:AA539"/>
    <mergeCell ref="AB539:AE539"/>
    <mergeCell ref="AF539:AI539"/>
    <mergeCell ref="AJ539:AM539"/>
    <mergeCell ref="AN539:AQ539"/>
    <mergeCell ref="C539:G539"/>
    <mergeCell ref="H539:K539"/>
    <mergeCell ref="L539:O539"/>
    <mergeCell ref="P539:S539"/>
    <mergeCell ref="T539:W539"/>
    <mergeCell ref="AF549:AI552"/>
    <mergeCell ref="AJ545:AM548"/>
    <mergeCell ref="AJ549:AM552"/>
    <mergeCell ref="AN545:AQ548"/>
    <mergeCell ref="AN549:AQ552"/>
    <mergeCell ref="L549:O552"/>
    <mergeCell ref="P549:S552"/>
    <mergeCell ref="T549:W552"/>
    <mergeCell ref="X549:AA552"/>
    <mergeCell ref="AB549:AE552"/>
    <mergeCell ref="C545:G548"/>
    <mergeCell ref="H545:K548"/>
    <mergeCell ref="C549:G552"/>
    <mergeCell ref="H549:K552"/>
    <mergeCell ref="C544:AQ544"/>
    <mergeCell ref="L545:O548"/>
    <mergeCell ref="P545:S548"/>
    <mergeCell ref="T545:W548"/>
    <mergeCell ref="X545:AA548"/>
    <mergeCell ref="AB545:AE548"/>
    <mergeCell ref="AF545:AI548"/>
    <mergeCell ref="X562:AA562"/>
    <mergeCell ref="AB562:AE562"/>
    <mergeCell ref="AF562:AI562"/>
    <mergeCell ref="AJ562:AM562"/>
    <mergeCell ref="AN562:AQ562"/>
    <mergeCell ref="C562:G562"/>
    <mergeCell ref="H562:K562"/>
    <mergeCell ref="L562:O562"/>
    <mergeCell ref="P562:S562"/>
    <mergeCell ref="T562:W562"/>
    <mergeCell ref="C554:G561"/>
    <mergeCell ref="H554:AQ554"/>
    <mergeCell ref="H555:K561"/>
    <mergeCell ref="L555:O561"/>
    <mergeCell ref="P555:S561"/>
    <mergeCell ref="T555:W561"/>
    <mergeCell ref="X555:AA561"/>
    <mergeCell ref="AB555:AE561"/>
    <mergeCell ref="AF555:AI561"/>
    <mergeCell ref="AJ555:AM561"/>
    <mergeCell ref="AN555:AQ561"/>
    <mergeCell ref="X568:AA568"/>
    <mergeCell ref="AB568:AE568"/>
    <mergeCell ref="AF568:AI568"/>
    <mergeCell ref="AJ568:AM568"/>
    <mergeCell ref="AN568:AQ568"/>
    <mergeCell ref="C568:G568"/>
    <mergeCell ref="H568:K568"/>
    <mergeCell ref="L568:O568"/>
    <mergeCell ref="P568:S568"/>
    <mergeCell ref="T568:W568"/>
    <mergeCell ref="C563:AQ563"/>
    <mergeCell ref="C564:G567"/>
    <mergeCell ref="H564:K567"/>
    <mergeCell ref="L564:O567"/>
    <mergeCell ref="P564:S567"/>
    <mergeCell ref="T564:W567"/>
    <mergeCell ref="X564:AA567"/>
    <mergeCell ref="AB564:AE567"/>
    <mergeCell ref="AF564:AI567"/>
    <mergeCell ref="AJ564:AM567"/>
    <mergeCell ref="AN564:AQ567"/>
    <mergeCell ref="X570:AA570"/>
    <mergeCell ref="AB570:AE570"/>
    <mergeCell ref="AF570:AI570"/>
    <mergeCell ref="AJ570:AM570"/>
    <mergeCell ref="AN570:AQ570"/>
    <mergeCell ref="C570:G570"/>
    <mergeCell ref="H570:K570"/>
    <mergeCell ref="L570:O570"/>
    <mergeCell ref="P570:S570"/>
    <mergeCell ref="T570:W570"/>
    <mergeCell ref="X569:AA569"/>
    <mergeCell ref="AB569:AE569"/>
    <mergeCell ref="AF569:AI569"/>
    <mergeCell ref="AJ569:AM569"/>
    <mergeCell ref="AN569:AQ569"/>
    <mergeCell ref="C569:G569"/>
    <mergeCell ref="H569:K569"/>
    <mergeCell ref="L569:O569"/>
    <mergeCell ref="P569:S569"/>
    <mergeCell ref="T569:W569"/>
    <mergeCell ref="C575:AQ575"/>
    <mergeCell ref="C576:G579"/>
    <mergeCell ref="H576:K579"/>
    <mergeCell ref="L576:O579"/>
    <mergeCell ref="P576:S579"/>
    <mergeCell ref="T576:W579"/>
    <mergeCell ref="X576:AA579"/>
    <mergeCell ref="AB576:AE579"/>
    <mergeCell ref="AF576:AI579"/>
    <mergeCell ref="AJ576:AM579"/>
    <mergeCell ref="AN576:AQ579"/>
    <mergeCell ref="X571:AA574"/>
    <mergeCell ref="AB571:AE574"/>
    <mergeCell ref="AF571:AI574"/>
    <mergeCell ref="AJ571:AM574"/>
    <mergeCell ref="AN571:AQ574"/>
    <mergeCell ref="C571:G574"/>
    <mergeCell ref="H571:K574"/>
    <mergeCell ref="L571:O574"/>
    <mergeCell ref="P571:S574"/>
    <mergeCell ref="T571:W574"/>
    <mergeCell ref="X581:AA581"/>
    <mergeCell ref="AB581:AE581"/>
    <mergeCell ref="AF581:AI581"/>
    <mergeCell ref="AJ581:AM581"/>
    <mergeCell ref="AN581:AQ581"/>
    <mergeCell ref="C581:G581"/>
    <mergeCell ref="H581:K581"/>
    <mergeCell ref="L581:O581"/>
    <mergeCell ref="P581:S581"/>
    <mergeCell ref="T581:W581"/>
    <mergeCell ref="X580:AA580"/>
    <mergeCell ref="AB580:AE580"/>
    <mergeCell ref="AF580:AI580"/>
    <mergeCell ref="AJ580:AM580"/>
    <mergeCell ref="AN580:AQ580"/>
    <mergeCell ref="C580:G580"/>
    <mergeCell ref="H580:K580"/>
    <mergeCell ref="L580:O580"/>
    <mergeCell ref="P580:S580"/>
    <mergeCell ref="T580:W580"/>
    <mergeCell ref="X583:AA586"/>
    <mergeCell ref="AB583:AE586"/>
    <mergeCell ref="AF583:AI586"/>
    <mergeCell ref="AJ583:AM586"/>
    <mergeCell ref="AN583:AQ586"/>
    <mergeCell ref="C583:G586"/>
    <mergeCell ref="H583:K586"/>
    <mergeCell ref="L583:O586"/>
    <mergeCell ref="P583:S586"/>
    <mergeCell ref="T583:W586"/>
    <mergeCell ref="X582:AA582"/>
    <mergeCell ref="AB582:AE582"/>
    <mergeCell ref="AF582:AI582"/>
    <mergeCell ref="AJ582:AM582"/>
    <mergeCell ref="AN582:AQ582"/>
    <mergeCell ref="C582:G582"/>
    <mergeCell ref="H582:K582"/>
    <mergeCell ref="L582:O582"/>
    <mergeCell ref="P582:S582"/>
    <mergeCell ref="T582:W582"/>
    <mergeCell ref="X594:AA594"/>
    <mergeCell ref="AB594:AE594"/>
    <mergeCell ref="AF594:AI594"/>
    <mergeCell ref="AJ594:AM594"/>
    <mergeCell ref="AN594:AQ594"/>
    <mergeCell ref="C594:G594"/>
    <mergeCell ref="H594:K594"/>
    <mergeCell ref="L594:O594"/>
    <mergeCell ref="P594:S594"/>
    <mergeCell ref="T594:W594"/>
    <mergeCell ref="C589:AQ589"/>
    <mergeCell ref="C590:G593"/>
    <mergeCell ref="H590:K593"/>
    <mergeCell ref="L590:O593"/>
    <mergeCell ref="P590:S593"/>
    <mergeCell ref="T590:W593"/>
    <mergeCell ref="X590:AA593"/>
    <mergeCell ref="AB590:AE593"/>
    <mergeCell ref="AF590:AI593"/>
    <mergeCell ref="AJ590:AM593"/>
    <mergeCell ref="AN590:AQ593"/>
    <mergeCell ref="X596:AA596"/>
    <mergeCell ref="AB596:AE596"/>
    <mergeCell ref="AF596:AI596"/>
    <mergeCell ref="AJ596:AM596"/>
    <mergeCell ref="AN596:AQ596"/>
    <mergeCell ref="C596:G596"/>
    <mergeCell ref="H596:K596"/>
    <mergeCell ref="L596:O596"/>
    <mergeCell ref="P596:S596"/>
    <mergeCell ref="T596:W596"/>
    <mergeCell ref="X595:AA595"/>
    <mergeCell ref="AB595:AE595"/>
    <mergeCell ref="AF595:AI595"/>
    <mergeCell ref="AJ595:AM595"/>
    <mergeCell ref="AN595:AQ595"/>
    <mergeCell ref="C595:G595"/>
    <mergeCell ref="H595:K595"/>
    <mergeCell ref="L595:O595"/>
    <mergeCell ref="P595:S595"/>
    <mergeCell ref="T595:W595"/>
    <mergeCell ref="C601:AQ601"/>
    <mergeCell ref="C602:G605"/>
    <mergeCell ref="H602:K605"/>
    <mergeCell ref="L602:O605"/>
    <mergeCell ref="P602:S605"/>
    <mergeCell ref="T602:W605"/>
    <mergeCell ref="X602:AA605"/>
    <mergeCell ref="AB602:AE605"/>
    <mergeCell ref="AF602:AI605"/>
    <mergeCell ref="AJ602:AM605"/>
    <mergeCell ref="AN602:AQ605"/>
    <mergeCell ref="X597:AA600"/>
    <mergeCell ref="AB597:AE600"/>
    <mergeCell ref="AF597:AI600"/>
    <mergeCell ref="AJ597:AM600"/>
    <mergeCell ref="AN597:AQ600"/>
    <mergeCell ref="C597:G600"/>
    <mergeCell ref="H597:K600"/>
    <mergeCell ref="L597:O600"/>
    <mergeCell ref="P597:S600"/>
    <mergeCell ref="T597:W600"/>
    <mergeCell ref="C620:W620"/>
    <mergeCell ref="C622:AS622"/>
    <mergeCell ref="C624:AS624"/>
    <mergeCell ref="C611:AS611"/>
    <mergeCell ref="C613:AS615"/>
    <mergeCell ref="C617:AS617"/>
    <mergeCell ref="C619:W619"/>
    <mergeCell ref="X606:AA609"/>
    <mergeCell ref="AB606:AE609"/>
    <mergeCell ref="AF606:AI609"/>
    <mergeCell ref="AJ606:AM609"/>
    <mergeCell ref="AN606:AQ609"/>
    <mergeCell ref="C606:G609"/>
    <mergeCell ref="H606:K609"/>
    <mergeCell ref="L606:O609"/>
    <mergeCell ref="P606:S609"/>
    <mergeCell ref="T606:W609"/>
    <mergeCell ref="C618:AS618"/>
    <mergeCell ref="C651:K651"/>
    <mergeCell ref="L651:U651"/>
    <mergeCell ref="V651:AD651"/>
    <mergeCell ref="AE651:AK651"/>
    <mergeCell ref="AE652:AK652"/>
    <mergeCell ref="C646:AS646"/>
    <mergeCell ref="C647:AS647"/>
    <mergeCell ref="C649:K650"/>
    <mergeCell ref="L649:U650"/>
    <mergeCell ref="V649:AD650"/>
    <mergeCell ref="AE649:AK650"/>
    <mergeCell ref="C638:AS639"/>
    <mergeCell ref="C641:AS641"/>
    <mergeCell ref="C643:AS644"/>
    <mergeCell ref="C626:W626"/>
    <mergeCell ref="C627:W627"/>
    <mergeCell ref="C629:AS631"/>
    <mergeCell ref="C633:AS634"/>
    <mergeCell ref="C656:AS656"/>
    <mergeCell ref="C658:AS658"/>
    <mergeCell ref="C663:L663"/>
    <mergeCell ref="C666:L666"/>
    <mergeCell ref="C665:L665"/>
    <mergeCell ref="C664:L664"/>
    <mergeCell ref="M660:S662"/>
    <mergeCell ref="T660:Z662"/>
    <mergeCell ref="M663:S663"/>
    <mergeCell ref="M664:S664"/>
    <mergeCell ref="M665:S665"/>
    <mergeCell ref="M666:S666"/>
    <mergeCell ref="T663:Z663"/>
    <mergeCell ref="T664:Z664"/>
    <mergeCell ref="T665:Z665"/>
    <mergeCell ref="T666:Z666"/>
    <mergeCell ref="C652:K652"/>
    <mergeCell ref="L652:U652"/>
    <mergeCell ref="V652:AD652"/>
    <mergeCell ref="X683:AA683"/>
    <mergeCell ref="AB683:AE683"/>
    <mergeCell ref="AF683:AI683"/>
    <mergeCell ref="AJ683:AM683"/>
    <mergeCell ref="AN683:AQ683"/>
    <mergeCell ref="C683:G683"/>
    <mergeCell ref="H683:K683"/>
    <mergeCell ref="L683:O683"/>
    <mergeCell ref="P683:S683"/>
    <mergeCell ref="T683:W683"/>
    <mergeCell ref="C660:L662"/>
    <mergeCell ref="C670:AS670"/>
    <mergeCell ref="C671:AS672"/>
    <mergeCell ref="C675:G682"/>
    <mergeCell ref="H675:AQ675"/>
    <mergeCell ref="H676:K682"/>
    <mergeCell ref="L676:O682"/>
    <mergeCell ref="P676:S682"/>
    <mergeCell ref="T676:W682"/>
    <mergeCell ref="X676:AA682"/>
    <mergeCell ref="AB676:AE682"/>
    <mergeCell ref="AF676:AI682"/>
    <mergeCell ref="AJ676:AM682"/>
    <mergeCell ref="AN676:AQ682"/>
    <mergeCell ref="X689:AA689"/>
    <mergeCell ref="AB689:AE689"/>
    <mergeCell ref="AF689:AI689"/>
    <mergeCell ref="AJ689:AM689"/>
    <mergeCell ref="AN689:AQ689"/>
    <mergeCell ref="C689:G689"/>
    <mergeCell ref="H689:K689"/>
    <mergeCell ref="L689:O689"/>
    <mergeCell ref="P689:S689"/>
    <mergeCell ref="T689:W689"/>
    <mergeCell ref="C684:AQ684"/>
    <mergeCell ref="C685:G688"/>
    <mergeCell ref="H685:K688"/>
    <mergeCell ref="L685:O688"/>
    <mergeCell ref="P685:S688"/>
    <mergeCell ref="T685:W688"/>
    <mergeCell ref="X685:AA688"/>
    <mergeCell ref="AB685:AE688"/>
    <mergeCell ref="AF685:AI688"/>
    <mergeCell ref="AJ685:AM688"/>
    <mergeCell ref="AN685:AQ688"/>
    <mergeCell ref="X691:AA691"/>
    <mergeCell ref="AB691:AE691"/>
    <mergeCell ref="AF691:AI691"/>
    <mergeCell ref="AJ691:AM691"/>
    <mergeCell ref="AN691:AQ691"/>
    <mergeCell ref="C691:G691"/>
    <mergeCell ref="H691:K691"/>
    <mergeCell ref="L691:O691"/>
    <mergeCell ref="P691:S691"/>
    <mergeCell ref="T691:W691"/>
    <mergeCell ref="X690:AA690"/>
    <mergeCell ref="AB690:AE690"/>
    <mergeCell ref="AF690:AI690"/>
    <mergeCell ref="AJ690:AM690"/>
    <mergeCell ref="AN690:AQ690"/>
    <mergeCell ref="C690:G690"/>
    <mergeCell ref="H690:K690"/>
    <mergeCell ref="L690:O690"/>
    <mergeCell ref="P690:S690"/>
    <mergeCell ref="T690:W690"/>
    <mergeCell ref="C696:AQ696"/>
    <mergeCell ref="C697:G700"/>
    <mergeCell ref="H697:K700"/>
    <mergeCell ref="L697:O700"/>
    <mergeCell ref="P697:S700"/>
    <mergeCell ref="T697:W700"/>
    <mergeCell ref="X697:AA700"/>
    <mergeCell ref="AB697:AE700"/>
    <mergeCell ref="AF697:AI700"/>
    <mergeCell ref="AJ697:AM700"/>
    <mergeCell ref="AN697:AQ700"/>
    <mergeCell ref="X692:AA695"/>
    <mergeCell ref="AB692:AE695"/>
    <mergeCell ref="AF692:AI695"/>
    <mergeCell ref="AJ692:AM695"/>
    <mergeCell ref="AN692:AQ695"/>
    <mergeCell ref="C692:G695"/>
    <mergeCell ref="H692:K695"/>
    <mergeCell ref="L692:O695"/>
    <mergeCell ref="P692:S695"/>
    <mergeCell ref="T692:W695"/>
    <mergeCell ref="X702:AA702"/>
    <mergeCell ref="AB702:AE702"/>
    <mergeCell ref="AF702:AI702"/>
    <mergeCell ref="AJ702:AM702"/>
    <mergeCell ref="AN702:AQ702"/>
    <mergeCell ref="C702:G702"/>
    <mergeCell ref="H702:K702"/>
    <mergeCell ref="L702:O702"/>
    <mergeCell ref="P702:S702"/>
    <mergeCell ref="T702:W702"/>
    <mergeCell ref="X701:AA701"/>
    <mergeCell ref="AB701:AE701"/>
    <mergeCell ref="AF701:AI701"/>
    <mergeCell ref="AJ701:AM701"/>
    <mergeCell ref="AN701:AQ701"/>
    <mergeCell ref="C701:G701"/>
    <mergeCell ref="H701:K701"/>
    <mergeCell ref="L701:O701"/>
    <mergeCell ref="P701:S701"/>
    <mergeCell ref="T701:W701"/>
    <mergeCell ref="X704:AA707"/>
    <mergeCell ref="AB704:AE707"/>
    <mergeCell ref="AF704:AI707"/>
    <mergeCell ref="AJ704:AM707"/>
    <mergeCell ref="AN704:AQ707"/>
    <mergeCell ref="C704:G707"/>
    <mergeCell ref="H704:K707"/>
    <mergeCell ref="L704:O707"/>
    <mergeCell ref="P704:S707"/>
    <mergeCell ref="T704:W707"/>
    <mergeCell ref="X703:AA703"/>
    <mergeCell ref="AB703:AE703"/>
    <mergeCell ref="AF703:AI703"/>
    <mergeCell ref="AJ703:AM703"/>
    <mergeCell ref="AN703:AQ703"/>
    <mergeCell ref="C703:G703"/>
    <mergeCell ref="H703:K703"/>
    <mergeCell ref="L703:O703"/>
    <mergeCell ref="P703:S703"/>
    <mergeCell ref="T703:W703"/>
    <mergeCell ref="X713:AA716"/>
    <mergeCell ref="AB713:AE716"/>
    <mergeCell ref="AF713:AI716"/>
    <mergeCell ref="AJ713:AM716"/>
    <mergeCell ref="AN713:AQ716"/>
    <mergeCell ref="C713:G716"/>
    <mergeCell ref="H713:K716"/>
    <mergeCell ref="L713:O716"/>
    <mergeCell ref="P713:S716"/>
    <mergeCell ref="T713:W716"/>
    <mergeCell ref="C708:AQ708"/>
    <mergeCell ref="C709:G712"/>
    <mergeCell ref="H709:K712"/>
    <mergeCell ref="L709:O712"/>
    <mergeCell ref="P709:S712"/>
    <mergeCell ref="T709:W712"/>
    <mergeCell ref="X709:AA712"/>
    <mergeCell ref="AB709:AE712"/>
    <mergeCell ref="AF709:AI712"/>
    <mergeCell ref="AJ709:AM712"/>
    <mergeCell ref="AN709:AQ712"/>
    <mergeCell ref="X726:AA726"/>
    <mergeCell ref="AB726:AE726"/>
    <mergeCell ref="AF726:AI726"/>
    <mergeCell ref="AJ726:AM726"/>
    <mergeCell ref="AN726:AQ726"/>
    <mergeCell ref="C726:G726"/>
    <mergeCell ref="H726:K726"/>
    <mergeCell ref="L726:O726"/>
    <mergeCell ref="P726:S726"/>
    <mergeCell ref="T726:W726"/>
    <mergeCell ref="C718:G725"/>
    <mergeCell ref="H718:AQ718"/>
    <mergeCell ref="H719:K725"/>
    <mergeCell ref="L719:O725"/>
    <mergeCell ref="P719:S725"/>
    <mergeCell ref="T719:W725"/>
    <mergeCell ref="X719:AA725"/>
    <mergeCell ref="AB719:AE725"/>
    <mergeCell ref="AF719:AI725"/>
    <mergeCell ref="AJ719:AM725"/>
    <mergeCell ref="AN719:AQ725"/>
    <mergeCell ref="X732:AA732"/>
    <mergeCell ref="AB732:AE732"/>
    <mergeCell ref="AF732:AI732"/>
    <mergeCell ref="AJ732:AM732"/>
    <mergeCell ref="AN732:AQ732"/>
    <mergeCell ref="C732:G732"/>
    <mergeCell ref="H732:K732"/>
    <mergeCell ref="L732:O732"/>
    <mergeCell ref="P732:S732"/>
    <mergeCell ref="T732:W732"/>
    <mergeCell ref="C727:AQ727"/>
    <mergeCell ref="C728:G731"/>
    <mergeCell ref="H728:K731"/>
    <mergeCell ref="L728:O731"/>
    <mergeCell ref="P728:S731"/>
    <mergeCell ref="T728:W731"/>
    <mergeCell ref="X728:AA731"/>
    <mergeCell ref="AB728:AE731"/>
    <mergeCell ref="AF728:AI731"/>
    <mergeCell ref="AJ728:AM731"/>
    <mergeCell ref="AN728:AQ731"/>
    <mergeCell ref="X734:AA734"/>
    <mergeCell ref="AB734:AE734"/>
    <mergeCell ref="AF734:AI734"/>
    <mergeCell ref="AJ734:AM734"/>
    <mergeCell ref="AN734:AQ734"/>
    <mergeCell ref="C734:G734"/>
    <mergeCell ref="H734:K734"/>
    <mergeCell ref="L734:O734"/>
    <mergeCell ref="P734:S734"/>
    <mergeCell ref="T734:W734"/>
    <mergeCell ref="X733:AA733"/>
    <mergeCell ref="AB733:AE733"/>
    <mergeCell ref="AF733:AI733"/>
    <mergeCell ref="AJ733:AM733"/>
    <mergeCell ref="AN733:AQ733"/>
    <mergeCell ref="C733:G733"/>
    <mergeCell ref="H733:K733"/>
    <mergeCell ref="L733:O733"/>
    <mergeCell ref="P733:S733"/>
    <mergeCell ref="T733:W733"/>
    <mergeCell ref="C739:AQ739"/>
    <mergeCell ref="C740:G743"/>
    <mergeCell ref="H740:K743"/>
    <mergeCell ref="L740:O743"/>
    <mergeCell ref="P740:S743"/>
    <mergeCell ref="T740:W743"/>
    <mergeCell ref="X740:AA743"/>
    <mergeCell ref="AB740:AE743"/>
    <mergeCell ref="AF740:AI743"/>
    <mergeCell ref="AJ740:AM743"/>
    <mergeCell ref="AN740:AQ743"/>
    <mergeCell ref="X735:AA738"/>
    <mergeCell ref="AB735:AE738"/>
    <mergeCell ref="AF735:AI738"/>
    <mergeCell ref="AJ735:AM738"/>
    <mergeCell ref="AN735:AQ738"/>
    <mergeCell ref="C735:G738"/>
    <mergeCell ref="H735:K738"/>
    <mergeCell ref="L735:O738"/>
    <mergeCell ref="P735:S738"/>
    <mergeCell ref="T735:W738"/>
    <mergeCell ref="X745:AA745"/>
    <mergeCell ref="AB745:AE745"/>
    <mergeCell ref="AF745:AI745"/>
    <mergeCell ref="AJ745:AM745"/>
    <mergeCell ref="AN745:AQ745"/>
    <mergeCell ref="C745:G745"/>
    <mergeCell ref="H745:K745"/>
    <mergeCell ref="L745:O745"/>
    <mergeCell ref="P745:S745"/>
    <mergeCell ref="T745:W745"/>
    <mergeCell ref="X744:AA744"/>
    <mergeCell ref="AB744:AE744"/>
    <mergeCell ref="AF744:AI744"/>
    <mergeCell ref="AJ744:AM744"/>
    <mergeCell ref="AN744:AQ744"/>
    <mergeCell ref="C744:G744"/>
    <mergeCell ref="H744:K744"/>
    <mergeCell ref="L744:O744"/>
    <mergeCell ref="P744:S744"/>
    <mergeCell ref="T744:W744"/>
    <mergeCell ref="AB747:AE750"/>
    <mergeCell ref="AF747:AI750"/>
    <mergeCell ref="AJ747:AM750"/>
    <mergeCell ref="AN747:AQ750"/>
    <mergeCell ref="C747:G750"/>
    <mergeCell ref="H747:K750"/>
    <mergeCell ref="L747:O750"/>
    <mergeCell ref="P747:S750"/>
    <mergeCell ref="T747:W750"/>
    <mergeCell ref="X746:AA746"/>
    <mergeCell ref="AB746:AE746"/>
    <mergeCell ref="AF746:AI746"/>
    <mergeCell ref="AJ746:AM746"/>
    <mergeCell ref="AN746:AQ746"/>
    <mergeCell ref="C746:G746"/>
    <mergeCell ref="H746:K746"/>
    <mergeCell ref="L746:O746"/>
    <mergeCell ref="P746:S746"/>
    <mergeCell ref="T746:W746"/>
    <mergeCell ref="C767:W767"/>
    <mergeCell ref="X626:AJ626"/>
    <mergeCell ref="X627:AJ627"/>
    <mergeCell ref="X619:AJ619"/>
    <mergeCell ref="X620:AJ620"/>
    <mergeCell ref="X766:AJ766"/>
    <mergeCell ref="X767:AJ767"/>
    <mergeCell ref="C761:AS762"/>
    <mergeCell ref="C764:AS764"/>
    <mergeCell ref="C766:W766"/>
    <mergeCell ref="X756:AA759"/>
    <mergeCell ref="AB756:AE759"/>
    <mergeCell ref="AF756:AI759"/>
    <mergeCell ref="AJ756:AM759"/>
    <mergeCell ref="AN756:AQ759"/>
    <mergeCell ref="C756:G759"/>
    <mergeCell ref="H756:K759"/>
    <mergeCell ref="L756:O759"/>
    <mergeCell ref="P756:S759"/>
    <mergeCell ref="T756:W759"/>
    <mergeCell ref="C751:AQ751"/>
    <mergeCell ref="C752:G755"/>
    <mergeCell ref="H752:K755"/>
    <mergeCell ref="L752:O755"/>
    <mergeCell ref="P752:S755"/>
    <mergeCell ref="T752:W755"/>
    <mergeCell ref="X752:AA755"/>
    <mergeCell ref="AB752:AE755"/>
    <mergeCell ref="AF752:AI755"/>
    <mergeCell ref="AJ752:AM755"/>
    <mergeCell ref="AN752:AQ755"/>
    <mergeCell ref="X747:AA750"/>
    <mergeCell ref="X784:AA784"/>
    <mergeCell ref="L786:O786"/>
    <mergeCell ref="P786:S786"/>
    <mergeCell ref="T786:W786"/>
    <mergeCell ref="X786:AA786"/>
    <mergeCell ref="L784:O784"/>
    <mergeCell ref="P784:S784"/>
    <mergeCell ref="T784:W784"/>
    <mergeCell ref="C769:AS769"/>
    <mergeCell ref="C771:AS772"/>
    <mergeCell ref="C774:AS774"/>
    <mergeCell ref="L777:O783"/>
    <mergeCell ref="P777:S783"/>
    <mergeCell ref="T777:W783"/>
    <mergeCell ref="X777:AA783"/>
    <mergeCell ref="AB777:AE783"/>
    <mergeCell ref="C785:AE785"/>
    <mergeCell ref="T794:W794"/>
    <mergeCell ref="X794:AA794"/>
    <mergeCell ref="X791:AA791"/>
    <mergeCell ref="L792:O792"/>
    <mergeCell ref="P792:S792"/>
    <mergeCell ref="T792:W792"/>
    <mergeCell ref="X792:AA792"/>
    <mergeCell ref="L791:O791"/>
    <mergeCell ref="P791:S791"/>
    <mergeCell ref="T791:W791"/>
    <mergeCell ref="L790:O790"/>
    <mergeCell ref="P790:S790"/>
    <mergeCell ref="T790:W790"/>
    <mergeCell ref="X790:AA790"/>
    <mergeCell ref="X787:AA787"/>
    <mergeCell ref="L788:O788"/>
    <mergeCell ref="P788:S788"/>
    <mergeCell ref="T788:W788"/>
    <mergeCell ref="X788:AA788"/>
    <mergeCell ref="L787:O787"/>
    <mergeCell ref="P787:S787"/>
    <mergeCell ref="T787:W787"/>
    <mergeCell ref="C789:AE789"/>
    <mergeCell ref="C793:AE793"/>
    <mergeCell ref="X801:AA801"/>
    <mergeCell ref="AB784:AE784"/>
    <mergeCell ref="C776:K783"/>
    <mergeCell ref="C784:K784"/>
    <mergeCell ref="L776:AE776"/>
    <mergeCell ref="AB786:AE786"/>
    <mergeCell ref="AB787:AE787"/>
    <mergeCell ref="AB788:AE788"/>
    <mergeCell ref="AB790:AE790"/>
    <mergeCell ref="AB791:AE791"/>
    <mergeCell ref="AB792:AE792"/>
    <mergeCell ref="AB794:AE794"/>
    <mergeCell ref="AB795:AE795"/>
    <mergeCell ref="AB798:AE798"/>
    <mergeCell ref="L801:O801"/>
    <mergeCell ref="P801:S801"/>
    <mergeCell ref="T801:W801"/>
    <mergeCell ref="X799:AA799"/>
    <mergeCell ref="L800:O800"/>
    <mergeCell ref="P800:S800"/>
    <mergeCell ref="T800:W800"/>
    <mergeCell ref="X800:AA800"/>
    <mergeCell ref="L799:O799"/>
    <mergeCell ref="P799:S799"/>
    <mergeCell ref="T799:W799"/>
    <mergeCell ref="L798:O798"/>
    <mergeCell ref="P798:S798"/>
    <mergeCell ref="T798:W798"/>
    <mergeCell ref="X798:AA798"/>
    <mergeCell ref="T795:W795"/>
    <mergeCell ref="L794:O794"/>
    <mergeCell ref="P794:S794"/>
    <mergeCell ref="C803:AS805"/>
    <mergeCell ref="C807:AS807"/>
    <mergeCell ref="C809:K812"/>
    <mergeCell ref="L809:P812"/>
    <mergeCell ref="Q809:X812"/>
    <mergeCell ref="Y809:AE812"/>
    <mergeCell ref="C813:AE813"/>
    <mergeCell ref="AB801:AE801"/>
    <mergeCell ref="C786:K786"/>
    <mergeCell ref="C787:K787"/>
    <mergeCell ref="C788:K788"/>
    <mergeCell ref="C790:K790"/>
    <mergeCell ref="C791:K791"/>
    <mergeCell ref="C792:K792"/>
    <mergeCell ref="C794:K794"/>
    <mergeCell ref="C795:K795"/>
    <mergeCell ref="C796:K796"/>
    <mergeCell ref="C798:K798"/>
    <mergeCell ref="C799:K799"/>
    <mergeCell ref="C800:K800"/>
    <mergeCell ref="C801:K801"/>
    <mergeCell ref="AB799:AE799"/>
    <mergeCell ref="AB796:AE796"/>
    <mergeCell ref="AB800:AE800"/>
    <mergeCell ref="C797:AE797"/>
    <mergeCell ref="X795:AA795"/>
    <mergeCell ref="L796:O796"/>
    <mergeCell ref="P796:S796"/>
    <mergeCell ref="T796:W796"/>
    <mergeCell ref="X796:AA796"/>
    <mergeCell ref="L795:O795"/>
    <mergeCell ref="P795:S795"/>
    <mergeCell ref="C819:K819"/>
    <mergeCell ref="L819:P819"/>
    <mergeCell ref="Q819:X819"/>
    <mergeCell ref="Y819:AE819"/>
    <mergeCell ref="C820:K820"/>
    <mergeCell ref="L820:P820"/>
    <mergeCell ref="Q820:X820"/>
    <mergeCell ref="Y820:AE820"/>
    <mergeCell ref="C817:AE817"/>
    <mergeCell ref="C818:K818"/>
    <mergeCell ref="L818:P818"/>
    <mergeCell ref="Q818:X818"/>
    <mergeCell ref="Y818:AE818"/>
    <mergeCell ref="Q814:X814"/>
    <mergeCell ref="Q815:X815"/>
    <mergeCell ref="Q816:X816"/>
    <mergeCell ref="Y814:AE814"/>
    <mergeCell ref="Y815:AE815"/>
    <mergeCell ref="Y816:AE816"/>
    <mergeCell ref="C814:K814"/>
    <mergeCell ref="C815:K815"/>
    <mergeCell ref="C816:K816"/>
    <mergeCell ref="L814:P814"/>
    <mergeCell ref="L815:P815"/>
    <mergeCell ref="L816:P816"/>
    <mergeCell ref="C825:AE825"/>
    <mergeCell ref="C826:K826"/>
    <mergeCell ref="L826:P826"/>
    <mergeCell ref="Q826:X826"/>
    <mergeCell ref="Y826:AE826"/>
    <mergeCell ref="C823:K823"/>
    <mergeCell ref="L823:P823"/>
    <mergeCell ref="Q823:X823"/>
    <mergeCell ref="Y823:AE823"/>
    <mergeCell ref="C824:K824"/>
    <mergeCell ref="L824:P824"/>
    <mergeCell ref="Q824:X824"/>
    <mergeCell ref="Y824:AE824"/>
    <mergeCell ref="C821:AE821"/>
    <mergeCell ref="C822:K822"/>
    <mergeCell ref="L822:P822"/>
    <mergeCell ref="Q822:X822"/>
    <mergeCell ref="Y822:AE822"/>
    <mergeCell ref="C834:G841"/>
    <mergeCell ref="H834:AE834"/>
    <mergeCell ref="AB835:AE841"/>
    <mergeCell ref="X835:AA841"/>
    <mergeCell ref="T835:W841"/>
    <mergeCell ref="P835:S841"/>
    <mergeCell ref="L835:O841"/>
    <mergeCell ref="H835:K841"/>
    <mergeCell ref="C831:AS831"/>
    <mergeCell ref="C829:K829"/>
    <mergeCell ref="L829:P829"/>
    <mergeCell ref="Q829:X829"/>
    <mergeCell ref="Y829:AE829"/>
    <mergeCell ref="C827:K827"/>
    <mergeCell ref="L827:P827"/>
    <mergeCell ref="Q827:X827"/>
    <mergeCell ref="Y827:AE827"/>
    <mergeCell ref="C828:K828"/>
    <mergeCell ref="L828:P828"/>
    <mergeCell ref="Q828:X828"/>
    <mergeCell ref="Y828:AE828"/>
    <mergeCell ref="H848:K852"/>
    <mergeCell ref="H853:K857"/>
    <mergeCell ref="H858:K862"/>
    <mergeCell ref="H863:K867"/>
    <mergeCell ref="X842:AA842"/>
    <mergeCell ref="AB842:AE842"/>
    <mergeCell ref="C843:G847"/>
    <mergeCell ref="C848:G852"/>
    <mergeCell ref="L843:O847"/>
    <mergeCell ref="L848:O852"/>
    <mergeCell ref="T843:W847"/>
    <mergeCell ref="T848:W852"/>
    <mergeCell ref="AB843:AE847"/>
    <mergeCell ref="AB848:AE852"/>
    <mergeCell ref="C842:G842"/>
    <mergeCell ref="H842:K842"/>
    <mergeCell ref="L842:O842"/>
    <mergeCell ref="P842:S842"/>
    <mergeCell ref="T842:W842"/>
    <mergeCell ref="C875:G882"/>
    <mergeCell ref="H876:K882"/>
    <mergeCell ref="L876:O882"/>
    <mergeCell ref="P876:S882"/>
    <mergeCell ref="T876:W882"/>
    <mergeCell ref="X876:AA882"/>
    <mergeCell ref="H875:AA875"/>
    <mergeCell ref="AB853:AE857"/>
    <mergeCell ref="AB858:AE862"/>
    <mergeCell ref="AB863:AE867"/>
    <mergeCell ref="C869:AS871"/>
    <mergeCell ref="C873:AS873"/>
    <mergeCell ref="T853:W857"/>
    <mergeCell ref="T858:W862"/>
    <mergeCell ref="T863:W867"/>
    <mergeCell ref="X843:AA847"/>
    <mergeCell ref="X848:AA852"/>
    <mergeCell ref="X853:AA857"/>
    <mergeCell ref="X858:AA862"/>
    <mergeCell ref="X863:AA867"/>
    <mergeCell ref="L853:O857"/>
    <mergeCell ref="L858:O862"/>
    <mergeCell ref="L863:O867"/>
    <mergeCell ref="P843:S847"/>
    <mergeCell ref="P848:S852"/>
    <mergeCell ref="P853:S857"/>
    <mergeCell ref="P858:S862"/>
    <mergeCell ref="P863:S867"/>
    <mergeCell ref="C853:G857"/>
    <mergeCell ref="C858:G862"/>
    <mergeCell ref="C863:G867"/>
    <mergeCell ref="H843:K847"/>
    <mergeCell ref="X889:AA893"/>
    <mergeCell ref="C894:G898"/>
    <mergeCell ref="H894:K898"/>
    <mergeCell ref="L894:O898"/>
    <mergeCell ref="P894:S898"/>
    <mergeCell ref="T894:W898"/>
    <mergeCell ref="X894:AA898"/>
    <mergeCell ref="H889:K893"/>
    <mergeCell ref="L889:O893"/>
    <mergeCell ref="P889:S893"/>
    <mergeCell ref="T889:W893"/>
    <mergeCell ref="C889:G893"/>
    <mergeCell ref="X883:AA883"/>
    <mergeCell ref="C884:G888"/>
    <mergeCell ref="H884:K888"/>
    <mergeCell ref="L884:O888"/>
    <mergeCell ref="P884:S888"/>
    <mergeCell ref="T884:W888"/>
    <mergeCell ref="X884:AA888"/>
    <mergeCell ref="H883:K883"/>
    <mergeCell ref="L883:O883"/>
    <mergeCell ref="P883:S883"/>
    <mergeCell ref="T883:W883"/>
    <mergeCell ref="C883:G883"/>
    <mergeCell ref="C1279:AS1279"/>
    <mergeCell ref="C1277:AS1277"/>
    <mergeCell ref="C1274:AS1275"/>
    <mergeCell ref="C1271:AS1272"/>
    <mergeCell ref="C1269:AS1269"/>
    <mergeCell ref="C1286:AS1286"/>
    <mergeCell ref="C912:AS912"/>
    <mergeCell ref="X899:AA903"/>
    <mergeCell ref="C904:G908"/>
    <mergeCell ref="H904:K908"/>
    <mergeCell ref="L904:O908"/>
    <mergeCell ref="P904:S908"/>
    <mergeCell ref="T904:W908"/>
    <mergeCell ref="X904:AA908"/>
    <mergeCell ref="H899:K903"/>
    <mergeCell ref="L899:O903"/>
    <mergeCell ref="P899:S903"/>
    <mergeCell ref="T899:W903"/>
    <mergeCell ref="C899:G903"/>
    <mergeCell ref="L916:O922"/>
    <mergeCell ref="P916:S922"/>
    <mergeCell ref="T916:W922"/>
    <mergeCell ref="X916:AA922"/>
    <mergeCell ref="L923:O923"/>
    <mergeCell ref="P923:S923"/>
    <mergeCell ref="T923:W923"/>
    <mergeCell ref="X923:AA923"/>
    <mergeCell ref="L915:AE915"/>
    <mergeCell ref="C1252:O1252"/>
    <mergeCell ref="P1252:V1252"/>
    <mergeCell ref="W1252:AC1252"/>
    <mergeCell ref="C913:AS913"/>
    <mergeCell ref="C1288:T1290"/>
    <mergeCell ref="C1291:T1291"/>
    <mergeCell ref="C1292:T1292"/>
    <mergeCell ref="C1293:T1293"/>
    <mergeCell ref="C1294:T1294"/>
    <mergeCell ref="C1295:T1295"/>
    <mergeCell ref="C1296:T1296"/>
    <mergeCell ref="C1297:T1297"/>
    <mergeCell ref="C1298:T1298"/>
    <mergeCell ref="C1299:T1299"/>
    <mergeCell ref="C1300:T1300"/>
    <mergeCell ref="C1301:T1301"/>
    <mergeCell ref="U1288:AD1290"/>
    <mergeCell ref="U1291:AD1291"/>
    <mergeCell ref="U1292:AD1292"/>
    <mergeCell ref="U1293:AD1293"/>
    <mergeCell ref="U1294:AD1294"/>
    <mergeCell ref="U1295:AD1295"/>
    <mergeCell ref="U1296:AD1296"/>
    <mergeCell ref="U1297:AD1297"/>
    <mergeCell ref="U1298:AD1298"/>
    <mergeCell ref="U1299:AD1299"/>
    <mergeCell ref="U1300:AD1300"/>
    <mergeCell ref="U1301:AD1301"/>
    <mergeCell ref="C1303:AS1303"/>
    <mergeCell ref="C1305:T1307"/>
    <mergeCell ref="U1305:AD1307"/>
    <mergeCell ref="C1308:T1308"/>
    <mergeCell ref="U1308:AD1308"/>
    <mergeCell ref="C1309:T1309"/>
    <mergeCell ref="U1309:AD1309"/>
    <mergeCell ref="C1310:T1310"/>
    <mergeCell ref="U1310:AD1310"/>
    <mergeCell ref="C1311:T1311"/>
    <mergeCell ref="U1311:AD1311"/>
    <mergeCell ref="C1312:T1312"/>
    <mergeCell ref="U1312:AD1312"/>
    <mergeCell ref="C1328:AS1328"/>
    <mergeCell ref="C1330:R1334"/>
    <mergeCell ref="S1331:W1334"/>
    <mergeCell ref="X1331:AB1334"/>
    <mergeCell ref="AC1331:AG1334"/>
    <mergeCell ref="AH1331:AL1334"/>
    <mergeCell ref="AM1331:AQ1334"/>
    <mergeCell ref="S1330:AQ1330"/>
    <mergeCell ref="C1335:R1335"/>
    <mergeCell ref="S1335:W1335"/>
    <mergeCell ref="X1335:AB1335"/>
    <mergeCell ref="AC1335:AG1335"/>
    <mergeCell ref="AH1335:AL1335"/>
    <mergeCell ref="AM1335:AQ1335"/>
    <mergeCell ref="C1313:T1313"/>
    <mergeCell ref="U1313:AD1313"/>
    <mergeCell ref="C1314:T1314"/>
    <mergeCell ref="U1314:AD1314"/>
    <mergeCell ref="C1315:T1315"/>
    <mergeCell ref="U1315:AD1315"/>
    <mergeCell ref="C1316:T1316"/>
    <mergeCell ref="U1316:AD1316"/>
    <mergeCell ref="C1318:AS1319"/>
    <mergeCell ref="C1321:AS1322"/>
    <mergeCell ref="C1324:AS1324"/>
    <mergeCell ref="C1336:R1336"/>
    <mergeCell ref="C1337:R1337"/>
    <mergeCell ref="C1338:R1338"/>
    <mergeCell ref="C1340:R1340"/>
    <mergeCell ref="C1341:R1341"/>
    <mergeCell ref="C1342:R1342"/>
    <mergeCell ref="C1343:R1343"/>
    <mergeCell ref="C1344:R1344"/>
    <mergeCell ref="C1345:R1345"/>
    <mergeCell ref="C1347:R1347"/>
    <mergeCell ref="C1348:R1348"/>
    <mergeCell ref="C1349:R1349"/>
    <mergeCell ref="S1336:W1336"/>
    <mergeCell ref="S1337:W1337"/>
    <mergeCell ref="S1338:W1338"/>
    <mergeCell ref="S1340:W1340"/>
    <mergeCell ref="S1341:W1341"/>
    <mergeCell ref="S1342:W1342"/>
    <mergeCell ref="S1343:W1343"/>
    <mergeCell ref="S1344:W1344"/>
    <mergeCell ref="S1345:W1345"/>
    <mergeCell ref="S1347:W1347"/>
    <mergeCell ref="S1348:W1348"/>
    <mergeCell ref="S1349:W1349"/>
    <mergeCell ref="X1336:AB1336"/>
    <mergeCell ref="X1337:AB1337"/>
    <mergeCell ref="X1338:AB1338"/>
    <mergeCell ref="X1340:AB1340"/>
    <mergeCell ref="X1341:AB1341"/>
    <mergeCell ref="X1342:AB1342"/>
    <mergeCell ref="X1343:AB1343"/>
    <mergeCell ref="X1344:AB1344"/>
    <mergeCell ref="X1345:AB1345"/>
    <mergeCell ref="X1347:AB1347"/>
    <mergeCell ref="X1348:AB1348"/>
    <mergeCell ref="X1349:AB1349"/>
    <mergeCell ref="AC1336:AG1336"/>
    <mergeCell ref="AC1337:AG1337"/>
    <mergeCell ref="AC1338:AG1338"/>
    <mergeCell ref="AC1340:AG1340"/>
    <mergeCell ref="AC1341:AG1341"/>
    <mergeCell ref="AC1342:AG1342"/>
    <mergeCell ref="AC1343:AG1343"/>
    <mergeCell ref="AC1344:AG1344"/>
    <mergeCell ref="AC1345:AG1345"/>
    <mergeCell ref="AC1347:AG1347"/>
    <mergeCell ref="AC1348:AG1348"/>
    <mergeCell ref="AC1349:AG1349"/>
    <mergeCell ref="AH1336:AL1336"/>
    <mergeCell ref="AH1337:AL1337"/>
    <mergeCell ref="AH1338:AL1338"/>
    <mergeCell ref="AH1340:AL1340"/>
    <mergeCell ref="AH1341:AL1341"/>
    <mergeCell ref="AH1342:AL1342"/>
    <mergeCell ref="AH1343:AL1343"/>
    <mergeCell ref="AH1344:AL1344"/>
    <mergeCell ref="AH1345:AL1345"/>
    <mergeCell ref="AH1347:AL1347"/>
    <mergeCell ref="AH1348:AL1348"/>
    <mergeCell ref="AH1349:AL1349"/>
    <mergeCell ref="AM1336:AQ1336"/>
    <mergeCell ref="AM1337:AQ1337"/>
    <mergeCell ref="AM1338:AQ1338"/>
    <mergeCell ref="AM1340:AQ1340"/>
    <mergeCell ref="AM1341:AQ1341"/>
    <mergeCell ref="AM1342:AQ1342"/>
    <mergeCell ref="AM1343:AQ1343"/>
    <mergeCell ref="AM1344:AQ1344"/>
    <mergeCell ref="AM1345:AQ1345"/>
    <mergeCell ref="AM1347:AQ1347"/>
    <mergeCell ref="AM1348:AQ1348"/>
    <mergeCell ref="AM1349:AQ1349"/>
    <mergeCell ref="S1353:W1353"/>
    <mergeCell ref="X1353:AB1353"/>
    <mergeCell ref="AC1353:AG1353"/>
    <mergeCell ref="AH1353:AL1353"/>
    <mergeCell ref="AM1353:AQ1353"/>
    <mergeCell ref="C1355:R1355"/>
    <mergeCell ref="S1355:W1355"/>
    <mergeCell ref="X1355:AB1355"/>
    <mergeCell ref="AC1355:AG1355"/>
    <mergeCell ref="AH1355:AL1355"/>
    <mergeCell ref="AM1355:AQ1355"/>
    <mergeCell ref="C1350:R1350"/>
    <mergeCell ref="S1350:W1350"/>
    <mergeCell ref="X1350:AB1350"/>
    <mergeCell ref="AC1350:AG1350"/>
    <mergeCell ref="AH1350:AL1350"/>
    <mergeCell ref="AM1350:AQ1350"/>
    <mergeCell ref="C1351:R1351"/>
    <mergeCell ref="S1351:W1351"/>
    <mergeCell ref="X1351:AB1351"/>
    <mergeCell ref="AC1351:AG1351"/>
    <mergeCell ref="AH1351:AL1351"/>
    <mergeCell ref="AM1351:AQ1351"/>
    <mergeCell ref="C1352:R1352"/>
    <mergeCell ref="S1352:W1352"/>
    <mergeCell ref="X1352:AB1352"/>
    <mergeCell ref="AC1352:AG1352"/>
    <mergeCell ref="AH1352:AL1352"/>
    <mergeCell ref="AM1352:AQ1352"/>
    <mergeCell ref="C1371:AS1371"/>
    <mergeCell ref="C1373:AS1373"/>
    <mergeCell ref="C1374:AS1374"/>
    <mergeCell ref="C1376:AS1376"/>
    <mergeCell ref="C1378:R1382"/>
    <mergeCell ref="S1378:AQ1378"/>
    <mergeCell ref="S1379:W1382"/>
    <mergeCell ref="X1379:AB1382"/>
    <mergeCell ref="AC1379:AG1382"/>
    <mergeCell ref="AH1379:AL1382"/>
    <mergeCell ref="AM1379:AQ1382"/>
    <mergeCell ref="C1339:R1339"/>
    <mergeCell ref="S1339:W1339"/>
    <mergeCell ref="X1339:AB1339"/>
    <mergeCell ref="AC1339:AG1339"/>
    <mergeCell ref="E1358:F1358"/>
    <mergeCell ref="G1358:H1358"/>
    <mergeCell ref="E1360:F1360"/>
    <mergeCell ref="G1360:H1360"/>
    <mergeCell ref="C1359:AS1359"/>
    <mergeCell ref="C1357:AS1357"/>
    <mergeCell ref="C1361:AS1365"/>
    <mergeCell ref="C1367:AS1369"/>
    <mergeCell ref="C1346:R1346"/>
    <mergeCell ref="S1346:W1346"/>
    <mergeCell ref="X1346:AB1346"/>
    <mergeCell ref="AC1346:AG1346"/>
    <mergeCell ref="AH1346:AL1346"/>
    <mergeCell ref="AM1346:AQ1346"/>
    <mergeCell ref="AH1339:AL1339"/>
    <mergeCell ref="AM1339:AQ1339"/>
    <mergeCell ref="C1353:R1353"/>
    <mergeCell ref="C1383:R1383"/>
    <mergeCell ref="S1383:W1383"/>
    <mergeCell ref="X1383:AB1383"/>
    <mergeCell ref="AC1383:AG1383"/>
    <mergeCell ref="AH1383:AL1383"/>
    <mergeCell ref="AM1383:AQ1383"/>
    <mergeCell ref="C1384:R1384"/>
    <mergeCell ref="S1384:W1384"/>
    <mergeCell ref="X1384:AB1384"/>
    <mergeCell ref="AC1384:AG1384"/>
    <mergeCell ref="AH1384:AL1384"/>
    <mergeCell ref="AM1384:AQ1384"/>
    <mergeCell ref="C1385:R1385"/>
    <mergeCell ref="S1385:W1385"/>
    <mergeCell ref="X1385:AB1385"/>
    <mergeCell ref="AC1385:AG1385"/>
    <mergeCell ref="AH1385:AL1385"/>
    <mergeCell ref="AM1385:AQ1385"/>
    <mergeCell ref="C1386:R1386"/>
    <mergeCell ref="S1386:W1386"/>
    <mergeCell ref="X1386:AB1386"/>
    <mergeCell ref="AC1386:AG1386"/>
    <mergeCell ref="AH1386:AL1386"/>
    <mergeCell ref="AM1386:AQ1386"/>
    <mergeCell ref="C1387:R1387"/>
    <mergeCell ref="S1387:W1387"/>
    <mergeCell ref="X1387:AB1387"/>
    <mergeCell ref="AC1387:AG1387"/>
    <mergeCell ref="AH1387:AL1387"/>
    <mergeCell ref="AM1387:AQ1387"/>
    <mergeCell ref="C1388:R1388"/>
    <mergeCell ref="S1388:W1388"/>
    <mergeCell ref="X1388:AB1388"/>
    <mergeCell ref="AC1388:AG1388"/>
    <mergeCell ref="AH1388:AL1388"/>
    <mergeCell ref="AM1388:AQ1388"/>
    <mergeCell ref="C1389:R1389"/>
    <mergeCell ref="S1389:W1389"/>
    <mergeCell ref="X1389:AB1389"/>
    <mergeCell ref="AC1389:AG1389"/>
    <mergeCell ref="AH1389:AL1389"/>
    <mergeCell ref="AM1389:AQ1389"/>
    <mergeCell ref="C1390:R1390"/>
    <mergeCell ref="S1390:W1390"/>
    <mergeCell ref="X1390:AB1390"/>
    <mergeCell ref="AC1390:AG1390"/>
    <mergeCell ref="AH1390:AL1390"/>
    <mergeCell ref="AM1390:AQ1390"/>
    <mergeCell ref="C1391:R1391"/>
    <mergeCell ref="S1391:W1391"/>
    <mergeCell ref="X1391:AB1391"/>
    <mergeCell ref="AC1391:AG1391"/>
    <mergeCell ref="AH1391:AL1391"/>
    <mergeCell ref="AM1391:AQ1391"/>
    <mergeCell ref="C1392:R1392"/>
    <mergeCell ref="S1392:W1392"/>
    <mergeCell ref="X1392:AB1392"/>
    <mergeCell ref="AC1392:AG1392"/>
    <mergeCell ref="AH1392:AL1392"/>
    <mergeCell ref="AM1392:AQ1392"/>
    <mergeCell ref="C1393:R1393"/>
    <mergeCell ref="S1393:W1393"/>
    <mergeCell ref="X1393:AB1393"/>
    <mergeCell ref="AC1393:AG1393"/>
    <mergeCell ref="AH1393:AL1393"/>
    <mergeCell ref="AM1393:AQ1393"/>
    <mergeCell ref="C1394:R1394"/>
    <mergeCell ref="S1394:W1394"/>
    <mergeCell ref="X1394:AB1394"/>
    <mergeCell ref="AC1394:AG1394"/>
    <mergeCell ref="AH1394:AL1394"/>
    <mergeCell ref="AM1394:AQ1394"/>
    <mergeCell ref="AH1400:AL1400"/>
    <mergeCell ref="AM1400:AQ1400"/>
    <mergeCell ref="C1395:R1395"/>
    <mergeCell ref="S1395:W1395"/>
    <mergeCell ref="X1395:AB1395"/>
    <mergeCell ref="AC1395:AG1395"/>
    <mergeCell ref="AH1395:AL1395"/>
    <mergeCell ref="AM1395:AQ1395"/>
    <mergeCell ref="C1396:R1396"/>
    <mergeCell ref="S1396:W1396"/>
    <mergeCell ref="X1396:AB1396"/>
    <mergeCell ref="AC1396:AG1396"/>
    <mergeCell ref="AH1396:AL1396"/>
    <mergeCell ref="AM1396:AQ1396"/>
    <mergeCell ref="C1397:R1397"/>
    <mergeCell ref="S1397:W1397"/>
    <mergeCell ref="X1397:AB1397"/>
    <mergeCell ref="AC1397:AG1397"/>
    <mergeCell ref="AH1397:AL1397"/>
    <mergeCell ref="AM1397:AQ1397"/>
    <mergeCell ref="C1401:R1401"/>
    <mergeCell ref="S1401:W1401"/>
    <mergeCell ref="X1401:AB1401"/>
    <mergeCell ref="AC1401:AG1401"/>
    <mergeCell ref="AH1401:AL1401"/>
    <mergeCell ref="AM1401:AQ1401"/>
    <mergeCell ref="C1402:R1402"/>
    <mergeCell ref="S1402:W1402"/>
    <mergeCell ref="X1402:AB1402"/>
    <mergeCell ref="AC1402:AG1402"/>
    <mergeCell ref="AH1402:AL1402"/>
    <mergeCell ref="AM1402:AQ1402"/>
    <mergeCell ref="C1405:AS1405"/>
    <mergeCell ref="C1407:O1409"/>
    <mergeCell ref="P1407:Y1409"/>
    <mergeCell ref="Z1407:AI1409"/>
    <mergeCell ref="C1398:R1398"/>
    <mergeCell ref="S1398:W1398"/>
    <mergeCell ref="X1398:AB1398"/>
    <mergeCell ref="AC1398:AG1398"/>
    <mergeCell ref="AH1398:AL1398"/>
    <mergeCell ref="AM1398:AQ1398"/>
    <mergeCell ref="C1399:R1399"/>
    <mergeCell ref="S1399:W1399"/>
    <mergeCell ref="X1399:AB1399"/>
    <mergeCell ref="AC1399:AG1399"/>
    <mergeCell ref="AH1399:AL1399"/>
    <mergeCell ref="AM1399:AQ1399"/>
    <mergeCell ref="C1400:R1400"/>
    <mergeCell ref="S1400:W1400"/>
    <mergeCell ref="X1400:AB1400"/>
    <mergeCell ref="AC1400:AG1400"/>
    <mergeCell ref="C1416:O1417"/>
    <mergeCell ref="C1418:O1418"/>
    <mergeCell ref="P1410:Y1410"/>
    <mergeCell ref="P1415:Y1415"/>
    <mergeCell ref="P1418:Y1418"/>
    <mergeCell ref="Z1410:AI1410"/>
    <mergeCell ref="Z1415:AI1415"/>
    <mergeCell ref="Z1418:AI1418"/>
    <mergeCell ref="P1411:Y1412"/>
    <mergeCell ref="P1413:Y1414"/>
    <mergeCell ref="Z1411:AI1412"/>
    <mergeCell ref="Z1413:AI1414"/>
    <mergeCell ref="P1416:Y1417"/>
    <mergeCell ref="Z1416:AI1417"/>
    <mergeCell ref="C1411:O1412"/>
    <mergeCell ref="C1410:O1410"/>
    <mergeCell ref="C1413:O1414"/>
    <mergeCell ref="C1415:O1415"/>
    <mergeCell ref="X1435:AB1435"/>
    <mergeCell ref="AC1435:AG1435"/>
    <mergeCell ref="AH1435:AL1435"/>
    <mergeCell ref="C1436:H1436"/>
    <mergeCell ref="I1436:M1436"/>
    <mergeCell ref="N1436:R1436"/>
    <mergeCell ref="S1436:W1436"/>
    <mergeCell ref="X1436:AB1436"/>
    <mergeCell ref="AC1436:AG1436"/>
    <mergeCell ref="AH1436:AL1436"/>
    <mergeCell ref="C1420:AS1421"/>
    <mergeCell ref="C1427:H1433"/>
    <mergeCell ref="I1427:W1428"/>
    <mergeCell ref="X1427:AL1428"/>
    <mergeCell ref="I1429:W1429"/>
    <mergeCell ref="X1429:AL1429"/>
    <mergeCell ref="I1430:M1433"/>
    <mergeCell ref="N1430:R1433"/>
    <mergeCell ref="S1430:W1433"/>
    <mergeCell ref="X1430:AB1433"/>
    <mergeCell ref="AC1430:AG1433"/>
    <mergeCell ref="AH1430:AL1433"/>
    <mergeCell ref="C1423:AS1423"/>
    <mergeCell ref="C1425:AS1425"/>
    <mergeCell ref="C1461:T1461"/>
    <mergeCell ref="C1462:T1462"/>
    <mergeCell ref="C1463:T1463"/>
    <mergeCell ref="C1440:AS1440"/>
    <mergeCell ref="C1437:H1437"/>
    <mergeCell ref="I1437:M1437"/>
    <mergeCell ref="N1437:R1437"/>
    <mergeCell ref="S1437:W1437"/>
    <mergeCell ref="X1437:AB1437"/>
    <mergeCell ref="AC1437:AG1437"/>
    <mergeCell ref="AH1437:AL1437"/>
    <mergeCell ref="C1439:AS1439"/>
    <mergeCell ref="C1135:AS1135"/>
    <mergeCell ref="C1015:AS1015"/>
    <mergeCell ref="C958:AS958"/>
    <mergeCell ref="C1153:AS1153"/>
    <mergeCell ref="C1219:AS1219"/>
    <mergeCell ref="C1256:AS1256"/>
    <mergeCell ref="C1254:AS1254"/>
    <mergeCell ref="C1327:AS1327"/>
    <mergeCell ref="C1404:AS1404"/>
    <mergeCell ref="C1434:H1434"/>
    <mergeCell ref="I1434:M1434"/>
    <mergeCell ref="N1434:R1434"/>
    <mergeCell ref="S1434:W1434"/>
    <mergeCell ref="X1434:AB1434"/>
    <mergeCell ref="AC1434:AG1434"/>
    <mergeCell ref="AH1434:AL1434"/>
    <mergeCell ref="C1435:H1435"/>
    <mergeCell ref="I1435:M1435"/>
    <mergeCell ref="N1435:R1435"/>
    <mergeCell ref="S1435:W1435"/>
    <mergeCell ref="AB1454:AH1454"/>
    <mergeCell ref="U1455:AA1455"/>
    <mergeCell ref="AB1455:AH1455"/>
    <mergeCell ref="U1456:AA1456"/>
    <mergeCell ref="AB1456:AH1456"/>
    <mergeCell ref="U1457:AA1457"/>
    <mergeCell ref="AB1457:AH1457"/>
    <mergeCell ref="U1458:AA1458"/>
    <mergeCell ref="AB1458:AH1458"/>
    <mergeCell ref="U1459:AA1459"/>
    <mergeCell ref="AB1459:AH1459"/>
    <mergeCell ref="U1460:AA1460"/>
    <mergeCell ref="AB1460:AH1460"/>
    <mergeCell ref="C1442:T1444"/>
    <mergeCell ref="C1445:T1446"/>
    <mergeCell ref="C1447:T1447"/>
    <mergeCell ref="C1448:T1448"/>
    <mergeCell ref="C1449:T1450"/>
    <mergeCell ref="C1451:T1451"/>
    <mergeCell ref="C1452:T1452"/>
    <mergeCell ref="C1453:T1453"/>
    <mergeCell ref="C1454:T1454"/>
    <mergeCell ref="C1455:T1455"/>
    <mergeCell ref="C1456:T1456"/>
    <mergeCell ref="C1457:T1457"/>
    <mergeCell ref="C1458:T1458"/>
    <mergeCell ref="C1459:T1459"/>
    <mergeCell ref="C1460:T1460"/>
    <mergeCell ref="U1461:AA1461"/>
    <mergeCell ref="AB1461:AH1461"/>
    <mergeCell ref="U1462:AA1462"/>
    <mergeCell ref="AB1462:AH1462"/>
    <mergeCell ref="U1463:AA1463"/>
    <mergeCell ref="AB1463:AH1463"/>
    <mergeCell ref="U1464:AA1464"/>
    <mergeCell ref="AB1464:AH1464"/>
    <mergeCell ref="C1466:AS1467"/>
    <mergeCell ref="C1471:AS1471"/>
    <mergeCell ref="C1470:AS1470"/>
    <mergeCell ref="C1473:T1475"/>
    <mergeCell ref="U1473:AA1475"/>
    <mergeCell ref="AB1473:AH1475"/>
    <mergeCell ref="C1464:T1464"/>
    <mergeCell ref="U1442:AA1444"/>
    <mergeCell ref="AB1442:AH1444"/>
    <mergeCell ref="U1445:AA1446"/>
    <mergeCell ref="U1447:AA1447"/>
    <mergeCell ref="AB1445:AH1446"/>
    <mergeCell ref="AB1447:AH1447"/>
    <mergeCell ref="U1448:AA1448"/>
    <mergeCell ref="AB1448:AH1448"/>
    <mergeCell ref="U1449:AA1450"/>
    <mergeCell ref="AB1449:AH1450"/>
    <mergeCell ref="U1451:AA1451"/>
    <mergeCell ref="AB1451:AH1451"/>
    <mergeCell ref="U1452:AA1452"/>
    <mergeCell ref="AB1452:AH1452"/>
    <mergeCell ref="U1453:AA1453"/>
    <mergeCell ref="AB1453:AH1453"/>
    <mergeCell ref="U1454:AA1454"/>
    <mergeCell ref="C1476:T1476"/>
    <mergeCell ref="U1476:AA1476"/>
    <mergeCell ref="AB1476:AH1476"/>
    <mergeCell ref="C1477:T1477"/>
    <mergeCell ref="U1477:AA1477"/>
    <mergeCell ref="AB1477:AH1477"/>
    <mergeCell ref="C1478:T1478"/>
    <mergeCell ref="U1478:AA1478"/>
    <mergeCell ref="AB1478:AH1478"/>
    <mergeCell ref="C1479:T1479"/>
    <mergeCell ref="U1479:AA1479"/>
    <mergeCell ref="AB1479:AH1479"/>
    <mergeCell ref="C1480:T1480"/>
    <mergeCell ref="U1480:AA1480"/>
    <mergeCell ref="AB1480:AH1480"/>
    <mergeCell ref="C1481:T1481"/>
    <mergeCell ref="U1481:AA1481"/>
    <mergeCell ref="AB1481:AH1481"/>
    <mergeCell ref="L1513:N1513"/>
    <mergeCell ref="O1513:Q1513"/>
    <mergeCell ref="R1505:U1505"/>
    <mergeCell ref="R1506:U1506"/>
    <mergeCell ref="R1507:U1507"/>
    <mergeCell ref="R1511:U1511"/>
    <mergeCell ref="R1512:U1512"/>
    <mergeCell ref="C1482:T1482"/>
    <mergeCell ref="U1482:AA1482"/>
    <mergeCell ref="AB1482:AH1482"/>
    <mergeCell ref="C1484:AS1485"/>
    <mergeCell ref="C1490:AS1490"/>
    <mergeCell ref="C1492:AS1492"/>
    <mergeCell ref="C1495:K1502"/>
    <mergeCell ref="L1495:N1502"/>
    <mergeCell ref="O1495:Q1502"/>
    <mergeCell ref="R1495:U1502"/>
    <mergeCell ref="V1495:Z1502"/>
    <mergeCell ref="AA1495:AE1502"/>
    <mergeCell ref="AF1495:AJ1502"/>
    <mergeCell ref="C1503:K1503"/>
    <mergeCell ref="L1503:N1503"/>
    <mergeCell ref="O1503:Q1503"/>
    <mergeCell ref="R1503:U1503"/>
    <mergeCell ref="V1503:Z1503"/>
    <mergeCell ref="AA1503:AE1503"/>
    <mergeCell ref="AF1503:AJ1503"/>
    <mergeCell ref="C1493:AS1493"/>
    <mergeCell ref="AF1514:AJ1515"/>
    <mergeCell ref="R1513:U1513"/>
    <mergeCell ref="V1505:Z1505"/>
    <mergeCell ref="V1506:Z1506"/>
    <mergeCell ref="V1507:Z1507"/>
    <mergeCell ref="V1511:Z1511"/>
    <mergeCell ref="V1512:Z1512"/>
    <mergeCell ref="V1513:Z1513"/>
    <mergeCell ref="AA1505:AE1505"/>
    <mergeCell ref="AA1506:AE1506"/>
    <mergeCell ref="AA1507:AE1507"/>
    <mergeCell ref="AA1511:AE1511"/>
    <mergeCell ref="AA1512:AE1512"/>
    <mergeCell ref="AA1513:AE1513"/>
    <mergeCell ref="C1504:AJ1504"/>
    <mergeCell ref="C1505:K1505"/>
    <mergeCell ref="C1506:K1506"/>
    <mergeCell ref="C1507:K1507"/>
    <mergeCell ref="C1510:AJ1510"/>
    <mergeCell ref="C1511:K1511"/>
    <mergeCell ref="C1512:K1512"/>
    <mergeCell ref="C1513:K1513"/>
    <mergeCell ref="L1505:N1505"/>
    <mergeCell ref="O1505:Q1505"/>
    <mergeCell ref="L1506:N1506"/>
    <mergeCell ref="O1506:Q1506"/>
    <mergeCell ref="L1507:N1507"/>
    <mergeCell ref="O1507:Q1507"/>
    <mergeCell ref="L1511:N1511"/>
    <mergeCell ref="O1511:Q1511"/>
    <mergeCell ref="L1512:N1512"/>
    <mergeCell ref="O1512:Q1512"/>
    <mergeCell ref="C1519:AS1520"/>
    <mergeCell ref="C1517:AS1517"/>
    <mergeCell ref="C1522:AS1525"/>
    <mergeCell ref="C1527:AS1527"/>
    <mergeCell ref="C1529:AS1531"/>
    <mergeCell ref="C1533:AS1533"/>
    <mergeCell ref="C1535:K1542"/>
    <mergeCell ref="L1535:N1542"/>
    <mergeCell ref="O1535:Q1542"/>
    <mergeCell ref="R1535:U1542"/>
    <mergeCell ref="V1535:Z1542"/>
    <mergeCell ref="AA1535:AE1542"/>
    <mergeCell ref="AF1535:AJ1542"/>
    <mergeCell ref="AF1505:AJ1505"/>
    <mergeCell ref="AF1506:AJ1506"/>
    <mergeCell ref="AF1507:AJ1507"/>
    <mergeCell ref="AF1511:AJ1511"/>
    <mergeCell ref="AF1512:AJ1512"/>
    <mergeCell ref="AF1513:AJ1513"/>
    <mergeCell ref="C1508:K1509"/>
    <mergeCell ref="L1508:N1509"/>
    <mergeCell ref="O1508:Q1509"/>
    <mergeCell ref="R1508:U1509"/>
    <mergeCell ref="V1508:Z1509"/>
    <mergeCell ref="AA1508:AE1509"/>
    <mergeCell ref="AF1508:AJ1509"/>
    <mergeCell ref="C1514:K1515"/>
    <mergeCell ref="L1514:N1515"/>
    <mergeCell ref="O1514:Q1515"/>
    <mergeCell ref="R1514:U1515"/>
    <mergeCell ref="V1514:Z1515"/>
    <mergeCell ref="AA1514:AE1515"/>
    <mergeCell ref="C1543:K1543"/>
    <mergeCell ref="L1543:N1543"/>
    <mergeCell ref="O1543:Q1543"/>
    <mergeCell ref="R1543:U1543"/>
    <mergeCell ref="V1543:Z1543"/>
    <mergeCell ref="AA1543:AE1543"/>
    <mergeCell ref="AF1543:AJ1543"/>
    <mergeCell ref="C1544:AJ1544"/>
    <mergeCell ref="C1545:K1545"/>
    <mergeCell ref="L1545:N1545"/>
    <mergeCell ref="O1545:Q1545"/>
    <mergeCell ref="R1545:U1545"/>
    <mergeCell ref="V1545:Z1545"/>
    <mergeCell ref="AA1545:AE1545"/>
    <mergeCell ref="AF1545:AJ1545"/>
    <mergeCell ref="C1546:K1546"/>
    <mergeCell ref="L1546:N1546"/>
    <mergeCell ref="O1546:Q1546"/>
    <mergeCell ref="R1546:U1546"/>
    <mergeCell ref="V1546:Z1546"/>
    <mergeCell ref="AA1546:AE1546"/>
    <mergeCell ref="AF1546:AJ1546"/>
    <mergeCell ref="C1547:K1547"/>
    <mergeCell ref="L1547:N1547"/>
    <mergeCell ref="O1547:Q1547"/>
    <mergeCell ref="R1547:U1547"/>
    <mergeCell ref="V1547:Z1547"/>
    <mergeCell ref="AA1547:AE1547"/>
    <mergeCell ref="AF1547:AJ1547"/>
    <mergeCell ref="C1548:AJ1548"/>
    <mergeCell ref="C1549:K1549"/>
    <mergeCell ref="L1549:N1549"/>
    <mergeCell ref="O1549:Q1549"/>
    <mergeCell ref="R1549:U1549"/>
    <mergeCell ref="V1549:Z1549"/>
    <mergeCell ref="AA1549:AE1549"/>
    <mergeCell ref="AF1549:AJ1549"/>
    <mergeCell ref="C1550:K1550"/>
    <mergeCell ref="L1550:N1550"/>
    <mergeCell ref="O1550:Q1550"/>
    <mergeCell ref="R1550:U1550"/>
    <mergeCell ref="V1550:Z1550"/>
    <mergeCell ref="AA1550:AE1550"/>
    <mergeCell ref="AF1550:AJ1550"/>
    <mergeCell ref="C1551:K1551"/>
    <mergeCell ref="L1551:N1551"/>
    <mergeCell ref="O1551:Q1551"/>
    <mergeCell ref="R1551:U1551"/>
    <mergeCell ref="V1551:Z1551"/>
    <mergeCell ref="AA1551:AE1551"/>
    <mergeCell ref="AF1551:AJ1551"/>
    <mergeCell ref="C1552:K1552"/>
    <mergeCell ref="L1552:N1552"/>
    <mergeCell ref="O1552:Q1552"/>
    <mergeCell ref="R1552:U1552"/>
    <mergeCell ref="V1552:Z1552"/>
    <mergeCell ref="AA1552:AE1552"/>
    <mergeCell ref="AF1552:AJ1552"/>
    <mergeCell ref="C1557:K1558"/>
    <mergeCell ref="L1557:N1558"/>
    <mergeCell ref="O1557:Q1558"/>
    <mergeCell ref="R1557:U1558"/>
    <mergeCell ref="V1557:Z1558"/>
    <mergeCell ref="AA1557:AE1558"/>
    <mergeCell ref="AF1557:AJ1558"/>
    <mergeCell ref="C1560:AS1560"/>
    <mergeCell ref="C1561:AS1561"/>
    <mergeCell ref="C1553:AJ1553"/>
    <mergeCell ref="C1554:K1554"/>
    <mergeCell ref="L1554:N1554"/>
    <mergeCell ref="O1554:Q1554"/>
    <mergeCell ref="R1554:U1554"/>
    <mergeCell ref="V1554:Z1554"/>
    <mergeCell ref="AA1554:AE1554"/>
    <mergeCell ref="AF1554:AJ1554"/>
    <mergeCell ref="C1555:K1555"/>
    <mergeCell ref="L1555:N1555"/>
    <mergeCell ref="O1555:Q1555"/>
    <mergeCell ref="R1555:U1555"/>
    <mergeCell ref="V1555:Z1555"/>
    <mergeCell ref="AA1555:AE1555"/>
    <mergeCell ref="AF1555:AJ1555"/>
    <mergeCell ref="C1556:K1556"/>
    <mergeCell ref="L1556:N1556"/>
    <mergeCell ref="O1556:Q1556"/>
    <mergeCell ref="R1556:U1556"/>
    <mergeCell ref="V1556:Z1556"/>
    <mergeCell ref="AA1556:AE1556"/>
    <mergeCell ref="AF1556:AJ1556"/>
    <mergeCell ref="C1563:O1565"/>
    <mergeCell ref="P1563:V1565"/>
    <mergeCell ref="W1563:AC1565"/>
    <mergeCell ref="C1566:O1567"/>
    <mergeCell ref="P1566:V1567"/>
    <mergeCell ref="W1566:AC1567"/>
    <mergeCell ref="C1568:O1568"/>
    <mergeCell ref="P1568:V1568"/>
    <mergeCell ref="W1568:AC1568"/>
    <mergeCell ref="C1569:O1569"/>
    <mergeCell ref="P1569:V1569"/>
    <mergeCell ref="W1569:AC1569"/>
    <mergeCell ref="C1570:O1570"/>
    <mergeCell ref="P1570:V1570"/>
    <mergeCell ref="W1570:AC1570"/>
    <mergeCell ref="C1571:O1572"/>
    <mergeCell ref="P1571:V1572"/>
    <mergeCell ref="W1571:AC1572"/>
    <mergeCell ref="C1578:O1578"/>
    <mergeCell ref="P1578:V1578"/>
    <mergeCell ref="W1578:AC1578"/>
    <mergeCell ref="C1579:O1579"/>
    <mergeCell ref="P1579:V1579"/>
    <mergeCell ref="W1579:AC1579"/>
    <mergeCell ref="C1580:O1580"/>
    <mergeCell ref="P1580:V1580"/>
    <mergeCell ref="W1580:AC1580"/>
    <mergeCell ref="C1581:O1582"/>
    <mergeCell ref="P1581:V1582"/>
    <mergeCell ref="W1581:AC1582"/>
    <mergeCell ref="C1583:O1583"/>
    <mergeCell ref="P1583:V1583"/>
    <mergeCell ref="W1583:AC1583"/>
    <mergeCell ref="C1573:O1573"/>
    <mergeCell ref="P1573:V1573"/>
    <mergeCell ref="W1573:AC1573"/>
    <mergeCell ref="C1574:O1574"/>
    <mergeCell ref="P1574:V1574"/>
    <mergeCell ref="W1574:AC1574"/>
    <mergeCell ref="C1575:O1575"/>
    <mergeCell ref="P1575:V1575"/>
    <mergeCell ref="W1575:AC1575"/>
    <mergeCell ref="C1576:O1577"/>
    <mergeCell ref="P1576:V1577"/>
    <mergeCell ref="W1576:AC1577"/>
    <mergeCell ref="C1584:O1584"/>
    <mergeCell ref="P1584:V1584"/>
    <mergeCell ref="W1584:AC1584"/>
    <mergeCell ref="C1587:AS1587"/>
    <mergeCell ref="C1589:AS1589"/>
    <mergeCell ref="C1590:AS1591"/>
    <mergeCell ref="C1593:H1600"/>
    <mergeCell ref="I1593:P1594"/>
    <mergeCell ref="Q1593:X1594"/>
    <mergeCell ref="Y1593:AF1594"/>
    <mergeCell ref="I1595:L1600"/>
    <mergeCell ref="M1595:P1600"/>
    <mergeCell ref="Q1595:T1600"/>
    <mergeCell ref="U1595:X1600"/>
    <mergeCell ref="Y1595:AB1600"/>
    <mergeCell ref="AC1595:AF1600"/>
    <mergeCell ref="AG1593:AN1594"/>
    <mergeCell ref="AG1595:AJ1600"/>
    <mergeCell ref="AK1595:AN1600"/>
    <mergeCell ref="C1585:O1585"/>
    <mergeCell ref="P1585:V1585"/>
    <mergeCell ref="W1585:AC1585"/>
    <mergeCell ref="Y1602:AB1602"/>
    <mergeCell ref="Y1603:AB1603"/>
    <mergeCell ref="Y1611:AB1611"/>
    <mergeCell ref="Y1612:AB1612"/>
    <mergeCell ref="Y1613:AB1613"/>
    <mergeCell ref="C1601:H1601"/>
    <mergeCell ref="C1602:H1602"/>
    <mergeCell ref="C1603:H1603"/>
    <mergeCell ref="C1611:H1611"/>
    <mergeCell ref="C1612:H1612"/>
    <mergeCell ref="C1613:H1613"/>
    <mergeCell ref="I1601:L1601"/>
    <mergeCell ref="I1602:L1602"/>
    <mergeCell ref="I1603:L1603"/>
    <mergeCell ref="I1611:L1611"/>
    <mergeCell ref="I1612:L1612"/>
    <mergeCell ref="I1613:L1613"/>
    <mergeCell ref="M1601:P1601"/>
    <mergeCell ref="M1602:P1602"/>
    <mergeCell ref="M1603:P1603"/>
    <mergeCell ref="M1611:P1611"/>
    <mergeCell ref="M1612:P1612"/>
    <mergeCell ref="M1613:P1613"/>
    <mergeCell ref="C1604:H1604"/>
    <mergeCell ref="I1604:L1604"/>
    <mergeCell ref="M1604:P1604"/>
    <mergeCell ref="Q1604:T1604"/>
    <mergeCell ref="U1604:X1604"/>
    <mergeCell ref="Y1604:AB1604"/>
    <mergeCell ref="Y1610:AB1610"/>
    <mergeCell ref="U1605:X1605"/>
    <mergeCell ref="U1606:X1606"/>
    <mergeCell ref="C1617:AS1619"/>
    <mergeCell ref="AC1601:AF1601"/>
    <mergeCell ref="AC1602:AF1602"/>
    <mergeCell ref="AC1603:AF1603"/>
    <mergeCell ref="AC1611:AF1611"/>
    <mergeCell ref="AC1612:AF1612"/>
    <mergeCell ref="AC1613:AF1613"/>
    <mergeCell ref="AG1601:AJ1601"/>
    <mergeCell ref="AG1602:AJ1602"/>
    <mergeCell ref="AG1603:AJ1603"/>
    <mergeCell ref="AG1611:AJ1611"/>
    <mergeCell ref="AG1612:AJ1612"/>
    <mergeCell ref="AG1613:AJ1613"/>
    <mergeCell ref="AK1601:AN1601"/>
    <mergeCell ref="AK1602:AN1602"/>
    <mergeCell ref="AK1603:AN1603"/>
    <mergeCell ref="AK1611:AN1611"/>
    <mergeCell ref="AK1612:AN1612"/>
    <mergeCell ref="AK1613:AN1613"/>
    <mergeCell ref="Q1601:T1601"/>
    <mergeCell ref="Q1602:T1602"/>
    <mergeCell ref="Q1603:T1603"/>
    <mergeCell ref="Q1611:T1611"/>
    <mergeCell ref="Q1612:T1612"/>
    <mergeCell ref="Q1613:T1613"/>
    <mergeCell ref="U1601:X1601"/>
    <mergeCell ref="U1602:X1602"/>
    <mergeCell ref="U1603:X1603"/>
    <mergeCell ref="U1611:X1611"/>
    <mergeCell ref="U1612:X1612"/>
    <mergeCell ref="U1613:X1613"/>
    <mergeCell ref="Y1601:AB1601"/>
    <mergeCell ref="C1621:N1628"/>
    <mergeCell ref="O1624:S1628"/>
    <mergeCell ref="T1624:X1628"/>
    <mergeCell ref="Y1624:AC1628"/>
    <mergeCell ref="AD1624:AH1628"/>
    <mergeCell ref="AI1624:AN1628"/>
    <mergeCell ref="O1621:S1623"/>
    <mergeCell ref="T1621:AC1623"/>
    <mergeCell ref="AD1621:AN1623"/>
    <mergeCell ref="C1630:N1631"/>
    <mergeCell ref="C1632:N1632"/>
    <mergeCell ref="C1633:N1633"/>
    <mergeCell ref="C1634:N1634"/>
    <mergeCell ref="C1635:N1635"/>
    <mergeCell ref="C1636:N1636"/>
    <mergeCell ref="Y1635:AC1635"/>
    <mergeCell ref="Y1636:AC1636"/>
    <mergeCell ref="AD1634:AH1634"/>
    <mergeCell ref="AD1635:AH1635"/>
    <mergeCell ref="AD1636:AH1636"/>
    <mergeCell ref="C1639:N1640"/>
    <mergeCell ref="O1630:S1631"/>
    <mergeCell ref="T1630:X1631"/>
    <mergeCell ref="Y1630:AC1631"/>
    <mergeCell ref="AD1630:AH1631"/>
    <mergeCell ref="AI1630:AN1631"/>
    <mergeCell ref="O1639:S1640"/>
    <mergeCell ref="T1639:X1640"/>
    <mergeCell ref="Y1639:AC1640"/>
    <mergeCell ref="AD1639:AH1640"/>
    <mergeCell ref="AI1639:AN1640"/>
    <mergeCell ref="O1632:S1632"/>
    <mergeCell ref="O1633:S1633"/>
    <mergeCell ref="O1634:S1634"/>
    <mergeCell ref="O1635:S1635"/>
    <mergeCell ref="O1636:S1636"/>
    <mergeCell ref="O1637:S1637"/>
    <mergeCell ref="O1638:S1638"/>
    <mergeCell ref="T1632:X1632"/>
    <mergeCell ref="T1633:X1633"/>
    <mergeCell ref="T1634:X1634"/>
    <mergeCell ref="T1635:X1635"/>
    <mergeCell ref="T1636:X1636"/>
    <mergeCell ref="T1637:X1637"/>
    <mergeCell ref="T1638:X1638"/>
    <mergeCell ref="Y1632:AC1632"/>
    <mergeCell ref="Y1633:AC1633"/>
    <mergeCell ref="Y1634:AC1634"/>
    <mergeCell ref="Y1637:AC1637"/>
    <mergeCell ref="Y1638:AC1638"/>
    <mergeCell ref="AD1632:AH1632"/>
    <mergeCell ref="AD1633:AH1633"/>
    <mergeCell ref="AD1637:AH1637"/>
    <mergeCell ref="AD1638:AH1638"/>
    <mergeCell ref="AI1632:AN1632"/>
    <mergeCell ref="AI1633:AN1633"/>
    <mergeCell ref="AI1634:AN1634"/>
    <mergeCell ref="AI1635:AN1635"/>
    <mergeCell ref="AI1636:AN1636"/>
    <mergeCell ref="AI1637:AN1637"/>
    <mergeCell ref="AI1638:AN1638"/>
    <mergeCell ref="C1629:N1629"/>
    <mergeCell ref="O1629:S1629"/>
    <mergeCell ref="T1629:X1629"/>
    <mergeCell ref="Y1629:AC1629"/>
    <mergeCell ref="AD1629:AH1629"/>
    <mergeCell ref="AI1629:AN1629"/>
    <mergeCell ref="C1637:N1637"/>
    <mergeCell ref="C1638:N1638"/>
    <mergeCell ref="C1659:T1659"/>
    <mergeCell ref="U1659:AA1659"/>
    <mergeCell ref="AB1659:AH1659"/>
    <mergeCell ref="C1660:T1660"/>
    <mergeCell ref="U1660:AA1660"/>
    <mergeCell ref="AB1660:AH1660"/>
    <mergeCell ref="C1661:T1661"/>
    <mergeCell ref="U1661:AA1661"/>
    <mergeCell ref="AB1661:AH1661"/>
    <mergeCell ref="C1662:T1662"/>
    <mergeCell ref="U1662:AA1662"/>
    <mergeCell ref="AB1662:AH1662"/>
    <mergeCell ref="C1642:AS1643"/>
    <mergeCell ref="C1650:T1652"/>
    <mergeCell ref="U1650:AA1652"/>
    <mergeCell ref="AB1650:AH1652"/>
    <mergeCell ref="C1655:T1655"/>
    <mergeCell ref="U1655:AA1655"/>
    <mergeCell ref="AB1655:AH1655"/>
    <mergeCell ref="C1647:AS1648"/>
    <mergeCell ref="C1645:AS1645"/>
    <mergeCell ref="C1682:T1682"/>
    <mergeCell ref="U1682:AA1682"/>
    <mergeCell ref="AB1682:AH1682"/>
    <mergeCell ref="C1653:T1653"/>
    <mergeCell ref="U1653:AA1653"/>
    <mergeCell ref="AB1653:AH1653"/>
    <mergeCell ref="C1654:T1654"/>
    <mergeCell ref="U1654:AA1654"/>
    <mergeCell ref="AB1654:AH1654"/>
    <mergeCell ref="C1668:T1669"/>
    <mergeCell ref="U1668:AA1669"/>
    <mergeCell ref="AB1668:AH1669"/>
    <mergeCell ref="AB1670:AH1670"/>
    <mergeCell ref="C1675:T1675"/>
    <mergeCell ref="U1675:AA1675"/>
    <mergeCell ref="C1665:T1665"/>
    <mergeCell ref="U1665:AA1665"/>
    <mergeCell ref="AB1665:AH1665"/>
    <mergeCell ref="C1666:T1666"/>
    <mergeCell ref="U1666:AA1666"/>
    <mergeCell ref="AB1666:AH1666"/>
    <mergeCell ref="C1667:T1667"/>
    <mergeCell ref="U1667:AA1667"/>
    <mergeCell ref="AB1667:AH1667"/>
    <mergeCell ref="C1670:T1670"/>
    <mergeCell ref="U1670:AA1670"/>
    <mergeCell ref="C1656:T1657"/>
    <mergeCell ref="U1656:AA1657"/>
    <mergeCell ref="AB1656:AH1657"/>
    <mergeCell ref="C1658:T1658"/>
    <mergeCell ref="U1658:AA1658"/>
    <mergeCell ref="AB1658:AH1658"/>
    <mergeCell ref="C1680:T1680"/>
    <mergeCell ref="U1680:AA1680"/>
    <mergeCell ref="AB1680:AH1680"/>
    <mergeCell ref="C1681:T1681"/>
    <mergeCell ref="U1681:AA1681"/>
    <mergeCell ref="AB1681:AH1681"/>
    <mergeCell ref="C1663:T1663"/>
    <mergeCell ref="U1663:AA1663"/>
    <mergeCell ref="AB1663:AH1663"/>
    <mergeCell ref="C1664:T1664"/>
    <mergeCell ref="U1664:AA1664"/>
    <mergeCell ref="AB1664:AH1664"/>
    <mergeCell ref="AB1675:AH1675"/>
    <mergeCell ref="C1671:T1672"/>
    <mergeCell ref="U1671:AA1672"/>
    <mergeCell ref="AB1671:AH1672"/>
    <mergeCell ref="C1673:T1674"/>
    <mergeCell ref="U1673:AA1674"/>
    <mergeCell ref="AB1673:AH1674"/>
    <mergeCell ref="C1676:T1677"/>
    <mergeCell ref="U1676:AA1677"/>
    <mergeCell ref="AB1676:AH1677"/>
    <mergeCell ref="C1678:T1678"/>
    <mergeCell ref="U1678:AA1678"/>
    <mergeCell ref="AB1678:AH1678"/>
    <mergeCell ref="C1679:T1679"/>
    <mergeCell ref="U1679:AA1679"/>
    <mergeCell ref="AB1679:AH1679"/>
    <mergeCell ref="C1684:AS1684"/>
    <mergeCell ref="C1686:AS1688"/>
    <mergeCell ref="C1694:T1696"/>
    <mergeCell ref="U1694:AA1696"/>
    <mergeCell ref="AB1694:AH1696"/>
    <mergeCell ref="C1697:T1697"/>
    <mergeCell ref="U1697:AA1697"/>
    <mergeCell ref="AB1697:AH1697"/>
    <mergeCell ref="C1698:T1698"/>
    <mergeCell ref="U1698:AA1698"/>
    <mergeCell ref="AB1698:AH1698"/>
    <mergeCell ref="C1699:T1699"/>
    <mergeCell ref="U1699:AA1699"/>
    <mergeCell ref="AB1699:AH1699"/>
    <mergeCell ref="C1690:AS1690"/>
    <mergeCell ref="C1691:AS1692"/>
    <mergeCell ref="C1707:AS1708"/>
    <mergeCell ref="AB1715:AH1715"/>
    <mergeCell ref="C1716:T1716"/>
    <mergeCell ref="U1716:AA1716"/>
    <mergeCell ref="AB1716:AH1716"/>
    <mergeCell ref="C1717:T1717"/>
    <mergeCell ref="U1717:AA1717"/>
    <mergeCell ref="AB1717:AH1717"/>
    <mergeCell ref="C1718:T1718"/>
    <mergeCell ref="U1718:AA1718"/>
    <mergeCell ref="AB1718:AH1718"/>
    <mergeCell ref="C1719:T1719"/>
    <mergeCell ref="U1719:AA1719"/>
    <mergeCell ref="AB1719:AH1719"/>
    <mergeCell ref="C1700:T1700"/>
    <mergeCell ref="U1700:AA1700"/>
    <mergeCell ref="AB1700:AH1700"/>
    <mergeCell ref="C1701:T1701"/>
    <mergeCell ref="U1701:AA1701"/>
    <mergeCell ref="AB1701:AH1701"/>
    <mergeCell ref="C1702:T1702"/>
    <mergeCell ref="U1702:AA1702"/>
    <mergeCell ref="AB1702:AH1702"/>
    <mergeCell ref="C1703:T1703"/>
    <mergeCell ref="U1703:AA1703"/>
    <mergeCell ref="AB1703:AH1703"/>
    <mergeCell ref="C1705:AS1705"/>
    <mergeCell ref="C1710:AS1710"/>
    <mergeCell ref="C1711:AS1711"/>
    <mergeCell ref="AB1735:AH1735"/>
    <mergeCell ref="C1726:T1726"/>
    <mergeCell ref="U1726:AA1726"/>
    <mergeCell ref="AB1726:AH1726"/>
    <mergeCell ref="C1727:T1727"/>
    <mergeCell ref="U1727:AA1727"/>
    <mergeCell ref="AB1727:AH1727"/>
    <mergeCell ref="C1728:T1728"/>
    <mergeCell ref="U1728:AA1728"/>
    <mergeCell ref="AB1728:AH1728"/>
    <mergeCell ref="C1729:T1729"/>
    <mergeCell ref="U1729:AA1729"/>
    <mergeCell ref="AB1729:AH1729"/>
    <mergeCell ref="C1730:T1730"/>
    <mergeCell ref="U1730:AA1730"/>
    <mergeCell ref="AB1730:AH1730"/>
    <mergeCell ref="C1742:T1742"/>
    <mergeCell ref="U1742:AA1742"/>
    <mergeCell ref="AB1742:AH1742"/>
    <mergeCell ref="C1740:T1741"/>
    <mergeCell ref="U1740:AA1741"/>
    <mergeCell ref="AB1740:AH1741"/>
    <mergeCell ref="C1736:T1736"/>
    <mergeCell ref="U1736:AA1736"/>
    <mergeCell ref="AB1736:AH1736"/>
    <mergeCell ref="C1733:T1733"/>
    <mergeCell ref="U1733:AA1733"/>
    <mergeCell ref="AB1733:AH1733"/>
    <mergeCell ref="C1734:T1734"/>
    <mergeCell ref="U1734:AA1734"/>
    <mergeCell ref="AB1734:AH1734"/>
    <mergeCell ref="C1735:T1735"/>
    <mergeCell ref="C1745:T1745"/>
    <mergeCell ref="U1745:AA1745"/>
    <mergeCell ref="AB1745:AH1745"/>
    <mergeCell ref="C1746:T1746"/>
    <mergeCell ref="U1746:AA1746"/>
    <mergeCell ref="AB1746:AH1746"/>
    <mergeCell ref="C1737:T1737"/>
    <mergeCell ref="U1737:AA1737"/>
    <mergeCell ref="AB1737:AH1737"/>
    <mergeCell ref="C1738:T1738"/>
    <mergeCell ref="U1738:AA1738"/>
    <mergeCell ref="AB1738:AH1738"/>
    <mergeCell ref="C1739:T1739"/>
    <mergeCell ref="U1739:AA1739"/>
    <mergeCell ref="AB1739:AH1739"/>
    <mergeCell ref="C1747:T1747"/>
    <mergeCell ref="U1747:AA1747"/>
    <mergeCell ref="AB1747:AH1747"/>
    <mergeCell ref="C1748:T1748"/>
    <mergeCell ref="U1748:AA1748"/>
    <mergeCell ref="AB1748:AH1748"/>
    <mergeCell ref="C1743:T1744"/>
    <mergeCell ref="AB1743:AH1744"/>
    <mergeCell ref="U1743:AA1744"/>
    <mergeCell ref="C1749:T1749"/>
    <mergeCell ref="U1749:AA1749"/>
    <mergeCell ref="AB1749:AH1749"/>
    <mergeCell ref="C1750:T1750"/>
    <mergeCell ref="U1750:AA1750"/>
    <mergeCell ref="AB1750:AH1750"/>
    <mergeCell ref="C1751:T1751"/>
    <mergeCell ref="U1751:AA1751"/>
    <mergeCell ref="AB1751:AH1751"/>
    <mergeCell ref="C1763:N1764"/>
    <mergeCell ref="O1763:T1764"/>
    <mergeCell ref="U1763:Y1764"/>
    <mergeCell ref="Z1760:AC1761"/>
    <mergeCell ref="Z1763:AC1764"/>
    <mergeCell ref="O1758:AC1759"/>
    <mergeCell ref="AD1758:AR1759"/>
    <mergeCell ref="AD1760:AI1761"/>
    <mergeCell ref="AJ1760:AN1761"/>
    <mergeCell ref="AO1760:AR1761"/>
    <mergeCell ref="AD1763:AI1764"/>
    <mergeCell ref="AJ1763:AN1764"/>
    <mergeCell ref="AO1763:AR1764"/>
    <mergeCell ref="C1756:AS1756"/>
    <mergeCell ref="C1758:N1761"/>
    <mergeCell ref="O1760:T1761"/>
    <mergeCell ref="U1760:Y1761"/>
    <mergeCell ref="C1762:N1762"/>
    <mergeCell ref="O1762:T1762"/>
    <mergeCell ref="U1762:Y1762"/>
    <mergeCell ref="Z1762:AC1762"/>
    <mergeCell ref="AD1762:AI1762"/>
    <mergeCell ref="AJ1762:AN1762"/>
    <mergeCell ref="AO1762:AR1762"/>
    <mergeCell ref="C1766:N1766"/>
    <mergeCell ref="C1767:N1767"/>
    <mergeCell ref="C1768:N1769"/>
    <mergeCell ref="C1770:N1770"/>
    <mergeCell ref="C1771:N1771"/>
    <mergeCell ref="C1772:N1772"/>
    <mergeCell ref="C1773:N1773"/>
    <mergeCell ref="O1765:T1765"/>
    <mergeCell ref="Z1765:AC1765"/>
    <mergeCell ref="U1765:Y1765"/>
    <mergeCell ref="AD1765:AI1765"/>
    <mergeCell ref="O1771:T1771"/>
    <mergeCell ref="U1771:Y1771"/>
    <mergeCell ref="Z1771:AC1771"/>
    <mergeCell ref="AD1771:AI1771"/>
    <mergeCell ref="AJ1771:AN1771"/>
    <mergeCell ref="O1772:T1772"/>
    <mergeCell ref="U1772:Y1772"/>
    <mergeCell ref="Z1772:AC1772"/>
    <mergeCell ref="AD1772:AI1772"/>
    <mergeCell ref="AJ1772:AN1772"/>
    <mergeCell ref="U1773:Y1773"/>
    <mergeCell ref="Z1773:AC1773"/>
    <mergeCell ref="AD1773:AI1773"/>
    <mergeCell ref="AJ1773:AN1773"/>
    <mergeCell ref="C1774:N1774"/>
    <mergeCell ref="C1775:N1775"/>
    <mergeCell ref="C1776:N1776"/>
    <mergeCell ref="O1775:T1775"/>
    <mergeCell ref="U1775:Y1775"/>
    <mergeCell ref="Z1775:AC1775"/>
    <mergeCell ref="AD1775:AI1775"/>
    <mergeCell ref="AO1772:AR1772"/>
    <mergeCell ref="O1773:T1773"/>
    <mergeCell ref="AO1773:AR1773"/>
    <mergeCell ref="AJ1765:AN1765"/>
    <mergeCell ref="AO1765:AR1765"/>
    <mergeCell ref="O1766:T1766"/>
    <mergeCell ref="U1766:Y1766"/>
    <mergeCell ref="Z1766:AC1766"/>
    <mergeCell ref="AD1766:AI1766"/>
    <mergeCell ref="AJ1766:AN1766"/>
    <mergeCell ref="AO1766:AR1766"/>
    <mergeCell ref="O1767:T1767"/>
    <mergeCell ref="U1767:Y1767"/>
    <mergeCell ref="Z1767:AC1767"/>
    <mergeCell ref="AD1767:AI1767"/>
    <mergeCell ref="AJ1767:AN1767"/>
    <mergeCell ref="AO1767:AR1767"/>
    <mergeCell ref="O1770:T1770"/>
    <mergeCell ref="U1770:Y1770"/>
    <mergeCell ref="Z1770:AC1770"/>
    <mergeCell ref="AD1770:AI1770"/>
    <mergeCell ref="AJ1770:AN1770"/>
    <mergeCell ref="AO1770:AR1770"/>
    <mergeCell ref="AO1771:AR1771"/>
    <mergeCell ref="C1765:N1765"/>
    <mergeCell ref="AD1782:AJ1784"/>
    <mergeCell ref="AK1782:AQ1784"/>
    <mergeCell ref="AJ1775:AN1775"/>
    <mergeCell ref="AO1775:AR1775"/>
    <mergeCell ref="O1776:T1776"/>
    <mergeCell ref="U1776:Y1776"/>
    <mergeCell ref="Z1776:AC1776"/>
    <mergeCell ref="AD1776:AI1776"/>
    <mergeCell ref="AJ1776:AN1776"/>
    <mergeCell ref="AO1776:AR1776"/>
    <mergeCell ref="O1768:T1769"/>
    <mergeCell ref="U1768:Y1769"/>
    <mergeCell ref="Z1768:AC1769"/>
    <mergeCell ref="AD1768:AI1769"/>
    <mergeCell ref="AJ1768:AN1769"/>
    <mergeCell ref="AO1768:AR1769"/>
    <mergeCell ref="O1774:T1774"/>
    <mergeCell ref="U1774:Y1774"/>
    <mergeCell ref="Z1774:AC1774"/>
    <mergeCell ref="AD1774:AI1774"/>
    <mergeCell ref="AJ1774:AN1774"/>
    <mergeCell ref="AO1774:AR1774"/>
    <mergeCell ref="C1809:AS1809"/>
    <mergeCell ref="C1811:AS1812"/>
    <mergeCell ref="C1814:AS1815"/>
    <mergeCell ref="C1817:AS1817"/>
    <mergeCell ref="C1808:AS1808"/>
    <mergeCell ref="C1806:AS1806"/>
    <mergeCell ref="C1754:AS1754"/>
    <mergeCell ref="C1819:AS1820"/>
    <mergeCell ref="C1822:AS1822"/>
    <mergeCell ref="C1823:AS1823"/>
    <mergeCell ref="C1825:AS1829"/>
    <mergeCell ref="C1831:AS1834"/>
    <mergeCell ref="C1793:AC1795"/>
    <mergeCell ref="C1796:AC1798"/>
    <mergeCell ref="C1799:AC1800"/>
    <mergeCell ref="AD1785:AJ1786"/>
    <mergeCell ref="AD1787:AJ1788"/>
    <mergeCell ref="AK1785:AQ1786"/>
    <mergeCell ref="AK1787:AQ1788"/>
    <mergeCell ref="AD1799:AJ1800"/>
    <mergeCell ref="AK1799:AQ1800"/>
    <mergeCell ref="AD1789:AJ1792"/>
    <mergeCell ref="AK1789:AQ1792"/>
    <mergeCell ref="AD1793:AJ1795"/>
    <mergeCell ref="AK1793:AQ1795"/>
    <mergeCell ref="AD1796:AJ1798"/>
    <mergeCell ref="AK1796:AQ1798"/>
    <mergeCell ref="C1780:AS1780"/>
    <mergeCell ref="C1782:AC1784"/>
    <mergeCell ref="C1789:AC1792"/>
    <mergeCell ref="C1785:AC1786"/>
    <mergeCell ref="C1787:AC1788"/>
    <mergeCell ref="C1840:T1842"/>
    <mergeCell ref="U1840:AA1842"/>
    <mergeCell ref="AB1840:AH1842"/>
    <mergeCell ref="C1843:T1843"/>
    <mergeCell ref="U1843:AA1843"/>
    <mergeCell ref="AB1843:AH1843"/>
    <mergeCell ref="C1844:T1844"/>
    <mergeCell ref="U1844:AA1844"/>
    <mergeCell ref="AB1844:AH1844"/>
    <mergeCell ref="C1845:T1845"/>
    <mergeCell ref="U1845:AA1845"/>
    <mergeCell ref="AB1845:AH1845"/>
    <mergeCell ref="C1846:T1846"/>
    <mergeCell ref="U1846:AA1846"/>
    <mergeCell ref="AB1846:AH1846"/>
    <mergeCell ref="C1847:T1847"/>
    <mergeCell ref="U1847:AA1847"/>
    <mergeCell ref="AB1847:AH1847"/>
    <mergeCell ref="C1853:AS1853"/>
    <mergeCell ref="C1855:AS1855"/>
    <mergeCell ref="C1856:AS1856"/>
    <mergeCell ref="C1857:AS1858"/>
    <mergeCell ref="C1882:AS1882"/>
    <mergeCell ref="C1876:AS1878"/>
    <mergeCell ref="C1870:AS1872"/>
    <mergeCell ref="C1864:AS1868"/>
    <mergeCell ref="C1860:AS1862"/>
    <mergeCell ref="C1884:T1887"/>
    <mergeCell ref="C1888:T1888"/>
    <mergeCell ref="U1888:AA1888"/>
    <mergeCell ref="AB1888:AH1888"/>
    <mergeCell ref="C1848:T1848"/>
    <mergeCell ref="U1848:AA1848"/>
    <mergeCell ref="AB1848:AH1848"/>
    <mergeCell ref="C1849:T1849"/>
    <mergeCell ref="U1849:AA1849"/>
    <mergeCell ref="AB1849:AH1849"/>
    <mergeCell ref="C1850:T1850"/>
    <mergeCell ref="U1850:AA1850"/>
    <mergeCell ref="AB1850:AH1850"/>
    <mergeCell ref="C1851:T1851"/>
    <mergeCell ref="U1851:AA1851"/>
    <mergeCell ref="AB1851:AH1851"/>
    <mergeCell ref="U1885:AA1887"/>
    <mergeCell ref="C1874:AP1875"/>
    <mergeCell ref="C1880:AS1880"/>
    <mergeCell ref="C1895:AS1895"/>
    <mergeCell ref="C1897:T1901"/>
    <mergeCell ref="U1899:AA1901"/>
    <mergeCell ref="AB1899:AH1901"/>
    <mergeCell ref="C1902:T1902"/>
    <mergeCell ref="U1902:AA1902"/>
    <mergeCell ref="AB1902:AH1902"/>
    <mergeCell ref="C1889:T1889"/>
    <mergeCell ref="U1889:AA1889"/>
    <mergeCell ref="AB1889:AH1889"/>
    <mergeCell ref="C1890:T1890"/>
    <mergeCell ref="U1890:AA1890"/>
    <mergeCell ref="AB1890:AH1890"/>
    <mergeCell ref="C1891:T1891"/>
    <mergeCell ref="U1891:AA1891"/>
    <mergeCell ref="AB1891:AH1891"/>
    <mergeCell ref="C1892:T1892"/>
    <mergeCell ref="U1892:AA1892"/>
    <mergeCell ref="AB1892:AH1892"/>
    <mergeCell ref="C1837:AS1837"/>
    <mergeCell ref="C1937:AS1937"/>
    <mergeCell ref="C1933:AS1935"/>
    <mergeCell ref="C1929:AS1929"/>
    <mergeCell ref="C1926:AS1927"/>
    <mergeCell ref="C1921:AS1924"/>
    <mergeCell ref="C1919:AS1919"/>
    <mergeCell ref="C1915:AS1917"/>
    <mergeCell ref="C1912:AS1913"/>
    <mergeCell ref="C1911:AS1911"/>
    <mergeCell ref="C1909:AS1909"/>
    <mergeCell ref="C1903:T1903"/>
    <mergeCell ref="U1903:AA1903"/>
    <mergeCell ref="AB1903:AH1903"/>
    <mergeCell ref="C1904:T1904"/>
    <mergeCell ref="U1904:AA1904"/>
    <mergeCell ref="AB1904:AH1904"/>
    <mergeCell ref="C1905:T1905"/>
    <mergeCell ref="U1905:AA1905"/>
    <mergeCell ref="AB1905:AH1905"/>
    <mergeCell ref="C1906:T1906"/>
    <mergeCell ref="U1906:AA1906"/>
    <mergeCell ref="AB1906:AH1906"/>
    <mergeCell ref="C1907:T1907"/>
    <mergeCell ref="U1907:AA1907"/>
    <mergeCell ref="AB1907:AH1907"/>
    <mergeCell ref="U1897:AH1898"/>
    <mergeCell ref="C1893:T1893"/>
    <mergeCell ref="U1893:AA1893"/>
    <mergeCell ref="AB1893:AH1893"/>
    <mergeCell ref="U1884:AH1884"/>
    <mergeCell ref="AB1885:AH1887"/>
    <mergeCell ref="C1948:T1948"/>
    <mergeCell ref="U1948:AA1948"/>
    <mergeCell ref="AB1948:AH1948"/>
    <mergeCell ref="C1949:T1949"/>
    <mergeCell ref="U1949:AA1949"/>
    <mergeCell ref="AB1949:AH1949"/>
    <mergeCell ref="C1950:T1950"/>
    <mergeCell ref="U1950:AA1950"/>
    <mergeCell ref="AB1950:AH1950"/>
    <mergeCell ref="C1946:T1947"/>
    <mergeCell ref="AB1946:AH1947"/>
    <mergeCell ref="U1946:AA1947"/>
    <mergeCell ref="C1939:T1941"/>
    <mergeCell ref="U1939:AA1941"/>
    <mergeCell ref="AB1939:AH1941"/>
    <mergeCell ref="C1942:T1942"/>
    <mergeCell ref="U1942:AA1942"/>
    <mergeCell ref="AB1942:AH1942"/>
    <mergeCell ref="C1943:T1943"/>
    <mergeCell ref="U1943:AA1943"/>
    <mergeCell ref="AB1943:AH1943"/>
    <mergeCell ref="C1944:T1944"/>
    <mergeCell ref="U1944:AA1944"/>
    <mergeCell ref="AB1944:AH1944"/>
    <mergeCell ref="C1945:T1945"/>
    <mergeCell ref="U1945:AA1945"/>
    <mergeCell ref="AB1945:AH1945"/>
    <mergeCell ref="C1952:AS1954"/>
    <mergeCell ref="A1952:A1954"/>
    <mergeCell ref="C1964:AS1964"/>
    <mergeCell ref="C1961:AS1962"/>
    <mergeCell ref="C1958:AS1959"/>
    <mergeCell ref="C1966:H1972"/>
    <mergeCell ref="I1968:M1969"/>
    <mergeCell ref="N1968:R1969"/>
    <mergeCell ref="S1968:W1969"/>
    <mergeCell ref="I1966:W1967"/>
    <mergeCell ref="I1970:W1970"/>
    <mergeCell ref="I1971:W1972"/>
    <mergeCell ref="X1966:AL1967"/>
    <mergeCell ref="X1968:AB1969"/>
    <mergeCell ref="AC1968:AG1969"/>
    <mergeCell ref="AH1968:AL1969"/>
    <mergeCell ref="X1970:AL1970"/>
    <mergeCell ref="X1971:AL1972"/>
    <mergeCell ref="C1973:H1974"/>
    <mergeCell ref="C1975:H1976"/>
    <mergeCell ref="C1977:H1978"/>
    <mergeCell ref="C1979:H1980"/>
    <mergeCell ref="C1981:H1982"/>
    <mergeCell ref="C1983:H1984"/>
    <mergeCell ref="C1985:H1986"/>
    <mergeCell ref="I1973:M1973"/>
    <mergeCell ref="I1974:M1974"/>
    <mergeCell ref="I1975:M1975"/>
    <mergeCell ref="I1976:M1976"/>
    <mergeCell ref="I1977:M1977"/>
    <mergeCell ref="I1978:M1978"/>
    <mergeCell ref="I1979:M1979"/>
    <mergeCell ref="I1980:M1980"/>
    <mergeCell ref="I1981:M1981"/>
    <mergeCell ref="I1982:M1982"/>
    <mergeCell ref="I1983:M1983"/>
    <mergeCell ref="I1984:M1984"/>
    <mergeCell ref="I1985:M1985"/>
    <mergeCell ref="I1986:M1986"/>
    <mergeCell ref="N1973:R1973"/>
    <mergeCell ref="N1974:R1974"/>
    <mergeCell ref="N1975:R1975"/>
    <mergeCell ref="N1976:R1976"/>
    <mergeCell ref="N1977:R1977"/>
    <mergeCell ref="N1978:R1978"/>
    <mergeCell ref="N1979:R1979"/>
    <mergeCell ref="N1980:R1980"/>
    <mergeCell ref="N1981:R1981"/>
    <mergeCell ref="N1982:R1982"/>
    <mergeCell ref="N1983:R1983"/>
    <mergeCell ref="N1984:R1984"/>
    <mergeCell ref="N1985:R1985"/>
    <mergeCell ref="N1986:R1986"/>
    <mergeCell ref="S1973:W1973"/>
    <mergeCell ref="S1974:W1974"/>
    <mergeCell ref="S1975:W1975"/>
    <mergeCell ref="S1976:W1976"/>
    <mergeCell ref="S1977:W1977"/>
    <mergeCell ref="S1978:W1978"/>
    <mergeCell ref="S1979:W1979"/>
    <mergeCell ref="S1980:W1980"/>
    <mergeCell ref="S1981:W1981"/>
    <mergeCell ref="S1982:W1982"/>
    <mergeCell ref="S1983:W1983"/>
    <mergeCell ref="S1984:W1984"/>
    <mergeCell ref="S1985:W1985"/>
    <mergeCell ref="S1986:W1986"/>
    <mergeCell ref="X1975:AB1975"/>
    <mergeCell ref="X1976:AB1976"/>
    <mergeCell ref="X1977:AB1977"/>
    <mergeCell ref="X1978:AB1978"/>
    <mergeCell ref="X1979:AB1979"/>
    <mergeCell ref="X1980:AB1980"/>
    <mergeCell ref="X1981:AB1981"/>
    <mergeCell ref="X1982:AB1982"/>
    <mergeCell ref="X1983:AB1983"/>
    <mergeCell ref="X1984:AB1984"/>
    <mergeCell ref="X1985:AB1985"/>
    <mergeCell ref="X1986:AB1986"/>
    <mergeCell ref="AC1973:AG1973"/>
    <mergeCell ref="AC1974:AG1974"/>
    <mergeCell ref="AC1975:AG1975"/>
    <mergeCell ref="AC1976:AG1976"/>
    <mergeCell ref="AC1977:AG1977"/>
    <mergeCell ref="AC1978:AG1978"/>
    <mergeCell ref="AC1979:AG1979"/>
    <mergeCell ref="AC1980:AG1980"/>
    <mergeCell ref="AC1981:AG1981"/>
    <mergeCell ref="AC1982:AG1982"/>
    <mergeCell ref="AC1983:AG1983"/>
    <mergeCell ref="AC1984:AG1984"/>
    <mergeCell ref="AC1985:AG1985"/>
    <mergeCell ref="AC1986:AG1986"/>
    <mergeCell ref="AG2008:AM2008"/>
    <mergeCell ref="Z2009:AF2009"/>
    <mergeCell ref="AG2009:AM2009"/>
    <mergeCell ref="Z2010:AF2010"/>
    <mergeCell ref="AG2010:AM2010"/>
    <mergeCell ref="C1988:AS1988"/>
    <mergeCell ref="C1995:AS1996"/>
    <mergeCell ref="C1993:AS1993"/>
    <mergeCell ref="C1989:AS1990"/>
    <mergeCell ref="C2002:Y2002"/>
    <mergeCell ref="C1998:Y2001"/>
    <mergeCell ref="Z1999:AF2001"/>
    <mergeCell ref="AG1999:AM2001"/>
    <mergeCell ref="Z1998:AM1998"/>
    <mergeCell ref="Z2002:AF2002"/>
    <mergeCell ref="AG2002:AM2002"/>
    <mergeCell ref="AH1973:AL1973"/>
    <mergeCell ref="AH1974:AL1974"/>
    <mergeCell ref="AH1975:AL1975"/>
    <mergeCell ref="AH1976:AL1976"/>
    <mergeCell ref="AH1977:AL1977"/>
    <mergeCell ref="AH1978:AL1978"/>
    <mergeCell ref="AH1979:AL1979"/>
    <mergeCell ref="AH1980:AL1980"/>
    <mergeCell ref="AH1981:AL1981"/>
    <mergeCell ref="AH1982:AL1982"/>
    <mergeCell ref="AH1983:AL1983"/>
    <mergeCell ref="AH1984:AL1984"/>
    <mergeCell ref="AH1985:AL1985"/>
    <mergeCell ref="AH1986:AL1986"/>
    <mergeCell ref="X1973:AB1973"/>
    <mergeCell ref="X1974:AB1974"/>
    <mergeCell ref="C2011:Y2011"/>
    <mergeCell ref="Z2011:AF2011"/>
    <mergeCell ref="AG2011:AM2011"/>
    <mergeCell ref="C2012:Y2012"/>
    <mergeCell ref="Z2012:AF2012"/>
    <mergeCell ref="AG2012:AM2012"/>
    <mergeCell ref="C2021:AS2021"/>
    <mergeCell ref="C2018:AS2018"/>
    <mergeCell ref="C2016:AS2016"/>
    <mergeCell ref="C2014:AS2014"/>
    <mergeCell ref="C2023:Y2025"/>
    <mergeCell ref="Z2023:AF2025"/>
    <mergeCell ref="AG2023:AM2025"/>
    <mergeCell ref="C2005:Y2005"/>
    <mergeCell ref="C2003:Y2003"/>
    <mergeCell ref="C2004:Y2004"/>
    <mergeCell ref="C2006:Y2006"/>
    <mergeCell ref="C2007:Y2007"/>
    <mergeCell ref="C2008:Y2008"/>
    <mergeCell ref="C2009:Y2009"/>
    <mergeCell ref="C2010:Y2010"/>
    <mergeCell ref="Z2003:AF2003"/>
    <mergeCell ref="AG2003:AM2003"/>
    <mergeCell ref="Z2004:AF2004"/>
    <mergeCell ref="AG2004:AM2004"/>
    <mergeCell ref="Z2005:AF2005"/>
    <mergeCell ref="AG2005:AM2005"/>
    <mergeCell ref="Z2006:AF2006"/>
    <mergeCell ref="AG2006:AM2006"/>
    <mergeCell ref="Z2007:AF2007"/>
    <mergeCell ref="AG2007:AM2007"/>
    <mergeCell ref="Z2008:AF2008"/>
    <mergeCell ref="C2026:Y2026"/>
    <mergeCell ref="C2027:Y2027"/>
    <mergeCell ref="C2028:Y2028"/>
    <mergeCell ref="C2029:Y2029"/>
    <mergeCell ref="C2030:Y2030"/>
    <mergeCell ref="C2031:Y2031"/>
    <mergeCell ref="C2032:Y2032"/>
    <mergeCell ref="Z2026:AF2026"/>
    <mergeCell ref="AG2026:AM2026"/>
    <mergeCell ref="Z2027:AF2027"/>
    <mergeCell ref="AG2027:AM2027"/>
    <mergeCell ref="Z2028:AF2028"/>
    <mergeCell ref="AG2028:AM2028"/>
    <mergeCell ref="Z2029:AF2029"/>
    <mergeCell ref="AG2029:AM2029"/>
    <mergeCell ref="Z2030:AF2030"/>
    <mergeCell ref="AG2030:AM2030"/>
    <mergeCell ref="Z2031:AF2031"/>
    <mergeCell ref="AG2031:AM2031"/>
    <mergeCell ref="Z2032:AF2032"/>
    <mergeCell ref="AG2032:AM2032"/>
    <mergeCell ref="C2058:AS2059"/>
    <mergeCell ref="C2056:AS2056"/>
    <mergeCell ref="C2061:AS2061"/>
    <mergeCell ref="C2063:AS2063"/>
    <mergeCell ref="C2065:K2069"/>
    <mergeCell ref="L2066:P2069"/>
    <mergeCell ref="Q2066:U2069"/>
    <mergeCell ref="V2066:Z2069"/>
    <mergeCell ref="AA2066:AE2069"/>
    <mergeCell ref="AF2066:AJ2069"/>
    <mergeCell ref="A2035:A2037"/>
    <mergeCell ref="C2039:AS2039"/>
    <mergeCell ref="C2041:Y2041"/>
    <mergeCell ref="Z2041:AB2041"/>
    <mergeCell ref="AC2041:AE2041"/>
    <mergeCell ref="C2042:Y2042"/>
    <mergeCell ref="Z2042:AB2042"/>
    <mergeCell ref="AC2042:AE2042"/>
    <mergeCell ref="C2043:Y2043"/>
    <mergeCell ref="Z2043:AB2043"/>
    <mergeCell ref="AC2043:AE2043"/>
    <mergeCell ref="C2044:Y2044"/>
    <mergeCell ref="Z2044:AB2044"/>
    <mergeCell ref="AC2044:AE2044"/>
    <mergeCell ref="C2045:Y2045"/>
    <mergeCell ref="Z2045:AB2045"/>
    <mergeCell ref="AC2045:AE2045"/>
    <mergeCell ref="C2035:AS2037"/>
    <mergeCell ref="C2052:Y2053"/>
    <mergeCell ref="Z2052:AB2053"/>
    <mergeCell ref="AC2052:AE2053"/>
    <mergeCell ref="C2046:Y2046"/>
    <mergeCell ref="Z2046:AB2046"/>
    <mergeCell ref="AC2046:AE2046"/>
    <mergeCell ref="C2047:Y2047"/>
    <mergeCell ref="Z2047:AB2047"/>
    <mergeCell ref="AC2047:AE2047"/>
    <mergeCell ref="C2048:Y2048"/>
    <mergeCell ref="Z2048:AB2048"/>
    <mergeCell ref="AC2048:AE2048"/>
    <mergeCell ref="C2049:Y2049"/>
    <mergeCell ref="Z2049:AB2049"/>
    <mergeCell ref="AC2049:AE2049"/>
    <mergeCell ref="C2050:Y2050"/>
    <mergeCell ref="Z2050:AB2050"/>
    <mergeCell ref="AC2050:AE2050"/>
    <mergeCell ref="C2051:Y2051"/>
    <mergeCell ref="Z2051:AB2051"/>
    <mergeCell ref="AC2051:AE2051"/>
    <mergeCell ref="L2071:P2071"/>
    <mergeCell ref="Q2071:U2071"/>
    <mergeCell ref="V2071:Z2071"/>
    <mergeCell ref="AA2071:AE2071"/>
    <mergeCell ref="AF2071:AJ2071"/>
    <mergeCell ref="C2072:K2072"/>
    <mergeCell ref="L2072:P2072"/>
    <mergeCell ref="Q2072:U2072"/>
    <mergeCell ref="V2072:Z2072"/>
    <mergeCell ref="AA2072:AE2072"/>
    <mergeCell ref="AF2072:AJ2072"/>
    <mergeCell ref="C2073:K2073"/>
    <mergeCell ref="L2073:P2073"/>
    <mergeCell ref="Q2073:U2073"/>
    <mergeCell ref="V2073:Z2073"/>
    <mergeCell ref="AA2073:AE2073"/>
    <mergeCell ref="AF2073:AJ2073"/>
    <mergeCell ref="L2065:AJ2065"/>
    <mergeCell ref="C2113:AS2113"/>
    <mergeCell ref="C2110:AS2111"/>
    <mergeCell ref="C2106:AS2108"/>
    <mergeCell ref="L2100:P2101"/>
    <mergeCell ref="Q2100:U2101"/>
    <mergeCell ref="V2100:Z2101"/>
    <mergeCell ref="AA2100:AE2101"/>
    <mergeCell ref="AF2100:AJ2101"/>
    <mergeCell ref="C2100:K2101"/>
    <mergeCell ref="L2096:P2097"/>
    <mergeCell ref="Q2096:U2097"/>
    <mergeCell ref="V2096:Z2097"/>
    <mergeCell ref="AA2096:AE2097"/>
    <mergeCell ref="AF2096:AJ2097"/>
    <mergeCell ref="L2098:P2099"/>
    <mergeCell ref="Q2098:U2099"/>
    <mergeCell ref="V2098:Z2099"/>
    <mergeCell ref="AA2098:AE2099"/>
    <mergeCell ref="AF2098:AJ2099"/>
    <mergeCell ref="C2088:K2090"/>
    <mergeCell ref="C2096:K2097"/>
    <mergeCell ref="C2098:K2099"/>
    <mergeCell ref="AF2077:AJ2077"/>
    <mergeCell ref="C2070:K2070"/>
    <mergeCell ref="L2070:P2070"/>
    <mergeCell ref="Q2070:U2070"/>
    <mergeCell ref="V2070:Z2070"/>
    <mergeCell ref="AA2070:AE2070"/>
    <mergeCell ref="AF2070:AJ2070"/>
    <mergeCell ref="C2071:K2071"/>
    <mergeCell ref="C2077:K2077"/>
    <mergeCell ref="Q2128:U2128"/>
    <mergeCell ref="V2128:Z2128"/>
    <mergeCell ref="AA2128:AE2128"/>
    <mergeCell ref="AF2128:AJ2128"/>
    <mergeCell ref="C2123:K2123"/>
    <mergeCell ref="L2123:P2123"/>
    <mergeCell ref="Q2123:U2123"/>
    <mergeCell ref="V2123:Z2123"/>
    <mergeCell ref="AA2123:AE2123"/>
    <mergeCell ref="AF2123:AJ2123"/>
    <mergeCell ref="C2124:K2125"/>
    <mergeCell ref="L2124:P2125"/>
    <mergeCell ref="Q2124:U2125"/>
    <mergeCell ref="V2124:Z2125"/>
    <mergeCell ref="AA2124:AE2125"/>
    <mergeCell ref="AF2124:AJ2125"/>
    <mergeCell ref="C2126:K2126"/>
    <mergeCell ref="L2126:P2126"/>
    <mergeCell ref="Q2126:U2126"/>
    <mergeCell ref="V2126:Z2126"/>
    <mergeCell ref="AA2126:AE2126"/>
    <mergeCell ref="AF2126:AJ2126"/>
    <mergeCell ref="C2127:K2127"/>
    <mergeCell ref="L2127:P2127"/>
    <mergeCell ref="Q2127:U2127"/>
    <mergeCell ref="V2127:Z2127"/>
    <mergeCell ref="AA2127:AE2127"/>
    <mergeCell ref="AF2127:AJ2127"/>
    <mergeCell ref="C2128:K2128"/>
    <mergeCell ref="L2128:P2128"/>
    <mergeCell ref="C2148:K2149"/>
    <mergeCell ref="L2148:P2149"/>
    <mergeCell ref="Q2148:U2149"/>
    <mergeCell ref="V2148:Z2149"/>
    <mergeCell ref="AA2148:AE2149"/>
    <mergeCell ref="AF2148:AJ2149"/>
    <mergeCell ref="AN2184:AS2184"/>
    <mergeCell ref="AH2184:AM2184"/>
    <mergeCell ref="AN2185:AS2186"/>
    <mergeCell ref="AH2185:AM2186"/>
    <mergeCell ref="AH2187:AM2187"/>
    <mergeCell ref="C2134:K2134"/>
    <mergeCell ref="L2134:P2134"/>
    <mergeCell ref="Q2134:U2134"/>
    <mergeCell ref="V2134:Z2134"/>
    <mergeCell ref="AA2134:AE2134"/>
    <mergeCell ref="AF2134:AJ2134"/>
    <mergeCell ref="C2135:K2135"/>
    <mergeCell ref="L2135:P2135"/>
    <mergeCell ref="Q2135:U2135"/>
    <mergeCell ref="V2135:Z2135"/>
    <mergeCell ref="AA2135:AE2135"/>
    <mergeCell ref="AF2135:AJ2135"/>
    <mergeCell ref="C2136:K2137"/>
    <mergeCell ref="L2136:P2137"/>
    <mergeCell ref="AN2187:AS2187"/>
    <mergeCell ref="C2180:F2182"/>
    <mergeCell ref="AA2143:AE2145"/>
    <mergeCell ref="AF2143:AJ2145"/>
    <mergeCell ref="C2164:AS2164"/>
    <mergeCell ref="Q2143:U2145"/>
    <mergeCell ref="V2143:Z2145"/>
    <mergeCell ref="C1910:AS1910"/>
    <mergeCell ref="C1930:AS1930"/>
    <mergeCell ref="C1955:AS1955"/>
    <mergeCell ref="C2163:AS2163"/>
    <mergeCell ref="AJ2312:AL2312"/>
    <mergeCell ref="C2166:AS2167"/>
    <mergeCell ref="C2162:AS2162"/>
    <mergeCell ref="C2161:AS2161"/>
    <mergeCell ref="C2158:AS2159"/>
    <mergeCell ref="C2156:AS2156"/>
    <mergeCell ref="C2178:AS2178"/>
    <mergeCell ref="C2150:K2151"/>
    <mergeCell ref="L2150:P2151"/>
    <mergeCell ref="Q2150:U2151"/>
    <mergeCell ref="V2150:Z2151"/>
    <mergeCell ref="AA2150:AE2151"/>
    <mergeCell ref="AF2150:AJ2151"/>
    <mergeCell ref="AN2180:AS2182"/>
    <mergeCell ref="AH2180:AM2182"/>
    <mergeCell ref="G2180:AG2182"/>
    <mergeCell ref="C2183:AS2183"/>
    <mergeCell ref="C2184:F2184"/>
    <mergeCell ref="C2185:F2186"/>
    <mergeCell ref="C2187:F2187"/>
    <mergeCell ref="C2146:K2147"/>
    <mergeCell ref="L2146:P2147"/>
    <mergeCell ref="Q2146:U2147"/>
    <mergeCell ref="C2074:K2075"/>
    <mergeCell ref="V2146:Z2147"/>
    <mergeCell ref="AA2146:AE2147"/>
    <mergeCell ref="AF2146:AJ2147"/>
    <mergeCell ref="C2081:K2082"/>
    <mergeCell ref="C1616:AN1616"/>
    <mergeCell ref="C1731:T1732"/>
    <mergeCell ref="U1731:AA1732"/>
    <mergeCell ref="AB1731:AH1732"/>
    <mergeCell ref="C1722:T1723"/>
    <mergeCell ref="U1722:AA1723"/>
    <mergeCell ref="AB1722:AH1723"/>
    <mergeCell ref="W1238:AC1238"/>
    <mergeCell ref="C1607:H1607"/>
    <mergeCell ref="I1607:L1607"/>
    <mergeCell ref="M1607:P1607"/>
    <mergeCell ref="Q1607:T1607"/>
    <mergeCell ref="U1607:X1607"/>
    <mergeCell ref="Y1607:AB1607"/>
    <mergeCell ref="AC1607:AF1607"/>
    <mergeCell ref="C1720:T1720"/>
    <mergeCell ref="U1720:AA1720"/>
    <mergeCell ref="AB1720:AH1720"/>
    <mergeCell ref="C1721:T1721"/>
    <mergeCell ref="U1721:AA1721"/>
    <mergeCell ref="AB1721:AH1721"/>
    <mergeCell ref="C1724:T1724"/>
    <mergeCell ref="U1724:AA1724"/>
    <mergeCell ref="AB1724:AH1724"/>
    <mergeCell ref="C1725:T1725"/>
    <mergeCell ref="U1725:AA1725"/>
    <mergeCell ref="AB1725:AH1725"/>
    <mergeCell ref="C1712:T1714"/>
    <mergeCell ref="U1712:AA1714"/>
    <mergeCell ref="AB1712:AH1714"/>
    <mergeCell ref="C1715:T1715"/>
    <mergeCell ref="U1715:AA1715"/>
    <mergeCell ref="U1735:AA1735"/>
    <mergeCell ref="L2074:P2075"/>
    <mergeCell ref="Q2074:U2075"/>
    <mergeCell ref="V2074:Z2075"/>
    <mergeCell ref="AA2074:AE2075"/>
    <mergeCell ref="AF2074:AJ2075"/>
    <mergeCell ref="C2076:K2076"/>
    <mergeCell ref="L2076:P2076"/>
    <mergeCell ref="Q2076:U2076"/>
    <mergeCell ref="V2076:Z2076"/>
    <mergeCell ref="AA2076:AE2076"/>
    <mergeCell ref="AF2076:AJ2076"/>
    <mergeCell ref="C2079:K2080"/>
    <mergeCell ref="L2079:P2080"/>
    <mergeCell ref="Q2079:U2080"/>
    <mergeCell ref="V2079:Z2080"/>
    <mergeCell ref="AA2079:AE2080"/>
    <mergeCell ref="AF2079:AJ2080"/>
    <mergeCell ref="C2078:K2078"/>
    <mergeCell ref="L2077:P2077"/>
    <mergeCell ref="Q2077:U2077"/>
    <mergeCell ref="V2077:Z2077"/>
    <mergeCell ref="AA2077:AE2077"/>
    <mergeCell ref="L2078:P2078"/>
    <mergeCell ref="Q2078:U2078"/>
    <mergeCell ref="V2078:Z2078"/>
    <mergeCell ref="AA2078:AE2078"/>
    <mergeCell ref="AF2078:AJ2078"/>
    <mergeCell ref="C1778:AS1779"/>
    <mergeCell ref="C1818:AQ1818"/>
    <mergeCell ref="C1835:AR1835"/>
    <mergeCell ref="C1838:AR1838"/>
    <mergeCell ref="L2081:P2082"/>
    <mergeCell ref="Q2081:U2082"/>
    <mergeCell ref="V2081:Z2082"/>
    <mergeCell ref="AA2081:AE2082"/>
    <mergeCell ref="AF2081:AJ2082"/>
    <mergeCell ref="C2083:K2083"/>
    <mergeCell ref="L2083:P2083"/>
    <mergeCell ref="Q2083:U2083"/>
    <mergeCell ref="V2083:Z2083"/>
    <mergeCell ref="AA2083:AE2083"/>
    <mergeCell ref="AF2083:AJ2083"/>
    <mergeCell ref="C2084:K2084"/>
    <mergeCell ref="L2084:P2084"/>
    <mergeCell ref="Q2084:U2084"/>
    <mergeCell ref="V2084:Z2084"/>
    <mergeCell ref="AA2084:AE2084"/>
    <mergeCell ref="AF2084:AJ2084"/>
    <mergeCell ref="C2085:K2085"/>
    <mergeCell ref="L2085:P2085"/>
    <mergeCell ref="Q2085:U2085"/>
    <mergeCell ref="V2085:Z2085"/>
    <mergeCell ref="AA2085:AE2085"/>
    <mergeCell ref="AF2085:AJ2085"/>
    <mergeCell ref="C2086:K2087"/>
    <mergeCell ref="L2086:P2087"/>
    <mergeCell ref="Q2086:U2087"/>
    <mergeCell ref="V2086:Z2087"/>
    <mergeCell ref="AA2086:AE2087"/>
    <mergeCell ref="AF2086:AJ2087"/>
    <mergeCell ref="L2088:P2090"/>
    <mergeCell ref="Q2088:U2090"/>
    <mergeCell ref="V2088:Z2090"/>
    <mergeCell ref="AA2088:AE2090"/>
    <mergeCell ref="AF2088:AJ2090"/>
    <mergeCell ref="C2091:K2092"/>
    <mergeCell ref="L2091:P2092"/>
    <mergeCell ref="Q2091:U2092"/>
    <mergeCell ref="V2091:Z2092"/>
    <mergeCell ref="AA2091:AE2092"/>
    <mergeCell ref="AF2091:AJ2092"/>
    <mergeCell ref="C2093:K2095"/>
    <mergeCell ref="L2093:P2095"/>
    <mergeCell ref="Q2093:U2095"/>
    <mergeCell ref="V2093:Z2095"/>
    <mergeCell ref="AA2093:AE2095"/>
    <mergeCell ref="AF2093:AJ2095"/>
    <mergeCell ref="C2102:K2104"/>
    <mergeCell ref="L2102:P2104"/>
    <mergeCell ref="Q2102:U2104"/>
    <mergeCell ref="V2102:Z2104"/>
    <mergeCell ref="AA2102:AE2104"/>
    <mergeCell ref="AF2102:AJ2104"/>
    <mergeCell ref="C2105:K2105"/>
    <mergeCell ref="L2105:P2105"/>
    <mergeCell ref="Q2105:U2105"/>
    <mergeCell ref="V2105:Z2105"/>
    <mergeCell ref="AA2105:AE2105"/>
    <mergeCell ref="AF2105:AJ2105"/>
    <mergeCell ref="C2122:K2122"/>
    <mergeCell ref="L2122:P2122"/>
    <mergeCell ref="Q2122:U2122"/>
    <mergeCell ref="V2122:Z2122"/>
    <mergeCell ref="AA2122:AE2122"/>
    <mergeCell ref="AF2122:AJ2122"/>
    <mergeCell ref="C2115:K2119"/>
    <mergeCell ref="L2115:AJ2115"/>
    <mergeCell ref="L2116:P2119"/>
    <mergeCell ref="Q2116:U2119"/>
    <mergeCell ref="V2116:Z2119"/>
    <mergeCell ref="AA2116:AE2119"/>
    <mergeCell ref="AF2116:AJ2119"/>
    <mergeCell ref="C2120:K2120"/>
    <mergeCell ref="L2120:P2120"/>
    <mergeCell ref="Q2120:U2120"/>
    <mergeCell ref="V2120:Z2120"/>
    <mergeCell ref="AA2120:AE2120"/>
    <mergeCell ref="AF2120:AJ2120"/>
    <mergeCell ref="C2121:K2121"/>
    <mergeCell ref="L2121:P2121"/>
    <mergeCell ref="Q2121:U2121"/>
    <mergeCell ref="V2121:Z2121"/>
    <mergeCell ref="AA2121:AE2121"/>
    <mergeCell ref="AF2121:AJ2121"/>
    <mergeCell ref="C2129:K2130"/>
    <mergeCell ref="L2129:P2130"/>
    <mergeCell ref="Q2129:U2130"/>
    <mergeCell ref="V2129:Z2130"/>
    <mergeCell ref="AA2129:AE2130"/>
    <mergeCell ref="AF2129:AJ2130"/>
    <mergeCell ref="C2131:K2132"/>
    <mergeCell ref="L2131:P2132"/>
    <mergeCell ref="Q2131:U2132"/>
    <mergeCell ref="V2131:Z2132"/>
    <mergeCell ref="AA2131:AE2132"/>
    <mergeCell ref="AF2131:AJ2132"/>
    <mergeCell ref="C2133:K2133"/>
    <mergeCell ref="L2133:P2133"/>
    <mergeCell ref="Q2133:U2133"/>
    <mergeCell ref="V2133:Z2133"/>
    <mergeCell ref="AA2133:AE2133"/>
    <mergeCell ref="AF2133:AJ2133"/>
    <mergeCell ref="C2170:AS2173"/>
    <mergeCell ref="C2175:AS2175"/>
    <mergeCell ref="C2152:K2154"/>
    <mergeCell ref="L2152:P2154"/>
    <mergeCell ref="Q2152:U2154"/>
    <mergeCell ref="V2152:Z2154"/>
    <mergeCell ref="AA2152:AE2154"/>
    <mergeCell ref="AF2152:AJ2154"/>
    <mergeCell ref="C2155:K2155"/>
    <mergeCell ref="L2155:P2155"/>
    <mergeCell ref="Q2155:U2155"/>
    <mergeCell ref="V2155:Z2155"/>
    <mergeCell ref="AA2155:AE2155"/>
    <mergeCell ref="AF2155:AJ2155"/>
    <mergeCell ref="Q2136:U2137"/>
    <mergeCell ref="V2136:Z2137"/>
    <mergeCell ref="AA2136:AE2137"/>
    <mergeCell ref="AF2136:AJ2137"/>
    <mergeCell ref="C2138:K2140"/>
    <mergeCell ref="L2138:P2140"/>
    <mergeCell ref="Q2138:U2140"/>
    <mergeCell ref="V2138:Z2140"/>
    <mergeCell ref="AA2138:AE2140"/>
    <mergeCell ref="AF2138:AJ2140"/>
    <mergeCell ref="C2141:K2142"/>
    <mergeCell ref="L2141:P2142"/>
    <mergeCell ref="Q2141:U2142"/>
    <mergeCell ref="V2141:Z2142"/>
    <mergeCell ref="AA2141:AE2142"/>
    <mergeCell ref="AF2141:AJ2142"/>
    <mergeCell ref="C2143:K2145"/>
    <mergeCell ref="L2143:P2145"/>
  </mergeCells>
  <pageMargins left="0.70866141732283472" right="0.70866141732283472" top="0.74803149606299213" bottom="0.76329022988505746" header="0.31496062992125984" footer="0.31496062992125984"/>
  <pageSetup paperSize="9" scale="85" orientation="portrait" useFirstPageNumber="1" r:id="rId1"/>
  <headerFooter>
    <oddHeader>&amp;L&amp;9Schöni s.r.o.</oddHeader>
    <oddFooter>&amp;L&amp;9Poznámky k účtovnej závierke zostavenej k 30. júnu 2019&amp;R&amp;"Arial,Normálne"&amp;8&amp;K000000&amp;P/&amp;N</oddFooter>
  </headerFooter>
  <rowBreaks count="11" manualBreakCount="11">
    <brk id="185" max="16383" man="1"/>
    <brk id="334" max="16383" man="1"/>
    <brk id="1138" max="16383" man="1"/>
    <brk id="1325" max="16383" man="1"/>
    <brk id="1402" max="16383" man="1"/>
    <brk id="1468" max="16383" man="1"/>
    <brk id="1586" max="16383" man="1"/>
    <brk id="1753" max="16383" man="1"/>
    <brk id="1836" max="16383" man="1"/>
    <brk id="2060" max="16383" man="1"/>
    <brk id="2112"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showGridLines="0" workbookViewId="0">
      <selection activeCell="B21" sqref="B21"/>
    </sheetView>
  </sheetViews>
  <sheetFormatPr defaultRowHeight="15"/>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3073" r:id="rId4">
          <objectPr defaultSize="0" r:id="rId5">
            <anchor moveWithCells="1">
              <from>
                <xdr:col>0</xdr:col>
                <xdr:colOff>0</xdr:colOff>
                <xdr:row>1</xdr:row>
                <xdr:rowOff>0</xdr:rowOff>
              </from>
              <to>
                <xdr:col>9</xdr:col>
                <xdr:colOff>542925</xdr:colOff>
                <xdr:row>18</xdr:row>
                <xdr:rowOff>161925</xdr:rowOff>
              </to>
            </anchor>
          </objectPr>
        </oleObject>
      </mc:Choice>
      <mc:Fallback>
        <oleObject progId="Word.Document.12" shapeId="3073" r:id="rId4"/>
      </mc:Fallback>
    </mc:AlternateContent>
    <mc:AlternateContent xmlns:mc="http://schemas.openxmlformats.org/markup-compatibility/2006">
      <mc:Choice Requires="x14">
        <oleObject progId="Word.Document.12" shapeId="3074" r:id="rId6">
          <objectPr defaultSize="0" r:id="rId7">
            <anchor moveWithCells="1">
              <from>
                <xdr:col>0</xdr:col>
                <xdr:colOff>0</xdr:colOff>
                <xdr:row>22</xdr:row>
                <xdr:rowOff>28575</xdr:rowOff>
              </from>
              <to>
                <xdr:col>19</xdr:col>
                <xdr:colOff>104775</xdr:colOff>
                <xdr:row>57</xdr:row>
                <xdr:rowOff>104775</xdr:rowOff>
              </to>
            </anchor>
          </objectPr>
        </oleObject>
      </mc:Choice>
      <mc:Fallback>
        <oleObject progId="Word.Document.12" shapeId="307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FS</vt:lpstr>
      <vt:lpstr>A-R</vt:lpstr>
      <vt:lpstr>MN</vt:lpstr>
      <vt:lpstr>'A-R'!Názvy_tlače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Uctovnik</cp:lastModifiedBy>
  <cp:lastPrinted>2019-09-16T07:07:10Z</cp:lastPrinted>
  <dcterms:created xsi:type="dcterms:W3CDTF">2012-02-19T08:03:19Z</dcterms:created>
  <dcterms:modified xsi:type="dcterms:W3CDTF">2019-09-16T07:13:55Z</dcterms:modified>
</cp:coreProperties>
</file>