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arkalik\Desktop\Vykazy Stock\"/>
    </mc:Choice>
  </mc:AlternateContent>
  <xr:revisionPtr revIDLastSave="0" documentId="13_ncr:1_{1848E1F7-9CDA-400D-A1CD-FEEA22074412}" xr6:coauthVersionLast="41" xr6:coauthVersionMax="41" xr10:uidLastSave="{00000000-0000-0000-0000-000000000000}"/>
  <bookViews>
    <workbookView xWindow="-120" yWindow="-120" windowWidth="29040" windowHeight="15840" activeTab="2" xr2:uid="{00000000-000D-0000-FFFF-FFFF00000000}"/>
  </bookViews>
  <sheets>
    <sheet name="2019" sheetId="3" r:id="rId1"/>
    <sheet name="2018 referenced" sheetId="4" state="hidden" r:id="rId2"/>
    <sheet name="2018" sheetId="1" r:id="rId3"/>
  </sheets>
  <definedNames>
    <definedName name="_xlnm.Print_Area" localSheetId="2">'2018'!$A$1:$T$44</definedName>
    <definedName name="_xlnm.Print_Area" localSheetId="1">'2018 referenced'!$A$1:$T$44</definedName>
    <definedName name="_xlnm.Print_Area" localSheetId="0">'2019'!$A$1:$T$44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3" l="1"/>
  <c r="E23" i="3"/>
  <c r="K23" i="3"/>
  <c r="J23" i="3"/>
  <c r="L39" i="1" l="1"/>
  <c r="K39" i="1"/>
  <c r="J39" i="1"/>
  <c r="I39" i="1"/>
  <c r="F39" i="1"/>
  <c r="E39" i="1"/>
  <c r="D39" i="1"/>
  <c r="C39" i="1"/>
  <c r="O38" i="1"/>
  <c r="M38" i="1"/>
  <c r="G38" i="1"/>
  <c r="O37" i="1"/>
  <c r="M37" i="1"/>
  <c r="G37" i="1"/>
  <c r="O36" i="1"/>
  <c r="M36" i="1"/>
  <c r="G36" i="1"/>
  <c r="O35" i="1"/>
  <c r="M35" i="1"/>
  <c r="G35" i="1"/>
  <c r="P35" i="1" s="1"/>
  <c r="O34" i="1"/>
  <c r="M34" i="1"/>
  <c r="G34" i="1"/>
  <c r="P34" i="1" s="1"/>
  <c r="O33" i="1"/>
  <c r="M33" i="1"/>
  <c r="G33" i="1"/>
  <c r="O32" i="1"/>
  <c r="M32" i="1"/>
  <c r="G32" i="1"/>
  <c r="O31" i="1"/>
  <c r="M31" i="1"/>
  <c r="G31" i="1"/>
  <c r="P31" i="1" s="1"/>
  <c r="O30" i="1"/>
  <c r="M30" i="1"/>
  <c r="G30" i="1"/>
  <c r="P30" i="1" s="1"/>
  <c r="O29" i="1"/>
  <c r="M29" i="1"/>
  <c r="G29" i="1"/>
  <c r="O28" i="1"/>
  <c r="M28" i="1"/>
  <c r="M39" i="1" s="1"/>
  <c r="G28" i="1"/>
  <c r="L26" i="1"/>
  <c r="K26" i="1"/>
  <c r="J26" i="1"/>
  <c r="I26" i="1"/>
  <c r="F26" i="1"/>
  <c r="E26" i="1"/>
  <c r="D26" i="1"/>
  <c r="C26" i="1"/>
  <c r="O25" i="1"/>
  <c r="M25" i="1"/>
  <c r="G25" i="1"/>
  <c r="P25" i="1" s="1"/>
  <c r="O24" i="1"/>
  <c r="M24" i="1"/>
  <c r="G24" i="1"/>
  <c r="P24" i="1" s="1"/>
  <c r="O23" i="1"/>
  <c r="M23" i="1"/>
  <c r="G23" i="1"/>
  <c r="O22" i="1"/>
  <c r="M22" i="1"/>
  <c r="G22" i="1"/>
  <c r="O21" i="1"/>
  <c r="M21" i="1"/>
  <c r="G21" i="1"/>
  <c r="P21" i="1" s="1"/>
  <c r="O20" i="1"/>
  <c r="M20" i="1"/>
  <c r="G20" i="1"/>
  <c r="P20" i="1" s="1"/>
  <c r="O19" i="1"/>
  <c r="M19" i="1"/>
  <c r="G19" i="1"/>
  <c r="O18" i="1"/>
  <c r="M18" i="1"/>
  <c r="M26" i="1" s="1"/>
  <c r="G18" i="1"/>
  <c r="L16" i="1"/>
  <c r="L41" i="1" s="1"/>
  <c r="K16" i="1"/>
  <c r="K41" i="1" s="1"/>
  <c r="J16" i="1"/>
  <c r="J41" i="1" s="1"/>
  <c r="I16" i="1"/>
  <c r="F16" i="1"/>
  <c r="F41" i="1" s="1"/>
  <c r="E16" i="1"/>
  <c r="E41" i="1" s="1"/>
  <c r="D16" i="1"/>
  <c r="D41" i="1" s="1"/>
  <c r="C16" i="1"/>
  <c r="O15" i="1"/>
  <c r="M15" i="1"/>
  <c r="G15" i="1"/>
  <c r="P15" i="1" s="1"/>
  <c r="O14" i="1"/>
  <c r="M14" i="1"/>
  <c r="G14" i="1"/>
  <c r="P14" i="1" s="1"/>
  <c r="O13" i="1"/>
  <c r="M13" i="1"/>
  <c r="G13" i="1"/>
  <c r="O12" i="1"/>
  <c r="M12" i="1"/>
  <c r="G12" i="1"/>
  <c r="O11" i="1"/>
  <c r="M11" i="1"/>
  <c r="G11" i="1"/>
  <c r="P11" i="1" s="1"/>
  <c r="O10" i="1"/>
  <c r="M10" i="1"/>
  <c r="G10" i="1"/>
  <c r="P10" i="1" s="1"/>
  <c r="O9" i="1"/>
  <c r="O16" i="1" s="1"/>
  <c r="M9" i="1"/>
  <c r="G9" i="1"/>
  <c r="P9" i="1" s="1"/>
  <c r="I6" i="1"/>
  <c r="G6" i="1"/>
  <c r="M6" i="1" s="1"/>
  <c r="P6" i="1" s="1"/>
  <c r="O26" i="1" l="1"/>
  <c r="O39" i="1"/>
  <c r="P38" i="1"/>
  <c r="O41" i="1"/>
  <c r="P13" i="1"/>
  <c r="P19" i="1"/>
  <c r="P23" i="1"/>
  <c r="P29" i="1"/>
  <c r="P39" i="1" s="1"/>
  <c r="P33" i="1"/>
  <c r="P37" i="1"/>
  <c r="M16" i="1"/>
  <c r="P12" i="1"/>
  <c r="C41" i="1"/>
  <c r="I41" i="1"/>
  <c r="P18" i="1"/>
  <c r="P22" i="1"/>
  <c r="P26" i="1" s="1"/>
  <c r="P28" i="1"/>
  <c r="P32" i="1"/>
  <c r="P36" i="1"/>
  <c r="P16" i="1"/>
  <c r="M41" i="1"/>
  <c r="G39" i="1"/>
  <c r="G16" i="1"/>
  <c r="G26" i="1"/>
  <c r="L39" i="4"/>
  <c r="K39" i="4"/>
  <c r="J39" i="4"/>
  <c r="I39" i="4"/>
  <c r="F39" i="4"/>
  <c r="E39" i="4"/>
  <c r="D39" i="4"/>
  <c r="C39" i="4"/>
  <c r="O38" i="4"/>
  <c r="M38" i="4"/>
  <c r="G38" i="4"/>
  <c r="O37" i="4"/>
  <c r="M37" i="4"/>
  <c r="G37" i="4"/>
  <c r="O36" i="4"/>
  <c r="M36" i="4"/>
  <c r="G36" i="4"/>
  <c r="O35" i="4"/>
  <c r="M35" i="4"/>
  <c r="G35" i="4"/>
  <c r="P35" i="4" s="1"/>
  <c r="O34" i="4"/>
  <c r="M34" i="4"/>
  <c r="G34" i="4"/>
  <c r="O33" i="4"/>
  <c r="M33" i="4"/>
  <c r="G33" i="4"/>
  <c r="O32" i="4"/>
  <c r="M32" i="4"/>
  <c r="G32" i="4"/>
  <c r="O31" i="4"/>
  <c r="M31" i="4"/>
  <c r="G31" i="4"/>
  <c r="P31" i="4" s="1"/>
  <c r="O30" i="4"/>
  <c r="M30" i="4"/>
  <c r="G30" i="4"/>
  <c r="O29" i="4"/>
  <c r="M29" i="4"/>
  <c r="G29" i="4"/>
  <c r="O28" i="4"/>
  <c r="M28" i="4"/>
  <c r="G28" i="4"/>
  <c r="L26" i="4"/>
  <c r="K26" i="4"/>
  <c r="J26" i="4"/>
  <c r="I26" i="4"/>
  <c r="F26" i="4"/>
  <c r="E26" i="4"/>
  <c r="D26" i="4"/>
  <c r="C26" i="4"/>
  <c r="O25" i="4"/>
  <c r="M25" i="4"/>
  <c r="G25" i="4"/>
  <c r="P25" i="4" s="1"/>
  <c r="O24" i="4"/>
  <c r="M24" i="4"/>
  <c r="G24" i="4"/>
  <c r="O23" i="4"/>
  <c r="M23" i="4"/>
  <c r="G23" i="4"/>
  <c r="P23" i="4" s="1"/>
  <c r="O22" i="4"/>
  <c r="M22" i="4"/>
  <c r="P22" i="4" s="1"/>
  <c r="G22" i="4"/>
  <c r="O21" i="4"/>
  <c r="M21" i="4"/>
  <c r="G21" i="4"/>
  <c r="O20" i="4"/>
  <c r="M20" i="4"/>
  <c r="G20" i="4"/>
  <c r="O19" i="4"/>
  <c r="M19" i="4"/>
  <c r="G19" i="4"/>
  <c r="O18" i="4"/>
  <c r="M18" i="4"/>
  <c r="P18" i="4" s="1"/>
  <c r="G18" i="4"/>
  <c r="L16" i="4"/>
  <c r="K16" i="4"/>
  <c r="J16" i="4"/>
  <c r="J41" i="4" s="1"/>
  <c r="I16" i="4"/>
  <c r="F16" i="4"/>
  <c r="E16" i="4"/>
  <c r="D16" i="4"/>
  <c r="D41" i="4" s="1"/>
  <c r="C16" i="4"/>
  <c r="O15" i="4"/>
  <c r="M15" i="4"/>
  <c r="G15" i="4"/>
  <c r="P15" i="4" s="1"/>
  <c r="O14" i="4"/>
  <c r="M14" i="4"/>
  <c r="G14" i="4"/>
  <c r="O13" i="4"/>
  <c r="M13" i="4"/>
  <c r="G13" i="4"/>
  <c r="P13" i="4" s="1"/>
  <c r="O12" i="4"/>
  <c r="M12" i="4"/>
  <c r="G12" i="4"/>
  <c r="O11" i="4"/>
  <c r="M11" i="4"/>
  <c r="G11" i="4"/>
  <c r="P11" i="4" s="1"/>
  <c r="O10" i="4"/>
  <c r="M10" i="4"/>
  <c r="G10" i="4"/>
  <c r="O9" i="4"/>
  <c r="M9" i="4"/>
  <c r="G9" i="4"/>
  <c r="I6" i="4"/>
  <c r="G6" i="4"/>
  <c r="M6" i="4" s="1"/>
  <c r="P6" i="4" s="1"/>
  <c r="M39" i="4" l="1"/>
  <c r="O16" i="4"/>
  <c r="P10" i="4"/>
  <c r="P14" i="4"/>
  <c r="E41" i="4"/>
  <c r="K41" i="4"/>
  <c r="P24" i="4"/>
  <c r="P30" i="4"/>
  <c r="P34" i="4"/>
  <c r="P38" i="4"/>
  <c r="G41" i="1"/>
  <c r="P41" i="1"/>
  <c r="L41" i="4"/>
  <c r="P29" i="4"/>
  <c r="P33" i="4"/>
  <c r="P37" i="4"/>
  <c r="O26" i="4"/>
  <c r="P21" i="4"/>
  <c r="O39" i="4"/>
  <c r="G16" i="4"/>
  <c r="F41" i="4"/>
  <c r="P20" i="4"/>
  <c r="M16" i="4"/>
  <c r="P12" i="4"/>
  <c r="I41" i="4"/>
  <c r="P19" i="4"/>
  <c r="P26" i="4" s="1"/>
  <c r="C41" i="4"/>
  <c r="P28" i="4"/>
  <c r="P39" i="4" s="1"/>
  <c r="P32" i="4"/>
  <c r="P36" i="4"/>
  <c r="G26" i="4"/>
  <c r="G39" i="4"/>
  <c r="M26" i="4"/>
  <c r="M41" i="4" s="1"/>
  <c r="P9" i="4"/>
  <c r="M20" i="3"/>
  <c r="G20" i="3"/>
  <c r="P16" i="4" l="1"/>
  <c r="O41" i="4"/>
  <c r="G41" i="4"/>
  <c r="P41" i="4"/>
  <c r="L39" i="3"/>
  <c r="K39" i="3"/>
  <c r="J39" i="3"/>
  <c r="I39" i="3"/>
  <c r="F39" i="3"/>
  <c r="E39" i="3"/>
  <c r="D39" i="3"/>
  <c r="C39" i="3"/>
  <c r="O38" i="3"/>
  <c r="M38" i="3"/>
  <c r="G38" i="3"/>
  <c r="P38" i="3" s="1"/>
  <c r="O37" i="3"/>
  <c r="M37" i="3"/>
  <c r="G37" i="3"/>
  <c r="P37" i="3" s="1"/>
  <c r="O36" i="3"/>
  <c r="M36" i="3"/>
  <c r="G36" i="3"/>
  <c r="P36" i="3" s="1"/>
  <c r="O35" i="3"/>
  <c r="M35" i="3"/>
  <c r="G35" i="3"/>
  <c r="P35" i="3" s="1"/>
  <c r="O34" i="3"/>
  <c r="M34" i="3"/>
  <c r="G34" i="3"/>
  <c r="P34" i="3" s="1"/>
  <c r="O33" i="3"/>
  <c r="M33" i="3"/>
  <c r="G33" i="3"/>
  <c r="P33" i="3" s="1"/>
  <c r="O32" i="3"/>
  <c r="M32" i="3"/>
  <c r="G32" i="3"/>
  <c r="P32" i="3" s="1"/>
  <c r="O31" i="3"/>
  <c r="M31" i="3"/>
  <c r="G31" i="3"/>
  <c r="P31" i="3" s="1"/>
  <c r="O30" i="3"/>
  <c r="M30" i="3"/>
  <c r="G30" i="3"/>
  <c r="P30" i="3" s="1"/>
  <c r="O29" i="3"/>
  <c r="M29" i="3"/>
  <c r="G29" i="3"/>
  <c r="P29" i="3" s="1"/>
  <c r="O28" i="3"/>
  <c r="O39" i="3" s="1"/>
  <c r="M28" i="3"/>
  <c r="M39" i="3" s="1"/>
  <c r="G28" i="3"/>
  <c r="G39" i="3" s="1"/>
  <c r="L26" i="3"/>
  <c r="J26" i="3"/>
  <c r="I26" i="3"/>
  <c r="F26" i="3"/>
  <c r="E26" i="3"/>
  <c r="D26" i="3"/>
  <c r="C26" i="3"/>
  <c r="O25" i="3"/>
  <c r="M25" i="3"/>
  <c r="G25" i="3"/>
  <c r="O24" i="3"/>
  <c r="M24" i="3"/>
  <c r="G24" i="3"/>
  <c r="O23" i="3"/>
  <c r="G23" i="3"/>
  <c r="O22" i="3"/>
  <c r="M22" i="3"/>
  <c r="G22" i="3"/>
  <c r="O21" i="3"/>
  <c r="M21" i="3"/>
  <c r="G21" i="3"/>
  <c r="O20" i="3"/>
  <c r="P20" i="3"/>
  <c r="O19" i="3"/>
  <c r="M19" i="3"/>
  <c r="G19" i="3"/>
  <c r="O18" i="3"/>
  <c r="M18" i="3"/>
  <c r="G18" i="3"/>
  <c r="L16" i="3"/>
  <c r="K16" i="3"/>
  <c r="J16" i="3"/>
  <c r="I16" i="3"/>
  <c r="F16" i="3"/>
  <c r="E16" i="3"/>
  <c r="D16" i="3"/>
  <c r="C16" i="3"/>
  <c r="O15" i="3"/>
  <c r="M15" i="3"/>
  <c r="G15" i="3"/>
  <c r="P15" i="3" s="1"/>
  <c r="O14" i="3"/>
  <c r="M14" i="3"/>
  <c r="G14" i="3"/>
  <c r="P14" i="3" s="1"/>
  <c r="O13" i="3"/>
  <c r="M13" i="3"/>
  <c r="G13" i="3"/>
  <c r="P13" i="3" s="1"/>
  <c r="O12" i="3"/>
  <c r="M12" i="3"/>
  <c r="G12" i="3"/>
  <c r="O11" i="3"/>
  <c r="M11" i="3"/>
  <c r="G11" i="3"/>
  <c r="O10" i="3"/>
  <c r="M10" i="3"/>
  <c r="G10" i="3"/>
  <c r="O9" i="3"/>
  <c r="M9" i="3"/>
  <c r="G9" i="3"/>
  <c r="I6" i="3"/>
  <c r="G6" i="3"/>
  <c r="M6" i="3" s="1"/>
  <c r="P6" i="3" s="1"/>
  <c r="P12" i="3" l="1"/>
  <c r="P21" i="3"/>
  <c r="P24" i="3"/>
  <c r="P28" i="3"/>
  <c r="P39" i="3" s="1"/>
  <c r="I41" i="3"/>
  <c r="C41" i="3"/>
  <c r="P9" i="3"/>
  <c r="L41" i="3"/>
  <c r="P19" i="3"/>
  <c r="P25" i="3"/>
  <c r="P11" i="3"/>
  <c r="D41" i="3"/>
  <c r="F41" i="3"/>
  <c r="G26" i="3"/>
  <c r="O26" i="3"/>
  <c r="P22" i="3"/>
  <c r="P18" i="3"/>
  <c r="M16" i="3"/>
  <c r="P10" i="3"/>
  <c r="P16" i="3" s="1"/>
  <c r="O16" i="3"/>
  <c r="J41" i="3"/>
  <c r="E41" i="3"/>
  <c r="G16" i="3"/>
  <c r="O41" i="3" l="1"/>
  <c r="G41" i="3"/>
  <c r="K26" i="3" l="1"/>
  <c r="K41" i="3" s="1"/>
  <c r="M23" i="3"/>
  <c r="M26" i="3" s="1"/>
  <c r="M41" i="3" s="1"/>
  <c r="P23" i="3" l="1"/>
  <c r="P26" i="3" s="1"/>
  <c r="P41" i="3" s="1"/>
</calcChain>
</file>

<file path=xl/sharedStrings.xml><?xml version="1.0" encoding="utf-8"?>
<sst xmlns="http://schemas.openxmlformats.org/spreadsheetml/2006/main" count="189" uniqueCount="52">
  <si>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</si>
  <si>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</si>
  <si>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</si>
  <si>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</si>
  <si>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</si>
  <si>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</si>
  <si>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</si>
  <si>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</si>
  <si>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</si>
  <si>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</si>
  <si>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</si>
  <si>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</si>
  <si>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</si>
  <si>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</si>
  <si>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</si>
  <si>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</si>
  <si>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</si>
  <si>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</si>
  <si>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</si>
  <si>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</si>
  <si>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</si>
  <si>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</si>
  <si>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</si>
  <si>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</si>
  <si>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</si>
  <si>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</si>
  <si>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</si>
  <si>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</si>
  <si>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</si>
  <si>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</si>
  <si>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</si>
  <si>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</si>
  <si>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</si>
  <si>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</si>
  <si>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</si>
  <si>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</si>
  <si>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</si>
  <si>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</si>
  <si>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</si>
  <si>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</si>
  <si>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</si>
  <si>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</si>
  <si>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</si>
  <si>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STOCK Slovensko, s.r.o.</t>
  </si>
  <si>
    <t>30.9.2018</t>
  </si>
  <si>
    <t>CB --&gt; agreed to audited FSs</t>
  </si>
  <si>
    <t>&lt;PY&gt;</t>
  </si>
  <si>
    <t>AGREED TO #551 for the period 1.1.-30.9.2018</t>
  </si>
  <si>
    <t>Additions 58 TEUR, please refer to G.10</t>
  </si>
  <si>
    <t>Agreed to change in GL for the period 1.1.-30.9.2018</t>
  </si>
  <si>
    <t>Balancing figure</t>
  </si>
  <si>
    <t>30.9.2019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</si>
</sst>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 applyProtection="1">
      <alignment horizontal="right"/>
      <protection locked="0"/>
    </xf>
    <xf numFmtId="4" fontId="2" fillId="0" borderId="0" xfId="0" applyNumberFormat="1" applyFont="1" applyBorder="1"/>
    <xf numFmtId="3" fontId="2" fillId="3" borderId="0" xfId="0" applyNumberFormat="1" applyFont="1" applyFill="1" applyAlignment="1">
      <alignment vertical="center"/>
    </xf>
    <xf numFmtId="3" fontId="2" fillId="3" borderId="0" xfId="0" applyNumberFormat="1" applyFont="1" applyFill="1"/>
    <xf numFmtId="4" fontId="2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3" fontId="2" fillId="0" borderId="0" xfId="0" applyNumberFormat="1" applyFont="1" applyFill="1" applyBorder="1" applyProtection="1">
      <protection locked="0"/>
    </xf>
    <xf numFmtId="0" fontId="2" fillId="0" borderId="0" xfId="0" applyFont="1" applyFill="1" applyBorder="1" applyProtection="1"/>
    <xf numFmtId="3" fontId="2" fillId="0" borderId="1" xfId="0" applyNumberFormat="1" applyFont="1" applyFill="1" applyBorder="1" applyProtection="1">
      <protection locked="0"/>
    </xf>
    <xf numFmtId="3" fontId="2" fillId="0" borderId="1" xfId="0" applyNumberFormat="1" applyFont="1" applyFill="1" applyBorder="1" applyAlignment="1" applyProtection="1">
      <alignment horizontal="right"/>
    </xf>
    <xf numFmtId="3" fontId="2" fillId="0" borderId="1" xfId="0" applyNumberFormat="1" applyFont="1" applyFill="1" applyBorder="1" applyAlignment="1" applyProtection="1">
      <alignment horizontal="right"/>
      <protection locked="0"/>
    </xf>
    <xf numFmtId="3" fontId="2" fillId="0" borderId="1" xfId="0" applyNumberFormat="1" applyFont="1" applyFill="1" applyBorder="1" applyProtection="1"/>
    <xf numFmtId="0" fontId="2" fillId="0" borderId="0" xfId="0" applyFont="1" applyFill="1" applyBorder="1" applyProtection="1">
      <protection locked="0"/>
    </xf>
    <xf numFmtId="3" fontId="2" fillId="0" borderId="0" xfId="0" applyNumberFormat="1" applyFont="1" applyFill="1" applyBorder="1" applyAlignment="1" applyProtection="1">
      <alignment vertical="center"/>
      <protection locked="0"/>
    </xf>
    <xf numFmtId="3" fontId="2" fillId="0" borderId="0" xfId="0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Fill="1" applyBorder="1" applyAlignment="1" applyProtection="1">
      <alignment vertical="center"/>
    </xf>
    <xf numFmtId="3" fontId="2" fillId="4" borderId="1" xfId="0" applyNumberFormat="1" applyFont="1" applyFill="1" applyBorder="1" applyProtection="1">
      <protection locked="0"/>
    </xf>
    <xf numFmtId="3" fontId="2" fillId="4" borderId="0" xfId="0" applyNumberFormat="1" applyFont="1" applyFill="1" applyBorder="1" applyProtection="1">
      <protection locked="0"/>
    </xf>
    <xf numFmtId="0" fontId="2" fillId="4" borderId="0" xfId="0" applyFont="1" applyFill="1" applyBorder="1"/>
    <xf numFmtId="0" fontId="2" fillId="5" borderId="0" xfId="0" applyFont="1" applyFill="1" applyBorder="1"/>
    <xf numFmtId="0" fontId="2" fillId="6" borderId="0" xfId="0" applyFont="1" applyFill="1" applyBorder="1"/>
    <xf numFmtId="3" fontId="2" fillId="6" borderId="0" xfId="0" applyNumberFormat="1" applyFont="1" applyFill="1" applyBorder="1" applyProtection="1"/>
    <xf numFmtId="3" fontId="2" fillId="6" borderId="1" xfId="0" applyNumberFormat="1" applyFont="1" applyFill="1" applyBorder="1" applyProtection="1"/>
    <xf numFmtId="3" fontId="4" fillId="6" borderId="0" xfId="0" applyNumberFormat="1" applyFont="1" applyFill="1" applyBorder="1" applyAlignment="1" applyProtection="1">
      <alignment horizontal="right"/>
    </xf>
    <xf numFmtId="3" fontId="2" fillId="6" borderId="0" xfId="0" applyNumberFormat="1" applyFont="1" applyFill="1" applyBorder="1" applyAlignment="1" applyProtection="1">
      <alignment vertical="center"/>
    </xf>
    <xf numFmtId="3" fontId="4" fillId="6" borderId="0" xfId="0" applyNumberFormat="1" applyFont="1" applyFill="1" applyBorder="1" applyProtection="1"/>
    <xf numFmtId="3" fontId="4" fillId="6" borderId="2" xfId="0" applyNumberFormat="1" applyFont="1" applyFill="1" applyBorder="1" applyProtection="1"/>
    <xf numFmtId="3" fontId="7" fillId="0" borderId="0" xfId="0" applyNumberFormat="1" applyFont="1" applyBorder="1" applyAlignment="1" applyProtection="1">
      <alignment horizontal="right"/>
    </xf>
    <xf numFmtId="3" fontId="2" fillId="6" borderId="0" xfId="0" applyNumberFormat="1" applyFont="1" applyFill="1" applyBorder="1" applyAlignment="1" applyProtection="1">
      <alignment horizontal="right"/>
    </xf>
    <xf numFmtId="3" fontId="2" fillId="6" borderId="1" xfId="0" applyNumberFormat="1" applyFont="1" applyFill="1" applyBorder="1" applyAlignment="1" applyProtection="1">
      <alignment horizontal="right"/>
    </xf>
    <xf numFmtId="3" fontId="2" fillId="6" borderId="0" xfId="0" applyNumberFormat="1" applyFont="1" applyFill="1" applyBorder="1" applyAlignment="1" applyProtection="1">
      <alignment horizontal="right" vertical="center"/>
    </xf>
    <xf numFmtId="3" fontId="7" fillId="0" borderId="0" xfId="0" applyNumberFormat="1" applyFont="1" applyBorder="1" applyAlignment="1">
      <alignment horizontal="right"/>
    </xf>
    <xf numFmtId="3" fontId="2" fillId="5" borderId="0" xfId="0" applyNumberFormat="1" applyFont="1" applyFill="1" applyBorder="1" applyProtection="1">
      <protection locked="0"/>
    </xf>
    <xf numFmtId="3" fontId="2" fillId="7" borderId="0" xfId="0" applyNumberFormat="1" applyFont="1" applyFill="1" applyBorder="1" applyProtection="1">
      <protection locked="0"/>
    </xf>
    <xf numFmtId="0" fontId="2" fillId="7" borderId="0" xfId="0" applyFont="1" applyFill="1" applyBorder="1"/>
    <xf numFmtId="3" fontId="2" fillId="6" borderId="0" xfId="0" applyNumberFormat="1" applyFont="1" applyFill="1" applyBorder="1" applyAlignment="1" applyProtection="1">
      <alignment horizontal="right"/>
      <protection locked="0"/>
    </xf>
    <xf numFmtId="3" fontId="2" fillId="6" borderId="0" xfId="0" applyNumberFormat="1" applyFont="1" applyFill="1" applyBorder="1" applyProtection="1">
      <protection locked="0"/>
    </xf>
    <xf numFmtId="3" fontId="2" fillId="6" borderId="1" xfId="0" applyNumberFormat="1" applyFont="1" applyFill="1" applyBorder="1" applyProtection="1">
      <protection locked="0"/>
    </xf>
    <xf numFmtId="3" fontId="2" fillId="6" borderId="0" xfId="0" applyNumberFormat="1" applyFont="1" applyFill="1" applyBorder="1" applyAlignment="1" applyProtection="1">
      <alignment vertical="center"/>
      <protection locked="0"/>
    </xf>
    <xf numFmtId="3" fontId="2" fillId="6" borderId="0" xfId="0" applyNumberFormat="1" applyFont="1" applyFill="1" applyBorder="1" applyAlignment="1" applyProtection="1">
      <alignment horizontal="right" vertical="center"/>
      <protection locked="0"/>
    </xf>
    <xf numFmtId="3" fontId="2" fillId="5" borderId="0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 textRotation="18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365760</xdr:colOff>
      <xdr:row>41</xdr:row>
      <xdr:rowOff>24384</xdr:rowOff>
    </xdr:from>
    <xdr:to>
      <xdr:col>9</xdr:col>
      <xdr:colOff>373888</xdr:colOff>
      <xdr:row>43</xdr:row>
      <xdr:rowOff>8128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7233920" y="7396480"/>
          <a:ext cx="8128" cy="2926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4"/>
  <sheetViews>
    <sheetView showGridLines="0" zoomScale="90" zoomScaleNormal="90" zoomScaleSheetLayoutView="100" workbookViewId="0">
      <selection activeCell="D23" sqref="D23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106">
        <v>10</v>
      </c>
      <c r="B1" s="107" t="s">
        <v>43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R1" s="108"/>
      <c r="S1"/>
      <c r="T1" s="110" t="s">
        <v>42</v>
      </c>
      <c r="U1" s="32"/>
    </row>
    <row r="2" spans="1:21" s="7" customFormat="1" ht="13.5" customHeight="1" x14ac:dyDescent="0.25">
      <c r="A2" s="106"/>
      <c r="B2" s="111" t="s">
        <v>24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R2" s="109"/>
      <c r="S2"/>
      <c r="T2" s="110"/>
      <c r="U2" s="32"/>
    </row>
    <row r="3" spans="1:21" s="7" customFormat="1" ht="13.5" customHeight="1" x14ac:dyDescent="0.25">
      <c r="A3" s="106"/>
      <c r="B3" s="112" t="s">
        <v>51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R3" s="109"/>
      <c r="S3"/>
      <c r="T3" s="110"/>
      <c r="U3" s="32"/>
    </row>
    <row r="4" spans="1:21" ht="12.95" customHeight="1" x14ac:dyDescent="0.2">
      <c r="A4" s="106"/>
      <c r="B4" s="23"/>
      <c r="C4" s="14"/>
      <c r="D4" s="14"/>
      <c r="E4" s="14"/>
      <c r="F4" s="24"/>
      <c r="G4" s="14"/>
      <c r="H4" s="14"/>
      <c r="I4" s="14"/>
      <c r="J4" s="14"/>
      <c r="K4" s="14"/>
      <c r="L4" s="14"/>
      <c r="M4" s="14"/>
      <c r="N4" s="14"/>
      <c r="O4" s="14"/>
      <c r="P4" s="14"/>
      <c r="R4" s="109"/>
      <c r="S4"/>
      <c r="T4" s="110"/>
      <c r="U4" s="33"/>
    </row>
    <row r="5" spans="1:21" ht="12.95" customHeight="1" x14ac:dyDescent="0.2">
      <c r="A5" s="106"/>
      <c r="B5" s="25"/>
      <c r="C5" s="113" t="s">
        <v>30</v>
      </c>
      <c r="D5" s="114"/>
      <c r="E5" s="114"/>
      <c r="F5" s="114"/>
      <c r="G5" s="114"/>
      <c r="H5" s="26"/>
      <c r="I5" s="113" t="s">
        <v>7</v>
      </c>
      <c r="J5" s="113"/>
      <c r="K5" s="113"/>
      <c r="L5" s="113"/>
      <c r="M5" s="113"/>
      <c r="N5" s="26"/>
      <c r="O5" s="113" t="s">
        <v>5</v>
      </c>
      <c r="P5" s="114"/>
      <c r="R5" s="109"/>
      <c r="S5"/>
      <c r="T5" s="110"/>
      <c r="U5" s="33"/>
    </row>
    <row r="6" spans="1:21" ht="12.95" customHeight="1" x14ac:dyDescent="0.2">
      <c r="A6" s="106"/>
      <c r="B6" s="30" t="s">
        <v>6</v>
      </c>
      <c r="C6" s="42">
        <v>43374</v>
      </c>
      <c r="D6" s="3" t="s">
        <v>0</v>
      </c>
      <c r="E6" s="3" t="s">
        <v>1</v>
      </c>
      <c r="F6" s="3" t="s">
        <v>2</v>
      </c>
      <c r="G6" s="22" t="str">
        <f>B3</f>
        <v>30.9.2019</v>
      </c>
      <c r="H6" s="26"/>
      <c r="I6" s="42">
        <f>C6</f>
        <v>43374</v>
      </c>
      <c r="J6" s="3" t="s">
        <v>0</v>
      </c>
      <c r="K6" s="3" t="s">
        <v>1</v>
      </c>
      <c r="L6" s="3" t="s">
        <v>2</v>
      </c>
      <c r="M6" s="22" t="str">
        <f>G6</f>
        <v>30.9.2019</v>
      </c>
      <c r="N6" s="26"/>
      <c r="O6" s="22">
        <v>43373</v>
      </c>
      <c r="P6" s="22" t="str">
        <f>M6</f>
        <v>30.9.2019</v>
      </c>
      <c r="R6" s="109"/>
      <c r="S6"/>
      <c r="T6" s="110"/>
      <c r="U6" s="33"/>
    </row>
    <row r="7" spans="1:21" ht="12.95" customHeight="1" x14ac:dyDescent="0.2">
      <c r="A7" s="106"/>
      <c r="B7" s="25"/>
      <c r="C7" s="26"/>
      <c r="D7" s="26"/>
      <c r="E7" s="26"/>
      <c r="F7" s="26"/>
      <c r="G7" s="26"/>
      <c r="H7" s="26"/>
      <c r="I7" s="26"/>
      <c r="J7" s="26" t="s">
        <v>3</v>
      </c>
      <c r="K7" s="26"/>
      <c r="L7" s="26" t="s">
        <v>3</v>
      </c>
      <c r="M7" s="26"/>
      <c r="N7" s="26"/>
      <c r="O7" s="26"/>
      <c r="P7" s="26"/>
      <c r="R7" s="45"/>
      <c r="S7"/>
      <c r="T7" s="110"/>
      <c r="U7" s="33"/>
    </row>
    <row r="8" spans="1:21" ht="12.95" customHeight="1" x14ac:dyDescent="0.2">
      <c r="A8" s="106"/>
      <c r="B8" s="25"/>
      <c r="C8" s="52" t="s">
        <v>25</v>
      </c>
      <c r="D8" s="52" t="s">
        <v>25</v>
      </c>
      <c r="E8" s="52" t="s">
        <v>25</v>
      </c>
      <c r="F8" s="52" t="s">
        <v>25</v>
      </c>
      <c r="G8" s="52" t="s">
        <v>25</v>
      </c>
      <c r="H8" s="26"/>
      <c r="I8" s="52" t="s">
        <v>25</v>
      </c>
      <c r="J8" s="52" t="s">
        <v>25</v>
      </c>
      <c r="K8" s="52" t="s">
        <v>25</v>
      </c>
      <c r="L8" s="52" t="s">
        <v>25</v>
      </c>
      <c r="M8" s="52" t="s">
        <v>25</v>
      </c>
      <c r="N8" s="26"/>
      <c r="O8" s="52" t="s">
        <v>25</v>
      </c>
      <c r="P8" s="52" t="s">
        <v>25</v>
      </c>
      <c r="R8" s="45"/>
      <c r="S8"/>
      <c r="T8" s="110"/>
      <c r="U8" s="33"/>
    </row>
    <row r="9" spans="1:21" ht="12.95" customHeight="1" x14ac:dyDescent="0.2">
      <c r="A9" s="106"/>
      <c r="B9" s="28" t="s">
        <v>9</v>
      </c>
      <c r="C9" s="57">
        <v>0</v>
      </c>
      <c r="D9" s="57">
        <v>0</v>
      </c>
      <c r="E9" s="57">
        <v>0</v>
      </c>
      <c r="F9" s="57">
        <v>0</v>
      </c>
      <c r="G9" s="63">
        <f>C9+D9-E9+F9</f>
        <v>0</v>
      </c>
      <c r="H9" s="64"/>
      <c r="I9" s="57">
        <v>0</v>
      </c>
      <c r="J9" s="57">
        <v>0</v>
      </c>
      <c r="K9" s="57">
        <v>0</v>
      </c>
      <c r="L9" s="57">
        <v>0</v>
      </c>
      <c r="M9" s="63">
        <f t="shared" ref="M9:M15" si="0">SUM(I9+J9-K9+L9)</f>
        <v>0</v>
      </c>
      <c r="N9" s="63"/>
      <c r="O9" s="63">
        <f t="shared" ref="O9:O15" si="1">SUM(C9-I9)</f>
        <v>0</v>
      </c>
      <c r="P9" s="65">
        <f t="shared" ref="P9:P15" si="2">SUM(G9-M9)</f>
        <v>0</v>
      </c>
      <c r="R9" s="45"/>
      <c r="S9"/>
      <c r="T9" s="110"/>
      <c r="U9" s="33"/>
    </row>
    <row r="10" spans="1:21" ht="15" customHeight="1" x14ac:dyDescent="0.2">
      <c r="A10" s="106"/>
      <c r="B10" s="28" t="s">
        <v>12</v>
      </c>
      <c r="C10" s="57">
        <v>7569</v>
      </c>
      <c r="D10" s="66">
        <v>0</v>
      </c>
      <c r="E10" s="57">
        <v>0</v>
      </c>
      <c r="F10" s="57">
        <v>0</v>
      </c>
      <c r="G10" s="63">
        <f t="shared" ref="G10:G15" si="3">C10+D10-E10+F10</f>
        <v>7569</v>
      </c>
      <c r="H10" s="64"/>
      <c r="I10" s="57">
        <v>4169</v>
      </c>
      <c r="J10" s="66">
        <v>1359.96</v>
      </c>
      <c r="K10" s="57">
        <v>0</v>
      </c>
      <c r="L10" s="57">
        <v>0</v>
      </c>
      <c r="M10" s="63">
        <f t="shared" si="0"/>
        <v>5528.96</v>
      </c>
      <c r="N10" s="63"/>
      <c r="O10" s="63">
        <f t="shared" si="1"/>
        <v>3400</v>
      </c>
      <c r="P10" s="65">
        <f t="shared" si="2"/>
        <v>2040.04</v>
      </c>
      <c r="R10" s="45"/>
      <c r="S10"/>
      <c r="T10" s="110"/>
      <c r="U10" s="33"/>
    </row>
    <row r="11" spans="1:21" ht="12.95" customHeight="1" x14ac:dyDescent="0.2">
      <c r="A11" s="106"/>
      <c r="B11" s="28" t="s">
        <v>8</v>
      </c>
      <c r="C11" s="57">
        <v>3559</v>
      </c>
      <c r="D11" s="66">
        <v>0</v>
      </c>
      <c r="E11" s="57">
        <v>0</v>
      </c>
      <c r="F11" s="57">
        <v>0</v>
      </c>
      <c r="G11" s="63">
        <f t="shared" si="3"/>
        <v>3559</v>
      </c>
      <c r="H11" s="64"/>
      <c r="I11" s="57">
        <v>2849</v>
      </c>
      <c r="J11" s="66">
        <v>275</v>
      </c>
      <c r="K11" s="57">
        <v>0</v>
      </c>
      <c r="L11" s="57">
        <v>0</v>
      </c>
      <c r="M11" s="63">
        <f t="shared" si="0"/>
        <v>3124</v>
      </c>
      <c r="N11" s="63"/>
      <c r="O11" s="63">
        <f t="shared" si="1"/>
        <v>710</v>
      </c>
      <c r="P11" s="65">
        <f t="shared" si="2"/>
        <v>435</v>
      </c>
      <c r="R11" s="45"/>
      <c r="S11"/>
      <c r="T11" s="110"/>
      <c r="U11" s="33"/>
    </row>
    <row r="12" spans="1:21" ht="12.95" customHeight="1" x14ac:dyDescent="0.2">
      <c r="A12" s="106"/>
      <c r="B12" s="28" t="s">
        <v>10</v>
      </c>
      <c r="C12" s="57">
        <v>4840023</v>
      </c>
      <c r="D12" s="57">
        <v>0</v>
      </c>
      <c r="E12" s="57">
        <v>0</v>
      </c>
      <c r="F12" s="57">
        <v>0</v>
      </c>
      <c r="G12" s="63">
        <f t="shared" si="3"/>
        <v>4840023</v>
      </c>
      <c r="H12" s="64"/>
      <c r="I12" s="57">
        <v>4840023</v>
      </c>
      <c r="J12" s="57">
        <v>0</v>
      </c>
      <c r="K12" s="57">
        <v>0</v>
      </c>
      <c r="L12" s="57">
        <v>0</v>
      </c>
      <c r="M12" s="63">
        <f t="shared" si="0"/>
        <v>4840023</v>
      </c>
      <c r="N12" s="63"/>
      <c r="O12" s="63">
        <f t="shared" si="1"/>
        <v>0</v>
      </c>
      <c r="P12" s="65">
        <f t="shared" si="2"/>
        <v>0</v>
      </c>
      <c r="R12" s="45"/>
      <c r="S12"/>
      <c r="T12" s="110"/>
      <c r="U12" s="33"/>
    </row>
    <row r="13" spans="1:21" ht="12.95" customHeight="1" x14ac:dyDescent="0.2">
      <c r="A13" s="106"/>
      <c r="B13" s="28" t="s">
        <v>11</v>
      </c>
      <c r="C13" s="57">
        <v>0</v>
      </c>
      <c r="D13" s="57">
        <v>0</v>
      </c>
      <c r="E13" s="57">
        <v>0</v>
      </c>
      <c r="F13" s="57">
        <v>0</v>
      </c>
      <c r="G13" s="63">
        <f t="shared" si="3"/>
        <v>0</v>
      </c>
      <c r="H13" s="64"/>
      <c r="I13" s="57">
        <v>0</v>
      </c>
      <c r="J13" s="57">
        <v>0</v>
      </c>
      <c r="K13" s="57">
        <v>0</v>
      </c>
      <c r="L13" s="57">
        <v>0</v>
      </c>
      <c r="M13" s="63">
        <f t="shared" si="0"/>
        <v>0</v>
      </c>
      <c r="N13" s="63"/>
      <c r="O13" s="63">
        <f t="shared" si="1"/>
        <v>0</v>
      </c>
      <c r="P13" s="65">
        <f t="shared" si="2"/>
        <v>0</v>
      </c>
      <c r="R13" s="47"/>
      <c r="S13" s="46"/>
      <c r="T13" s="110"/>
      <c r="U13" s="33"/>
    </row>
    <row r="14" spans="1:21" ht="12.95" customHeight="1" x14ac:dyDescent="0.2">
      <c r="A14" s="106"/>
      <c r="B14" s="23" t="s">
        <v>13</v>
      </c>
      <c r="C14" s="66">
        <v>0</v>
      </c>
      <c r="D14" s="66">
        <v>0</v>
      </c>
      <c r="E14" s="66">
        <v>0</v>
      </c>
      <c r="F14" s="66">
        <v>0</v>
      </c>
      <c r="G14" s="63">
        <f t="shared" si="3"/>
        <v>0</v>
      </c>
      <c r="H14" s="65"/>
      <c r="I14" s="66">
        <v>0</v>
      </c>
      <c r="J14" s="57">
        <v>0</v>
      </c>
      <c r="K14" s="57">
        <v>0</v>
      </c>
      <c r="L14" s="57">
        <v>0</v>
      </c>
      <c r="M14" s="63">
        <f t="shared" si="0"/>
        <v>0</v>
      </c>
      <c r="N14" s="67"/>
      <c r="O14" s="65">
        <f t="shared" si="1"/>
        <v>0</v>
      </c>
      <c r="P14" s="65">
        <f t="shared" si="2"/>
        <v>0</v>
      </c>
      <c r="R14" s="45"/>
      <c r="S14"/>
      <c r="T14" s="110"/>
      <c r="U14" s="33"/>
    </row>
    <row r="15" spans="1:21" ht="12.95" customHeight="1" x14ac:dyDescent="0.2">
      <c r="A15" s="106"/>
      <c r="B15" s="23" t="s">
        <v>14</v>
      </c>
      <c r="C15" s="68">
        <v>0</v>
      </c>
      <c r="D15" s="68">
        <v>0</v>
      </c>
      <c r="E15" s="68">
        <v>0</v>
      </c>
      <c r="F15" s="68">
        <v>0</v>
      </c>
      <c r="G15" s="69">
        <f t="shared" si="3"/>
        <v>0</v>
      </c>
      <c r="H15" s="65"/>
      <c r="I15" s="68">
        <v>0</v>
      </c>
      <c r="J15" s="70">
        <v>0</v>
      </c>
      <c r="K15" s="70">
        <v>0</v>
      </c>
      <c r="L15" s="70">
        <v>0</v>
      </c>
      <c r="M15" s="69">
        <f t="shared" si="0"/>
        <v>0</v>
      </c>
      <c r="N15" s="67"/>
      <c r="O15" s="71">
        <f t="shared" si="1"/>
        <v>0</v>
      </c>
      <c r="P15" s="71">
        <f t="shared" si="2"/>
        <v>0</v>
      </c>
      <c r="R15" s="48"/>
      <c r="S15"/>
      <c r="T15" s="110"/>
      <c r="U15" s="33"/>
    </row>
    <row r="16" spans="1:21" ht="15" customHeight="1" x14ac:dyDescent="0.2">
      <c r="A16" s="106"/>
      <c r="B16" s="27" t="s">
        <v>20</v>
      </c>
      <c r="C16" s="16">
        <f>SUM(C9:C15)</f>
        <v>4851151</v>
      </c>
      <c r="D16" s="16">
        <f>SUM(D9:D15)</f>
        <v>0</v>
      </c>
      <c r="E16" s="16">
        <f>SUM(E9:E15)</f>
        <v>0</v>
      </c>
      <c r="F16" s="16">
        <f>SUM(F9:F15)</f>
        <v>0</v>
      </c>
      <c r="G16" s="16">
        <f>SUM(G9:G15)</f>
        <v>4851151</v>
      </c>
      <c r="H16" s="16"/>
      <c r="I16" s="16">
        <f>SUM(I9:I15)</f>
        <v>4847041</v>
      </c>
      <c r="J16" s="16">
        <f>SUM(J9:J15)</f>
        <v>1634.96</v>
      </c>
      <c r="K16" s="16">
        <f>SUM(K9:K15)</f>
        <v>0</v>
      </c>
      <c r="L16" s="16">
        <f>SUM(L9:L15)</f>
        <v>0</v>
      </c>
      <c r="M16" s="16">
        <f>SUM(M9:M15)</f>
        <v>4848675.96</v>
      </c>
      <c r="N16" s="16"/>
      <c r="O16" s="16">
        <f>SUM(O9:O15)</f>
        <v>4110</v>
      </c>
      <c r="P16" s="16">
        <f>SUM(P9:P15)</f>
        <v>2475.04</v>
      </c>
      <c r="R16" s="45"/>
      <c r="S16"/>
      <c r="T16" s="110"/>
      <c r="U16" s="33"/>
    </row>
    <row r="17" spans="1:22" ht="12.95" customHeight="1" x14ac:dyDescent="0.2">
      <c r="A17" s="106"/>
      <c r="B17" s="2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R17" s="45"/>
      <c r="S17"/>
      <c r="T17" s="110"/>
      <c r="U17" s="33"/>
    </row>
    <row r="18" spans="1:22" ht="12.95" customHeight="1" x14ac:dyDescent="0.2">
      <c r="A18" s="106"/>
      <c r="B18" s="28" t="s">
        <v>4</v>
      </c>
      <c r="C18" s="57">
        <v>0</v>
      </c>
      <c r="D18" s="57">
        <v>0</v>
      </c>
      <c r="E18" s="57">
        <v>0</v>
      </c>
      <c r="F18" s="57">
        <v>0</v>
      </c>
      <c r="G18" s="63">
        <f t="shared" ref="G18:G25" si="4">C18+D18-E18+F18</f>
        <v>0</v>
      </c>
      <c r="H18" s="63"/>
      <c r="I18" s="57">
        <v>0</v>
      </c>
      <c r="J18" s="57">
        <v>0</v>
      </c>
      <c r="K18" s="57">
        <v>0</v>
      </c>
      <c r="L18" s="57">
        <v>0</v>
      </c>
      <c r="M18" s="63">
        <f t="shared" ref="M18:M25" si="5">SUM(I18+J18-K18+L18)</f>
        <v>0</v>
      </c>
      <c r="N18" s="63"/>
      <c r="O18" s="65">
        <f t="shared" ref="O18:O25" si="6">SUM(C18-I18)</f>
        <v>0</v>
      </c>
      <c r="P18" s="65">
        <f t="shared" ref="P18:P25" si="7">SUM(G18-M18)</f>
        <v>0</v>
      </c>
      <c r="R18" s="45"/>
      <c r="S18"/>
      <c r="T18" s="110"/>
      <c r="U18" s="33"/>
      <c r="V18" s="61"/>
    </row>
    <row r="19" spans="1:22" ht="12.95" customHeight="1" x14ac:dyDescent="0.2">
      <c r="A19" s="106"/>
      <c r="B19" s="23" t="s">
        <v>15</v>
      </c>
      <c r="C19" s="66">
        <v>0</v>
      </c>
      <c r="D19" s="66">
        <v>0</v>
      </c>
      <c r="E19" s="66">
        <v>0</v>
      </c>
      <c r="F19" s="66">
        <v>0</v>
      </c>
      <c r="G19" s="63">
        <f t="shared" si="4"/>
        <v>0</v>
      </c>
      <c r="H19" s="65"/>
      <c r="I19" s="66">
        <v>0</v>
      </c>
      <c r="J19" s="66">
        <v>0</v>
      </c>
      <c r="K19" s="72">
        <v>0</v>
      </c>
      <c r="L19" s="66">
        <v>0</v>
      </c>
      <c r="M19" s="63">
        <f t="shared" si="5"/>
        <v>0</v>
      </c>
      <c r="N19" s="65"/>
      <c r="O19" s="65">
        <f t="shared" si="6"/>
        <v>0</v>
      </c>
      <c r="P19" s="65">
        <f t="shared" si="7"/>
        <v>0</v>
      </c>
      <c r="R19" s="47"/>
      <c r="S19" s="46"/>
      <c r="T19" s="47"/>
      <c r="U19" s="33"/>
      <c r="V19" s="62"/>
    </row>
    <row r="20" spans="1:22" s="5" customFormat="1" ht="12" customHeight="1" x14ac:dyDescent="0.2">
      <c r="A20" s="106"/>
      <c r="B20" s="31" t="s">
        <v>17</v>
      </c>
      <c r="C20" s="73">
        <v>93506</v>
      </c>
      <c r="D20" s="66">
        <v>0</v>
      </c>
      <c r="E20" s="73">
        <v>2700</v>
      </c>
      <c r="F20" s="73">
        <v>0</v>
      </c>
      <c r="G20" s="74">
        <f>C20+D20-E20+F20</f>
        <v>90806</v>
      </c>
      <c r="H20" s="75"/>
      <c r="I20" s="73">
        <v>52954</v>
      </c>
      <c r="J20" s="66">
        <v>23544.92</v>
      </c>
      <c r="K20" s="73">
        <v>2700</v>
      </c>
      <c r="L20" s="73">
        <v>0</v>
      </c>
      <c r="M20" s="74">
        <f>SUM(I20+J20-K20+L20)</f>
        <v>73798.92</v>
      </c>
      <c r="N20" s="75"/>
      <c r="O20" s="75">
        <f t="shared" si="6"/>
        <v>40552</v>
      </c>
      <c r="P20" s="75">
        <f t="shared" si="7"/>
        <v>17007.080000000002</v>
      </c>
      <c r="R20" s="39"/>
      <c r="S20" s="39"/>
      <c r="T20" s="39"/>
      <c r="U20" s="59"/>
    </row>
    <row r="21" spans="1:22" s="5" customFormat="1" ht="12" customHeight="1" x14ac:dyDescent="0.2">
      <c r="A21" s="106"/>
      <c r="B21" s="31" t="s">
        <v>26</v>
      </c>
      <c r="C21" s="66">
        <v>0</v>
      </c>
      <c r="D21" s="66">
        <v>0</v>
      </c>
      <c r="E21" s="66">
        <v>0</v>
      </c>
      <c r="F21" s="66">
        <v>0</v>
      </c>
      <c r="G21" s="63">
        <f t="shared" si="4"/>
        <v>0</v>
      </c>
      <c r="H21" s="65"/>
      <c r="I21" s="66">
        <v>0</v>
      </c>
      <c r="J21" s="57">
        <v>0</v>
      </c>
      <c r="K21" s="57">
        <v>0</v>
      </c>
      <c r="L21" s="57">
        <v>0</v>
      </c>
      <c r="M21" s="63">
        <f t="shared" si="5"/>
        <v>0</v>
      </c>
      <c r="N21" s="67"/>
      <c r="O21" s="65">
        <f t="shared" si="6"/>
        <v>0</v>
      </c>
      <c r="P21" s="65">
        <f t="shared" si="7"/>
        <v>0</v>
      </c>
      <c r="R21" s="39"/>
      <c r="S21" s="39"/>
      <c r="T21" s="39"/>
      <c r="U21" s="59"/>
    </row>
    <row r="22" spans="1:22" s="5" customFormat="1" ht="12" customHeight="1" x14ac:dyDescent="0.2">
      <c r="A22" s="106"/>
      <c r="B22" s="31" t="s">
        <v>27</v>
      </c>
      <c r="C22" s="66">
        <v>0</v>
      </c>
      <c r="D22" s="66">
        <v>0</v>
      </c>
      <c r="E22" s="66">
        <v>0</v>
      </c>
      <c r="F22" s="66">
        <v>0</v>
      </c>
      <c r="G22" s="63">
        <f t="shared" si="4"/>
        <v>0</v>
      </c>
      <c r="H22" s="65"/>
      <c r="I22" s="66">
        <v>0</v>
      </c>
      <c r="J22" s="66">
        <v>0</v>
      </c>
      <c r="K22" s="57">
        <v>0</v>
      </c>
      <c r="L22" s="57">
        <v>0</v>
      </c>
      <c r="M22" s="63">
        <f t="shared" si="5"/>
        <v>0</v>
      </c>
      <c r="N22" s="67"/>
      <c r="O22" s="65">
        <f t="shared" si="6"/>
        <v>0</v>
      </c>
      <c r="P22" s="65">
        <f t="shared" si="7"/>
        <v>0</v>
      </c>
      <c r="R22" s="39"/>
      <c r="S22" s="39"/>
      <c r="T22" s="39"/>
      <c r="U22" s="59"/>
    </row>
    <row r="23" spans="1:22" ht="21" x14ac:dyDescent="0.2">
      <c r="A23" s="106"/>
      <c r="B23" s="23" t="s">
        <v>16</v>
      </c>
      <c r="C23" s="66">
        <v>194481</v>
      </c>
      <c r="D23" s="66">
        <f>41196.11-1988</f>
        <v>39208.11</v>
      </c>
      <c r="E23" s="66">
        <f>14769.02-1988</f>
        <v>12781.02</v>
      </c>
      <c r="F23" s="66">
        <v>0</v>
      </c>
      <c r="G23" s="63">
        <f t="shared" si="4"/>
        <v>220908.09</v>
      </c>
      <c r="H23" s="65"/>
      <c r="I23" s="66">
        <v>120304</v>
      </c>
      <c r="J23" s="66">
        <f>41150.29-1988</f>
        <v>39162.29</v>
      </c>
      <c r="K23" s="57">
        <f>14769.02-1988</f>
        <v>12781.02</v>
      </c>
      <c r="L23" s="57">
        <v>0</v>
      </c>
      <c r="M23" s="63">
        <f t="shared" si="5"/>
        <v>146685.27000000002</v>
      </c>
      <c r="N23" s="67"/>
      <c r="O23" s="65">
        <f t="shared" si="6"/>
        <v>74177</v>
      </c>
      <c r="P23" s="65">
        <f t="shared" si="7"/>
        <v>74222.819999999978</v>
      </c>
      <c r="R23" s="51" t="s">
        <v>40</v>
      </c>
      <c r="S23" s="33"/>
      <c r="T23" s="51" t="s">
        <v>41</v>
      </c>
      <c r="U23" s="60"/>
    </row>
    <row r="24" spans="1:22" ht="12" customHeight="1" x14ac:dyDescent="0.2">
      <c r="A24" s="106"/>
      <c r="B24" s="23" t="s">
        <v>18</v>
      </c>
      <c r="C24" s="66">
        <v>0</v>
      </c>
      <c r="D24" s="66">
        <v>0</v>
      </c>
      <c r="E24" s="66">
        <v>0</v>
      </c>
      <c r="F24" s="66">
        <v>0</v>
      </c>
      <c r="G24" s="63">
        <f t="shared" si="4"/>
        <v>0</v>
      </c>
      <c r="H24" s="65"/>
      <c r="I24" s="66">
        <v>0</v>
      </c>
      <c r="J24" s="57">
        <v>0</v>
      </c>
      <c r="K24" s="57">
        <v>0</v>
      </c>
      <c r="L24" s="57">
        <v>0</v>
      </c>
      <c r="M24" s="63">
        <f t="shared" si="5"/>
        <v>0</v>
      </c>
      <c r="N24" s="67"/>
      <c r="O24" s="65">
        <f t="shared" si="6"/>
        <v>0</v>
      </c>
      <c r="P24" s="65">
        <f t="shared" si="7"/>
        <v>0</v>
      </c>
      <c r="R24" s="33"/>
      <c r="S24" s="33"/>
      <c r="T24" s="33"/>
      <c r="U24" s="33"/>
    </row>
    <row r="25" spans="1:22" ht="12" customHeight="1" x14ac:dyDescent="0.2">
      <c r="A25" s="106"/>
      <c r="B25" s="23" t="s">
        <v>19</v>
      </c>
      <c r="C25" s="68">
        <v>0</v>
      </c>
      <c r="D25" s="68">
        <v>0</v>
      </c>
      <c r="E25" s="68">
        <v>0</v>
      </c>
      <c r="F25" s="68">
        <v>0</v>
      </c>
      <c r="G25" s="69">
        <f t="shared" si="4"/>
        <v>0</v>
      </c>
      <c r="H25" s="65"/>
      <c r="I25" s="68">
        <v>0</v>
      </c>
      <c r="J25" s="70">
        <v>0</v>
      </c>
      <c r="K25" s="70">
        <v>0</v>
      </c>
      <c r="L25" s="70">
        <v>0</v>
      </c>
      <c r="M25" s="69">
        <f t="shared" si="5"/>
        <v>0</v>
      </c>
      <c r="N25" s="67"/>
      <c r="O25" s="71">
        <f t="shared" si="6"/>
        <v>0</v>
      </c>
      <c r="P25" s="71">
        <f t="shared" si="7"/>
        <v>0</v>
      </c>
      <c r="R25" s="33"/>
      <c r="S25" s="33"/>
      <c r="T25" s="33"/>
      <c r="U25" s="33"/>
    </row>
    <row r="26" spans="1:22" ht="15" customHeight="1" x14ac:dyDescent="0.2">
      <c r="A26" s="106"/>
      <c r="B26" s="27" t="s">
        <v>21</v>
      </c>
      <c r="C26" s="19">
        <f>SUM(C18:C25)</f>
        <v>287987</v>
      </c>
      <c r="D26" s="19">
        <f>SUM(D18:D25)</f>
        <v>39208.11</v>
      </c>
      <c r="E26" s="19">
        <f>SUM(E18:E25)</f>
        <v>15481.02</v>
      </c>
      <c r="F26" s="19">
        <f>SUM(F18:F25)</f>
        <v>0</v>
      </c>
      <c r="G26" s="19">
        <f>SUM(G18:G25)</f>
        <v>311714.08999999997</v>
      </c>
      <c r="H26" s="19"/>
      <c r="I26" s="19">
        <f>SUM(I18:I25)</f>
        <v>173258</v>
      </c>
      <c r="J26" s="19">
        <f>SUM(J18:J25)</f>
        <v>62707.21</v>
      </c>
      <c r="K26" s="19">
        <f>SUM(K18:K25)</f>
        <v>15481.02</v>
      </c>
      <c r="L26" s="19">
        <f>SUM(L18:L25)</f>
        <v>0</v>
      </c>
      <c r="M26" s="19">
        <f>SUM(M18:M25)</f>
        <v>220484.19</v>
      </c>
      <c r="N26" s="19"/>
      <c r="O26" s="19">
        <f>SUM(O18:O25)</f>
        <v>114729</v>
      </c>
      <c r="P26" s="19">
        <f>SUM(P18:P25)</f>
        <v>91229.89999999998</v>
      </c>
      <c r="R26" s="104">
        <v>2</v>
      </c>
      <c r="S26" s="33"/>
      <c r="T26" s="33"/>
      <c r="U26" s="33"/>
    </row>
    <row r="27" spans="1:22" x14ac:dyDescent="0.2">
      <c r="A27" s="106"/>
      <c r="B27" s="27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05"/>
      <c r="S27" s="33"/>
      <c r="T27" s="33"/>
      <c r="U27" s="33"/>
    </row>
    <row r="28" spans="1:22" s="5" customFormat="1" ht="24" x14ac:dyDescent="0.2">
      <c r="A28" s="106"/>
      <c r="B28" s="37" t="s">
        <v>31</v>
      </c>
      <c r="C28" s="40">
        <v>0</v>
      </c>
      <c r="D28" s="40">
        <v>0</v>
      </c>
      <c r="E28" s="40">
        <v>0</v>
      </c>
      <c r="F28" s="40">
        <v>0</v>
      </c>
      <c r="G28" s="38">
        <f>C28+D28-E28+F28</f>
        <v>0</v>
      </c>
      <c r="H28" s="20"/>
      <c r="I28" s="12">
        <v>0</v>
      </c>
      <c r="J28" s="12">
        <v>0</v>
      </c>
      <c r="K28" s="12">
        <v>0</v>
      </c>
      <c r="L28" s="12">
        <v>0</v>
      </c>
      <c r="M28" s="20">
        <f t="shared" ref="M28:M38" si="8">SUM(I28+J28-K28+L28)</f>
        <v>0</v>
      </c>
      <c r="N28" s="20"/>
      <c r="O28" s="18">
        <f t="shared" ref="O28:O38" si="9">SUM(C28-I28)</f>
        <v>0</v>
      </c>
      <c r="P28" s="18">
        <f t="shared" ref="P28:P38" si="10">SUM(G28-M28)</f>
        <v>0</v>
      </c>
      <c r="R28" s="50">
        <v>0</v>
      </c>
      <c r="S28" s="39"/>
      <c r="T28" s="33"/>
      <c r="U28" s="39"/>
    </row>
    <row r="29" spans="1:22" s="5" customFormat="1" ht="24" x14ac:dyDescent="0.2">
      <c r="A29" s="106"/>
      <c r="B29" s="37" t="s">
        <v>32</v>
      </c>
      <c r="C29" s="40">
        <v>0</v>
      </c>
      <c r="D29" s="40">
        <v>0</v>
      </c>
      <c r="E29" s="40">
        <v>0</v>
      </c>
      <c r="F29" s="40">
        <v>0</v>
      </c>
      <c r="G29" s="38">
        <f>C29+D29-E29+F29</f>
        <v>0</v>
      </c>
      <c r="H29" s="20"/>
      <c r="I29" s="12">
        <v>0</v>
      </c>
      <c r="J29" s="12">
        <v>0</v>
      </c>
      <c r="K29" s="12">
        <v>0</v>
      </c>
      <c r="L29" s="12">
        <v>0</v>
      </c>
      <c r="M29" s="20">
        <f t="shared" si="8"/>
        <v>0</v>
      </c>
      <c r="N29" s="20"/>
      <c r="O29" s="18">
        <f t="shared" si="9"/>
        <v>0</v>
      </c>
      <c r="P29" s="18">
        <f t="shared" si="10"/>
        <v>0</v>
      </c>
      <c r="R29" s="50">
        <v>2</v>
      </c>
      <c r="S29" s="39"/>
      <c r="T29" s="53">
        <v>3</v>
      </c>
      <c r="U29" s="39"/>
    </row>
    <row r="30" spans="1:22" ht="12.95" customHeight="1" x14ac:dyDescent="0.2">
      <c r="A30" s="106"/>
      <c r="B30" s="44" t="s">
        <v>33</v>
      </c>
      <c r="C30" s="36">
        <v>0</v>
      </c>
      <c r="D30" s="36">
        <v>0</v>
      </c>
      <c r="E30" s="36">
        <v>0</v>
      </c>
      <c r="F30" s="36">
        <v>0</v>
      </c>
      <c r="G30" s="38">
        <f>C30+D30-E30+F30</f>
        <v>0</v>
      </c>
      <c r="H30" s="14"/>
      <c r="I30" s="9">
        <v>0</v>
      </c>
      <c r="J30" s="8">
        <v>0</v>
      </c>
      <c r="K30" s="8">
        <v>0</v>
      </c>
      <c r="L30" s="8">
        <v>0</v>
      </c>
      <c r="M30" s="20">
        <f t="shared" si="8"/>
        <v>0</v>
      </c>
      <c r="N30" s="23"/>
      <c r="O30" s="18">
        <f t="shared" si="9"/>
        <v>0</v>
      </c>
      <c r="P30" s="18">
        <f t="shared" si="10"/>
        <v>0</v>
      </c>
      <c r="R30" s="104">
        <v>0</v>
      </c>
      <c r="S30" s="49"/>
      <c r="T30" s="104">
        <v>4</v>
      </c>
      <c r="U30" s="33"/>
    </row>
    <row r="31" spans="1:22" ht="12.95" customHeight="1" x14ac:dyDescent="0.2">
      <c r="A31" s="106"/>
      <c r="B31" s="43" t="s">
        <v>34</v>
      </c>
      <c r="C31" s="34">
        <v>0</v>
      </c>
      <c r="D31" s="34">
        <v>0</v>
      </c>
      <c r="E31" s="34">
        <v>0</v>
      </c>
      <c r="F31" s="34">
        <v>0</v>
      </c>
      <c r="G31" s="35">
        <f>C31+D31-E31+F31</f>
        <v>0</v>
      </c>
      <c r="H31" s="14"/>
      <c r="I31" s="9">
        <v>0</v>
      </c>
      <c r="J31" s="8">
        <v>0</v>
      </c>
      <c r="K31" s="8">
        <v>0</v>
      </c>
      <c r="L31" s="8">
        <v>0</v>
      </c>
      <c r="M31" s="13">
        <f t="shared" si="8"/>
        <v>0</v>
      </c>
      <c r="N31" s="23"/>
      <c r="O31" s="14">
        <f t="shared" si="9"/>
        <v>0</v>
      </c>
      <c r="P31" s="14">
        <f t="shared" si="10"/>
        <v>0</v>
      </c>
      <c r="R31" s="105"/>
      <c r="S31" s="49"/>
      <c r="T31" s="105"/>
      <c r="U31" s="33"/>
    </row>
    <row r="32" spans="1:22" ht="24" customHeight="1" x14ac:dyDescent="0.2">
      <c r="A32" s="106"/>
      <c r="B32" s="43" t="s">
        <v>35</v>
      </c>
      <c r="C32" s="9">
        <v>0</v>
      </c>
      <c r="D32" s="9">
        <v>0</v>
      </c>
      <c r="E32" s="9">
        <v>0</v>
      </c>
      <c r="F32" s="9">
        <v>0</v>
      </c>
      <c r="G32" s="13">
        <f t="shared" ref="G32:G38" si="11">C32+D32-E32+F32</f>
        <v>0</v>
      </c>
      <c r="H32" s="14"/>
      <c r="I32" s="9">
        <v>0</v>
      </c>
      <c r="J32" s="8">
        <v>0</v>
      </c>
      <c r="K32" s="8">
        <v>0</v>
      </c>
      <c r="L32" s="8">
        <v>0</v>
      </c>
      <c r="M32" s="13">
        <f t="shared" si="8"/>
        <v>0</v>
      </c>
      <c r="N32" s="23"/>
      <c r="O32" s="14">
        <f t="shared" si="9"/>
        <v>0</v>
      </c>
      <c r="P32" s="14">
        <f t="shared" si="10"/>
        <v>0</v>
      </c>
      <c r="R32" s="50">
        <v>3</v>
      </c>
      <c r="S32" s="49"/>
      <c r="T32" s="50">
        <v>1</v>
      </c>
      <c r="U32" s="33"/>
    </row>
    <row r="33" spans="1:21" ht="12.95" customHeight="1" x14ac:dyDescent="0.2">
      <c r="A33" s="106"/>
      <c r="B33" s="43" t="s">
        <v>36</v>
      </c>
      <c r="C33" s="9">
        <v>0</v>
      </c>
      <c r="D33" s="9">
        <v>0</v>
      </c>
      <c r="E33" s="9">
        <v>0</v>
      </c>
      <c r="F33" s="9">
        <v>0</v>
      </c>
      <c r="G33" s="13">
        <f t="shared" si="11"/>
        <v>0</v>
      </c>
      <c r="H33" s="14"/>
      <c r="I33" s="9">
        <v>0</v>
      </c>
      <c r="J33" s="8">
        <v>0</v>
      </c>
      <c r="K33" s="8">
        <v>0</v>
      </c>
      <c r="L33" s="8">
        <v>0</v>
      </c>
      <c r="M33" s="13">
        <f t="shared" si="8"/>
        <v>0</v>
      </c>
      <c r="N33" s="23"/>
      <c r="O33" s="14">
        <f t="shared" si="9"/>
        <v>0</v>
      </c>
      <c r="P33" s="14">
        <f t="shared" si="10"/>
        <v>0</v>
      </c>
      <c r="R33" s="104">
        <v>7</v>
      </c>
      <c r="S33" s="49"/>
      <c r="T33" s="104">
        <v>0</v>
      </c>
      <c r="U33" s="33"/>
    </row>
    <row r="34" spans="1:21" ht="12.95" customHeight="1" x14ac:dyDescent="0.2">
      <c r="A34" s="106"/>
      <c r="B34" s="43" t="s">
        <v>37</v>
      </c>
      <c r="C34" s="9">
        <v>0</v>
      </c>
      <c r="D34" s="9">
        <v>0</v>
      </c>
      <c r="E34" s="9">
        <v>0</v>
      </c>
      <c r="F34" s="9">
        <v>0</v>
      </c>
      <c r="G34" s="13">
        <f t="shared" si="11"/>
        <v>0</v>
      </c>
      <c r="H34" s="14"/>
      <c r="I34" s="9">
        <v>0</v>
      </c>
      <c r="J34" s="8">
        <v>0</v>
      </c>
      <c r="K34" s="8">
        <v>0</v>
      </c>
      <c r="L34" s="8">
        <v>0</v>
      </c>
      <c r="M34" s="13">
        <f>SUM(I34+J34-K34+L34)</f>
        <v>0</v>
      </c>
      <c r="N34" s="23"/>
      <c r="O34" s="14">
        <f t="shared" si="9"/>
        <v>0</v>
      </c>
      <c r="P34" s="14">
        <f t="shared" si="10"/>
        <v>0</v>
      </c>
      <c r="R34" s="105"/>
      <c r="S34" s="49"/>
      <c r="T34" s="105"/>
      <c r="U34" s="33"/>
    </row>
    <row r="35" spans="1:21" ht="24" customHeight="1" x14ac:dyDescent="0.2">
      <c r="A35" s="106"/>
      <c r="B35" s="43" t="s">
        <v>38</v>
      </c>
      <c r="C35" s="9">
        <v>0</v>
      </c>
      <c r="D35" s="9">
        <v>0</v>
      </c>
      <c r="E35" s="9">
        <v>0</v>
      </c>
      <c r="F35" s="9">
        <v>0</v>
      </c>
      <c r="G35" s="13">
        <f t="shared" si="11"/>
        <v>0</v>
      </c>
      <c r="H35" s="14"/>
      <c r="I35" s="9">
        <v>0</v>
      </c>
      <c r="J35" s="8">
        <v>0</v>
      </c>
      <c r="K35" s="8">
        <v>0</v>
      </c>
      <c r="L35" s="8">
        <v>0</v>
      </c>
      <c r="M35" s="13">
        <f>SUM(I35+J35-K35+L35)</f>
        <v>0</v>
      </c>
      <c r="N35" s="23"/>
      <c r="O35" s="14">
        <f t="shared" si="9"/>
        <v>0</v>
      </c>
      <c r="P35" s="14">
        <f t="shared" si="10"/>
        <v>0</v>
      </c>
      <c r="R35" s="50">
        <v>7</v>
      </c>
      <c r="S35" s="49"/>
      <c r="T35" s="50">
        <v>4</v>
      </c>
      <c r="U35" s="33"/>
    </row>
    <row r="36" spans="1:21" ht="12.95" customHeight="1" x14ac:dyDescent="0.2">
      <c r="A36" s="106"/>
      <c r="B36" s="43" t="s">
        <v>39</v>
      </c>
      <c r="C36" s="9">
        <v>0</v>
      </c>
      <c r="D36" s="9">
        <v>0</v>
      </c>
      <c r="E36" s="9">
        <v>0</v>
      </c>
      <c r="F36" s="9">
        <v>0</v>
      </c>
      <c r="G36" s="13">
        <f t="shared" si="11"/>
        <v>0</v>
      </c>
      <c r="H36" s="14"/>
      <c r="I36" s="9">
        <v>0</v>
      </c>
      <c r="J36" s="8">
        <v>0</v>
      </c>
      <c r="K36" s="8">
        <v>0</v>
      </c>
      <c r="L36" s="8">
        <v>0</v>
      </c>
      <c r="M36" s="13">
        <f>SUM(I36+J36-K36+L36)</f>
        <v>0</v>
      </c>
      <c r="N36" s="23"/>
      <c r="O36" s="14">
        <f t="shared" si="9"/>
        <v>0</v>
      </c>
      <c r="P36" s="14">
        <f t="shared" si="10"/>
        <v>0</v>
      </c>
      <c r="R36" s="104">
        <v>2</v>
      </c>
      <c r="S36" s="49"/>
      <c r="T36" s="104">
        <v>6</v>
      </c>
      <c r="U36" s="33"/>
    </row>
    <row r="37" spans="1:21" ht="12.95" customHeight="1" x14ac:dyDescent="0.2">
      <c r="A37" s="106"/>
      <c r="B37" s="43" t="s">
        <v>28</v>
      </c>
      <c r="C37" s="9">
        <v>0</v>
      </c>
      <c r="D37" s="9">
        <v>0</v>
      </c>
      <c r="E37" s="9">
        <v>0</v>
      </c>
      <c r="F37" s="9">
        <v>0</v>
      </c>
      <c r="G37" s="13">
        <f t="shared" si="11"/>
        <v>0</v>
      </c>
      <c r="H37" s="14"/>
      <c r="I37" s="9">
        <v>0</v>
      </c>
      <c r="J37" s="8">
        <v>0</v>
      </c>
      <c r="K37" s="8">
        <v>0</v>
      </c>
      <c r="L37" s="8">
        <v>0</v>
      </c>
      <c r="M37" s="13">
        <f t="shared" si="8"/>
        <v>0</v>
      </c>
      <c r="N37" s="23"/>
      <c r="O37" s="14">
        <f t="shared" si="9"/>
        <v>0</v>
      </c>
      <c r="P37" s="14">
        <f t="shared" si="10"/>
        <v>0</v>
      </c>
      <c r="R37" s="105"/>
      <c r="S37" s="49"/>
      <c r="T37" s="105"/>
      <c r="U37" s="33"/>
    </row>
    <row r="38" spans="1:21" ht="12.95" customHeight="1" x14ac:dyDescent="0.2">
      <c r="A38" s="106"/>
      <c r="B38" s="43" t="s">
        <v>29</v>
      </c>
      <c r="C38" s="10">
        <v>0</v>
      </c>
      <c r="D38" s="10">
        <v>0</v>
      </c>
      <c r="E38" s="10">
        <v>0</v>
      </c>
      <c r="F38" s="10">
        <v>0</v>
      </c>
      <c r="G38" s="17">
        <f t="shared" si="11"/>
        <v>0</v>
      </c>
      <c r="H38" s="14"/>
      <c r="I38" s="10">
        <v>0</v>
      </c>
      <c r="J38" s="11">
        <v>0</v>
      </c>
      <c r="K38" s="11">
        <v>0</v>
      </c>
      <c r="L38" s="11">
        <v>0</v>
      </c>
      <c r="M38" s="17">
        <f t="shared" si="8"/>
        <v>0</v>
      </c>
      <c r="N38" s="23"/>
      <c r="O38" s="15">
        <f t="shared" si="9"/>
        <v>0</v>
      </c>
      <c r="P38" s="15">
        <f t="shared" si="10"/>
        <v>0</v>
      </c>
      <c r="R38" s="104">
        <v>6</v>
      </c>
      <c r="S38" s="49"/>
      <c r="T38" s="104">
        <v>1</v>
      </c>
      <c r="U38" s="33"/>
    </row>
    <row r="39" spans="1:21" ht="15" customHeight="1" x14ac:dyDescent="0.2">
      <c r="A39" s="106"/>
      <c r="B39" s="27" t="s">
        <v>22</v>
      </c>
      <c r="C39" s="19">
        <f>SUM(C28:C38)</f>
        <v>0</v>
      </c>
      <c r="D39" s="19">
        <f>SUM(D28:D38)</f>
        <v>0</v>
      </c>
      <c r="E39" s="19">
        <f>SUM(E28:E38)</f>
        <v>0</v>
      </c>
      <c r="F39" s="19">
        <f>SUM(F28:F38)</f>
        <v>0</v>
      </c>
      <c r="G39" s="19">
        <f>SUM(G28:G38)</f>
        <v>0</v>
      </c>
      <c r="H39" s="19"/>
      <c r="I39" s="19">
        <f>SUM(I28:I38)</f>
        <v>0</v>
      </c>
      <c r="J39" s="19">
        <f>SUM(J28:J38)</f>
        <v>0</v>
      </c>
      <c r="K39" s="19">
        <f>SUM(K28:K38)</f>
        <v>0</v>
      </c>
      <c r="L39" s="19">
        <f>SUM(L28:L38)</f>
        <v>0</v>
      </c>
      <c r="M39" s="19">
        <f>SUM(M28:M38)</f>
        <v>0</v>
      </c>
      <c r="N39" s="19"/>
      <c r="O39" s="19">
        <f>SUM(O28:O38)</f>
        <v>0</v>
      </c>
      <c r="P39" s="19">
        <f>SUM(P28:P38)</f>
        <v>0</v>
      </c>
      <c r="R39" s="105"/>
      <c r="S39" s="49"/>
      <c r="T39" s="105"/>
      <c r="U39" s="33"/>
    </row>
    <row r="40" spans="1:21" ht="12.95" customHeight="1" x14ac:dyDescent="0.2">
      <c r="A40" s="106"/>
      <c r="B40" s="2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R40" s="104">
        <v>0</v>
      </c>
      <c r="S40" s="49"/>
      <c r="T40" s="104">
        <v>5</v>
      </c>
      <c r="U40" s="33"/>
    </row>
    <row r="41" spans="1:21" s="6" customFormat="1" ht="13.5" customHeight="1" thickBot="1" x14ac:dyDescent="0.25">
      <c r="A41" s="106"/>
      <c r="B41" s="29" t="s">
        <v>23</v>
      </c>
      <c r="C41" s="21">
        <f>C16+C26+C39</f>
        <v>5139138</v>
      </c>
      <c r="D41" s="21">
        <f>D16+D26+D39</f>
        <v>39208.11</v>
      </c>
      <c r="E41" s="21">
        <f>E16+E26+E39</f>
        <v>15481.02</v>
      </c>
      <c r="F41" s="21">
        <f>F16+F26+F39</f>
        <v>0</v>
      </c>
      <c r="G41" s="21">
        <f>G16+G26+G39</f>
        <v>5162865.09</v>
      </c>
      <c r="H41" s="19"/>
      <c r="I41" s="21">
        <f>I16+I26+I39</f>
        <v>5020299</v>
      </c>
      <c r="J41" s="21">
        <f>J16+J26+J39</f>
        <v>64342.17</v>
      </c>
      <c r="K41" s="21">
        <f>K16+K26+K39</f>
        <v>15481.02</v>
      </c>
      <c r="L41" s="21">
        <f>L16+L26+L39</f>
        <v>0</v>
      </c>
      <c r="M41" s="21">
        <f>M16+M26+M39</f>
        <v>5069160.1500000004</v>
      </c>
      <c r="N41" s="19"/>
      <c r="O41" s="21">
        <f>O16+O26+O39</f>
        <v>118839</v>
      </c>
      <c r="P41" s="21">
        <f>P16+P26+P39</f>
        <v>93704.939999999973</v>
      </c>
      <c r="R41" s="105"/>
      <c r="S41" s="49"/>
      <c r="T41" s="105"/>
      <c r="U41" s="41"/>
    </row>
    <row r="42" spans="1:21" ht="12.95" customHeight="1" thickTop="1" x14ac:dyDescent="0.2">
      <c r="A42" s="106"/>
      <c r="N42" s="14"/>
    </row>
    <row r="43" spans="1:21" ht="12" customHeight="1" x14ac:dyDescent="0.2">
      <c r="A43" s="106"/>
    </row>
    <row r="44" spans="1:21" ht="12" customHeight="1" x14ac:dyDescent="0.2">
      <c r="A44" s="106"/>
      <c r="J44" s="58"/>
    </row>
  </sheetData>
  <sheetProtection formatColumns="0"/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0"/>
  <sheetViews>
    <sheetView showGridLines="0" zoomScale="90" zoomScaleNormal="90" zoomScaleSheetLayoutView="100" workbookViewId="0">
      <selection sqref="A1:A44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106">
        <v>10</v>
      </c>
      <c r="B1" s="107" t="s">
        <v>43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R1" s="108"/>
      <c r="S1"/>
      <c r="T1" s="110" t="s">
        <v>42</v>
      </c>
      <c r="U1" s="32"/>
    </row>
    <row r="2" spans="1:21" s="7" customFormat="1" ht="13.5" customHeight="1" x14ac:dyDescent="0.25">
      <c r="A2" s="106"/>
      <c r="B2" s="111" t="s">
        <v>24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R2" s="109"/>
      <c r="S2"/>
      <c r="T2" s="110"/>
      <c r="U2" s="32"/>
    </row>
    <row r="3" spans="1:21" s="7" customFormat="1" ht="13.5" customHeight="1" x14ac:dyDescent="0.25">
      <c r="A3" s="106"/>
      <c r="B3" s="112" t="s">
        <v>44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R3" s="109"/>
      <c r="S3"/>
      <c r="T3" s="110"/>
      <c r="U3" s="32"/>
    </row>
    <row r="4" spans="1:21" ht="12.95" customHeight="1" x14ac:dyDescent="0.2">
      <c r="A4" s="106"/>
      <c r="B4" s="23"/>
      <c r="C4" s="14"/>
      <c r="D4" s="14"/>
      <c r="E4" s="14"/>
      <c r="F4" s="24"/>
      <c r="G4" s="14"/>
      <c r="H4" s="14"/>
      <c r="I4" s="14"/>
      <c r="J4" s="14"/>
      <c r="K4" s="14"/>
      <c r="L4" s="14"/>
      <c r="M4" s="14"/>
      <c r="N4" s="14"/>
      <c r="O4" s="14"/>
      <c r="P4" s="14"/>
      <c r="R4" s="109"/>
      <c r="S4"/>
      <c r="T4" s="110"/>
      <c r="U4" s="33"/>
    </row>
    <row r="5" spans="1:21" ht="12.95" customHeight="1" x14ac:dyDescent="0.2">
      <c r="A5" s="106"/>
      <c r="B5" s="25"/>
      <c r="C5" s="113" t="s">
        <v>30</v>
      </c>
      <c r="D5" s="114"/>
      <c r="E5" s="114"/>
      <c r="F5" s="114"/>
      <c r="G5" s="114"/>
      <c r="H5" s="26"/>
      <c r="I5" s="113" t="s">
        <v>7</v>
      </c>
      <c r="J5" s="113"/>
      <c r="K5" s="113"/>
      <c r="L5" s="113"/>
      <c r="M5" s="113"/>
      <c r="N5" s="26"/>
      <c r="O5" s="113" t="s">
        <v>5</v>
      </c>
      <c r="P5" s="114"/>
      <c r="R5" s="109"/>
      <c r="S5"/>
      <c r="T5" s="110"/>
      <c r="U5" s="33"/>
    </row>
    <row r="6" spans="1:21" ht="12.95" customHeight="1" x14ac:dyDescent="0.2">
      <c r="A6" s="106"/>
      <c r="B6" s="30" t="s">
        <v>6</v>
      </c>
      <c r="C6" s="42">
        <v>43101</v>
      </c>
      <c r="D6" s="3" t="s">
        <v>0</v>
      </c>
      <c r="E6" s="3" t="s">
        <v>1</v>
      </c>
      <c r="F6" s="3" t="s">
        <v>2</v>
      </c>
      <c r="G6" s="22" t="str">
        <f>B3</f>
        <v>30.9.2018</v>
      </c>
      <c r="H6" s="26"/>
      <c r="I6" s="42">
        <f>C6</f>
        <v>43101</v>
      </c>
      <c r="J6" s="3" t="s">
        <v>0</v>
      </c>
      <c r="K6" s="3" t="s">
        <v>1</v>
      </c>
      <c r="L6" s="3" t="s">
        <v>2</v>
      </c>
      <c r="M6" s="22" t="str">
        <f>G6</f>
        <v>30.9.2018</v>
      </c>
      <c r="N6" s="26"/>
      <c r="O6" s="22">
        <v>43100</v>
      </c>
      <c r="P6" s="22" t="str">
        <f>M6</f>
        <v>30.9.2018</v>
      </c>
      <c r="R6" s="109"/>
      <c r="S6"/>
      <c r="T6" s="110"/>
      <c r="U6" s="33"/>
    </row>
    <row r="7" spans="1:21" ht="12.95" customHeight="1" x14ac:dyDescent="0.2">
      <c r="A7" s="106"/>
      <c r="B7" s="25"/>
      <c r="C7" s="26"/>
      <c r="D7" s="26"/>
      <c r="E7" s="26"/>
      <c r="F7" s="26"/>
      <c r="G7" s="26"/>
      <c r="H7" s="26"/>
      <c r="I7" s="26"/>
      <c r="J7" s="26" t="s">
        <v>3</v>
      </c>
      <c r="K7" s="26"/>
      <c r="L7" s="26" t="s">
        <v>3</v>
      </c>
      <c r="M7" s="26"/>
      <c r="N7" s="26"/>
      <c r="O7" s="26"/>
      <c r="P7" s="26"/>
      <c r="R7" s="45"/>
      <c r="S7"/>
      <c r="T7" s="110"/>
      <c r="U7" s="33"/>
    </row>
    <row r="8" spans="1:21" ht="12.95" customHeight="1" x14ac:dyDescent="0.2">
      <c r="A8" s="106"/>
      <c r="B8" s="25"/>
      <c r="C8" s="56" t="s">
        <v>25</v>
      </c>
      <c r="D8" s="56" t="s">
        <v>25</v>
      </c>
      <c r="E8" s="56" t="s">
        <v>25</v>
      </c>
      <c r="F8" s="56" t="s">
        <v>25</v>
      </c>
      <c r="G8" s="56" t="s">
        <v>25</v>
      </c>
      <c r="H8" s="26"/>
      <c r="I8" s="56" t="s">
        <v>25</v>
      </c>
      <c r="J8" s="56" t="s">
        <v>25</v>
      </c>
      <c r="K8" s="56" t="s">
        <v>25</v>
      </c>
      <c r="L8" s="56" t="s">
        <v>25</v>
      </c>
      <c r="M8" s="56" t="s">
        <v>25</v>
      </c>
      <c r="N8" s="26"/>
      <c r="O8" s="56" t="s">
        <v>25</v>
      </c>
      <c r="P8" s="56" t="s">
        <v>25</v>
      </c>
      <c r="R8" s="45"/>
      <c r="S8"/>
      <c r="T8" s="110"/>
      <c r="U8" s="33"/>
    </row>
    <row r="9" spans="1:21" ht="12.95" customHeight="1" x14ac:dyDescent="0.2">
      <c r="A9" s="106"/>
      <c r="B9" s="28" t="s">
        <v>9</v>
      </c>
      <c r="C9" s="95">
        <v>0</v>
      </c>
      <c r="D9" s="57">
        <v>0</v>
      </c>
      <c r="E9" s="57">
        <v>0</v>
      </c>
      <c r="F9" s="57">
        <v>0</v>
      </c>
      <c r="G9" s="88">
        <f>C9+D9-E9+F9</f>
        <v>0</v>
      </c>
      <c r="H9" s="64"/>
      <c r="I9" s="95">
        <v>0</v>
      </c>
      <c r="J9" s="57">
        <v>0</v>
      </c>
      <c r="K9" s="57">
        <v>0</v>
      </c>
      <c r="L9" s="57">
        <v>0</v>
      </c>
      <c r="M9" s="88">
        <f t="shared" ref="M9:M15" si="0">SUM(I9+J9-K9+L9)</f>
        <v>0</v>
      </c>
      <c r="N9" s="63"/>
      <c r="O9" s="88">
        <f t="shared" ref="O9:O15" si="1">SUM(C9-I9)</f>
        <v>0</v>
      </c>
      <c r="P9" s="81">
        <f t="shared" ref="P9:P15" si="2">SUM(G9-M9)</f>
        <v>0</v>
      </c>
      <c r="R9" s="45"/>
      <c r="S9"/>
      <c r="T9" s="110"/>
      <c r="U9" s="33"/>
    </row>
    <row r="10" spans="1:21" ht="15" customHeight="1" x14ac:dyDescent="0.2">
      <c r="A10" s="106"/>
      <c r="B10" s="28" t="s">
        <v>12</v>
      </c>
      <c r="C10" s="95">
        <v>7569</v>
      </c>
      <c r="D10" s="66">
        <v>0</v>
      </c>
      <c r="E10" s="57">
        <v>0</v>
      </c>
      <c r="F10" s="57">
        <v>0</v>
      </c>
      <c r="G10" s="88">
        <f t="shared" ref="G10:G15" si="3">C10+D10-E10+F10</f>
        <v>7569</v>
      </c>
      <c r="H10" s="64"/>
      <c r="I10" s="95">
        <v>3149</v>
      </c>
      <c r="J10" s="77">
        <v>1019.9700000000003</v>
      </c>
      <c r="K10" s="57">
        <v>0</v>
      </c>
      <c r="L10" s="57">
        <v>0</v>
      </c>
      <c r="M10" s="88">
        <f t="shared" si="0"/>
        <v>4168.97</v>
      </c>
      <c r="N10" s="63"/>
      <c r="O10" s="88">
        <f t="shared" si="1"/>
        <v>4420</v>
      </c>
      <c r="P10" s="81">
        <f t="shared" si="2"/>
        <v>3400.0299999999997</v>
      </c>
      <c r="R10" s="45"/>
      <c r="S10"/>
      <c r="T10" s="110"/>
      <c r="U10" s="33"/>
    </row>
    <row r="11" spans="1:21" ht="12.95" customHeight="1" x14ac:dyDescent="0.2">
      <c r="A11" s="106"/>
      <c r="B11" s="28" t="s">
        <v>8</v>
      </c>
      <c r="C11" s="95">
        <v>3559</v>
      </c>
      <c r="D11" s="66">
        <v>0</v>
      </c>
      <c r="E11" s="57">
        <v>0</v>
      </c>
      <c r="F11" s="57">
        <v>0</v>
      </c>
      <c r="G11" s="88">
        <f t="shared" si="3"/>
        <v>3559</v>
      </c>
      <c r="H11" s="64"/>
      <c r="I11" s="95">
        <v>2643</v>
      </c>
      <c r="J11" s="77">
        <v>206.01</v>
      </c>
      <c r="K11" s="57">
        <v>0</v>
      </c>
      <c r="L11" s="57">
        <v>0</v>
      </c>
      <c r="M11" s="88">
        <f t="shared" si="0"/>
        <v>2849.01</v>
      </c>
      <c r="N11" s="63"/>
      <c r="O11" s="88">
        <f t="shared" si="1"/>
        <v>916</v>
      </c>
      <c r="P11" s="81">
        <f t="shared" si="2"/>
        <v>709.98999999999978</v>
      </c>
      <c r="R11" s="45"/>
      <c r="S11"/>
      <c r="T11" s="110"/>
      <c r="U11" s="33"/>
    </row>
    <row r="12" spans="1:21" ht="12.95" customHeight="1" x14ac:dyDescent="0.2">
      <c r="A12" s="106"/>
      <c r="B12" s="28" t="s">
        <v>10</v>
      </c>
      <c r="C12" s="95">
        <v>4840023</v>
      </c>
      <c r="D12" s="57">
        <v>0</v>
      </c>
      <c r="E12" s="57">
        <v>0</v>
      </c>
      <c r="F12" s="57">
        <v>0</v>
      </c>
      <c r="G12" s="88">
        <f t="shared" si="3"/>
        <v>4840023</v>
      </c>
      <c r="H12" s="64"/>
      <c r="I12" s="95">
        <v>4840023</v>
      </c>
      <c r="J12" s="57">
        <v>0</v>
      </c>
      <c r="K12" s="57">
        <v>0</v>
      </c>
      <c r="L12" s="57">
        <v>0</v>
      </c>
      <c r="M12" s="88">
        <f t="shared" si="0"/>
        <v>4840023</v>
      </c>
      <c r="N12" s="63"/>
      <c r="O12" s="88">
        <f t="shared" si="1"/>
        <v>0</v>
      </c>
      <c r="P12" s="81">
        <f t="shared" si="2"/>
        <v>0</v>
      </c>
      <c r="R12" s="45"/>
      <c r="S12"/>
      <c r="T12" s="110"/>
      <c r="U12" s="33"/>
    </row>
    <row r="13" spans="1:21" ht="12.95" customHeight="1" x14ac:dyDescent="0.2">
      <c r="A13" s="106"/>
      <c r="B13" s="28" t="s">
        <v>11</v>
      </c>
      <c r="C13" s="95">
        <v>0</v>
      </c>
      <c r="D13" s="57">
        <v>0</v>
      </c>
      <c r="E13" s="57">
        <v>0</v>
      </c>
      <c r="F13" s="57">
        <v>0</v>
      </c>
      <c r="G13" s="88">
        <f t="shared" si="3"/>
        <v>0</v>
      </c>
      <c r="H13" s="64"/>
      <c r="I13" s="95">
        <v>0</v>
      </c>
      <c r="J13" s="57">
        <v>0</v>
      </c>
      <c r="K13" s="57">
        <v>0</v>
      </c>
      <c r="L13" s="57">
        <v>0</v>
      </c>
      <c r="M13" s="88">
        <f t="shared" si="0"/>
        <v>0</v>
      </c>
      <c r="N13" s="63"/>
      <c r="O13" s="88">
        <f t="shared" si="1"/>
        <v>0</v>
      </c>
      <c r="P13" s="81">
        <f t="shared" si="2"/>
        <v>0</v>
      </c>
      <c r="R13" s="47"/>
      <c r="S13" s="46"/>
      <c r="T13" s="110"/>
      <c r="U13" s="33"/>
    </row>
    <row r="14" spans="1:21" ht="12.95" customHeight="1" x14ac:dyDescent="0.2">
      <c r="A14" s="106"/>
      <c r="B14" s="23" t="s">
        <v>13</v>
      </c>
      <c r="C14" s="96">
        <v>0</v>
      </c>
      <c r="D14" s="66">
        <v>0</v>
      </c>
      <c r="E14" s="66">
        <v>0</v>
      </c>
      <c r="F14" s="66">
        <v>0</v>
      </c>
      <c r="G14" s="88">
        <f t="shared" si="3"/>
        <v>0</v>
      </c>
      <c r="H14" s="65"/>
      <c r="I14" s="96">
        <v>0</v>
      </c>
      <c r="J14" s="57">
        <v>0</v>
      </c>
      <c r="K14" s="57">
        <v>0</v>
      </c>
      <c r="L14" s="57">
        <v>0</v>
      </c>
      <c r="M14" s="88">
        <f t="shared" si="0"/>
        <v>0</v>
      </c>
      <c r="N14" s="67"/>
      <c r="O14" s="81">
        <f t="shared" si="1"/>
        <v>0</v>
      </c>
      <c r="P14" s="81">
        <f t="shared" si="2"/>
        <v>0</v>
      </c>
      <c r="R14" s="45"/>
      <c r="S14"/>
      <c r="T14" s="110"/>
      <c r="U14" s="33"/>
    </row>
    <row r="15" spans="1:21" ht="12.95" customHeight="1" x14ac:dyDescent="0.2">
      <c r="A15" s="106"/>
      <c r="B15" s="23" t="s">
        <v>14</v>
      </c>
      <c r="C15" s="97">
        <v>0</v>
      </c>
      <c r="D15" s="68">
        <v>0</v>
      </c>
      <c r="E15" s="68">
        <v>0</v>
      </c>
      <c r="F15" s="68">
        <v>0</v>
      </c>
      <c r="G15" s="89">
        <f t="shared" si="3"/>
        <v>0</v>
      </c>
      <c r="H15" s="65"/>
      <c r="I15" s="97">
        <v>0</v>
      </c>
      <c r="J15" s="70">
        <v>0</v>
      </c>
      <c r="K15" s="70">
        <v>0</v>
      </c>
      <c r="L15" s="70">
        <v>0</v>
      </c>
      <c r="M15" s="89">
        <f t="shared" si="0"/>
        <v>0</v>
      </c>
      <c r="N15" s="67"/>
      <c r="O15" s="82">
        <f t="shared" si="1"/>
        <v>0</v>
      </c>
      <c r="P15" s="82">
        <f t="shared" si="2"/>
        <v>0</v>
      </c>
      <c r="R15" s="48"/>
      <c r="S15"/>
      <c r="T15" s="110"/>
      <c r="U15" s="33"/>
    </row>
    <row r="16" spans="1:21" ht="15" customHeight="1" x14ac:dyDescent="0.2">
      <c r="A16" s="106"/>
      <c r="B16" s="27" t="s">
        <v>20</v>
      </c>
      <c r="C16" s="83">
        <f>SUM(C9:C15)</f>
        <v>4851151</v>
      </c>
      <c r="D16" s="16">
        <f>SUM(D9:D15)</f>
        <v>0</v>
      </c>
      <c r="E16" s="16">
        <f>SUM(E9:E15)</f>
        <v>0</v>
      </c>
      <c r="F16" s="16">
        <f>SUM(F9:F15)</f>
        <v>0</v>
      </c>
      <c r="G16" s="83">
        <f>SUM(G9:G15)</f>
        <v>4851151</v>
      </c>
      <c r="H16" s="16"/>
      <c r="I16" s="83">
        <f>SUM(I9:I15)</f>
        <v>4845815</v>
      </c>
      <c r="J16" s="16">
        <f>SUM(J9:J15)</f>
        <v>1225.9800000000002</v>
      </c>
      <c r="K16" s="16">
        <f>SUM(K9:K15)</f>
        <v>0</v>
      </c>
      <c r="L16" s="16">
        <f>SUM(L9:L15)</f>
        <v>0</v>
      </c>
      <c r="M16" s="83">
        <f>SUM(M9:M15)</f>
        <v>4847040.9800000004</v>
      </c>
      <c r="N16" s="16"/>
      <c r="O16" s="83">
        <f>SUM(O9:O15)</f>
        <v>5336</v>
      </c>
      <c r="P16" s="83">
        <f>SUM(P9:P15)</f>
        <v>4110.0199999999995</v>
      </c>
      <c r="R16" s="45"/>
      <c r="S16"/>
      <c r="T16" s="110"/>
      <c r="U16" s="33"/>
    </row>
    <row r="17" spans="1:22" ht="12.95" customHeight="1" x14ac:dyDescent="0.2">
      <c r="A17" s="106"/>
      <c r="B17" s="2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87" t="s">
        <v>46</v>
      </c>
      <c r="P17" s="13"/>
      <c r="R17" s="45"/>
      <c r="S17"/>
      <c r="T17" s="110"/>
      <c r="U17" s="33"/>
      <c r="V17" s="4" t="s">
        <v>3</v>
      </c>
    </row>
    <row r="18" spans="1:22" ht="12.95" customHeight="1" x14ac:dyDescent="0.2">
      <c r="A18" s="106"/>
      <c r="B18" s="28" t="s">
        <v>4</v>
      </c>
      <c r="C18" s="95">
        <v>0</v>
      </c>
      <c r="D18" s="57">
        <v>0</v>
      </c>
      <c r="E18" s="57">
        <v>0</v>
      </c>
      <c r="F18" s="57">
        <v>0</v>
      </c>
      <c r="G18" s="88">
        <f t="shared" ref="G18:G25" si="4">C18+D18-E18+F18</f>
        <v>0</v>
      </c>
      <c r="H18" s="63"/>
      <c r="I18" s="95">
        <v>0</v>
      </c>
      <c r="J18" s="57">
        <v>0</v>
      </c>
      <c r="K18" s="57">
        <v>0</v>
      </c>
      <c r="L18" s="57">
        <v>0</v>
      </c>
      <c r="M18" s="88">
        <f t="shared" ref="M18:M25" si="5">SUM(I18+J18-K18+L18)</f>
        <v>0</v>
      </c>
      <c r="N18" s="63"/>
      <c r="O18" s="81">
        <f t="shared" ref="O18:O25" si="6">SUM(C18-I18)</f>
        <v>0</v>
      </c>
      <c r="P18" s="81">
        <f t="shared" ref="P18:P25" si="7">SUM(G18-M18)</f>
        <v>0</v>
      </c>
      <c r="R18" s="45"/>
      <c r="S18"/>
      <c r="T18" s="110"/>
      <c r="U18" s="33"/>
      <c r="V18" s="61"/>
    </row>
    <row r="19" spans="1:22" ht="12.95" customHeight="1" x14ac:dyDescent="0.2">
      <c r="A19" s="106"/>
      <c r="B19" s="23" t="s">
        <v>15</v>
      </c>
      <c r="C19" s="96">
        <v>0</v>
      </c>
      <c r="D19" s="66">
        <v>0</v>
      </c>
      <c r="E19" s="66">
        <v>0</v>
      </c>
      <c r="F19" s="66">
        <v>0</v>
      </c>
      <c r="G19" s="88">
        <f t="shared" si="4"/>
        <v>0</v>
      </c>
      <c r="H19" s="65"/>
      <c r="I19" s="96">
        <v>0</v>
      </c>
      <c r="J19" s="66">
        <v>0</v>
      </c>
      <c r="K19" s="72">
        <v>0</v>
      </c>
      <c r="L19" s="66">
        <v>0</v>
      </c>
      <c r="M19" s="88">
        <f t="shared" si="5"/>
        <v>0</v>
      </c>
      <c r="N19" s="65"/>
      <c r="O19" s="81">
        <f t="shared" si="6"/>
        <v>0</v>
      </c>
      <c r="P19" s="81">
        <f t="shared" si="7"/>
        <v>0</v>
      </c>
      <c r="R19" s="47"/>
      <c r="S19" s="46"/>
      <c r="T19" s="47"/>
      <c r="U19" s="33"/>
      <c r="V19" s="62"/>
    </row>
    <row r="20" spans="1:22" s="5" customFormat="1" ht="12" customHeight="1" x14ac:dyDescent="0.2">
      <c r="A20" s="106"/>
      <c r="B20" s="31" t="s">
        <v>17</v>
      </c>
      <c r="C20" s="98">
        <v>87562</v>
      </c>
      <c r="D20" s="93">
        <v>5944</v>
      </c>
      <c r="E20" s="73">
        <v>0</v>
      </c>
      <c r="F20" s="73">
        <v>0</v>
      </c>
      <c r="G20" s="90">
        <f>C20+D20-E20+F20</f>
        <v>93506</v>
      </c>
      <c r="H20" s="75"/>
      <c r="I20" s="98">
        <v>36992</v>
      </c>
      <c r="J20" s="77">
        <v>15962.119999999995</v>
      </c>
      <c r="K20" s="73">
        <v>0</v>
      </c>
      <c r="L20" s="73">
        <v>0</v>
      </c>
      <c r="M20" s="90">
        <f>SUM(I20+J20-K20+L20)</f>
        <v>52954.119999999995</v>
      </c>
      <c r="N20" s="75"/>
      <c r="O20" s="84">
        <f t="shared" si="6"/>
        <v>50570</v>
      </c>
      <c r="P20" s="84">
        <f t="shared" si="7"/>
        <v>40551.880000000005</v>
      </c>
      <c r="R20" s="39"/>
      <c r="S20" s="39"/>
      <c r="T20" s="39"/>
      <c r="U20" s="59"/>
    </row>
    <row r="21" spans="1:22" s="5" customFormat="1" ht="12" customHeight="1" x14ac:dyDescent="0.2">
      <c r="A21" s="106"/>
      <c r="B21" s="31" t="s">
        <v>26</v>
      </c>
      <c r="C21" s="96">
        <v>0</v>
      </c>
      <c r="D21" s="66">
        <v>0</v>
      </c>
      <c r="E21" s="66">
        <v>0</v>
      </c>
      <c r="F21" s="66">
        <v>0</v>
      </c>
      <c r="G21" s="88">
        <f t="shared" si="4"/>
        <v>0</v>
      </c>
      <c r="H21" s="65"/>
      <c r="I21" s="96">
        <v>0</v>
      </c>
      <c r="J21" s="57">
        <v>0</v>
      </c>
      <c r="K21" s="57">
        <v>0</v>
      </c>
      <c r="L21" s="57">
        <v>0</v>
      </c>
      <c r="M21" s="88">
        <f t="shared" si="5"/>
        <v>0</v>
      </c>
      <c r="N21" s="67"/>
      <c r="O21" s="81">
        <f t="shared" si="6"/>
        <v>0</v>
      </c>
      <c r="P21" s="81">
        <f t="shared" si="7"/>
        <v>0</v>
      </c>
      <c r="R21" s="39"/>
      <c r="S21" s="39"/>
      <c r="T21" s="39"/>
      <c r="U21" s="59"/>
    </row>
    <row r="22" spans="1:22" s="5" customFormat="1" ht="12" customHeight="1" x14ac:dyDescent="0.2">
      <c r="A22" s="106"/>
      <c r="B22" s="31" t="s">
        <v>27</v>
      </c>
      <c r="C22" s="96">
        <v>0</v>
      </c>
      <c r="D22" s="66">
        <v>0</v>
      </c>
      <c r="E22" s="66">
        <v>0</v>
      </c>
      <c r="F22" s="66">
        <v>0</v>
      </c>
      <c r="G22" s="88">
        <f t="shared" si="4"/>
        <v>0</v>
      </c>
      <c r="H22" s="65"/>
      <c r="I22" s="96">
        <v>0</v>
      </c>
      <c r="J22" s="66">
        <v>0</v>
      </c>
      <c r="K22" s="57">
        <v>0</v>
      </c>
      <c r="L22" s="57">
        <v>0</v>
      </c>
      <c r="M22" s="88">
        <f t="shared" si="5"/>
        <v>0</v>
      </c>
      <c r="N22" s="67"/>
      <c r="O22" s="81">
        <f t="shared" si="6"/>
        <v>0</v>
      </c>
      <c r="P22" s="81">
        <f t="shared" si="7"/>
        <v>0</v>
      </c>
      <c r="R22" s="39"/>
      <c r="S22" s="39"/>
      <c r="T22" s="39"/>
      <c r="U22" s="59"/>
    </row>
    <row r="23" spans="1:22" ht="21" x14ac:dyDescent="0.2">
      <c r="A23" s="106"/>
      <c r="B23" s="23" t="s">
        <v>16</v>
      </c>
      <c r="C23" s="96">
        <v>158242</v>
      </c>
      <c r="D23" s="93">
        <v>33640</v>
      </c>
      <c r="E23" s="92">
        <v>15817.5</v>
      </c>
      <c r="F23" s="93">
        <v>18416</v>
      </c>
      <c r="G23" s="88">
        <f t="shared" si="4"/>
        <v>194480.5</v>
      </c>
      <c r="H23" s="65"/>
      <c r="I23" s="96">
        <v>105453</v>
      </c>
      <c r="J23" s="92">
        <v>30372.47</v>
      </c>
      <c r="K23" s="100">
        <v>15521.5</v>
      </c>
      <c r="L23" s="57">
        <v>0</v>
      </c>
      <c r="M23" s="88">
        <f t="shared" si="5"/>
        <v>120303.97</v>
      </c>
      <c r="N23" s="67"/>
      <c r="O23" s="81">
        <f t="shared" si="6"/>
        <v>52789</v>
      </c>
      <c r="P23" s="81">
        <f t="shared" si="7"/>
        <v>74176.53</v>
      </c>
      <c r="R23" s="55" t="s">
        <v>40</v>
      </c>
      <c r="S23" s="33"/>
      <c r="T23" s="55" t="s">
        <v>41</v>
      </c>
      <c r="U23" s="60"/>
    </row>
    <row r="24" spans="1:22" ht="12" customHeight="1" x14ac:dyDescent="0.2">
      <c r="A24" s="106"/>
      <c r="B24" s="23" t="s">
        <v>18</v>
      </c>
      <c r="C24" s="96">
        <v>0</v>
      </c>
      <c r="D24" s="66">
        <v>0</v>
      </c>
      <c r="E24" s="66">
        <v>0</v>
      </c>
      <c r="F24" s="66">
        <v>0</v>
      </c>
      <c r="G24" s="88">
        <f t="shared" si="4"/>
        <v>0</v>
      </c>
      <c r="H24" s="65"/>
      <c r="I24" s="96">
        <v>0</v>
      </c>
      <c r="J24" s="57">
        <v>0</v>
      </c>
      <c r="K24" s="57">
        <v>0</v>
      </c>
      <c r="L24" s="57">
        <v>0</v>
      </c>
      <c r="M24" s="88">
        <f t="shared" si="5"/>
        <v>0</v>
      </c>
      <c r="N24" s="67"/>
      <c r="O24" s="81">
        <f t="shared" si="6"/>
        <v>0</v>
      </c>
      <c r="P24" s="81">
        <f t="shared" si="7"/>
        <v>0</v>
      </c>
      <c r="R24" s="33"/>
      <c r="S24" s="33"/>
      <c r="T24" s="33"/>
      <c r="U24" s="33"/>
    </row>
    <row r="25" spans="1:22" ht="12" customHeight="1" x14ac:dyDescent="0.2">
      <c r="A25" s="106"/>
      <c r="B25" s="23" t="s">
        <v>19</v>
      </c>
      <c r="C25" s="97">
        <v>18416</v>
      </c>
      <c r="D25" s="68">
        <v>0</v>
      </c>
      <c r="E25" s="68">
        <v>0</v>
      </c>
      <c r="F25" s="76">
        <v>-18416</v>
      </c>
      <c r="G25" s="89">
        <f t="shared" si="4"/>
        <v>0</v>
      </c>
      <c r="H25" s="65"/>
      <c r="I25" s="97">
        <v>0</v>
      </c>
      <c r="J25" s="70">
        <v>0</v>
      </c>
      <c r="K25" s="70">
        <v>0</v>
      </c>
      <c r="L25" s="70">
        <v>0</v>
      </c>
      <c r="M25" s="89">
        <f t="shared" si="5"/>
        <v>0</v>
      </c>
      <c r="N25" s="67"/>
      <c r="O25" s="82">
        <f t="shared" si="6"/>
        <v>18416</v>
      </c>
      <c r="P25" s="82">
        <f t="shared" si="7"/>
        <v>0</v>
      </c>
      <c r="R25" s="33"/>
      <c r="S25" s="33"/>
      <c r="T25" s="33"/>
      <c r="U25" s="33"/>
    </row>
    <row r="26" spans="1:22" ht="15" customHeight="1" x14ac:dyDescent="0.2">
      <c r="A26" s="106"/>
      <c r="B26" s="27" t="s">
        <v>21</v>
      </c>
      <c r="C26" s="85">
        <f>SUM(C18:C25)</f>
        <v>264220</v>
      </c>
      <c r="D26" s="19">
        <f>SUM(D18:D25)</f>
        <v>39584</v>
      </c>
      <c r="E26" s="19">
        <f>SUM(E18:E25)</f>
        <v>15817.5</v>
      </c>
      <c r="F26" s="19">
        <f>SUM(F18:F25)</f>
        <v>0</v>
      </c>
      <c r="G26" s="85">
        <f>SUM(G18:G25)</f>
        <v>287986.5</v>
      </c>
      <c r="H26" s="19"/>
      <c r="I26" s="85">
        <f>SUM(I18:I25)</f>
        <v>142445</v>
      </c>
      <c r="J26" s="19">
        <f>SUM(J18:J25)</f>
        <v>46334.59</v>
      </c>
      <c r="K26" s="19">
        <f>SUM(K18:K25)</f>
        <v>15521.5</v>
      </c>
      <c r="L26" s="19">
        <f>SUM(L18:L25)</f>
        <v>0</v>
      </c>
      <c r="M26" s="85">
        <f>SUM(M18:M25)</f>
        <v>173258.09</v>
      </c>
      <c r="N26" s="19"/>
      <c r="O26" s="85">
        <f>SUM(O18:O25)</f>
        <v>121775</v>
      </c>
      <c r="P26" s="85">
        <f>SUM(P18:P25)</f>
        <v>114728.41</v>
      </c>
      <c r="R26" s="104">
        <v>2</v>
      </c>
      <c r="S26" s="33"/>
      <c r="T26" s="33"/>
      <c r="U26" s="33"/>
    </row>
    <row r="27" spans="1:22" x14ac:dyDescent="0.2">
      <c r="A27" s="106"/>
      <c r="B27" s="27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87" t="s">
        <v>46</v>
      </c>
      <c r="P27" s="19"/>
      <c r="R27" s="105"/>
      <c r="S27" s="33"/>
      <c r="T27" s="33"/>
      <c r="U27" s="33"/>
    </row>
    <row r="28" spans="1:22" s="5" customFormat="1" ht="24" x14ac:dyDescent="0.2">
      <c r="A28" s="106"/>
      <c r="B28" s="37" t="s">
        <v>31</v>
      </c>
      <c r="C28" s="99">
        <v>0</v>
      </c>
      <c r="D28" s="40">
        <v>0</v>
      </c>
      <c r="E28" s="40">
        <v>0</v>
      </c>
      <c r="F28" s="40">
        <v>0</v>
      </c>
      <c r="G28" s="90">
        <f>C28+D28-E28+F28</f>
        <v>0</v>
      </c>
      <c r="H28" s="20"/>
      <c r="I28" s="99">
        <v>0</v>
      </c>
      <c r="J28" s="12">
        <v>0</v>
      </c>
      <c r="K28" s="12">
        <v>0</v>
      </c>
      <c r="L28" s="12">
        <v>0</v>
      </c>
      <c r="M28" s="90">
        <f t="shared" ref="M28:M38" si="8">SUM(I28+J28-K28+L28)</f>
        <v>0</v>
      </c>
      <c r="N28" s="20"/>
      <c r="O28" s="84">
        <f t="shared" ref="O28:O38" si="9">SUM(C28-I28)</f>
        <v>0</v>
      </c>
      <c r="P28" s="84">
        <f t="shared" ref="P28:P38" si="10">SUM(G28-M28)</f>
        <v>0</v>
      </c>
      <c r="R28" s="50">
        <v>0</v>
      </c>
      <c r="S28" s="39"/>
      <c r="T28" s="33"/>
      <c r="U28" s="39"/>
    </row>
    <row r="29" spans="1:22" s="5" customFormat="1" ht="24" x14ac:dyDescent="0.2">
      <c r="A29" s="106"/>
      <c r="B29" s="37" t="s">
        <v>32</v>
      </c>
      <c r="C29" s="99">
        <v>0</v>
      </c>
      <c r="D29" s="40">
        <v>0</v>
      </c>
      <c r="E29" s="40">
        <v>0</v>
      </c>
      <c r="F29" s="40">
        <v>0</v>
      </c>
      <c r="G29" s="90">
        <f>C29+D29-E29+F29</f>
        <v>0</v>
      </c>
      <c r="H29" s="20"/>
      <c r="I29" s="99">
        <v>0</v>
      </c>
      <c r="J29" s="12">
        <v>0</v>
      </c>
      <c r="K29" s="12">
        <v>0</v>
      </c>
      <c r="L29" s="12">
        <v>0</v>
      </c>
      <c r="M29" s="90">
        <f t="shared" si="8"/>
        <v>0</v>
      </c>
      <c r="N29" s="20"/>
      <c r="O29" s="84">
        <f t="shared" si="9"/>
        <v>0</v>
      </c>
      <c r="P29" s="84">
        <f t="shared" si="10"/>
        <v>0</v>
      </c>
      <c r="R29" s="50">
        <v>2</v>
      </c>
      <c r="S29" s="39"/>
      <c r="T29" s="54">
        <v>3</v>
      </c>
      <c r="U29" s="39"/>
    </row>
    <row r="30" spans="1:22" ht="12.95" customHeight="1" x14ac:dyDescent="0.2">
      <c r="A30" s="106"/>
      <c r="B30" s="44" t="s">
        <v>33</v>
      </c>
      <c r="C30" s="96">
        <v>0</v>
      </c>
      <c r="D30" s="36">
        <v>0</v>
      </c>
      <c r="E30" s="36">
        <v>0</v>
      </c>
      <c r="F30" s="36">
        <v>0</v>
      </c>
      <c r="G30" s="90">
        <f>C30+D30-E30+F30</f>
        <v>0</v>
      </c>
      <c r="H30" s="14"/>
      <c r="I30" s="96">
        <v>0</v>
      </c>
      <c r="J30" s="8">
        <v>0</v>
      </c>
      <c r="K30" s="8">
        <v>0</v>
      </c>
      <c r="L30" s="8">
        <v>0</v>
      </c>
      <c r="M30" s="90">
        <f t="shared" si="8"/>
        <v>0</v>
      </c>
      <c r="N30" s="23"/>
      <c r="O30" s="84">
        <f t="shared" si="9"/>
        <v>0</v>
      </c>
      <c r="P30" s="84">
        <f t="shared" si="10"/>
        <v>0</v>
      </c>
      <c r="R30" s="104">
        <v>0</v>
      </c>
      <c r="S30" s="49"/>
      <c r="T30" s="104">
        <v>4</v>
      </c>
      <c r="U30" s="33"/>
    </row>
    <row r="31" spans="1:22" ht="12.95" customHeight="1" x14ac:dyDescent="0.2">
      <c r="A31" s="106"/>
      <c r="B31" s="43" t="s">
        <v>34</v>
      </c>
      <c r="C31" s="95">
        <v>0</v>
      </c>
      <c r="D31" s="34">
        <v>0</v>
      </c>
      <c r="E31" s="34">
        <v>0</v>
      </c>
      <c r="F31" s="34">
        <v>0</v>
      </c>
      <c r="G31" s="88">
        <f>C31+D31-E31+F31</f>
        <v>0</v>
      </c>
      <c r="H31" s="14"/>
      <c r="I31" s="96">
        <v>0</v>
      </c>
      <c r="J31" s="8">
        <v>0</v>
      </c>
      <c r="K31" s="8">
        <v>0</v>
      </c>
      <c r="L31" s="8">
        <v>0</v>
      </c>
      <c r="M31" s="88">
        <f t="shared" si="8"/>
        <v>0</v>
      </c>
      <c r="N31" s="23"/>
      <c r="O31" s="81">
        <f t="shared" si="9"/>
        <v>0</v>
      </c>
      <c r="P31" s="81">
        <f t="shared" si="10"/>
        <v>0</v>
      </c>
      <c r="R31" s="105"/>
      <c r="S31" s="49"/>
      <c r="T31" s="105"/>
      <c r="U31" s="33"/>
    </row>
    <row r="32" spans="1:22" ht="24" customHeight="1" x14ac:dyDescent="0.2">
      <c r="A32" s="106"/>
      <c r="B32" s="43" t="s">
        <v>35</v>
      </c>
      <c r="C32" s="96">
        <v>0</v>
      </c>
      <c r="D32" s="9">
        <v>0</v>
      </c>
      <c r="E32" s="9">
        <v>0</v>
      </c>
      <c r="F32" s="9">
        <v>0</v>
      </c>
      <c r="G32" s="88">
        <f t="shared" ref="G32:G38" si="11">C32+D32-E32+F32</f>
        <v>0</v>
      </c>
      <c r="H32" s="14"/>
      <c r="I32" s="96">
        <v>0</v>
      </c>
      <c r="J32" s="8">
        <v>0</v>
      </c>
      <c r="K32" s="8">
        <v>0</v>
      </c>
      <c r="L32" s="8">
        <v>0</v>
      </c>
      <c r="M32" s="88">
        <f t="shared" si="8"/>
        <v>0</v>
      </c>
      <c r="N32" s="23"/>
      <c r="O32" s="81">
        <f t="shared" si="9"/>
        <v>0</v>
      </c>
      <c r="P32" s="81">
        <f t="shared" si="10"/>
        <v>0</v>
      </c>
      <c r="R32" s="50">
        <v>3</v>
      </c>
      <c r="S32" s="49"/>
      <c r="T32" s="50">
        <v>1</v>
      </c>
      <c r="U32" s="33"/>
    </row>
    <row r="33" spans="1:21" ht="12.95" customHeight="1" x14ac:dyDescent="0.2">
      <c r="A33" s="106"/>
      <c r="B33" s="43" t="s">
        <v>36</v>
      </c>
      <c r="C33" s="96">
        <v>0</v>
      </c>
      <c r="D33" s="9">
        <v>0</v>
      </c>
      <c r="E33" s="9">
        <v>0</v>
      </c>
      <c r="F33" s="9">
        <v>0</v>
      </c>
      <c r="G33" s="88">
        <f t="shared" si="11"/>
        <v>0</v>
      </c>
      <c r="H33" s="14"/>
      <c r="I33" s="96">
        <v>0</v>
      </c>
      <c r="J33" s="8">
        <v>0</v>
      </c>
      <c r="K33" s="8">
        <v>0</v>
      </c>
      <c r="L33" s="8">
        <v>0</v>
      </c>
      <c r="M33" s="88">
        <f t="shared" si="8"/>
        <v>0</v>
      </c>
      <c r="N33" s="23"/>
      <c r="O33" s="81">
        <f t="shared" si="9"/>
        <v>0</v>
      </c>
      <c r="P33" s="81">
        <f t="shared" si="10"/>
        <v>0</v>
      </c>
      <c r="R33" s="104">
        <v>7</v>
      </c>
      <c r="S33" s="49"/>
      <c r="T33" s="104">
        <v>0</v>
      </c>
      <c r="U33" s="33"/>
    </row>
    <row r="34" spans="1:21" ht="12.95" customHeight="1" x14ac:dyDescent="0.2">
      <c r="A34" s="106"/>
      <c r="B34" s="43" t="s">
        <v>37</v>
      </c>
      <c r="C34" s="96">
        <v>0</v>
      </c>
      <c r="D34" s="9">
        <v>0</v>
      </c>
      <c r="E34" s="9">
        <v>0</v>
      </c>
      <c r="F34" s="9">
        <v>0</v>
      </c>
      <c r="G34" s="88">
        <f t="shared" si="11"/>
        <v>0</v>
      </c>
      <c r="H34" s="14"/>
      <c r="I34" s="96">
        <v>0</v>
      </c>
      <c r="J34" s="8">
        <v>0</v>
      </c>
      <c r="K34" s="8">
        <v>0</v>
      </c>
      <c r="L34" s="8">
        <v>0</v>
      </c>
      <c r="M34" s="88">
        <f>SUM(I34+J34-K34+L34)</f>
        <v>0</v>
      </c>
      <c r="N34" s="23"/>
      <c r="O34" s="81">
        <f t="shared" si="9"/>
        <v>0</v>
      </c>
      <c r="P34" s="81">
        <f t="shared" si="10"/>
        <v>0</v>
      </c>
      <c r="R34" s="105"/>
      <c r="S34" s="49"/>
      <c r="T34" s="105"/>
      <c r="U34" s="33"/>
    </row>
    <row r="35" spans="1:21" ht="24" customHeight="1" x14ac:dyDescent="0.2">
      <c r="A35" s="106"/>
      <c r="B35" s="43" t="s">
        <v>38</v>
      </c>
      <c r="C35" s="96">
        <v>0</v>
      </c>
      <c r="D35" s="9">
        <v>0</v>
      </c>
      <c r="E35" s="9">
        <v>0</v>
      </c>
      <c r="F35" s="9">
        <v>0</v>
      </c>
      <c r="G35" s="88">
        <f t="shared" si="11"/>
        <v>0</v>
      </c>
      <c r="H35" s="14"/>
      <c r="I35" s="96">
        <v>0</v>
      </c>
      <c r="J35" s="8">
        <v>0</v>
      </c>
      <c r="K35" s="8">
        <v>0</v>
      </c>
      <c r="L35" s="8">
        <v>0</v>
      </c>
      <c r="M35" s="88">
        <f>SUM(I35+J35-K35+L35)</f>
        <v>0</v>
      </c>
      <c r="N35" s="23"/>
      <c r="O35" s="81">
        <f t="shared" si="9"/>
        <v>0</v>
      </c>
      <c r="P35" s="81">
        <f t="shared" si="10"/>
        <v>0</v>
      </c>
      <c r="R35" s="50">
        <v>7</v>
      </c>
      <c r="S35" s="49"/>
      <c r="T35" s="50">
        <v>4</v>
      </c>
      <c r="U35" s="33"/>
    </row>
    <row r="36" spans="1:21" ht="12.95" customHeight="1" x14ac:dyDescent="0.2">
      <c r="A36" s="106"/>
      <c r="B36" s="43" t="s">
        <v>39</v>
      </c>
      <c r="C36" s="96">
        <v>0</v>
      </c>
      <c r="D36" s="9">
        <v>0</v>
      </c>
      <c r="E36" s="9">
        <v>0</v>
      </c>
      <c r="F36" s="9">
        <v>0</v>
      </c>
      <c r="G36" s="88">
        <f t="shared" si="11"/>
        <v>0</v>
      </c>
      <c r="H36" s="14"/>
      <c r="I36" s="96">
        <v>0</v>
      </c>
      <c r="J36" s="8">
        <v>0</v>
      </c>
      <c r="K36" s="8">
        <v>0</v>
      </c>
      <c r="L36" s="8">
        <v>0</v>
      </c>
      <c r="M36" s="88">
        <f>SUM(I36+J36-K36+L36)</f>
        <v>0</v>
      </c>
      <c r="N36" s="23"/>
      <c r="O36" s="81">
        <f t="shared" si="9"/>
        <v>0</v>
      </c>
      <c r="P36" s="81">
        <f t="shared" si="10"/>
        <v>0</v>
      </c>
      <c r="R36" s="104">
        <v>2</v>
      </c>
      <c r="S36" s="49"/>
      <c r="T36" s="104">
        <v>6</v>
      </c>
      <c r="U36" s="33"/>
    </row>
    <row r="37" spans="1:21" ht="12.95" customHeight="1" x14ac:dyDescent="0.2">
      <c r="A37" s="106"/>
      <c r="B37" s="43" t="s">
        <v>28</v>
      </c>
      <c r="C37" s="96">
        <v>0</v>
      </c>
      <c r="D37" s="9">
        <v>0</v>
      </c>
      <c r="E37" s="9">
        <v>0</v>
      </c>
      <c r="F37" s="9">
        <v>0</v>
      </c>
      <c r="G37" s="88">
        <f t="shared" si="11"/>
        <v>0</v>
      </c>
      <c r="H37" s="14"/>
      <c r="I37" s="96">
        <v>0</v>
      </c>
      <c r="J37" s="8">
        <v>0</v>
      </c>
      <c r="K37" s="8">
        <v>0</v>
      </c>
      <c r="L37" s="8">
        <v>0</v>
      </c>
      <c r="M37" s="88">
        <f t="shared" si="8"/>
        <v>0</v>
      </c>
      <c r="N37" s="23"/>
      <c r="O37" s="81">
        <f t="shared" si="9"/>
        <v>0</v>
      </c>
      <c r="P37" s="81">
        <f t="shared" si="10"/>
        <v>0</v>
      </c>
      <c r="R37" s="105"/>
      <c r="S37" s="49"/>
      <c r="T37" s="105"/>
      <c r="U37" s="33"/>
    </row>
    <row r="38" spans="1:21" ht="12.95" customHeight="1" x14ac:dyDescent="0.2">
      <c r="A38" s="106"/>
      <c r="B38" s="43" t="s">
        <v>29</v>
      </c>
      <c r="C38" s="97">
        <v>0</v>
      </c>
      <c r="D38" s="10">
        <v>0</v>
      </c>
      <c r="E38" s="10">
        <v>0</v>
      </c>
      <c r="F38" s="10">
        <v>0</v>
      </c>
      <c r="G38" s="89">
        <f t="shared" si="11"/>
        <v>0</v>
      </c>
      <c r="H38" s="14"/>
      <c r="I38" s="97">
        <v>0</v>
      </c>
      <c r="J38" s="11">
        <v>0</v>
      </c>
      <c r="K38" s="11">
        <v>0</v>
      </c>
      <c r="L38" s="11">
        <v>0</v>
      </c>
      <c r="M38" s="89">
        <f t="shared" si="8"/>
        <v>0</v>
      </c>
      <c r="N38" s="23"/>
      <c r="O38" s="82">
        <f t="shared" si="9"/>
        <v>0</v>
      </c>
      <c r="P38" s="82">
        <f t="shared" si="10"/>
        <v>0</v>
      </c>
      <c r="R38" s="104">
        <v>6</v>
      </c>
      <c r="S38" s="49"/>
      <c r="T38" s="104">
        <v>1</v>
      </c>
      <c r="U38" s="33"/>
    </row>
    <row r="39" spans="1:21" ht="15" customHeight="1" x14ac:dyDescent="0.2">
      <c r="A39" s="106"/>
      <c r="B39" s="27" t="s">
        <v>22</v>
      </c>
      <c r="C39" s="85">
        <f>SUM(C28:C38)</f>
        <v>0</v>
      </c>
      <c r="D39" s="19">
        <f>SUM(D28:D38)</f>
        <v>0</v>
      </c>
      <c r="E39" s="19">
        <f>SUM(E28:E38)</f>
        <v>0</v>
      </c>
      <c r="F39" s="19">
        <f>SUM(F28:F38)</f>
        <v>0</v>
      </c>
      <c r="G39" s="85">
        <f>SUM(G28:G38)</f>
        <v>0</v>
      </c>
      <c r="H39" s="19"/>
      <c r="I39" s="85">
        <f>SUM(I28:I38)</f>
        <v>0</v>
      </c>
      <c r="J39" s="19">
        <f>SUM(J28:J38)</f>
        <v>0</v>
      </c>
      <c r="K39" s="19">
        <f>SUM(K28:K38)</f>
        <v>0</v>
      </c>
      <c r="L39" s="19">
        <f>SUM(L28:L38)</f>
        <v>0</v>
      </c>
      <c r="M39" s="85">
        <f>SUM(M28:M38)</f>
        <v>0</v>
      </c>
      <c r="N39" s="19"/>
      <c r="O39" s="85">
        <f>SUM(O28:O38)</f>
        <v>0</v>
      </c>
      <c r="P39" s="85">
        <f>SUM(P28:P38)</f>
        <v>0</v>
      </c>
      <c r="R39" s="105"/>
      <c r="S39" s="49"/>
      <c r="T39" s="105"/>
      <c r="U39" s="33"/>
    </row>
    <row r="40" spans="1:21" ht="12.95" customHeight="1" x14ac:dyDescent="0.2">
      <c r="A40" s="106"/>
      <c r="B40" s="2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81"/>
      <c r="R40" s="104">
        <v>0</v>
      </c>
      <c r="S40" s="49"/>
      <c r="T40" s="104">
        <v>5</v>
      </c>
      <c r="U40" s="33"/>
    </row>
    <row r="41" spans="1:21" s="6" customFormat="1" ht="13.5" customHeight="1" thickBot="1" x14ac:dyDescent="0.25">
      <c r="A41" s="106"/>
      <c r="B41" s="29" t="s">
        <v>23</v>
      </c>
      <c r="C41" s="86">
        <f>C16+C26+C39</f>
        <v>5115371</v>
      </c>
      <c r="D41" s="21">
        <f>D16+D26+D39</f>
        <v>39584</v>
      </c>
      <c r="E41" s="21">
        <f>E16+E26+E39</f>
        <v>15817.5</v>
      </c>
      <c r="F41" s="21">
        <f>F16+F26+F39</f>
        <v>0</v>
      </c>
      <c r="G41" s="86">
        <f>G16+G26+G39</f>
        <v>5139137.5</v>
      </c>
      <c r="H41" s="19"/>
      <c r="I41" s="86">
        <f>I16+I26+I39</f>
        <v>4988260</v>
      </c>
      <c r="J41" s="21">
        <f>J16+J26+J39</f>
        <v>47560.57</v>
      </c>
      <c r="K41" s="21">
        <f>K16+K26+K39</f>
        <v>15521.5</v>
      </c>
      <c r="L41" s="21">
        <f>L16+L26+L39</f>
        <v>0</v>
      </c>
      <c r="M41" s="86">
        <f>M16+M26+M39</f>
        <v>5020299.07</v>
      </c>
      <c r="N41" s="19"/>
      <c r="O41" s="86">
        <f>O16+O26+O39</f>
        <v>127111</v>
      </c>
      <c r="P41" s="86">
        <f>P16+P26+P39</f>
        <v>118838.43000000001</v>
      </c>
      <c r="R41" s="105"/>
      <c r="S41" s="49"/>
      <c r="T41" s="105"/>
      <c r="U41" s="41"/>
    </row>
    <row r="42" spans="1:21" ht="12.95" customHeight="1" thickTop="1" x14ac:dyDescent="0.2">
      <c r="A42" s="106"/>
      <c r="N42" s="14"/>
      <c r="O42" s="87" t="s">
        <v>46</v>
      </c>
    </row>
    <row r="43" spans="1:21" ht="12" customHeight="1" x14ac:dyDescent="0.2">
      <c r="A43" s="106"/>
    </row>
    <row r="44" spans="1:21" ht="12" customHeight="1" x14ac:dyDescent="0.2">
      <c r="A44" s="106"/>
      <c r="J44" s="91" t="s">
        <v>47</v>
      </c>
    </row>
    <row r="47" spans="1:21" x14ac:dyDescent="0.2">
      <c r="B47" s="80" t="s">
        <v>45</v>
      </c>
    </row>
    <row r="48" spans="1:21" x14ac:dyDescent="0.2">
      <c r="B48" s="94" t="s">
        <v>48</v>
      </c>
    </row>
    <row r="49" spans="2:2" x14ac:dyDescent="0.2">
      <c r="B49" s="78" t="s">
        <v>49</v>
      </c>
    </row>
    <row r="50" spans="2:2" x14ac:dyDescent="0.2">
      <c r="B50" s="79" t="s">
        <v>50</v>
      </c>
    </row>
  </sheetData>
  <sheetProtection formatColumns="0"/>
  <mergeCells count="20">
    <mergeCell ref="R40:R41"/>
    <mergeCell ref="T40:T41"/>
    <mergeCell ref="R30:R31"/>
    <mergeCell ref="T30:T31"/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44"/>
  <sheetViews>
    <sheetView showGridLines="0" tabSelected="1" topLeftCell="A9" zoomScale="90" zoomScaleNormal="90" zoomScaleSheetLayoutView="100" workbookViewId="0">
      <selection activeCell="J23" sqref="J23"/>
    </sheetView>
  </sheetViews>
  <sheetFormatPr defaultColWidth="9.140625" defaultRowHeight="12" x14ac:dyDescent="0.2"/>
  <cols>
    <col min="1" max="1" width="4.1406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106">
        <v>11</v>
      </c>
      <c r="B1" s="107" t="s">
        <v>43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R1" s="108"/>
      <c r="S1"/>
      <c r="T1" s="110" t="s">
        <v>42</v>
      </c>
      <c r="U1" s="32"/>
    </row>
    <row r="2" spans="1:21" s="7" customFormat="1" ht="13.5" customHeight="1" x14ac:dyDescent="0.25">
      <c r="A2" s="106"/>
      <c r="B2" s="111" t="s">
        <v>24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R2" s="109"/>
      <c r="S2"/>
      <c r="T2" s="110"/>
      <c r="U2" s="32"/>
    </row>
    <row r="3" spans="1:21" s="7" customFormat="1" ht="13.5" customHeight="1" x14ac:dyDescent="0.25">
      <c r="A3" s="106"/>
      <c r="B3" s="112" t="s">
        <v>44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R3" s="109"/>
      <c r="S3"/>
      <c r="T3" s="110"/>
      <c r="U3" s="32"/>
    </row>
    <row r="4" spans="1:21" ht="12.95" customHeight="1" x14ac:dyDescent="0.2">
      <c r="A4" s="106"/>
      <c r="B4" s="23"/>
      <c r="C4" s="14"/>
      <c r="D4" s="14"/>
      <c r="E4" s="14"/>
      <c r="F4" s="24"/>
      <c r="G4" s="14"/>
      <c r="H4" s="14"/>
      <c r="I4" s="14"/>
      <c r="J4" s="14"/>
      <c r="K4" s="14"/>
      <c r="L4" s="14"/>
      <c r="M4" s="14"/>
      <c r="N4" s="14"/>
      <c r="O4" s="14"/>
      <c r="P4" s="14"/>
      <c r="R4" s="109"/>
      <c r="S4"/>
      <c r="T4" s="110"/>
      <c r="U4" s="33"/>
    </row>
    <row r="5" spans="1:21" ht="12.95" customHeight="1" x14ac:dyDescent="0.2">
      <c r="A5" s="106"/>
      <c r="B5" s="25"/>
      <c r="C5" s="113" t="s">
        <v>30</v>
      </c>
      <c r="D5" s="114"/>
      <c r="E5" s="114"/>
      <c r="F5" s="114"/>
      <c r="G5" s="114"/>
      <c r="H5" s="26"/>
      <c r="I5" s="113" t="s">
        <v>7</v>
      </c>
      <c r="J5" s="113"/>
      <c r="K5" s="113"/>
      <c r="L5" s="113"/>
      <c r="M5" s="113"/>
      <c r="N5" s="26"/>
      <c r="O5" s="113" t="s">
        <v>5</v>
      </c>
      <c r="P5" s="114"/>
      <c r="R5" s="109"/>
      <c r="S5"/>
      <c r="T5" s="110"/>
      <c r="U5" s="33"/>
    </row>
    <row r="6" spans="1:21" ht="12.95" customHeight="1" x14ac:dyDescent="0.2">
      <c r="A6" s="106"/>
      <c r="B6" s="30" t="s">
        <v>6</v>
      </c>
      <c r="C6" s="42">
        <v>43101</v>
      </c>
      <c r="D6" s="3" t="s">
        <v>0</v>
      </c>
      <c r="E6" s="3" t="s">
        <v>1</v>
      </c>
      <c r="F6" s="3" t="s">
        <v>2</v>
      </c>
      <c r="G6" s="22" t="str">
        <f>B3</f>
        <v>30.9.2018</v>
      </c>
      <c r="H6" s="26"/>
      <c r="I6" s="42">
        <f>C6</f>
        <v>43101</v>
      </c>
      <c r="J6" s="3" t="s">
        <v>0</v>
      </c>
      <c r="K6" s="3" t="s">
        <v>1</v>
      </c>
      <c r="L6" s="3" t="s">
        <v>2</v>
      </c>
      <c r="M6" s="22" t="str">
        <f>G6</f>
        <v>30.9.2018</v>
      </c>
      <c r="N6" s="26"/>
      <c r="O6" s="22">
        <v>43100</v>
      </c>
      <c r="P6" s="22" t="str">
        <f>M6</f>
        <v>30.9.2018</v>
      </c>
      <c r="R6" s="109"/>
      <c r="S6"/>
      <c r="T6" s="110"/>
      <c r="U6" s="33"/>
    </row>
    <row r="7" spans="1:21" ht="12.95" customHeight="1" x14ac:dyDescent="0.2">
      <c r="A7" s="106"/>
      <c r="B7" s="25"/>
      <c r="C7" s="26"/>
      <c r="D7" s="26"/>
      <c r="E7" s="26"/>
      <c r="F7" s="26"/>
      <c r="G7" s="26"/>
      <c r="H7" s="26"/>
      <c r="I7" s="26"/>
      <c r="J7" s="26" t="s">
        <v>3</v>
      </c>
      <c r="K7" s="26"/>
      <c r="L7" s="26" t="s">
        <v>3</v>
      </c>
      <c r="M7" s="26"/>
      <c r="N7" s="26"/>
      <c r="O7" s="26"/>
      <c r="P7" s="26"/>
      <c r="R7" s="45"/>
      <c r="S7"/>
      <c r="T7" s="110"/>
      <c r="U7" s="33"/>
    </row>
    <row r="8" spans="1:21" ht="12.95" customHeight="1" x14ac:dyDescent="0.2">
      <c r="A8" s="106"/>
      <c r="B8" s="25"/>
      <c r="C8" s="102" t="s">
        <v>25</v>
      </c>
      <c r="D8" s="102" t="s">
        <v>25</v>
      </c>
      <c r="E8" s="102" t="s">
        <v>25</v>
      </c>
      <c r="F8" s="102" t="s">
        <v>25</v>
      </c>
      <c r="G8" s="102" t="s">
        <v>25</v>
      </c>
      <c r="H8" s="26"/>
      <c r="I8" s="102" t="s">
        <v>25</v>
      </c>
      <c r="J8" s="102" t="s">
        <v>25</v>
      </c>
      <c r="K8" s="102" t="s">
        <v>25</v>
      </c>
      <c r="L8" s="102" t="s">
        <v>25</v>
      </c>
      <c r="M8" s="102" t="s">
        <v>25</v>
      </c>
      <c r="N8" s="26"/>
      <c r="O8" s="102" t="s">
        <v>25</v>
      </c>
      <c r="P8" s="102" t="s">
        <v>25</v>
      </c>
      <c r="R8" s="45"/>
      <c r="S8"/>
      <c r="T8" s="110"/>
      <c r="U8" s="33"/>
    </row>
    <row r="9" spans="1:21" ht="12.95" customHeight="1" x14ac:dyDescent="0.2">
      <c r="A9" s="106"/>
      <c r="B9" s="28" t="s">
        <v>9</v>
      </c>
      <c r="C9" s="57">
        <v>0</v>
      </c>
      <c r="D9" s="57">
        <v>0</v>
      </c>
      <c r="E9" s="57">
        <v>0</v>
      </c>
      <c r="F9" s="57">
        <v>0</v>
      </c>
      <c r="G9" s="63">
        <f>C9+D9-E9+F9</f>
        <v>0</v>
      </c>
      <c r="H9" s="64"/>
      <c r="I9" s="57">
        <v>0</v>
      </c>
      <c r="J9" s="57">
        <v>0</v>
      </c>
      <c r="K9" s="57">
        <v>0</v>
      </c>
      <c r="L9" s="57">
        <v>0</v>
      </c>
      <c r="M9" s="63">
        <f t="shared" ref="M9:M15" si="0">SUM(I9+J9-K9+L9)</f>
        <v>0</v>
      </c>
      <c r="N9" s="63"/>
      <c r="O9" s="63">
        <f t="shared" ref="O9:O15" si="1">SUM(C9-I9)</f>
        <v>0</v>
      </c>
      <c r="P9" s="65">
        <f t="shared" ref="P9:P15" si="2">SUM(G9-M9)</f>
        <v>0</v>
      </c>
      <c r="R9" s="45"/>
      <c r="S9"/>
      <c r="T9" s="110"/>
      <c r="U9" s="33"/>
    </row>
    <row r="10" spans="1:21" ht="15" customHeight="1" x14ac:dyDescent="0.2">
      <c r="A10" s="106"/>
      <c r="B10" s="28" t="s">
        <v>12</v>
      </c>
      <c r="C10" s="57">
        <v>7569</v>
      </c>
      <c r="D10" s="66">
        <v>0</v>
      </c>
      <c r="E10" s="57">
        <v>0</v>
      </c>
      <c r="F10" s="57">
        <v>0</v>
      </c>
      <c r="G10" s="63">
        <f t="shared" ref="G10:G15" si="3">C10+D10-E10+F10</f>
        <v>7569</v>
      </c>
      <c r="H10" s="64"/>
      <c r="I10" s="57">
        <v>3149</v>
      </c>
      <c r="J10" s="66">
        <v>1019.9700000000003</v>
      </c>
      <c r="K10" s="57">
        <v>0</v>
      </c>
      <c r="L10" s="57">
        <v>0</v>
      </c>
      <c r="M10" s="63">
        <f t="shared" si="0"/>
        <v>4168.97</v>
      </c>
      <c r="N10" s="63"/>
      <c r="O10" s="63">
        <f t="shared" si="1"/>
        <v>4420</v>
      </c>
      <c r="P10" s="65">
        <f t="shared" si="2"/>
        <v>3400.0299999999997</v>
      </c>
      <c r="R10" s="45"/>
      <c r="S10"/>
      <c r="T10" s="110"/>
      <c r="U10" s="33"/>
    </row>
    <row r="11" spans="1:21" ht="12.95" customHeight="1" x14ac:dyDescent="0.2">
      <c r="A11" s="106"/>
      <c r="B11" s="28" t="s">
        <v>8</v>
      </c>
      <c r="C11" s="57">
        <v>3559</v>
      </c>
      <c r="D11" s="66">
        <v>0</v>
      </c>
      <c r="E11" s="57">
        <v>0</v>
      </c>
      <c r="F11" s="57">
        <v>0</v>
      </c>
      <c r="G11" s="63">
        <f t="shared" si="3"/>
        <v>3559</v>
      </c>
      <c r="H11" s="64"/>
      <c r="I11" s="57">
        <v>2643</v>
      </c>
      <c r="J11" s="66">
        <v>206.01</v>
      </c>
      <c r="K11" s="57">
        <v>0</v>
      </c>
      <c r="L11" s="57">
        <v>0</v>
      </c>
      <c r="M11" s="63">
        <f t="shared" si="0"/>
        <v>2849.01</v>
      </c>
      <c r="N11" s="63"/>
      <c r="O11" s="63">
        <f t="shared" si="1"/>
        <v>916</v>
      </c>
      <c r="P11" s="65">
        <f t="shared" si="2"/>
        <v>709.98999999999978</v>
      </c>
      <c r="R11" s="45"/>
      <c r="S11"/>
      <c r="T11" s="110"/>
      <c r="U11" s="33"/>
    </row>
    <row r="12" spans="1:21" ht="12.95" customHeight="1" x14ac:dyDescent="0.2">
      <c r="A12" s="106"/>
      <c r="B12" s="28" t="s">
        <v>10</v>
      </c>
      <c r="C12" s="57">
        <v>4840023</v>
      </c>
      <c r="D12" s="57">
        <v>0</v>
      </c>
      <c r="E12" s="57">
        <v>0</v>
      </c>
      <c r="F12" s="57">
        <v>0</v>
      </c>
      <c r="G12" s="63">
        <f t="shared" si="3"/>
        <v>4840023</v>
      </c>
      <c r="H12" s="64"/>
      <c r="I12" s="57">
        <v>4840023</v>
      </c>
      <c r="J12" s="57">
        <v>0</v>
      </c>
      <c r="K12" s="57">
        <v>0</v>
      </c>
      <c r="L12" s="57">
        <v>0</v>
      </c>
      <c r="M12" s="63">
        <f t="shared" si="0"/>
        <v>4840023</v>
      </c>
      <c r="N12" s="63"/>
      <c r="O12" s="63">
        <f t="shared" si="1"/>
        <v>0</v>
      </c>
      <c r="P12" s="65">
        <f t="shared" si="2"/>
        <v>0</v>
      </c>
      <c r="R12" s="45"/>
      <c r="S12"/>
      <c r="T12" s="110"/>
      <c r="U12" s="33"/>
    </row>
    <row r="13" spans="1:21" ht="12.95" customHeight="1" x14ac:dyDescent="0.2">
      <c r="A13" s="106"/>
      <c r="B13" s="28" t="s">
        <v>11</v>
      </c>
      <c r="C13" s="57">
        <v>0</v>
      </c>
      <c r="D13" s="57">
        <v>0</v>
      </c>
      <c r="E13" s="57">
        <v>0</v>
      </c>
      <c r="F13" s="57">
        <v>0</v>
      </c>
      <c r="G13" s="63">
        <f t="shared" si="3"/>
        <v>0</v>
      </c>
      <c r="H13" s="64"/>
      <c r="I13" s="57">
        <v>0</v>
      </c>
      <c r="J13" s="57">
        <v>0</v>
      </c>
      <c r="K13" s="57">
        <v>0</v>
      </c>
      <c r="L13" s="57">
        <v>0</v>
      </c>
      <c r="M13" s="63">
        <f t="shared" si="0"/>
        <v>0</v>
      </c>
      <c r="N13" s="63"/>
      <c r="O13" s="63">
        <f t="shared" si="1"/>
        <v>0</v>
      </c>
      <c r="P13" s="65">
        <f t="shared" si="2"/>
        <v>0</v>
      </c>
      <c r="R13" s="47"/>
      <c r="S13" s="46"/>
      <c r="T13" s="110"/>
      <c r="U13" s="33"/>
    </row>
    <row r="14" spans="1:21" ht="12.95" customHeight="1" x14ac:dyDescent="0.2">
      <c r="A14" s="106"/>
      <c r="B14" s="23" t="s">
        <v>13</v>
      </c>
      <c r="C14" s="66">
        <v>0</v>
      </c>
      <c r="D14" s="66">
        <v>0</v>
      </c>
      <c r="E14" s="66">
        <v>0</v>
      </c>
      <c r="F14" s="66">
        <v>0</v>
      </c>
      <c r="G14" s="63">
        <f t="shared" si="3"/>
        <v>0</v>
      </c>
      <c r="H14" s="65"/>
      <c r="I14" s="66">
        <v>0</v>
      </c>
      <c r="J14" s="57">
        <v>0</v>
      </c>
      <c r="K14" s="57">
        <v>0</v>
      </c>
      <c r="L14" s="57">
        <v>0</v>
      </c>
      <c r="M14" s="63">
        <f t="shared" si="0"/>
        <v>0</v>
      </c>
      <c r="N14" s="67"/>
      <c r="O14" s="65">
        <f t="shared" si="1"/>
        <v>0</v>
      </c>
      <c r="P14" s="65">
        <f t="shared" si="2"/>
        <v>0</v>
      </c>
      <c r="R14" s="45"/>
      <c r="S14"/>
      <c r="T14" s="110"/>
      <c r="U14" s="33"/>
    </row>
    <row r="15" spans="1:21" ht="12.95" customHeight="1" x14ac:dyDescent="0.2">
      <c r="A15" s="106"/>
      <c r="B15" s="23" t="s">
        <v>14</v>
      </c>
      <c r="C15" s="68">
        <v>0</v>
      </c>
      <c r="D15" s="68">
        <v>0</v>
      </c>
      <c r="E15" s="68">
        <v>0</v>
      </c>
      <c r="F15" s="68">
        <v>0</v>
      </c>
      <c r="G15" s="69">
        <f t="shared" si="3"/>
        <v>0</v>
      </c>
      <c r="H15" s="65"/>
      <c r="I15" s="68">
        <v>0</v>
      </c>
      <c r="J15" s="70">
        <v>0</v>
      </c>
      <c r="K15" s="70">
        <v>0</v>
      </c>
      <c r="L15" s="70">
        <v>0</v>
      </c>
      <c r="M15" s="69">
        <f t="shared" si="0"/>
        <v>0</v>
      </c>
      <c r="N15" s="67"/>
      <c r="O15" s="71">
        <f t="shared" si="1"/>
        <v>0</v>
      </c>
      <c r="P15" s="71">
        <f t="shared" si="2"/>
        <v>0</v>
      </c>
      <c r="R15" s="48"/>
      <c r="S15"/>
      <c r="T15" s="110"/>
      <c r="U15" s="33"/>
    </row>
    <row r="16" spans="1:21" ht="15" customHeight="1" x14ac:dyDescent="0.2">
      <c r="A16" s="106"/>
      <c r="B16" s="27" t="s">
        <v>20</v>
      </c>
      <c r="C16" s="16">
        <f>SUM(C9:C15)</f>
        <v>4851151</v>
      </c>
      <c r="D16" s="16">
        <f>SUM(D9:D15)</f>
        <v>0</v>
      </c>
      <c r="E16" s="16">
        <f>SUM(E9:E15)</f>
        <v>0</v>
      </c>
      <c r="F16" s="16">
        <f>SUM(F9:F15)</f>
        <v>0</v>
      </c>
      <c r="G16" s="16">
        <f>SUM(G9:G15)</f>
        <v>4851151</v>
      </c>
      <c r="H16" s="16"/>
      <c r="I16" s="16">
        <f>SUM(I9:I15)</f>
        <v>4845815</v>
      </c>
      <c r="J16" s="16">
        <f>SUM(J9:J15)</f>
        <v>1225.9800000000002</v>
      </c>
      <c r="K16" s="16">
        <f>SUM(K9:K15)</f>
        <v>0</v>
      </c>
      <c r="L16" s="16">
        <f>SUM(L9:L15)</f>
        <v>0</v>
      </c>
      <c r="M16" s="16">
        <f>SUM(M9:M15)</f>
        <v>4847040.9800000004</v>
      </c>
      <c r="N16" s="16"/>
      <c r="O16" s="16">
        <f>SUM(O9:O15)</f>
        <v>5336</v>
      </c>
      <c r="P16" s="16">
        <f>SUM(P9:P15)</f>
        <v>4110.0199999999995</v>
      </c>
      <c r="R16" s="45"/>
      <c r="S16"/>
      <c r="T16" s="110"/>
      <c r="U16" s="33"/>
    </row>
    <row r="17" spans="1:22" ht="12.95" customHeight="1" x14ac:dyDescent="0.2">
      <c r="A17" s="106"/>
      <c r="B17" s="2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R17" s="45"/>
      <c r="S17"/>
      <c r="T17" s="110"/>
      <c r="U17" s="33"/>
    </row>
    <row r="18" spans="1:22" ht="12.95" customHeight="1" x14ac:dyDescent="0.2">
      <c r="A18" s="106"/>
      <c r="B18" s="28" t="s">
        <v>4</v>
      </c>
      <c r="C18" s="57">
        <v>0</v>
      </c>
      <c r="D18" s="57">
        <v>0</v>
      </c>
      <c r="E18" s="57">
        <v>0</v>
      </c>
      <c r="F18" s="57">
        <v>0</v>
      </c>
      <c r="G18" s="63">
        <f t="shared" ref="G18:G25" si="4">C18+D18-E18+F18</f>
        <v>0</v>
      </c>
      <c r="H18" s="63"/>
      <c r="I18" s="57">
        <v>0</v>
      </c>
      <c r="J18" s="57">
        <v>0</v>
      </c>
      <c r="K18" s="57">
        <v>0</v>
      </c>
      <c r="L18" s="57">
        <v>0</v>
      </c>
      <c r="M18" s="63">
        <f t="shared" ref="M18:M25" si="5">SUM(I18+J18-K18+L18)</f>
        <v>0</v>
      </c>
      <c r="N18" s="63"/>
      <c r="O18" s="65">
        <f t="shared" ref="O18:O25" si="6">SUM(C18-I18)</f>
        <v>0</v>
      </c>
      <c r="P18" s="65">
        <f t="shared" ref="P18:P25" si="7">SUM(G18-M18)</f>
        <v>0</v>
      </c>
      <c r="R18" s="45"/>
      <c r="S18"/>
      <c r="T18" s="110"/>
      <c r="U18" s="33"/>
      <c r="V18" s="61"/>
    </row>
    <row r="19" spans="1:22" ht="12.95" customHeight="1" x14ac:dyDescent="0.2">
      <c r="A19" s="106"/>
      <c r="B19" s="23" t="s">
        <v>15</v>
      </c>
      <c r="C19" s="66">
        <v>0</v>
      </c>
      <c r="D19" s="66">
        <v>0</v>
      </c>
      <c r="E19" s="66">
        <v>0</v>
      </c>
      <c r="F19" s="66">
        <v>0</v>
      </c>
      <c r="G19" s="63">
        <f t="shared" si="4"/>
        <v>0</v>
      </c>
      <c r="H19" s="65"/>
      <c r="I19" s="66">
        <v>0</v>
      </c>
      <c r="J19" s="66">
        <v>0</v>
      </c>
      <c r="K19" s="72">
        <v>0</v>
      </c>
      <c r="L19" s="66">
        <v>0</v>
      </c>
      <c r="M19" s="63">
        <f t="shared" si="5"/>
        <v>0</v>
      </c>
      <c r="N19" s="65"/>
      <c r="O19" s="65">
        <f t="shared" si="6"/>
        <v>0</v>
      </c>
      <c r="P19" s="65">
        <f t="shared" si="7"/>
        <v>0</v>
      </c>
      <c r="R19" s="47"/>
      <c r="S19" s="46"/>
      <c r="T19" s="47"/>
      <c r="U19" s="33"/>
      <c r="V19" s="62"/>
    </row>
    <row r="20" spans="1:22" s="5" customFormat="1" ht="12" customHeight="1" x14ac:dyDescent="0.2">
      <c r="A20" s="106"/>
      <c r="B20" s="31" t="s">
        <v>17</v>
      </c>
      <c r="C20" s="73">
        <v>87562</v>
      </c>
      <c r="D20" s="66">
        <v>5944</v>
      </c>
      <c r="E20" s="73">
        <v>0</v>
      </c>
      <c r="F20" s="73">
        <v>0</v>
      </c>
      <c r="G20" s="74">
        <f>C20+D20-E20+F20</f>
        <v>93506</v>
      </c>
      <c r="H20" s="75"/>
      <c r="I20" s="73">
        <v>36992</v>
      </c>
      <c r="J20" s="66">
        <v>15962.119999999995</v>
      </c>
      <c r="K20" s="73">
        <v>0</v>
      </c>
      <c r="L20" s="73">
        <v>0</v>
      </c>
      <c r="M20" s="74">
        <f>SUM(I20+J20-K20+L20)</f>
        <v>52954.119999999995</v>
      </c>
      <c r="N20" s="75"/>
      <c r="O20" s="75">
        <f t="shared" si="6"/>
        <v>50570</v>
      </c>
      <c r="P20" s="75">
        <f t="shared" si="7"/>
        <v>40551.880000000005</v>
      </c>
      <c r="R20" s="39"/>
      <c r="S20" s="39"/>
      <c r="T20" s="39"/>
      <c r="U20" s="59"/>
    </row>
    <row r="21" spans="1:22" s="5" customFormat="1" ht="12" customHeight="1" x14ac:dyDescent="0.2">
      <c r="A21" s="106"/>
      <c r="B21" s="31" t="s">
        <v>26</v>
      </c>
      <c r="C21" s="66">
        <v>0</v>
      </c>
      <c r="D21" s="66">
        <v>0</v>
      </c>
      <c r="E21" s="66">
        <v>0</v>
      </c>
      <c r="F21" s="66">
        <v>0</v>
      </c>
      <c r="G21" s="63">
        <f t="shared" si="4"/>
        <v>0</v>
      </c>
      <c r="H21" s="65"/>
      <c r="I21" s="66">
        <v>0</v>
      </c>
      <c r="J21" s="57">
        <v>0</v>
      </c>
      <c r="K21" s="57">
        <v>0</v>
      </c>
      <c r="L21" s="57">
        <v>0</v>
      </c>
      <c r="M21" s="63">
        <f t="shared" si="5"/>
        <v>0</v>
      </c>
      <c r="N21" s="67"/>
      <c r="O21" s="65">
        <f t="shared" si="6"/>
        <v>0</v>
      </c>
      <c r="P21" s="65">
        <f t="shared" si="7"/>
        <v>0</v>
      </c>
      <c r="R21" s="39"/>
      <c r="S21" s="39"/>
      <c r="T21" s="39"/>
      <c r="U21" s="59"/>
    </row>
    <row r="22" spans="1:22" s="5" customFormat="1" ht="12" customHeight="1" x14ac:dyDescent="0.2">
      <c r="A22" s="106"/>
      <c r="B22" s="31" t="s">
        <v>27</v>
      </c>
      <c r="C22" s="66">
        <v>0</v>
      </c>
      <c r="D22" s="66">
        <v>0</v>
      </c>
      <c r="E22" s="66">
        <v>0</v>
      </c>
      <c r="F22" s="66">
        <v>0</v>
      </c>
      <c r="G22" s="63">
        <f t="shared" si="4"/>
        <v>0</v>
      </c>
      <c r="H22" s="65"/>
      <c r="I22" s="66">
        <v>0</v>
      </c>
      <c r="J22" s="66">
        <v>0</v>
      </c>
      <c r="K22" s="57">
        <v>0</v>
      </c>
      <c r="L22" s="57">
        <v>0</v>
      </c>
      <c r="M22" s="63">
        <f t="shared" si="5"/>
        <v>0</v>
      </c>
      <c r="N22" s="67"/>
      <c r="O22" s="65">
        <f t="shared" si="6"/>
        <v>0</v>
      </c>
      <c r="P22" s="65">
        <f t="shared" si="7"/>
        <v>0</v>
      </c>
      <c r="R22" s="39"/>
      <c r="S22" s="39"/>
      <c r="T22" s="39"/>
      <c r="U22" s="59"/>
    </row>
    <row r="23" spans="1:22" ht="21" x14ac:dyDescent="0.2">
      <c r="A23" s="106"/>
      <c r="B23" s="23" t="s">
        <v>16</v>
      </c>
      <c r="C23" s="66">
        <v>158242</v>
      </c>
      <c r="D23" s="66">
        <v>33640</v>
      </c>
      <c r="E23" s="66">
        <v>15817.5</v>
      </c>
      <c r="F23" s="66">
        <v>18416</v>
      </c>
      <c r="G23" s="63">
        <f t="shared" si="4"/>
        <v>194480.5</v>
      </c>
      <c r="H23" s="65"/>
      <c r="I23" s="66">
        <v>105453</v>
      </c>
      <c r="J23" s="66">
        <v>30372.47</v>
      </c>
      <c r="K23" s="57">
        <v>15521.5</v>
      </c>
      <c r="L23" s="57">
        <v>0</v>
      </c>
      <c r="M23" s="63">
        <f t="shared" si="5"/>
        <v>120303.97</v>
      </c>
      <c r="N23" s="67"/>
      <c r="O23" s="65">
        <f t="shared" si="6"/>
        <v>52789</v>
      </c>
      <c r="P23" s="65">
        <f t="shared" si="7"/>
        <v>74176.53</v>
      </c>
      <c r="R23" s="101" t="s">
        <v>40</v>
      </c>
      <c r="S23" s="33"/>
      <c r="T23" s="101" t="s">
        <v>41</v>
      </c>
      <c r="U23" s="60"/>
    </row>
    <row r="24" spans="1:22" ht="12" customHeight="1" x14ac:dyDescent="0.2">
      <c r="A24" s="106"/>
      <c r="B24" s="23" t="s">
        <v>18</v>
      </c>
      <c r="C24" s="66">
        <v>0</v>
      </c>
      <c r="D24" s="66">
        <v>0</v>
      </c>
      <c r="E24" s="66">
        <v>0</v>
      </c>
      <c r="F24" s="66">
        <v>0</v>
      </c>
      <c r="G24" s="63">
        <f t="shared" si="4"/>
        <v>0</v>
      </c>
      <c r="H24" s="65"/>
      <c r="I24" s="66">
        <v>0</v>
      </c>
      <c r="J24" s="57">
        <v>0</v>
      </c>
      <c r="K24" s="57">
        <v>0</v>
      </c>
      <c r="L24" s="57">
        <v>0</v>
      </c>
      <c r="M24" s="63">
        <f t="shared" si="5"/>
        <v>0</v>
      </c>
      <c r="N24" s="67"/>
      <c r="O24" s="65">
        <f t="shared" si="6"/>
        <v>0</v>
      </c>
      <c r="P24" s="65">
        <f t="shared" si="7"/>
        <v>0</v>
      </c>
      <c r="R24" s="33"/>
      <c r="S24" s="33"/>
      <c r="T24" s="33"/>
      <c r="U24" s="33"/>
    </row>
    <row r="25" spans="1:22" ht="12" customHeight="1" x14ac:dyDescent="0.2">
      <c r="A25" s="106"/>
      <c r="B25" s="23" t="s">
        <v>19</v>
      </c>
      <c r="C25" s="68">
        <v>18416</v>
      </c>
      <c r="D25" s="68">
        <v>0</v>
      </c>
      <c r="E25" s="68">
        <v>0</v>
      </c>
      <c r="F25" s="68">
        <v>-18416</v>
      </c>
      <c r="G25" s="69">
        <f t="shared" si="4"/>
        <v>0</v>
      </c>
      <c r="H25" s="65"/>
      <c r="I25" s="68">
        <v>0</v>
      </c>
      <c r="J25" s="70">
        <v>0</v>
      </c>
      <c r="K25" s="70">
        <v>0</v>
      </c>
      <c r="L25" s="70">
        <v>0</v>
      </c>
      <c r="M25" s="69">
        <f t="shared" si="5"/>
        <v>0</v>
      </c>
      <c r="N25" s="67"/>
      <c r="O25" s="71">
        <f t="shared" si="6"/>
        <v>18416</v>
      </c>
      <c r="P25" s="71">
        <f t="shared" si="7"/>
        <v>0</v>
      </c>
      <c r="R25" s="33"/>
      <c r="S25" s="33"/>
      <c r="T25" s="33"/>
      <c r="U25" s="33"/>
    </row>
    <row r="26" spans="1:22" ht="15" customHeight="1" x14ac:dyDescent="0.2">
      <c r="A26" s="106"/>
      <c r="B26" s="27" t="s">
        <v>21</v>
      </c>
      <c r="C26" s="19">
        <f>SUM(C18:C25)</f>
        <v>264220</v>
      </c>
      <c r="D26" s="19">
        <f>SUM(D18:D25)</f>
        <v>39584</v>
      </c>
      <c r="E26" s="19">
        <f>SUM(E18:E25)</f>
        <v>15817.5</v>
      </c>
      <c r="F26" s="19">
        <f>SUM(F18:F25)</f>
        <v>0</v>
      </c>
      <c r="G26" s="19">
        <f>SUM(G18:G25)</f>
        <v>287986.5</v>
      </c>
      <c r="H26" s="19"/>
      <c r="I26" s="19">
        <f>SUM(I18:I25)</f>
        <v>142445</v>
      </c>
      <c r="J26" s="19">
        <f>SUM(J18:J25)</f>
        <v>46334.59</v>
      </c>
      <c r="K26" s="19">
        <f>SUM(K18:K25)</f>
        <v>15521.5</v>
      </c>
      <c r="L26" s="19">
        <f>SUM(L18:L25)</f>
        <v>0</v>
      </c>
      <c r="M26" s="19">
        <f>SUM(M18:M25)</f>
        <v>173258.09</v>
      </c>
      <c r="N26" s="19"/>
      <c r="O26" s="19">
        <f>SUM(O18:O25)</f>
        <v>121775</v>
      </c>
      <c r="P26" s="19">
        <f>SUM(P18:P25)</f>
        <v>114728.41</v>
      </c>
      <c r="R26" s="104">
        <v>2</v>
      </c>
      <c r="S26" s="33"/>
      <c r="T26" s="33"/>
      <c r="U26" s="33"/>
    </row>
    <row r="27" spans="1:22" x14ac:dyDescent="0.2">
      <c r="A27" s="106"/>
      <c r="B27" s="27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05"/>
      <c r="S27" s="33"/>
      <c r="T27" s="33"/>
      <c r="U27" s="33"/>
    </row>
    <row r="28" spans="1:22" s="5" customFormat="1" ht="24" x14ac:dyDescent="0.2">
      <c r="A28" s="106"/>
      <c r="B28" s="37" t="s">
        <v>31</v>
      </c>
      <c r="C28" s="40">
        <v>0</v>
      </c>
      <c r="D28" s="40">
        <v>0</v>
      </c>
      <c r="E28" s="40">
        <v>0</v>
      </c>
      <c r="F28" s="40">
        <v>0</v>
      </c>
      <c r="G28" s="38">
        <f>C28+D28-E28+F28</f>
        <v>0</v>
      </c>
      <c r="H28" s="20"/>
      <c r="I28" s="12">
        <v>0</v>
      </c>
      <c r="J28" s="12">
        <v>0</v>
      </c>
      <c r="K28" s="12">
        <v>0</v>
      </c>
      <c r="L28" s="12">
        <v>0</v>
      </c>
      <c r="M28" s="20">
        <f t="shared" ref="M28:M38" si="8">SUM(I28+J28-K28+L28)</f>
        <v>0</v>
      </c>
      <c r="N28" s="20"/>
      <c r="O28" s="18">
        <f t="shared" ref="O28:O38" si="9">SUM(C28-I28)</f>
        <v>0</v>
      </c>
      <c r="P28" s="18">
        <f t="shared" ref="P28:P38" si="10">SUM(G28-M28)</f>
        <v>0</v>
      </c>
      <c r="R28" s="50">
        <v>0</v>
      </c>
      <c r="S28" s="39"/>
      <c r="T28" s="33"/>
      <c r="U28" s="39"/>
    </row>
    <row r="29" spans="1:22" s="5" customFormat="1" ht="24" x14ac:dyDescent="0.2">
      <c r="A29" s="106"/>
      <c r="B29" s="37" t="s">
        <v>32</v>
      </c>
      <c r="C29" s="40">
        <v>0</v>
      </c>
      <c r="D29" s="40">
        <v>0</v>
      </c>
      <c r="E29" s="40">
        <v>0</v>
      </c>
      <c r="F29" s="40">
        <v>0</v>
      </c>
      <c r="G29" s="38">
        <f>C29+D29-E29+F29</f>
        <v>0</v>
      </c>
      <c r="H29" s="20"/>
      <c r="I29" s="12">
        <v>0</v>
      </c>
      <c r="J29" s="12">
        <v>0</v>
      </c>
      <c r="K29" s="12">
        <v>0</v>
      </c>
      <c r="L29" s="12">
        <v>0</v>
      </c>
      <c r="M29" s="20">
        <f t="shared" si="8"/>
        <v>0</v>
      </c>
      <c r="N29" s="20"/>
      <c r="O29" s="18">
        <f t="shared" si="9"/>
        <v>0</v>
      </c>
      <c r="P29" s="18">
        <f t="shared" si="10"/>
        <v>0</v>
      </c>
      <c r="R29" s="50">
        <v>2</v>
      </c>
      <c r="S29" s="39"/>
      <c r="T29" s="103">
        <v>3</v>
      </c>
      <c r="U29" s="39"/>
    </row>
    <row r="30" spans="1:22" ht="12.95" customHeight="1" x14ac:dyDescent="0.2">
      <c r="A30" s="106"/>
      <c r="B30" s="44" t="s">
        <v>33</v>
      </c>
      <c r="C30" s="36">
        <v>0</v>
      </c>
      <c r="D30" s="36">
        <v>0</v>
      </c>
      <c r="E30" s="36">
        <v>0</v>
      </c>
      <c r="F30" s="36">
        <v>0</v>
      </c>
      <c r="G30" s="38">
        <f>C30+D30-E30+F30</f>
        <v>0</v>
      </c>
      <c r="H30" s="14"/>
      <c r="I30" s="9">
        <v>0</v>
      </c>
      <c r="J30" s="8">
        <v>0</v>
      </c>
      <c r="K30" s="8">
        <v>0</v>
      </c>
      <c r="L30" s="8">
        <v>0</v>
      </c>
      <c r="M30" s="20">
        <f t="shared" si="8"/>
        <v>0</v>
      </c>
      <c r="N30" s="23"/>
      <c r="O30" s="18">
        <f t="shared" si="9"/>
        <v>0</v>
      </c>
      <c r="P30" s="18">
        <f t="shared" si="10"/>
        <v>0</v>
      </c>
      <c r="R30" s="104">
        <v>0</v>
      </c>
      <c r="S30" s="49"/>
      <c r="T30" s="104">
        <v>4</v>
      </c>
      <c r="U30" s="33"/>
    </row>
    <row r="31" spans="1:22" ht="12.95" customHeight="1" x14ac:dyDescent="0.2">
      <c r="A31" s="106"/>
      <c r="B31" s="43" t="s">
        <v>34</v>
      </c>
      <c r="C31" s="34">
        <v>0</v>
      </c>
      <c r="D31" s="34">
        <v>0</v>
      </c>
      <c r="E31" s="34">
        <v>0</v>
      </c>
      <c r="F31" s="34">
        <v>0</v>
      </c>
      <c r="G31" s="35">
        <f>C31+D31-E31+F31</f>
        <v>0</v>
      </c>
      <c r="H31" s="14"/>
      <c r="I31" s="9">
        <v>0</v>
      </c>
      <c r="J31" s="8">
        <v>0</v>
      </c>
      <c r="K31" s="8">
        <v>0</v>
      </c>
      <c r="L31" s="8">
        <v>0</v>
      </c>
      <c r="M31" s="13">
        <f t="shared" si="8"/>
        <v>0</v>
      </c>
      <c r="N31" s="23"/>
      <c r="O31" s="14">
        <f t="shared" si="9"/>
        <v>0</v>
      </c>
      <c r="P31" s="14">
        <f t="shared" si="10"/>
        <v>0</v>
      </c>
      <c r="R31" s="105"/>
      <c r="S31" s="49"/>
      <c r="T31" s="105"/>
      <c r="U31" s="33"/>
    </row>
    <row r="32" spans="1:22" ht="24" customHeight="1" x14ac:dyDescent="0.2">
      <c r="A32" s="106"/>
      <c r="B32" s="43" t="s">
        <v>35</v>
      </c>
      <c r="C32" s="9">
        <v>0</v>
      </c>
      <c r="D32" s="9">
        <v>0</v>
      </c>
      <c r="E32" s="9">
        <v>0</v>
      </c>
      <c r="F32" s="9">
        <v>0</v>
      </c>
      <c r="G32" s="13">
        <f t="shared" ref="G32:G38" si="11">C32+D32-E32+F32</f>
        <v>0</v>
      </c>
      <c r="H32" s="14"/>
      <c r="I32" s="9">
        <v>0</v>
      </c>
      <c r="J32" s="8">
        <v>0</v>
      </c>
      <c r="K32" s="8">
        <v>0</v>
      </c>
      <c r="L32" s="8">
        <v>0</v>
      </c>
      <c r="M32" s="13">
        <f t="shared" si="8"/>
        <v>0</v>
      </c>
      <c r="N32" s="23"/>
      <c r="O32" s="14">
        <f t="shared" si="9"/>
        <v>0</v>
      </c>
      <c r="P32" s="14">
        <f t="shared" si="10"/>
        <v>0</v>
      </c>
      <c r="R32" s="50">
        <v>3</v>
      </c>
      <c r="S32" s="49"/>
      <c r="T32" s="50">
        <v>1</v>
      </c>
      <c r="U32" s="33"/>
    </row>
    <row r="33" spans="1:21" ht="12.95" customHeight="1" x14ac:dyDescent="0.2">
      <c r="A33" s="106"/>
      <c r="B33" s="43" t="s">
        <v>36</v>
      </c>
      <c r="C33" s="9">
        <v>0</v>
      </c>
      <c r="D33" s="9">
        <v>0</v>
      </c>
      <c r="E33" s="9">
        <v>0</v>
      </c>
      <c r="F33" s="9">
        <v>0</v>
      </c>
      <c r="G33" s="13">
        <f t="shared" si="11"/>
        <v>0</v>
      </c>
      <c r="H33" s="14"/>
      <c r="I33" s="9">
        <v>0</v>
      </c>
      <c r="J33" s="8">
        <v>0</v>
      </c>
      <c r="K33" s="8">
        <v>0</v>
      </c>
      <c r="L33" s="8">
        <v>0</v>
      </c>
      <c r="M33" s="13">
        <f t="shared" si="8"/>
        <v>0</v>
      </c>
      <c r="N33" s="23"/>
      <c r="O33" s="14">
        <f t="shared" si="9"/>
        <v>0</v>
      </c>
      <c r="P33" s="14">
        <f t="shared" si="10"/>
        <v>0</v>
      </c>
      <c r="R33" s="104">
        <v>7</v>
      </c>
      <c r="S33" s="49"/>
      <c r="T33" s="104">
        <v>0</v>
      </c>
      <c r="U33" s="33"/>
    </row>
    <row r="34" spans="1:21" ht="12.95" customHeight="1" x14ac:dyDescent="0.2">
      <c r="A34" s="106"/>
      <c r="B34" s="43" t="s">
        <v>37</v>
      </c>
      <c r="C34" s="9">
        <v>0</v>
      </c>
      <c r="D34" s="9">
        <v>0</v>
      </c>
      <c r="E34" s="9">
        <v>0</v>
      </c>
      <c r="F34" s="9">
        <v>0</v>
      </c>
      <c r="G34" s="13">
        <f t="shared" si="11"/>
        <v>0</v>
      </c>
      <c r="H34" s="14"/>
      <c r="I34" s="9">
        <v>0</v>
      </c>
      <c r="J34" s="8">
        <v>0</v>
      </c>
      <c r="K34" s="8">
        <v>0</v>
      </c>
      <c r="L34" s="8">
        <v>0</v>
      </c>
      <c r="M34" s="13">
        <f>SUM(I34+J34-K34+L34)</f>
        <v>0</v>
      </c>
      <c r="N34" s="23"/>
      <c r="O34" s="14">
        <f t="shared" si="9"/>
        <v>0</v>
      </c>
      <c r="P34" s="14">
        <f t="shared" si="10"/>
        <v>0</v>
      </c>
      <c r="R34" s="105"/>
      <c r="S34" s="49"/>
      <c r="T34" s="105"/>
      <c r="U34" s="33"/>
    </row>
    <row r="35" spans="1:21" ht="24" customHeight="1" x14ac:dyDescent="0.2">
      <c r="A35" s="106"/>
      <c r="B35" s="43" t="s">
        <v>38</v>
      </c>
      <c r="C35" s="9">
        <v>0</v>
      </c>
      <c r="D35" s="9">
        <v>0</v>
      </c>
      <c r="E35" s="9">
        <v>0</v>
      </c>
      <c r="F35" s="9">
        <v>0</v>
      </c>
      <c r="G35" s="13">
        <f t="shared" si="11"/>
        <v>0</v>
      </c>
      <c r="H35" s="14"/>
      <c r="I35" s="9">
        <v>0</v>
      </c>
      <c r="J35" s="8">
        <v>0</v>
      </c>
      <c r="K35" s="8">
        <v>0</v>
      </c>
      <c r="L35" s="8">
        <v>0</v>
      </c>
      <c r="M35" s="13">
        <f>SUM(I35+J35-K35+L35)</f>
        <v>0</v>
      </c>
      <c r="N35" s="23"/>
      <c r="O35" s="14">
        <f t="shared" si="9"/>
        <v>0</v>
      </c>
      <c r="P35" s="14">
        <f t="shared" si="10"/>
        <v>0</v>
      </c>
      <c r="R35" s="50">
        <v>7</v>
      </c>
      <c r="S35" s="49"/>
      <c r="T35" s="50">
        <v>4</v>
      </c>
      <c r="U35" s="33"/>
    </row>
    <row r="36" spans="1:21" ht="12.95" customHeight="1" x14ac:dyDescent="0.2">
      <c r="A36" s="106"/>
      <c r="B36" s="43" t="s">
        <v>39</v>
      </c>
      <c r="C36" s="9">
        <v>0</v>
      </c>
      <c r="D36" s="9">
        <v>0</v>
      </c>
      <c r="E36" s="9">
        <v>0</v>
      </c>
      <c r="F36" s="9">
        <v>0</v>
      </c>
      <c r="G36" s="13">
        <f t="shared" si="11"/>
        <v>0</v>
      </c>
      <c r="H36" s="14"/>
      <c r="I36" s="9">
        <v>0</v>
      </c>
      <c r="J36" s="8">
        <v>0</v>
      </c>
      <c r="K36" s="8">
        <v>0</v>
      </c>
      <c r="L36" s="8">
        <v>0</v>
      </c>
      <c r="M36" s="13">
        <f>SUM(I36+J36-K36+L36)</f>
        <v>0</v>
      </c>
      <c r="N36" s="23"/>
      <c r="O36" s="14">
        <f t="shared" si="9"/>
        <v>0</v>
      </c>
      <c r="P36" s="14">
        <f t="shared" si="10"/>
        <v>0</v>
      </c>
      <c r="R36" s="104">
        <v>2</v>
      </c>
      <c r="S36" s="49"/>
      <c r="T36" s="104">
        <v>6</v>
      </c>
      <c r="U36" s="33"/>
    </row>
    <row r="37" spans="1:21" ht="12.95" customHeight="1" x14ac:dyDescent="0.2">
      <c r="A37" s="106"/>
      <c r="B37" s="43" t="s">
        <v>28</v>
      </c>
      <c r="C37" s="9">
        <v>0</v>
      </c>
      <c r="D37" s="9">
        <v>0</v>
      </c>
      <c r="E37" s="9">
        <v>0</v>
      </c>
      <c r="F37" s="9">
        <v>0</v>
      </c>
      <c r="G37" s="13">
        <f t="shared" si="11"/>
        <v>0</v>
      </c>
      <c r="H37" s="14"/>
      <c r="I37" s="9">
        <v>0</v>
      </c>
      <c r="J37" s="8">
        <v>0</v>
      </c>
      <c r="K37" s="8">
        <v>0</v>
      </c>
      <c r="L37" s="8">
        <v>0</v>
      </c>
      <c r="M37" s="13">
        <f t="shared" si="8"/>
        <v>0</v>
      </c>
      <c r="N37" s="23"/>
      <c r="O37" s="14">
        <f t="shared" si="9"/>
        <v>0</v>
      </c>
      <c r="P37" s="14">
        <f t="shared" si="10"/>
        <v>0</v>
      </c>
      <c r="R37" s="105"/>
      <c r="S37" s="49"/>
      <c r="T37" s="105"/>
      <c r="U37" s="33"/>
    </row>
    <row r="38" spans="1:21" ht="12.95" customHeight="1" x14ac:dyDescent="0.2">
      <c r="A38" s="106"/>
      <c r="B38" s="43" t="s">
        <v>29</v>
      </c>
      <c r="C38" s="10">
        <v>0</v>
      </c>
      <c r="D38" s="10">
        <v>0</v>
      </c>
      <c r="E38" s="10">
        <v>0</v>
      </c>
      <c r="F38" s="10">
        <v>0</v>
      </c>
      <c r="G38" s="17">
        <f t="shared" si="11"/>
        <v>0</v>
      </c>
      <c r="H38" s="14"/>
      <c r="I38" s="10">
        <v>0</v>
      </c>
      <c r="J38" s="11">
        <v>0</v>
      </c>
      <c r="K38" s="11">
        <v>0</v>
      </c>
      <c r="L38" s="11">
        <v>0</v>
      </c>
      <c r="M38" s="17">
        <f t="shared" si="8"/>
        <v>0</v>
      </c>
      <c r="N38" s="23"/>
      <c r="O38" s="15">
        <f t="shared" si="9"/>
        <v>0</v>
      </c>
      <c r="P38" s="15">
        <f t="shared" si="10"/>
        <v>0</v>
      </c>
      <c r="R38" s="104">
        <v>6</v>
      </c>
      <c r="S38" s="49"/>
      <c r="T38" s="104">
        <v>1</v>
      </c>
      <c r="U38" s="33"/>
    </row>
    <row r="39" spans="1:21" ht="15" customHeight="1" x14ac:dyDescent="0.2">
      <c r="A39" s="106"/>
      <c r="B39" s="27" t="s">
        <v>22</v>
      </c>
      <c r="C39" s="19">
        <f>SUM(C28:C38)</f>
        <v>0</v>
      </c>
      <c r="D39" s="19">
        <f>SUM(D28:D38)</f>
        <v>0</v>
      </c>
      <c r="E39" s="19">
        <f>SUM(E28:E38)</f>
        <v>0</v>
      </c>
      <c r="F39" s="19">
        <f>SUM(F28:F38)</f>
        <v>0</v>
      </c>
      <c r="G39" s="19">
        <f>SUM(G28:G38)</f>
        <v>0</v>
      </c>
      <c r="H39" s="19"/>
      <c r="I39" s="19">
        <f>SUM(I28:I38)</f>
        <v>0</v>
      </c>
      <c r="J39" s="19">
        <f>SUM(J28:J38)</f>
        <v>0</v>
      </c>
      <c r="K39" s="19">
        <f>SUM(K28:K38)</f>
        <v>0</v>
      </c>
      <c r="L39" s="19">
        <f>SUM(L28:L38)</f>
        <v>0</v>
      </c>
      <c r="M39" s="19">
        <f>SUM(M28:M38)</f>
        <v>0</v>
      </c>
      <c r="N39" s="19"/>
      <c r="O39" s="19">
        <f>SUM(O28:O38)</f>
        <v>0</v>
      </c>
      <c r="P39" s="19">
        <f>SUM(P28:P38)</f>
        <v>0</v>
      </c>
      <c r="R39" s="105"/>
      <c r="S39" s="49"/>
      <c r="T39" s="105"/>
      <c r="U39" s="33"/>
    </row>
    <row r="40" spans="1:21" ht="12.95" customHeight="1" x14ac:dyDescent="0.2">
      <c r="A40" s="106"/>
      <c r="B40" s="2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R40" s="104">
        <v>0</v>
      </c>
      <c r="S40" s="49"/>
      <c r="T40" s="104">
        <v>5</v>
      </c>
      <c r="U40" s="33"/>
    </row>
    <row r="41" spans="1:21" s="6" customFormat="1" ht="13.5" customHeight="1" thickBot="1" x14ac:dyDescent="0.25">
      <c r="A41" s="106"/>
      <c r="B41" s="29" t="s">
        <v>23</v>
      </c>
      <c r="C41" s="21">
        <f>C16+C26+C39</f>
        <v>5115371</v>
      </c>
      <c r="D41" s="21">
        <f>D16+D26+D39</f>
        <v>39584</v>
      </c>
      <c r="E41" s="21">
        <f>E16+E26+E39</f>
        <v>15817.5</v>
      </c>
      <c r="F41" s="21">
        <f>F16+F26+F39</f>
        <v>0</v>
      </c>
      <c r="G41" s="21">
        <f>G16+G26+G39</f>
        <v>5139137.5</v>
      </c>
      <c r="H41" s="19"/>
      <c r="I41" s="21">
        <f>I16+I26+I39</f>
        <v>4988260</v>
      </c>
      <c r="J41" s="21">
        <f>J16+J26+J39</f>
        <v>47560.57</v>
      </c>
      <c r="K41" s="21">
        <f>K16+K26+K39</f>
        <v>15521.5</v>
      </c>
      <c r="L41" s="21">
        <f>L16+L26+L39</f>
        <v>0</v>
      </c>
      <c r="M41" s="21">
        <f>M16+M26+M39</f>
        <v>5020299.07</v>
      </c>
      <c r="N41" s="19"/>
      <c r="O41" s="21">
        <f>O16+O26+O39</f>
        <v>127111</v>
      </c>
      <c r="P41" s="21">
        <f>P16+P26+P39</f>
        <v>118838.43000000001</v>
      </c>
      <c r="R41" s="105"/>
      <c r="S41" s="49"/>
      <c r="T41" s="105"/>
      <c r="U41" s="41"/>
    </row>
    <row r="42" spans="1:21" ht="12.95" customHeight="1" thickTop="1" x14ac:dyDescent="0.2">
      <c r="A42" s="106"/>
      <c r="N42" s="14"/>
    </row>
    <row r="43" spans="1:21" ht="12" customHeight="1" x14ac:dyDescent="0.2">
      <c r="A43" s="106"/>
    </row>
    <row r="44" spans="1:21" ht="12" customHeight="1" x14ac:dyDescent="0.2">
      <c r="A44" s="106"/>
      <c r="J44" s="58"/>
    </row>
  </sheetData>
  <sheetProtection formatColumns="0"/>
  <mergeCells count="20">
    <mergeCell ref="A1:A44"/>
    <mergeCell ref="R33:R34"/>
    <mergeCell ref="R36:R37"/>
    <mergeCell ref="R38:R39"/>
    <mergeCell ref="R40:R41"/>
    <mergeCell ref="R30:R31"/>
    <mergeCell ref="R1:R6"/>
    <mergeCell ref="T40:T41"/>
    <mergeCell ref="T38:T39"/>
    <mergeCell ref="T36:T37"/>
    <mergeCell ref="T33:T34"/>
    <mergeCell ref="T30:T31"/>
    <mergeCell ref="T1:T18"/>
    <mergeCell ref="C5:G5"/>
    <mergeCell ref="I5:M5"/>
    <mergeCell ref="R26:R27"/>
    <mergeCell ref="O5:P5"/>
    <mergeCell ref="B1:P1"/>
    <mergeCell ref="B2:P2"/>
    <mergeCell ref="B3:P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0" ma:contentTypeDescription="KPMG Document" ma:contentTypeScope="" ma:versionID="512467705f6487fbd13ca97f083ef7bf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2017-12-19T23:00:00+00:00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Illustrative Financial Statements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Audit ＆ Assurance</TermName>
          <TermId xmlns="http://schemas.microsoft.com/office/infopath/2007/PartnerControls">9b7d5075-14a4-4cb9-a51e-49004989450f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2018-12-30T23:00:00+00:00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B297FEF-EA9B-4F82-8E6F-3CE1F7D9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92528C-E256-40AF-A927-EAE48D4EEA40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6a830378-f1b4-47c6-a9ed-d1e22b7b28b4"/>
    <ds:schemaRef ds:uri="D6730A23-2EBD-4B0C-8FDE-F0629CB590B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2019</vt:lpstr>
      <vt:lpstr>2018 referenced</vt:lpstr>
      <vt:lpstr>2018</vt:lpstr>
      <vt:lpstr>'2018'!Print_Area</vt:lpstr>
      <vt:lpstr>'2018 referenced'!Print_Area</vt:lpstr>
      <vt:lpstr>'2019'!Print_Area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Karkalik, Peter</cp:lastModifiedBy>
  <cp:lastPrinted>2019-12-16T12:36:38Z</cp:lastPrinted>
  <dcterms:created xsi:type="dcterms:W3CDTF">2001-01-11T10:59:07Z</dcterms:created>
  <dcterms:modified xsi:type="dcterms:W3CDTF">2019-12-16T13:07:33Z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KPMGDataBusinessProcess">
    <vt:lpwstr/>
  </property>
  <property fmtid="{D5CDD505-2E9C-101B-9397-08002B2CF9AE}" pid="8" name="KPMGDataCountryOfOrigin">
    <vt:lpwstr>659</vt:lpwstr>
  </property>
  <property fmtid="{D5CDD505-2E9C-101B-9397-08002B2CF9AE}" pid="9" name="KPMGDataTechnology">
    <vt:lpwstr/>
  </property>
  <property fmtid="{D5CDD505-2E9C-101B-9397-08002B2CF9AE}" pid="10" name="KPMGDataAcquisitions">
    <vt:lpwstr/>
  </property>
  <property fmtid="{D5CDD505-2E9C-101B-9397-08002B2CF9AE}" pid="11" name="KPMGDataServices">
    <vt:lpwstr>178;#Audit ＆ Assurance|9b7d5075-14a4-4cb9-a51e-49004989450f</vt:lpwstr>
  </property>
  <property fmtid="{D5CDD505-2E9C-101B-9397-08002B2CF9AE}" pid="12" name="KPMGDataRelevantCountries">
    <vt:lpwstr/>
  </property>
  <property fmtid="{D5CDD505-2E9C-101B-9397-08002B2CF9AE}" pid="13" name="KPMGDataAlliances">
    <vt:lpwstr/>
  </property>
  <property fmtid="{D5CDD505-2E9C-101B-9397-08002B2CF9AE}" pid="14" name="KPMGDataFileType">
    <vt:lpwstr>134</vt:lpwstr>
  </property>
  <property fmtid="{D5CDD505-2E9C-101B-9397-08002B2CF9AE}" pid="15" name="KPMGDataTaxTechnical">
    <vt:lpwstr/>
  </property>
  <property fmtid="{D5CDD505-2E9C-101B-9397-08002B2CF9AE}" pid="16" name="KPMGDataEngagementPhase">
    <vt:lpwstr/>
  </property>
  <property fmtid="{D5CDD505-2E9C-101B-9397-08002B2CF9AE}" pid="17" name="KPMGDataMarkets">
    <vt:lpwstr/>
  </property>
  <property fmtid="{D5CDD505-2E9C-101B-9397-08002B2CF9AE}" pid="18" name="KPMGDataAudienceLevel">
    <vt:lpwstr/>
  </property>
  <property fmtid="{D5CDD505-2E9C-101B-9397-08002B2CF9AE}" pid="19" name="KPMGDataContentCategoryType">
    <vt:lpwstr>4</vt:lpwstr>
  </property>
  <property fmtid="{D5CDD505-2E9C-101B-9397-08002B2CF9AE}" pid="20" name="KPMGDataPropositions">
    <vt:lpwstr/>
  </property>
  <property fmtid="{D5CDD505-2E9C-101B-9397-08002B2CF9AE}" pid="21" name="KPMGDataCentreOfExcellecnce">
    <vt:lpwstr/>
  </property>
  <property fmtid="{D5CDD505-2E9C-101B-9397-08002B2CF9AE}" pid="22" name="KPMGDataExternalAudience">
    <vt:lpwstr/>
  </property>
</Properties>
</file>