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olivagroup.local\dfs\Desktops\pavlina.glvacova\Desktop\OLIVA 2019\AUDIT 2019\DPPO a UZ_podané výkazy 2019\"/>
    </mc:Choice>
  </mc:AlternateContent>
  <xr:revisionPtr revIDLastSave="0" documentId="13_ncr:1_{45D94B7E-A371-4A0A-89A5-57B0DE7E4E87}" xr6:coauthVersionLast="45" xr6:coauthVersionMax="45" xr10:uidLastSave="{00000000-0000-0000-0000-000000000000}"/>
  <bookViews>
    <workbookView xWindow="0" yWindow="0" windowWidth="23040" windowHeight="12360" xr2:uid="{00000000-000D-0000-FFFF-FFFF00000000}"/>
  </bookViews>
  <sheets>
    <sheet name="DNM_2019" sheetId="6" r:id="rId1"/>
    <sheet name="DNM_2018" sheetId="2" r:id="rId2"/>
    <sheet name="DHM_2019" sheetId="9" r:id="rId3"/>
    <sheet name="DHM_2018" sheetId="7" r:id="rId4"/>
  </sheets>
  <definedNames>
    <definedName name="_xlnm.Print_Area" localSheetId="3">DHM_2018!$A$1:$Q$33</definedName>
    <definedName name="_xlnm.Print_Area" localSheetId="2">DHM_2019!$A$1:$Q$33</definedName>
    <definedName name="_xlnm.Print_Area" localSheetId="1">DNM_2018!$A$1:$Q$33</definedName>
    <definedName name="_xlnm.Print_Area" localSheetId="0">DNM_2019!$A$1:$Q$33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0" i="7" l="1"/>
  <c r="C13" i="2" l="1"/>
  <c r="C25" i="2"/>
  <c r="E25" i="2"/>
  <c r="C19" i="2" l="1"/>
  <c r="J25" i="9" l="1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D25" i="2"/>
  <c r="J24" i="2"/>
  <c r="I19" i="2"/>
  <c r="H19" i="2"/>
  <c r="G19" i="2"/>
  <c r="F19" i="2"/>
  <c r="E19" i="2"/>
  <c r="D19" i="2"/>
  <c r="J18" i="2"/>
  <c r="E13" i="9"/>
  <c r="K10" i="9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F27" i="6"/>
  <c r="D27" i="6"/>
  <c r="C27" i="6"/>
  <c r="J22" i="6"/>
  <c r="J16" i="6"/>
  <c r="J10" i="6"/>
  <c r="G13" i="6"/>
  <c r="D13" i="6"/>
  <c r="C13" i="6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G13" i="2"/>
  <c r="F13" i="2"/>
  <c r="E13" i="2"/>
  <c r="D13" i="2"/>
  <c r="J12" i="6"/>
  <c r="J11" i="6"/>
  <c r="J9" i="6"/>
  <c r="I27" i="6"/>
  <c r="H27" i="6"/>
  <c r="G27" i="6"/>
  <c r="E27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 l="1"/>
  <c r="J27" i="6"/>
  <c r="J13" i="6"/>
  <c r="I28" i="6"/>
  <c r="K13" i="7"/>
  <c r="E28" i="7"/>
  <c r="I13" i="9"/>
  <c r="I28" i="9" s="1"/>
  <c r="F28" i="9"/>
  <c r="K27" i="9"/>
  <c r="H28" i="6"/>
  <c r="H28" i="7"/>
  <c r="G28" i="6"/>
  <c r="J28" i="7"/>
  <c r="F28" i="7"/>
  <c r="D28" i="9"/>
  <c r="C28" i="7"/>
  <c r="F28" i="2"/>
  <c r="J13" i="2"/>
  <c r="D28" i="2"/>
  <c r="J28" i="9"/>
  <c r="K25" i="7"/>
  <c r="J25" i="6"/>
  <c r="E28" i="6"/>
  <c r="J19" i="6"/>
  <c r="C28" i="6"/>
  <c r="J25" i="2"/>
  <c r="K12" i="9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8" i="9" l="1"/>
  <c r="K13" i="9"/>
  <c r="K28" i="7"/>
  <c r="J28" i="6"/>
  <c r="J28" i="2"/>
</calcChain>
</file>

<file path=xl/sharedStrings.xml><?xml version="1.0" encoding="utf-8"?>
<sst xmlns="http://schemas.openxmlformats.org/spreadsheetml/2006/main" count="184" uniqueCount="45">
  <si>
    <t>Dlhodobý nehmotný majetok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</si>
  <si>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</si>
  <si>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</si>
  <si>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</si>
  <si>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</si>
  <si>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</si>
  <si>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</si>
  <si>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</si>
  <si>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</si>
  <si>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</si>
  <si>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</si>
  <si>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</si>
  <si>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</si>
  <si>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</si>
  <si>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</si>
  <si>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</si>
  <si>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</si>
  <si>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</si>
  <si>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</si>
  <si>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</si>
  <si>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</si>
  <si>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</si>
  <si>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</si>
  <si>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</si>
  <si>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</si>
  <si>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</si>
  <si>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</si>
  <si>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</si>
  <si>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</si>
  <si>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</si>
  <si>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</si>
  <si>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</si>
  <si>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</si>
  <si>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</si>
  <si>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</si>
  <si>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</si>
  <si>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</si>
  <si>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</si>
  <si>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</si>
  <si>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DIČ</t>
  </si>
  <si>
    <t>IČO</t>
  </si>
  <si>
    <t>Poznámky Úč POD 3 - 01</t>
  </si>
  <si>
    <t>OLIVA group s.r.o.</t>
  </si>
  <si>
    <t>Bežné účtovné obdobie</t>
  </si>
  <si>
    <t>Bezprostredne predchádzajúce účtovné 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</si>
</sst>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10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/>
    <xf numFmtId="0" fontId="2" fillId="2" borderId="0" xfId="0" applyFont="1" applyFill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165" fontId="2" fillId="2" borderId="0" xfId="1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11" fillId="0" borderId="0" xfId="0" applyFont="1"/>
    <xf numFmtId="0" fontId="12" fillId="0" borderId="0" xfId="0" applyFont="1"/>
    <xf numFmtId="14" fontId="10" fillId="2" borderId="1" xfId="0" applyNumberFormat="1" applyFont="1" applyFill="1" applyBorder="1" applyAlignment="1">
      <alignment horizontal="center"/>
    </xf>
    <xf numFmtId="14" fontId="10" fillId="2" borderId="1" xfId="0" applyNumberFormat="1" applyFont="1" applyFill="1" applyBorder="1" applyAlignment="1">
      <alignment horizontal="center" wrapText="1"/>
    </xf>
    <xf numFmtId="0" fontId="11" fillId="2" borderId="1" xfId="0" applyFont="1" applyFill="1" applyBorder="1"/>
    <xf numFmtId="0" fontId="13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/>
    <xf numFmtId="0" fontId="14" fillId="2" borderId="0" xfId="0" applyFont="1" applyFill="1"/>
    <xf numFmtId="3" fontId="13" fillId="0" borderId="0" xfId="1" applyNumberFormat="1" applyFont="1" applyAlignment="1" applyProtection="1">
      <alignment horizontal="right" vertical="center" wrapText="1"/>
      <protection locked="0"/>
    </xf>
    <xf numFmtId="3" fontId="13" fillId="2" borderId="0" xfId="1" applyNumberFormat="1" applyFont="1" applyFill="1" applyAlignment="1" applyProtection="1">
      <alignment horizontal="right" vertical="center" wrapText="1"/>
      <protection locked="0"/>
    </xf>
    <xf numFmtId="3" fontId="13" fillId="2" borderId="0" xfId="0" applyNumberFormat="1" applyFont="1" applyFill="1" applyAlignment="1" applyProtection="1">
      <alignment horizontal="right" vertical="center" wrapText="1"/>
      <protection locked="0"/>
    </xf>
    <xf numFmtId="3" fontId="14" fillId="2" borderId="0" xfId="0" applyNumberFormat="1" applyFont="1" applyFill="1" applyAlignment="1">
      <alignment horizontal="right" vertical="center" wrapText="1"/>
    </xf>
    <xf numFmtId="0" fontId="13" fillId="2" borderId="0" xfId="0" applyFont="1" applyFill="1"/>
    <xf numFmtId="0" fontId="14" fillId="2" borderId="1" xfId="0" applyFont="1" applyFill="1" applyBorder="1"/>
    <xf numFmtId="3" fontId="13" fillId="2" borderId="1" xfId="1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3" fontId="13" fillId="2" borderId="2" xfId="0" applyNumberFormat="1" applyFont="1" applyFill="1" applyBorder="1" applyAlignment="1">
      <alignment horizontal="center" vertical="center" wrapText="1"/>
    </xf>
    <xf numFmtId="3" fontId="11" fillId="2" borderId="2" xfId="0" applyNumberFormat="1" applyFont="1" applyFill="1" applyBorder="1" applyAlignment="1">
      <alignment vertical="center"/>
    </xf>
    <xf numFmtId="165" fontId="12" fillId="0" borderId="0" xfId="0" applyNumberFormat="1" applyFont="1"/>
    <xf numFmtId="0" fontId="11" fillId="0" borderId="0" xfId="0" applyFont="1" applyAlignment="1">
      <alignment horizontal="center" vertical="center"/>
    </xf>
    <xf numFmtId="0" fontId="13" fillId="0" borderId="4" xfId="0" applyFont="1" applyBorder="1" applyAlignment="1" applyProtection="1">
      <alignment horizontal="center" vertical="center" textRotation="180"/>
      <protection locked="0"/>
    </xf>
    <xf numFmtId="0" fontId="13" fillId="0" borderId="0" xfId="0" applyFont="1" applyAlignment="1" applyProtection="1">
      <alignment horizontal="center" vertical="center" textRotation="180"/>
      <protection locked="0"/>
    </xf>
    <xf numFmtId="0" fontId="13" fillId="0" borderId="1" xfId="0" applyFont="1" applyBorder="1" applyAlignment="1" applyProtection="1">
      <alignment horizontal="center" vertical="center" textRotation="180"/>
      <protection locked="0"/>
    </xf>
    <xf numFmtId="0" fontId="13" fillId="0" borderId="5" xfId="0" applyFont="1" applyBorder="1" applyAlignment="1" applyProtection="1">
      <alignment horizontal="center" vertical="center" textRotation="180"/>
      <protection locked="0"/>
    </xf>
    <xf numFmtId="3" fontId="13" fillId="2" borderId="0" xfId="1" applyNumberFormat="1" applyFont="1" applyFill="1" applyAlignment="1">
      <alignment horizontal="right" vertical="center" wrapText="1"/>
    </xf>
    <xf numFmtId="3" fontId="14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/>
    <xf numFmtId="0" fontId="13" fillId="0" borderId="6" xfId="0" applyFont="1" applyBorder="1" applyAlignment="1" applyProtection="1">
      <alignment horizontal="center" vertical="center" textRotation="180"/>
      <protection locked="0"/>
    </xf>
    <xf numFmtId="3" fontId="13" fillId="0" borderId="1" xfId="1" applyNumberFormat="1" applyFont="1" applyBorder="1" applyAlignment="1">
      <alignment horizontal="right" vertical="center" wrapText="1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14" fontId="10" fillId="2" borderId="0" xfId="0" applyNumberFormat="1" applyFont="1" applyFill="1" applyAlignment="1" applyProtection="1">
      <alignment horizontal="center"/>
      <protection locked="0"/>
    </xf>
    <xf numFmtId="14" fontId="10" fillId="2" borderId="0" xfId="0" applyNumberFormat="1" applyFont="1" applyFill="1" applyAlignment="1" applyProtection="1">
      <alignment horizontal="center" wrapText="1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3" fontId="13" fillId="2" borderId="1" xfId="0" applyNumberFormat="1" applyFont="1" applyFill="1" applyBorder="1" applyAlignment="1">
      <alignment wrapText="1"/>
    </xf>
    <xf numFmtId="3" fontId="1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3" fontId="13" fillId="0" borderId="0" xfId="1" applyNumberFormat="1" applyFont="1" applyFill="1" applyAlignment="1" applyProtection="1">
      <alignment horizontal="right" vertical="center" wrapText="1"/>
      <protection locked="0"/>
    </xf>
    <xf numFmtId="0" fontId="13" fillId="0" borderId="0" xfId="0" applyFont="1" applyFill="1" applyAlignment="1">
      <alignment horizontal="center" vertical="center" wrapText="1"/>
    </xf>
    <xf numFmtId="0" fontId="9" fillId="0" borderId="0" xfId="0" applyFont="1" applyAlignment="1" applyProtection="1">
      <alignment horizontal="center" textRotation="180"/>
      <protection locked="0"/>
    </xf>
    <xf numFmtId="0" fontId="13" fillId="0" borderId="0" xfId="0" applyFont="1" applyAlignment="1" applyProtection="1">
      <alignment horizontal="center" vertical="top" textRotation="180"/>
      <protection locked="0"/>
    </xf>
    <xf numFmtId="0" fontId="13" fillId="0" borderId="1" xfId="0" applyFont="1" applyBorder="1" applyAlignment="1" applyProtection="1">
      <alignment horizontal="center" vertical="top" textRotation="180"/>
      <protection locked="0"/>
    </xf>
    <xf numFmtId="0" fontId="13" fillId="0" borderId="0" xfId="0" applyFont="1" applyAlignment="1" applyProtection="1">
      <alignment vertical="top" textRotation="180"/>
      <protection locked="0"/>
    </xf>
    <xf numFmtId="0" fontId="12" fillId="0" borderId="0" xfId="0" applyFont="1" applyAlignment="1" applyProtection="1">
      <alignment vertical="top"/>
      <protection locked="0"/>
    </xf>
    <xf numFmtId="0" fontId="10" fillId="0" borderId="0" xfId="0" applyFont="1" applyAlignment="1">
      <alignment horizontal="center"/>
    </xf>
    <xf numFmtId="14" fontId="10" fillId="3" borderId="0" xfId="0" applyNumberFormat="1" applyFont="1" applyFill="1" applyAlignment="1" applyProtection="1">
      <alignment horizontal="center" wrapText="1"/>
      <protection locked="0"/>
    </xf>
    <xf numFmtId="0" fontId="13" fillId="2" borderId="3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 textRotation="180"/>
      <protection locked="0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13" fillId="0" borderId="0" xfId="0" applyFont="1" applyAlignment="1">
      <alignment horizontal="center" vertical="top" textRotation="180"/>
    </xf>
    <xf numFmtId="0" fontId="13" fillId="0" borderId="1" xfId="0" applyFont="1" applyBorder="1" applyAlignment="1">
      <alignment horizontal="center" vertical="top" textRotation="180"/>
    </xf>
    <xf numFmtId="0" fontId="13" fillId="0" borderId="0" xfId="0" applyFont="1" applyAlignment="1">
      <alignment vertical="top" textRotation="180"/>
    </xf>
    <xf numFmtId="0" fontId="12" fillId="0" borderId="0" xfId="0" applyFont="1" applyAlignment="1">
      <alignment vertical="top"/>
    </xf>
    <xf numFmtId="0" fontId="13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 xr:uid="{00000000-0005-0000-0000-000001000000}"/>
    <cellStyle name="Normal 3" xfId="3" xr:uid="{00000000-0005-0000-0000-000002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3"/>
  <sheetViews>
    <sheetView tabSelected="1" zoomScaleNormal="100" zoomScaleSheetLayoutView="80" workbookViewId="0">
      <selection activeCell="R14" sqref="R14"/>
    </sheetView>
  </sheetViews>
  <sheetFormatPr defaultColWidth="9.109375" defaultRowHeight="14.4" x14ac:dyDescent="0.3"/>
  <cols>
    <col min="1" max="1" width="7.88671875" style="67" customWidth="1"/>
    <col min="2" max="2" width="28.44140625" style="67" customWidth="1"/>
    <col min="3" max="10" width="10.6640625" style="79" customWidth="1"/>
    <col min="11" max="11" width="9.109375" style="79" customWidth="1"/>
    <col min="12" max="12" width="5.6640625" style="67" customWidth="1"/>
    <col min="13" max="13" width="2.5546875" style="68" customWidth="1"/>
    <col min="14" max="14" width="1.88671875" style="67" customWidth="1"/>
    <col min="15" max="15" width="2.5546875" style="67" customWidth="1"/>
    <col min="16" max="17" width="3.33203125" style="67" customWidth="1"/>
    <col min="18" max="16384" width="9.109375" style="67"/>
  </cols>
  <sheetData>
    <row r="1" spans="1:15" ht="15" customHeight="1" x14ac:dyDescent="0.3">
      <c r="A1" s="82"/>
      <c r="B1" s="92" t="s">
        <v>42</v>
      </c>
      <c r="C1" s="92"/>
      <c r="D1" s="92"/>
      <c r="E1" s="92"/>
      <c r="F1" s="92"/>
      <c r="G1" s="92"/>
      <c r="H1" s="92"/>
      <c r="I1" s="92"/>
      <c r="J1" s="92"/>
      <c r="K1" s="92"/>
      <c r="O1" s="85" t="s">
        <v>41</v>
      </c>
    </row>
    <row r="2" spans="1:15" x14ac:dyDescent="0.3">
      <c r="A2" s="82"/>
      <c r="B2" s="87" t="s">
        <v>38</v>
      </c>
      <c r="C2" s="87"/>
      <c r="D2" s="87"/>
      <c r="E2" s="87"/>
      <c r="F2" s="87"/>
      <c r="G2" s="87"/>
      <c r="H2" s="87"/>
      <c r="I2" s="87"/>
      <c r="J2" s="87"/>
      <c r="K2" s="67"/>
      <c r="O2" s="86"/>
    </row>
    <row r="3" spans="1:15" x14ac:dyDescent="0.3">
      <c r="A3" s="82"/>
      <c r="B3" s="88">
        <v>43830</v>
      </c>
      <c r="C3" s="88"/>
      <c r="D3" s="88"/>
      <c r="E3" s="88"/>
      <c r="F3" s="88"/>
      <c r="G3" s="88"/>
      <c r="H3" s="88"/>
      <c r="I3" s="88"/>
      <c r="J3" s="88"/>
      <c r="K3" s="67"/>
      <c r="O3" s="86"/>
    </row>
    <row r="4" spans="1:15" ht="15" customHeight="1" x14ac:dyDescent="0.3">
      <c r="A4" s="82"/>
      <c r="B4" s="69"/>
      <c r="C4" s="70"/>
      <c r="D4" s="70"/>
      <c r="E4" s="70"/>
      <c r="F4" s="70"/>
      <c r="G4" s="70"/>
      <c r="H4" s="70"/>
      <c r="I4" s="70"/>
      <c r="J4" s="70"/>
      <c r="K4" s="67"/>
      <c r="O4" s="86"/>
    </row>
    <row r="5" spans="1:15" x14ac:dyDescent="0.3">
      <c r="A5" s="82"/>
      <c r="B5" s="89" t="s">
        <v>0</v>
      </c>
      <c r="C5" s="91" t="s">
        <v>43</v>
      </c>
      <c r="D5" s="91"/>
      <c r="E5" s="91"/>
      <c r="F5" s="91"/>
      <c r="G5" s="91"/>
      <c r="H5" s="91"/>
      <c r="I5" s="91"/>
      <c r="J5" s="91"/>
      <c r="K5" s="67"/>
      <c r="O5" s="86"/>
    </row>
    <row r="6" spans="1:15" ht="60" customHeight="1" x14ac:dyDescent="0.3">
      <c r="A6" s="82"/>
      <c r="B6" s="90"/>
      <c r="C6" s="35" t="s">
        <v>10</v>
      </c>
      <c r="D6" s="35" t="s">
        <v>1</v>
      </c>
      <c r="E6" s="35" t="s">
        <v>11</v>
      </c>
      <c r="F6" s="35" t="s">
        <v>2</v>
      </c>
      <c r="G6" s="35" t="s">
        <v>24</v>
      </c>
      <c r="H6" s="35" t="s">
        <v>25</v>
      </c>
      <c r="I6" s="35" t="s">
        <v>26</v>
      </c>
      <c r="J6" s="36" t="s">
        <v>3</v>
      </c>
      <c r="K6" s="67"/>
      <c r="O6" s="86"/>
    </row>
    <row r="7" spans="1:15" ht="22.5" customHeight="1" x14ac:dyDescent="0.3">
      <c r="A7" s="82"/>
      <c r="B7" s="37" t="s">
        <v>28</v>
      </c>
      <c r="C7" s="71" t="s">
        <v>29</v>
      </c>
      <c r="D7" s="71" t="s">
        <v>30</v>
      </c>
      <c r="E7" s="71" t="s">
        <v>27</v>
      </c>
      <c r="F7" s="71" t="s">
        <v>31</v>
      </c>
      <c r="G7" s="71" t="s">
        <v>32</v>
      </c>
      <c r="H7" s="71" t="s">
        <v>33</v>
      </c>
      <c r="I7" s="71" t="s">
        <v>34</v>
      </c>
      <c r="J7" s="72" t="s">
        <v>35</v>
      </c>
      <c r="K7" s="67"/>
      <c r="O7" s="68"/>
    </row>
    <row r="8" spans="1:15" ht="15" customHeight="1" x14ac:dyDescent="0.3">
      <c r="A8" s="82"/>
      <c r="B8" s="40" t="s">
        <v>4</v>
      </c>
      <c r="C8" s="73"/>
      <c r="D8" s="73"/>
      <c r="E8" s="73"/>
      <c r="F8" s="73"/>
      <c r="G8" s="73"/>
      <c r="H8" s="73"/>
      <c r="I8" s="73"/>
      <c r="J8" s="73"/>
      <c r="K8" s="67"/>
      <c r="O8" s="68"/>
    </row>
    <row r="9" spans="1:15" ht="15" customHeight="1" x14ac:dyDescent="0.3">
      <c r="A9" s="82"/>
      <c r="B9" s="43" t="s">
        <v>12</v>
      </c>
      <c r="C9" s="45">
        <v>0</v>
      </c>
      <c r="D9" s="45">
        <v>23859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7">
        <f>SUM(C9:I9)</f>
        <v>23859</v>
      </c>
      <c r="K9" s="67"/>
      <c r="O9" s="68"/>
    </row>
    <row r="10" spans="1:15" ht="15" customHeight="1" x14ac:dyDescent="0.3">
      <c r="A10" s="82"/>
      <c r="B10" s="48" t="s">
        <v>5</v>
      </c>
      <c r="C10" s="45">
        <v>0</v>
      </c>
      <c r="D10" s="45">
        <v>7707</v>
      </c>
      <c r="E10" s="44">
        <v>2250</v>
      </c>
      <c r="F10" s="45">
        <v>0</v>
      </c>
      <c r="G10" s="45">
        <v>0</v>
      </c>
      <c r="H10" s="45">
        <v>0</v>
      </c>
      <c r="I10" s="45">
        <v>0</v>
      </c>
      <c r="J10" s="47">
        <f>SUM(C10:I10)</f>
        <v>9957</v>
      </c>
      <c r="K10" s="67"/>
      <c r="O10" s="68"/>
    </row>
    <row r="11" spans="1:15" ht="15" customHeight="1" x14ac:dyDescent="0.3">
      <c r="A11" s="82"/>
      <c r="B11" s="48" t="s">
        <v>6</v>
      </c>
      <c r="C11" s="45">
        <v>0</v>
      </c>
      <c r="D11" s="45">
        <v>0</v>
      </c>
      <c r="E11" s="44">
        <v>0</v>
      </c>
      <c r="F11" s="45">
        <v>0</v>
      </c>
      <c r="G11" s="45">
        <v>0</v>
      </c>
      <c r="H11" s="45">
        <v>0</v>
      </c>
      <c r="I11" s="45">
        <v>0</v>
      </c>
      <c r="J11" s="47">
        <f>SUM(C11:I11)</f>
        <v>0</v>
      </c>
      <c r="K11" s="67"/>
      <c r="O11" s="68"/>
    </row>
    <row r="12" spans="1:15" ht="15" customHeight="1" x14ac:dyDescent="0.3">
      <c r="A12" s="82"/>
      <c r="B12" s="48" t="s">
        <v>7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7">
        <f>SUM(C12:I12)</f>
        <v>0</v>
      </c>
      <c r="K12" s="67"/>
      <c r="O12" s="68"/>
    </row>
    <row r="13" spans="1:15" ht="15" customHeight="1" x14ac:dyDescent="0.3">
      <c r="A13" s="82"/>
      <c r="B13" s="49" t="s">
        <v>13</v>
      </c>
      <c r="C13" s="50">
        <f>SUM(C9,C10,-C11,C12)</f>
        <v>0</v>
      </c>
      <c r="D13" s="74">
        <f>SUM(D9,D10,-D11,D12)</f>
        <v>31566</v>
      </c>
      <c r="E13" s="74">
        <f t="shared" ref="E13:I13" si="0">SUM(E9,E10,-E11,E12)</f>
        <v>2250</v>
      </c>
      <c r="F13" s="74">
        <f t="shared" si="0"/>
        <v>0</v>
      </c>
      <c r="G13" s="74">
        <f>SUM(G9,G10,-G11,G12)</f>
        <v>0</v>
      </c>
      <c r="H13" s="74">
        <f t="shared" si="0"/>
        <v>0</v>
      </c>
      <c r="I13" s="74">
        <f t="shared" si="0"/>
        <v>0</v>
      </c>
      <c r="J13" s="47">
        <f>SUM(C13:I13)</f>
        <v>33816</v>
      </c>
      <c r="K13" s="67"/>
      <c r="O13" s="68"/>
    </row>
    <row r="14" spans="1:15" s="76" customFormat="1" ht="15" customHeight="1" x14ac:dyDescent="0.3">
      <c r="A14" s="82"/>
      <c r="B14" s="40" t="s">
        <v>8</v>
      </c>
      <c r="C14" s="75"/>
      <c r="D14" s="75"/>
      <c r="E14" s="75"/>
      <c r="F14" s="75"/>
      <c r="G14" s="75"/>
      <c r="H14" s="75"/>
      <c r="I14" s="75"/>
      <c r="J14" s="53"/>
      <c r="K14" s="67"/>
      <c r="M14" s="77"/>
      <c r="O14" s="77"/>
    </row>
    <row r="15" spans="1:15" ht="15" customHeight="1" x14ac:dyDescent="0.3">
      <c r="A15" s="82"/>
      <c r="B15" s="43" t="s">
        <v>12</v>
      </c>
      <c r="C15" s="45">
        <v>0</v>
      </c>
      <c r="D15" s="45">
        <v>2048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7">
        <f>SUM(C15:I15)</f>
        <v>2048</v>
      </c>
      <c r="K15" s="67"/>
      <c r="O15" s="68"/>
    </row>
    <row r="16" spans="1:15" ht="15" customHeight="1" x14ac:dyDescent="0.3">
      <c r="A16" s="82"/>
      <c r="B16" s="48" t="s">
        <v>5</v>
      </c>
      <c r="C16" s="45">
        <v>0</v>
      </c>
      <c r="D16" s="45">
        <v>3747</v>
      </c>
      <c r="E16" s="45">
        <v>76</v>
      </c>
      <c r="F16" s="45">
        <v>0</v>
      </c>
      <c r="G16" s="45">
        <v>0</v>
      </c>
      <c r="H16" s="45">
        <v>0</v>
      </c>
      <c r="I16" s="45">
        <v>0</v>
      </c>
      <c r="J16" s="47">
        <f>SUM(C16:I16)</f>
        <v>3823</v>
      </c>
      <c r="K16" s="67"/>
      <c r="O16" s="68"/>
    </row>
    <row r="17" spans="1:15" ht="15" customHeight="1" x14ac:dyDescent="0.3">
      <c r="A17" s="82"/>
      <c r="B17" s="48" t="s">
        <v>6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7">
        <f>SUM(C17:I17)</f>
        <v>0</v>
      </c>
      <c r="K17" s="67"/>
      <c r="O17" s="68"/>
    </row>
    <row r="18" spans="1:15" ht="15" customHeight="1" x14ac:dyDescent="0.3">
      <c r="A18" s="82"/>
      <c r="B18" s="48" t="s">
        <v>7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7">
        <f>SUM(C18:I18)</f>
        <v>0</v>
      </c>
      <c r="K18" s="67"/>
      <c r="O18" s="68"/>
    </row>
    <row r="19" spans="1:15" ht="15" customHeight="1" x14ac:dyDescent="0.3">
      <c r="A19" s="82"/>
      <c r="B19" s="49" t="s">
        <v>13</v>
      </c>
      <c r="C19" s="50">
        <f t="shared" ref="C19:I19" si="1">SUM(C15:C16,-C17,C18)</f>
        <v>0</v>
      </c>
      <c r="D19" s="50">
        <f t="shared" si="1"/>
        <v>5795</v>
      </c>
      <c r="E19" s="50">
        <f t="shared" si="1"/>
        <v>76</v>
      </c>
      <c r="F19" s="50">
        <f t="shared" si="1"/>
        <v>0</v>
      </c>
      <c r="G19" s="50">
        <f t="shared" si="1"/>
        <v>0</v>
      </c>
      <c r="H19" s="50">
        <f t="shared" si="1"/>
        <v>0</v>
      </c>
      <c r="I19" s="50">
        <f t="shared" si="1"/>
        <v>0</v>
      </c>
      <c r="J19" s="47">
        <f>SUM(C19:I19)</f>
        <v>5871</v>
      </c>
      <c r="K19" s="67"/>
      <c r="O19" s="68"/>
    </row>
    <row r="20" spans="1:15" s="76" customFormat="1" ht="15" customHeight="1" x14ac:dyDescent="0.3">
      <c r="A20" s="82"/>
      <c r="B20" s="40" t="s">
        <v>9</v>
      </c>
      <c r="C20" s="75"/>
      <c r="D20" s="75"/>
      <c r="E20" s="75"/>
      <c r="F20" s="75"/>
      <c r="G20" s="75"/>
      <c r="H20" s="75"/>
      <c r="I20" s="75"/>
      <c r="J20" s="53"/>
      <c r="K20" s="67"/>
      <c r="M20" s="83" t="s">
        <v>39</v>
      </c>
      <c r="N20" s="78"/>
      <c r="O20" s="83" t="s">
        <v>40</v>
      </c>
    </row>
    <row r="21" spans="1:15" ht="15" customHeight="1" x14ac:dyDescent="0.3">
      <c r="A21" s="82"/>
      <c r="B21" s="43" t="s">
        <v>12</v>
      </c>
      <c r="C21" s="45">
        <v>0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7">
        <f>SUM(C21:I21)</f>
        <v>0</v>
      </c>
      <c r="K21" s="67"/>
      <c r="M21" s="84"/>
      <c r="N21" s="78"/>
      <c r="O21" s="83"/>
    </row>
    <row r="22" spans="1:15" ht="15" customHeight="1" x14ac:dyDescent="0.3">
      <c r="A22" s="82"/>
      <c r="B22" s="48" t="s">
        <v>5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7">
        <f>SUM(C22:I22)</f>
        <v>0</v>
      </c>
      <c r="K22" s="67"/>
      <c r="M22" s="57">
        <v>2</v>
      </c>
      <c r="N22" s="78"/>
      <c r="O22" s="58"/>
    </row>
    <row r="23" spans="1:15" ht="15" customHeight="1" x14ac:dyDescent="0.3">
      <c r="A23" s="82"/>
      <c r="B23" s="48" t="s">
        <v>6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7">
        <f>SUM(C23:I23)</f>
        <v>0</v>
      </c>
      <c r="K23" s="67"/>
      <c r="M23" s="57">
        <v>0</v>
      </c>
      <c r="N23" s="78"/>
      <c r="O23" s="59"/>
    </row>
    <row r="24" spans="1:15" ht="15" customHeight="1" x14ac:dyDescent="0.3">
      <c r="A24" s="82"/>
      <c r="B24" s="48" t="s">
        <v>7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7">
        <f>SUM(C24:I24)</f>
        <v>0</v>
      </c>
      <c r="K24" s="67"/>
      <c r="M24" s="60">
        <v>2</v>
      </c>
      <c r="N24" s="78"/>
      <c r="O24" s="57">
        <v>4</v>
      </c>
    </row>
    <row r="25" spans="1:15" ht="15" customHeight="1" x14ac:dyDescent="0.3">
      <c r="A25" s="82"/>
      <c r="B25" s="49" t="s">
        <v>13</v>
      </c>
      <c r="C25" s="74">
        <f t="shared" ref="C25:I25" si="2">SUM(C21,C22,-C23,C24)</f>
        <v>0</v>
      </c>
      <c r="D25" s="74">
        <f t="shared" si="2"/>
        <v>0</v>
      </c>
      <c r="E25" s="74">
        <f t="shared" si="2"/>
        <v>0</v>
      </c>
      <c r="F25" s="74">
        <f t="shared" si="2"/>
        <v>0</v>
      </c>
      <c r="G25" s="74">
        <f t="shared" si="2"/>
        <v>0</v>
      </c>
      <c r="H25" s="74">
        <f t="shared" si="2"/>
        <v>0</v>
      </c>
      <c r="I25" s="74">
        <f t="shared" si="2"/>
        <v>0</v>
      </c>
      <c r="J25" s="47">
        <f>SUM(C25:I25)</f>
        <v>0</v>
      </c>
      <c r="K25" s="67"/>
      <c r="M25" s="57">
        <v>3</v>
      </c>
      <c r="N25" s="78"/>
      <c r="O25" s="57">
        <v>6</v>
      </c>
    </row>
    <row r="26" spans="1:15" s="76" customFormat="1" ht="15" customHeight="1" x14ac:dyDescent="0.3">
      <c r="A26" s="82"/>
      <c r="B26" s="40" t="s">
        <v>14</v>
      </c>
      <c r="C26" s="75"/>
      <c r="D26" s="75"/>
      <c r="E26" s="75"/>
      <c r="F26" s="75"/>
      <c r="G26" s="75"/>
      <c r="H26" s="75"/>
      <c r="I26" s="75"/>
      <c r="J26" s="53"/>
      <c r="K26" s="67"/>
      <c r="M26" s="60">
        <v>5</v>
      </c>
      <c r="N26" s="78"/>
      <c r="O26" s="57">
        <v>7</v>
      </c>
    </row>
    <row r="27" spans="1:15" ht="15" customHeight="1" x14ac:dyDescent="0.3">
      <c r="A27" s="82"/>
      <c r="B27" s="43" t="s">
        <v>12</v>
      </c>
      <c r="C27" s="61">
        <f>SUM(C9,-C15,-C21)</f>
        <v>0</v>
      </c>
      <c r="D27" s="61">
        <f>SUM(D9,-D15,-D21)</f>
        <v>21811</v>
      </c>
      <c r="E27" s="61">
        <f t="shared" ref="E27:I27" si="3">SUM(E9,-E15,-E21)</f>
        <v>0</v>
      </c>
      <c r="F27" s="61">
        <f>SUM(F9,-F15,-F21)</f>
        <v>0</v>
      </c>
      <c r="G27" s="61">
        <f t="shared" si="3"/>
        <v>0</v>
      </c>
      <c r="H27" s="61">
        <f t="shared" si="3"/>
        <v>0</v>
      </c>
      <c r="I27" s="61">
        <f t="shared" si="3"/>
        <v>0</v>
      </c>
      <c r="J27" s="47">
        <f>SUM(C27:I27)</f>
        <v>21811</v>
      </c>
      <c r="K27" s="67"/>
      <c r="M27" s="57">
        <v>4</v>
      </c>
      <c r="N27" s="78"/>
      <c r="O27" s="57">
        <v>1</v>
      </c>
    </row>
    <row r="28" spans="1:15" ht="15" customHeight="1" x14ac:dyDescent="0.3">
      <c r="A28" s="82"/>
      <c r="B28" s="49" t="s">
        <v>13</v>
      </c>
      <c r="C28" s="50">
        <f>SUM(C13,-C19,-C25)</f>
        <v>0</v>
      </c>
      <c r="D28" s="50">
        <f t="shared" ref="D28:I28" si="4">SUM(D13,-D19,-D25)</f>
        <v>25771</v>
      </c>
      <c r="E28" s="50">
        <f>SUM(E13,-E19,-E25)</f>
        <v>2174</v>
      </c>
      <c r="F28" s="50">
        <f t="shared" si="4"/>
        <v>0</v>
      </c>
      <c r="G28" s="50">
        <f t="shared" si="4"/>
        <v>0</v>
      </c>
      <c r="H28" s="50">
        <f>SUM(H13,-H19,-H25)</f>
        <v>0</v>
      </c>
      <c r="I28" s="50">
        <f t="shared" si="4"/>
        <v>0</v>
      </c>
      <c r="J28" s="62">
        <f>SUM(C28:I28)</f>
        <v>27945</v>
      </c>
      <c r="K28" s="67"/>
      <c r="M28" s="60">
        <v>2</v>
      </c>
      <c r="N28" s="78"/>
      <c r="O28" s="57">
        <v>0</v>
      </c>
    </row>
    <row r="29" spans="1:15" x14ac:dyDescent="0.3">
      <c r="A29" s="82"/>
      <c r="K29" s="67"/>
      <c r="M29" s="57">
        <v>8</v>
      </c>
      <c r="N29" s="78"/>
      <c r="O29" s="57">
        <v>3</v>
      </c>
    </row>
    <row r="30" spans="1:15" x14ac:dyDescent="0.3">
      <c r="A30" s="82"/>
      <c r="B30" s="64"/>
      <c r="K30" s="67"/>
      <c r="M30" s="57">
        <v>9</v>
      </c>
      <c r="N30" s="78"/>
      <c r="O30" s="57">
        <v>6</v>
      </c>
    </row>
    <row r="31" spans="1:15" x14ac:dyDescent="0.3">
      <c r="A31" s="82"/>
      <c r="B31" s="64"/>
      <c r="M31" s="65">
        <v>5</v>
      </c>
      <c r="N31" s="78"/>
      <c r="O31" s="57">
        <v>1</v>
      </c>
    </row>
    <row r="32" spans="1:15" ht="15" customHeight="1" x14ac:dyDescent="0.3">
      <c r="A32" s="82"/>
    </row>
    <row r="33" spans="1:1" x14ac:dyDescent="0.3">
      <c r="A33" s="82"/>
    </row>
  </sheetData>
  <mergeCells count="9">
    <mergeCell ref="A1:A33"/>
    <mergeCell ref="M20:M21"/>
    <mergeCell ref="O20:O21"/>
    <mergeCell ref="O1:O6"/>
    <mergeCell ref="B2:J2"/>
    <mergeCell ref="B3:J3"/>
    <mergeCell ref="B5:B6"/>
    <mergeCell ref="C5:J5"/>
    <mergeCell ref="B1:K1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20" max="1048575" man="1"/>
  </colBreaks>
  <ignoredErrors>
    <ignoredError sqref="B9:C9 C27:J28 B12:J14 B10 F10:J10 B11:D11 F11:J11 B17:J26 B16:C16 G16:J16 E9:J9 B15:C15 E15:J1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showWhiteSpace="0" zoomScaleNormal="100" zoomScaleSheetLayoutView="80" workbookViewId="0">
      <selection activeCell="T15" sqref="T15"/>
    </sheetView>
  </sheetViews>
  <sheetFormatPr defaultColWidth="9.109375" defaultRowHeight="14.4" x14ac:dyDescent="0.3"/>
  <cols>
    <col min="1" max="1" width="7.88671875" style="15" customWidth="1"/>
    <col min="2" max="2" width="28.44140625" style="15" customWidth="1"/>
    <col min="3" max="10" width="10.6640625" style="21" customWidth="1"/>
    <col min="11" max="11" width="9.109375" style="21" customWidth="1"/>
    <col min="12" max="12" width="5.6640625" style="15" customWidth="1"/>
    <col min="13" max="13" width="2.5546875" style="15" customWidth="1"/>
    <col min="14" max="14" width="1.88671875" style="15" customWidth="1"/>
    <col min="15" max="15" width="2.5546875" style="15" customWidth="1"/>
    <col min="16" max="17" width="3.33203125" style="15" customWidth="1"/>
    <col min="18" max="16384" width="9.109375" style="15"/>
  </cols>
  <sheetData>
    <row r="1" spans="1:15" ht="15" customHeight="1" x14ac:dyDescent="0.3">
      <c r="A1" s="93"/>
      <c r="B1" s="101" t="s">
        <v>42</v>
      </c>
      <c r="C1" s="101"/>
      <c r="D1" s="101"/>
      <c r="E1" s="101"/>
      <c r="F1" s="101"/>
      <c r="G1" s="101"/>
      <c r="H1" s="101"/>
      <c r="I1" s="101"/>
      <c r="J1" s="101"/>
      <c r="K1" s="101"/>
      <c r="O1" s="95" t="s">
        <v>41</v>
      </c>
    </row>
    <row r="2" spans="1:15" x14ac:dyDescent="0.3">
      <c r="A2" s="93"/>
      <c r="B2" s="99" t="s">
        <v>38</v>
      </c>
      <c r="C2" s="99"/>
      <c r="D2" s="99"/>
      <c r="E2" s="99"/>
      <c r="F2" s="99"/>
      <c r="G2" s="99"/>
      <c r="H2" s="99"/>
      <c r="I2" s="99"/>
      <c r="J2" s="99"/>
      <c r="K2" s="15"/>
      <c r="O2" s="96"/>
    </row>
    <row r="3" spans="1:15" ht="15" customHeight="1" x14ac:dyDescent="0.3">
      <c r="A3" s="93"/>
      <c r="B3" s="100">
        <v>43465</v>
      </c>
      <c r="C3" s="100"/>
      <c r="D3" s="100"/>
      <c r="E3" s="100"/>
      <c r="F3" s="100"/>
      <c r="G3" s="100"/>
      <c r="H3" s="100"/>
      <c r="I3" s="100"/>
      <c r="J3" s="100"/>
      <c r="K3" s="15"/>
      <c r="O3" s="96"/>
    </row>
    <row r="4" spans="1:15" ht="15" customHeight="1" x14ac:dyDescent="0.3">
      <c r="A4" s="93"/>
      <c r="B4" s="16"/>
      <c r="C4" s="17"/>
      <c r="D4" s="17"/>
      <c r="E4" s="17"/>
      <c r="F4" s="17"/>
      <c r="G4" s="17"/>
      <c r="H4" s="17"/>
      <c r="I4" s="17"/>
      <c r="J4" s="17"/>
      <c r="K4" s="15"/>
      <c r="O4" s="96"/>
    </row>
    <row r="5" spans="1:15" ht="15" customHeight="1" x14ac:dyDescent="0.3">
      <c r="A5" s="93"/>
      <c r="B5" s="97" t="s">
        <v>0</v>
      </c>
      <c r="C5" s="106" t="s">
        <v>44</v>
      </c>
      <c r="D5" s="106"/>
      <c r="E5" s="106"/>
      <c r="F5" s="106"/>
      <c r="G5" s="106"/>
      <c r="H5" s="106"/>
      <c r="I5" s="106"/>
      <c r="J5" s="106"/>
      <c r="K5" s="15"/>
      <c r="O5" s="96"/>
    </row>
    <row r="6" spans="1:15" ht="60" customHeight="1" x14ac:dyDescent="0.3">
      <c r="A6" s="93"/>
      <c r="B6" s="98"/>
      <c r="C6" s="8" t="s">
        <v>10</v>
      </c>
      <c r="D6" s="8" t="s">
        <v>1</v>
      </c>
      <c r="E6" s="8" t="s">
        <v>11</v>
      </c>
      <c r="F6" s="8" t="s">
        <v>2</v>
      </c>
      <c r="G6" s="8" t="s">
        <v>24</v>
      </c>
      <c r="H6" s="8" t="s">
        <v>25</v>
      </c>
      <c r="I6" s="8" t="s">
        <v>26</v>
      </c>
      <c r="J6" s="9" t="s">
        <v>3</v>
      </c>
      <c r="K6" s="15"/>
      <c r="O6" s="96"/>
    </row>
    <row r="7" spans="1:15" ht="22.5" customHeight="1" x14ac:dyDescent="0.3">
      <c r="A7" s="93"/>
      <c r="B7" s="7" t="s">
        <v>28</v>
      </c>
      <c r="C7" s="18" t="s">
        <v>29</v>
      </c>
      <c r="D7" s="18" t="s">
        <v>30</v>
      </c>
      <c r="E7" s="18" t="s">
        <v>27</v>
      </c>
      <c r="F7" s="18" t="s">
        <v>31</v>
      </c>
      <c r="G7" s="18" t="s">
        <v>32</v>
      </c>
      <c r="H7" s="18" t="s">
        <v>33</v>
      </c>
      <c r="I7" s="18" t="s">
        <v>34</v>
      </c>
      <c r="J7" s="1" t="s">
        <v>35</v>
      </c>
      <c r="K7" s="15"/>
      <c r="O7" s="24"/>
    </row>
    <row r="8" spans="1:15" ht="15" customHeight="1" x14ac:dyDescent="0.3">
      <c r="A8" s="93"/>
      <c r="B8" s="3" t="s">
        <v>4</v>
      </c>
      <c r="C8" s="19"/>
      <c r="D8" s="19"/>
      <c r="E8" s="19"/>
      <c r="F8" s="19"/>
      <c r="G8" s="19"/>
      <c r="H8" s="19"/>
      <c r="I8" s="19"/>
      <c r="J8" s="2"/>
      <c r="K8" s="15"/>
      <c r="O8" s="24"/>
    </row>
    <row r="9" spans="1:15" ht="15" customHeight="1" x14ac:dyDescent="0.3">
      <c r="A9" s="93"/>
      <c r="B9" s="4" t="s">
        <v>12</v>
      </c>
      <c r="C9" s="10">
        <v>0</v>
      </c>
      <c r="D9" s="10">
        <v>4250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3">
        <f>SUM(C9:I9)</f>
        <v>4250</v>
      </c>
      <c r="K9" s="15"/>
      <c r="O9" s="24"/>
    </row>
    <row r="10" spans="1:15" ht="15" customHeight="1" x14ac:dyDescent="0.3">
      <c r="A10" s="93"/>
      <c r="B10" s="5" t="s">
        <v>5</v>
      </c>
      <c r="C10" s="10">
        <v>0</v>
      </c>
      <c r="D10" s="10">
        <v>19609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f t="shared" ref="J10:J19" si="0">SUM(C10:I10)</f>
        <v>19609</v>
      </c>
      <c r="K10" s="15"/>
      <c r="O10" s="24"/>
    </row>
    <row r="11" spans="1:15" ht="15" customHeight="1" x14ac:dyDescent="0.3">
      <c r="A11" s="93"/>
      <c r="B11" s="5" t="s">
        <v>6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f t="shared" si="0"/>
        <v>0</v>
      </c>
      <c r="K11" s="15"/>
      <c r="O11" s="24"/>
    </row>
    <row r="12" spans="1:15" ht="15" customHeight="1" x14ac:dyDescent="0.3">
      <c r="A12" s="93"/>
      <c r="B12" s="5" t="s">
        <v>7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3">
        <f t="shared" si="0"/>
        <v>0</v>
      </c>
      <c r="K12" s="15"/>
      <c r="O12" s="24"/>
    </row>
    <row r="13" spans="1:15" ht="15" customHeight="1" x14ac:dyDescent="0.3">
      <c r="A13" s="93"/>
      <c r="B13" s="6" t="s">
        <v>13</v>
      </c>
      <c r="C13" s="12">
        <f>SUM(C9,C10,-C11,C12)</f>
        <v>0</v>
      </c>
      <c r="D13" s="12">
        <f t="shared" ref="D13:I13" si="1">SUM(D9,D10,-D11,D12)</f>
        <v>23859</v>
      </c>
      <c r="E13" s="12">
        <f t="shared" si="1"/>
        <v>0</v>
      </c>
      <c r="F13" s="12">
        <f t="shared" si="1"/>
        <v>0</v>
      </c>
      <c r="G13" s="12">
        <f t="shared" si="1"/>
        <v>0</v>
      </c>
      <c r="H13" s="12">
        <f t="shared" si="1"/>
        <v>0</v>
      </c>
      <c r="I13" s="12">
        <f t="shared" si="1"/>
        <v>0</v>
      </c>
      <c r="J13" s="14">
        <f t="shared" si="0"/>
        <v>23859</v>
      </c>
      <c r="K13" s="15"/>
      <c r="O13" s="24"/>
    </row>
    <row r="14" spans="1:15" s="20" customFormat="1" ht="15" customHeight="1" x14ac:dyDescent="0.3">
      <c r="A14" s="93"/>
      <c r="B14" s="3" t="s">
        <v>8</v>
      </c>
      <c r="C14" s="19"/>
      <c r="D14" s="19"/>
      <c r="E14" s="19"/>
      <c r="F14" s="19"/>
      <c r="G14" s="19"/>
      <c r="H14" s="19"/>
      <c r="I14" s="19"/>
      <c r="J14" s="2"/>
      <c r="K14" s="15"/>
      <c r="O14" s="25"/>
    </row>
    <row r="15" spans="1:15" ht="15" customHeight="1" x14ac:dyDescent="0.3">
      <c r="A15" s="93"/>
      <c r="B15" s="4" t="s">
        <v>12</v>
      </c>
      <c r="C15" s="10">
        <v>0</v>
      </c>
      <c r="D15" s="10">
        <v>89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3">
        <f t="shared" si="0"/>
        <v>89</v>
      </c>
      <c r="K15" s="15"/>
      <c r="O15" s="24"/>
    </row>
    <row r="16" spans="1:15" ht="15" customHeight="1" x14ac:dyDescent="0.3">
      <c r="A16" s="93"/>
      <c r="B16" s="5" t="s">
        <v>5</v>
      </c>
      <c r="C16" s="10">
        <v>0</v>
      </c>
      <c r="D16" s="10">
        <v>1959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3">
        <f t="shared" si="0"/>
        <v>1959</v>
      </c>
      <c r="K16" s="15"/>
      <c r="O16" s="24"/>
    </row>
    <row r="17" spans="1:15" ht="15" customHeight="1" x14ac:dyDescent="0.3">
      <c r="A17" s="93"/>
      <c r="B17" s="5" t="s">
        <v>6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3">
        <f t="shared" si="0"/>
        <v>0</v>
      </c>
      <c r="K17" s="15"/>
      <c r="O17" s="24"/>
    </row>
    <row r="18" spans="1:15" ht="15" customHeight="1" x14ac:dyDescent="0.3">
      <c r="A18" s="93"/>
      <c r="B18" s="5" t="s">
        <v>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3">
        <f t="shared" si="0"/>
        <v>0</v>
      </c>
      <c r="K18" s="15"/>
      <c r="O18" s="24"/>
    </row>
    <row r="19" spans="1:15" ht="15" customHeight="1" x14ac:dyDescent="0.3">
      <c r="A19" s="93"/>
      <c r="B19" s="6" t="s">
        <v>13</v>
      </c>
      <c r="C19" s="12">
        <f t="shared" ref="C19:I19" si="2">SUM(C15,C16,-C17,C18)</f>
        <v>0</v>
      </c>
      <c r="D19" s="12">
        <f t="shared" si="2"/>
        <v>2048</v>
      </c>
      <c r="E19" s="12">
        <f t="shared" si="2"/>
        <v>0</v>
      </c>
      <c r="F19" s="12">
        <f t="shared" si="2"/>
        <v>0</v>
      </c>
      <c r="G19" s="12">
        <f t="shared" si="2"/>
        <v>0</v>
      </c>
      <c r="H19" s="12">
        <f t="shared" si="2"/>
        <v>0</v>
      </c>
      <c r="I19" s="12">
        <f t="shared" si="2"/>
        <v>0</v>
      </c>
      <c r="J19" s="14">
        <f t="shared" si="0"/>
        <v>2048</v>
      </c>
      <c r="K19" s="15"/>
      <c r="O19" s="24"/>
    </row>
    <row r="20" spans="1:15" s="20" customFormat="1" ht="15" customHeight="1" x14ac:dyDescent="0.3">
      <c r="A20" s="93"/>
      <c r="B20" s="3" t="s">
        <v>9</v>
      </c>
      <c r="C20" s="19"/>
      <c r="D20" s="19"/>
      <c r="E20" s="19"/>
      <c r="F20" s="19"/>
      <c r="G20" s="19"/>
      <c r="H20" s="19"/>
      <c r="I20" s="19"/>
      <c r="J20" s="2"/>
      <c r="K20" s="15"/>
      <c r="M20" s="94" t="s">
        <v>39</v>
      </c>
      <c r="N20" s="23"/>
      <c r="O20" s="94" t="s">
        <v>40</v>
      </c>
    </row>
    <row r="21" spans="1:15" ht="15" customHeight="1" x14ac:dyDescent="0.3">
      <c r="A21" s="93"/>
      <c r="B21" s="4" t="s">
        <v>12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3">
        <f t="shared" ref="J21:J25" si="3">SUM(C21:I21)</f>
        <v>0</v>
      </c>
      <c r="K21" s="15"/>
      <c r="M21" s="94"/>
      <c r="N21" s="23"/>
      <c r="O21" s="94"/>
    </row>
    <row r="22" spans="1:15" ht="15" customHeight="1" x14ac:dyDescent="0.3">
      <c r="A22" s="93"/>
      <c r="B22" s="5" t="s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f t="shared" si="3"/>
        <v>0</v>
      </c>
      <c r="K22" s="15"/>
      <c r="M22" s="28">
        <v>2</v>
      </c>
      <c r="N22" s="23"/>
      <c r="O22" s="26"/>
    </row>
    <row r="23" spans="1:15" ht="15" customHeight="1" x14ac:dyDescent="0.3">
      <c r="A23" s="93"/>
      <c r="B23" s="5" t="s">
        <v>6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3">
        <f t="shared" si="3"/>
        <v>0</v>
      </c>
      <c r="K23" s="15"/>
      <c r="M23" s="28">
        <v>0</v>
      </c>
      <c r="N23" s="23"/>
      <c r="O23" s="26"/>
    </row>
    <row r="24" spans="1:15" ht="15" customHeight="1" x14ac:dyDescent="0.3">
      <c r="A24" s="93"/>
      <c r="B24" s="5" t="s">
        <v>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3">
        <f t="shared" si="3"/>
        <v>0</v>
      </c>
      <c r="K24" s="15"/>
      <c r="M24" s="27">
        <v>2</v>
      </c>
      <c r="N24" s="23"/>
      <c r="O24" s="28">
        <v>4</v>
      </c>
    </row>
    <row r="25" spans="1:15" ht="15" customHeight="1" x14ac:dyDescent="0.3">
      <c r="A25" s="93"/>
      <c r="B25" s="6" t="s">
        <v>13</v>
      </c>
      <c r="C25" s="12">
        <f t="shared" ref="C25:I25" si="4">SUM(C21,C22,-C23,C24)</f>
        <v>0</v>
      </c>
      <c r="D25" s="12">
        <f t="shared" si="4"/>
        <v>0</v>
      </c>
      <c r="E25" s="12">
        <f>SUM(E21,E22,-E23,E24)</f>
        <v>0</v>
      </c>
      <c r="F25" s="12">
        <f t="shared" si="4"/>
        <v>0</v>
      </c>
      <c r="G25" s="12">
        <f t="shared" si="4"/>
        <v>0</v>
      </c>
      <c r="H25" s="12">
        <f t="shared" si="4"/>
        <v>0</v>
      </c>
      <c r="I25" s="12">
        <f t="shared" si="4"/>
        <v>0</v>
      </c>
      <c r="J25" s="14">
        <f t="shared" si="3"/>
        <v>0</v>
      </c>
      <c r="K25" s="15"/>
      <c r="M25" s="28">
        <v>3</v>
      </c>
      <c r="N25" s="23"/>
      <c r="O25" s="28">
        <v>6</v>
      </c>
    </row>
    <row r="26" spans="1:15" s="20" customFormat="1" ht="15" customHeight="1" x14ac:dyDescent="0.3">
      <c r="A26" s="93"/>
      <c r="B26" s="3" t="s">
        <v>14</v>
      </c>
      <c r="C26" s="19"/>
      <c r="D26" s="19"/>
      <c r="E26" s="19"/>
      <c r="F26" s="19"/>
      <c r="G26" s="19"/>
      <c r="H26" s="19"/>
      <c r="I26" s="19"/>
      <c r="J26" s="2"/>
      <c r="K26" s="15"/>
      <c r="M26" s="27">
        <v>5</v>
      </c>
      <c r="N26" s="23"/>
      <c r="O26" s="28">
        <v>7</v>
      </c>
    </row>
    <row r="27" spans="1:15" ht="15" customHeight="1" x14ac:dyDescent="0.3">
      <c r="A27" s="93"/>
      <c r="B27" s="4" t="s">
        <v>12</v>
      </c>
      <c r="C27" s="11">
        <f t="shared" ref="C27:I27" si="5">SUM(C9,-C15,-C21)</f>
        <v>0</v>
      </c>
      <c r="D27" s="11">
        <f t="shared" si="5"/>
        <v>4161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3">
        <f>SUM(C27:I27)</f>
        <v>4161</v>
      </c>
      <c r="K27" s="15"/>
      <c r="M27" s="28">
        <v>4</v>
      </c>
      <c r="N27" s="23"/>
      <c r="O27" s="28">
        <v>1</v>
      </c>
    </row>
    <row r="28" spans="1:15" ht="15" customHeight="1" x14ac:dyDescent="0.3">
      <c r="A28" s="93"/>
      <c r="B28" s="6" t="s">
        <v>13</v>
      </c>
      <c r="C28" s="12">
        <f t="shared" ref="C28:I28" si="6">SUM(C13,-C19,-C25)</f>
        <v>0</v>
      </c>
      <c r="D28" s="12">
        <f t="shared" si="6"/>
        <v>21811</v>
      </c>
      <c r="E28" s="12">
        <f t="shared" si="6"/>
        <v>0</v>
      </c>
      <c r="F28" s="12">
        <f t="shared" si="6"/>
        <v>0</v>
      </c>
      <c r="G28" s="12">
        <f t="shared" si="6"/>
        <v>0</v>
      </c>
      <c r="H28" s="12">
        <f t="shared" si="6"/>
        <v>0</v>
      </c>
      <c r="I28" s="12">
        <f t="shared" si="6"/>
        <v>0</v>
      </c>
      <c r="J28" s="14">
        <f>SUM(C28:I28)</f>
        <v>21811</v>
      </c>
      <c r="K28" s="15"/>
      <c r="M28" s="27">
        <v>2</v>
      </c>
      <c r="N28" s="23"/>
      <c r="O28" s="28">
        <v>0</v>
      </c>
    </row>
    <row r="29" spans="1:15" ht="15" customHeight="1" x14ac:dyDescent="0.3">
      <c r="A29" s="93"/>
      <c r="K29" s="15"/>
      <c r="M29" s="28">
        <v>8</v>
      </c>
      <c r="N29" s="23"/>
      <c r="O29" s="28">
        <v>3</v>
      </c>
    </row>
    <row r="30" spans="1:15" ht="15" customHeight="1" x14ac:dyDescent="0.3">
      <c r="A30" s="93"/>
      <c r="B30" s="22"/>
      <c r="K30" s="15"/>
      <c r="M30" s="28">
        <v>9</v>
      </c>
      <c r="N30" s="23"/>
      <c r="O30" s="28">
        <v>6</v>
      </c>
    </row>
    <row r="31" spans="1:15" ht="15" customHeight="1" x14ac:dyDescent="0.3">
      <c r="A31" s="93"/>
      <c r="M31" s="29">
        <v>5</v>
      </c>
      <c r="N31" s="23"/>
      <c r="O31" s="28">
        <v>1</v>
      </c>
    </row>
    <row r="32" spans="1:15" ht="15" customHeight="1" x14ac:dyDescent="0.3">
      <c r="A32" s="93"/>
    </row>
    <row r="33" spans="1:1" x14ac:dyDescent="0.3">
      <c r="A33" s="93"/>
    </row>
  </sheetData>
  <mergeCells count="9">
    <mergeCell ref="A1:A33"/>
    <mergeCell ref="M20:M21"/>
    <mergeCell ref="O20:O21"/>
    <mergeCell ref="O1:O6"/>
    <mergeCell ref="C5:J5"/>
    <mergeCell ref="B5:B6"/>
    <mergeCell ref="B2:J2"/>
    <mergeCell ref="B3:J3"/>
    <mergeCell ref="B1:K1"/>
  </mergeCells>
  <pageMargins left="0" right="0.23622047244094491" top="0.74803149606299213" bottom="0" header="0.31496062992125984" footer="0"/>
  <pageSetup paperSize="9" scale="94" orientation="landscape" r:id="rId1"/>
  <ignoredErrors>
    <ignoredError sqref="B11:J12 B18:J24 B17:D17 F17:J17 B16 B15:C15 H15:J15 B14:J14 B13 D13:J13 B26:J28 B25:E25 F25:J25 B9 E9:J9 B10:C10 F10 H10:J10 F16 H16:J16 E15:F15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3"/>
  <sheetViews>
    <sheetView topLeftCell="A10" zoomScaleNormal="100" zoomScaleSheetLayoutView="80" workbookViewId="0">
      <selection activeCell="S6" sqref="S6"/>
    </sheetView>
  </sheetViews>
  <sheetFormatPr defaultColWidth="9.109375" defaultRowHeight="14.4" x14ac:dyDescent="0.3"/>
  <cols>
    <col min="1" max="1" width="7.88671875" style="30" customWidth="1"/>
    <col min="2" max="2" width="28.44140625" style="30" customWidth="1"/>
    <col min="3" max="10" width="10.6640625" style="63" customWidth="1"/>
    <col min="11" max="11" width="9.109375" style="30" customWidth="1"/>
    <col min="12" max="12" width="5.6640625" style="30" customWidth="1"/>
    <col min="13" max="13" width="2.5546875" style="31" customWidth="1"/>
    <col min="14" max="14" width="1.88671875" style="30" customWidth="1"/>
    <col min="15" max="15" width="2.5546875" style="31" customWidth="1"/>
    <col min="16" max="17" width="3.33203125" style="30" customWidth="1"/>
    <col min="18" max="16384" width="9.109375" style="30"/>
  </cols>
  <sheetData>
    <row r="1" spans="1:15" ht="15" customHeight="1" x14ac:dyDescent="0.3">
      <c r="A1" s="82"/>
      <c r="B1" s="92" t="s">
        <v>42</v>
      </c>
      <c r="C1" s="92"/>
      <c r="D1" s="92"/>
      <c r="E1" s="92"/>
      <c r="F1" s="92"/>
      <c r="G1" s="92"/>
      <c r="H1" s="92"/>
      <c r="I1" s="92"/>
      <c r="J1" s="92"/>
      <c r="K1" s="92"/>
      <c r="O1" s="104" t="s">
        <v>41</v>
      </c>
    </row>
    <row r="2" spans="1:15" x14ac:dyDescent="0.3">
      <c r="A2" s="82"/>
      <c r="B2" s="87" t="s">
        <v>36</v>
      </c>
      <c r="C2" s="87"/>
      <c r="D2" s="87"/>
      <c r="E2" s="87"/>
      <c r="F2" s="87"/>
      <c r="G2" s="87"/>
      <c r="H2" s="87"/>
      <c r="I2" s="87"/>
      <c r="J2" s="87"/>
      <c r="K2" s="87"/>
      <c r="O2" s="105"/>
    </row>
    <row r="3" spans="1:15" x14ac:dyDescent="0.3">
      <c r="A3" s="82"/>
      <c r="B3" s="88">
        <v>43830</v>
      </c>
      <c r="C3" s="88"/>
      <c r="D3" s="88"/>
      <c r="E3" s="88"/>
      <c r="F3" s="88"/>
      <c r="G3" s="88"/>
      <c r="H3" s="88"/>
      <c r="I3" s="88"/>
      <c r="J3" s="88"/>
      <c r="K3" s="88"/>
      <c r="O3" s="105"/>
    </row>
    <row r="4" spans="1:15" ht="15" customHeight="1" x14ac:dyDescent="0.3">
      <c r="A4" s="82"/>
      <c r="B4" s="32"/>
      <c r="C4" s="33"/>
      <c r="D4" s="33"/>
      <c r="E4" s="33"/>
      <c r="F4" s="33"/>
      <c r="G4" s="33"/>
      <c r="H4" s="33"/>
      <c r="I4" s="33"/>
      <c r="J4" s="33"/>
      <c r="K4" s="34"/>
      <c r="O4" s="105"/>
    </row>
    <row r="5" spans="1:15" ht="15" customHeight="1" x14ac:dyDescent="0.3">
      <c r="A5" s="82"/>
      <c r="B5" s="89" t="s">
        <v>23</v>
      </c>
      <c r="C5" s="106" t="s">
        <v>43</v>
      </c>
      <c r="D5" s="106"/>
      <c r="E5" s="106"/>
      <c r="F5" s="106"/>
      <c r="G5" s="106"/>
      <c r="H5" s="106"/>
      <c r="I5" s="106"/>
      <c r="J5" s="106"/>
      <c r="K5" s="106"/>
      <c r="O5" s="105"/>
    </row>
    <row r="6" spans="1:15" ht="60" customHeight="1" x14ac:dyDescent="0.3">
      <c r="A6" s="82"/>
      <c r="B6" s="90"/>
      <c r="C6" s="35" t="s">
        <v>15</v>
      </c>
      <c r="D6" s="81" t="s">
        <v>16</v>
      </c>
      <c r="E6" s="81" t="s">
        <v>17</v>
      </c>
      <c r="F6" s="35" t="s">
        <v>21</v>
      </c>
      <c r="G6" s="35" t="s">
        <v>22</v>
      </c>
      <c r="H6" s="35" t="s">
        <v>18</v>
      </c>
      <c r="I6" s="35" t="s">
        <v>19</v>
      </c>
      <c r="J6" s="35" t="s">
        <v>20</v>
      </c>
      <c r="K6" s="36" t="s">
        <v>3</v>
      </c>
      <c r="O6" s="105"/>
    </row>
    <row r="7" spans="1:15" ht="22.5" customHeight="1" x14ac:dyDescent="0.3">
      <c r="A7" s="82"/>
      <c r="B7" s="37" t="s">
        <v>28</v>
      </c>
      <c r="C7" s="38" t="s">
        <v>29</v>
      </c>
      <c r="D7" s="38" t="s">
        <v>30</v>
      </c>
      <c r="E7" s="38" t="s">
        <v>27</v>
      </c>
      <c r="F7" s="38" t="s">
        <v>31</v>
      </c>
      <c r="G7" s="38" t="s">
        <v>32</v>
      </c>
      <c r="H7" s="38" t="s">
        <v>33</v>
      </c>
      <c r="I7" s="38" t="s">
        <v>34</v>
      </c>
      <c r="J7" s="38" t="s">
        <v>35</v>
      </c>
      <c r="K7" s="39" t="s">
        <v>37</v>
      </c>
    </row>
    <row r="8" spans="1:15" ht="15" customHeight="1" x14ac:dyDescent="0.3">
      <c r="A8" s="82"/>
      <c r="B8" s="40" t="s">
        <v>4</v>
      </c>
      <c r="C8" s="41"/>
      <c r="D8" s="41"/>
      <c r="E8" s="41"/>
      <c r="F8" s="41"/>
      <c r="G8" s="41"/>
      <c r="H8" s="41"/>
      <c r="I8" s="41"/>
      <c r="J8" s="41"/>
      <c r="K8" s="42"/>
    </row>
    <row r="9" spans="1:15" ht="15" customHeight="1" x14ac:dyDescent="0.3">
      <c r="A9" s="82"/>
      <c r="B9" s="43" t="s">
        <v>12</v>
      </c>
      <c r="C9" s="44">
        <v>1648672</v>
      </c>
      <c r="D9" s="44">
        <v>2479603</v>
      </c>
      <c r="E9" s="44">
        <v>1765129</v>
      </c>
      <c r="F9" s="45">
        <v>0</v>
      </c>
      <c r="G9" s="45">
        <v>0</v>
      </c>
      <c r="H9" s="45">
        <v>0</v>
      </c>
      <c r="I9" s="45">
        <v>340916</v>
      </c>
      <c r="J9" s="46">
        <v>648696</v>
      </c>
      <c r="K9" s="47">
        <f>SUM(C9:J9)</f>
        <v>6883016</v>
      </c>
    </row>
    <row r="10" spans="1:15" ht="15" customHeight="1" x14ac:dyDescent="0.3">
      <c r="A10" s="82"/>
      <c r="B10" s="48" t="s">
        <v>5</v>
      </c>
      <c r="C10" s="44">
        <v>230011</v>
      </c>
      <c r="D10" s="44">
        <v>928783</v>
      </c>
      <c r="E10" s="44">
        <v>652329.25</v>
      </c>
      <c r="F10" s="45">
        <v>0</v>
      </c>
      <c r="G10" s="45">
        <v>0</v>
      </c>
      <c r="H10" s="45">
        <v>0</v>
      </c>
      <c r="I10" s="44">
        <v>433102</v>
      </c>
      <c r="J10" s="46">
        <v>898219</v>
      </c>
      <c r="K10" s="47">
        <f>SUM(C10:J10)</f>
        <v>3142444.25</v>
      </c>
    </row>
    <row r="11" spans="1:15" ht="15" customHeight="1" x14ac:dyDescent="0.3">
      <c r="A11" s="82"/>
      <c r="B11" s="48" t="s">
        <v>6</v>
      </c>
      <c r="C11" s="44">
        <v>0</v>
      </c>
      <c r="D11" s="44">
        <v>0</v>
      </c>
      <c r="E11" s="44">
        <v>0</v>
      </c>
      <c r="F11" s="45">
        <v>0</v>
      </c>
      <c r="G11" s="45">
        <v>0</v>
      </c>
      <c r="H11" s="45">
        <v>0</v>
      </c>
      <c r="I11" s="44">
        <v>0</v>
      </c>
      <c r="J11" s="46">
        <v>0</v>
      </c>
      <c r="K11" s="47">
        <f>SUM(C11:J11)</f>
        <v>0</v>
      </c>
    </row>
    <row r="12" spans="1:15" ht="15" customHeight="1" x14ac:dyDescent="0.3">
      <c r="A12" s="82"/>
      <c r="B12" s="48" t="s">
        <v>7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6">
        <v>0</v>
      </c>
      <c r="K12" s="47">
        <f>SUM(C12:J12)</f>
        <v>0</v>
      </c>
    </row>
    <row r="13" spans="1:15" s="51" customFormat="1" ht="15" customHeight="1" x14ac:dyDescent="0.2">
      <c r="A13" s="82"/>
      <c r="B13" s="49" t="s">
        <v>13</v>
      </c>
      <c r="C13" s="50">
        <f>SUM(C9,C10,-C11,C12)</f>
        <v>1878683</v>
      </c>
      <c r="D13" s="50">
        <f t="shared" ref="D13:I13" si="0">SUM(D9,D10,-D11,D12)</f>
        <v>3408386</v>
      </c>
      <c r="E13" s="50">
        <f t="shared" si="0"/>
        <v>2417458.25</v>
      </c>
      <c r="F13" s="50">
        <f t="shared" si="0"/>
        <v>0</v>
      </c>
      <c r="G13" s="50">
        <f>SUM(G9,G10,-G11,G12)</f>
        <v>0</v>
      </c>
      <c r="H13" s="50">
        <f t="shared" si="0"/>
        <v>0</v>
      </c>
      <c r="I13" s="50">
        <f t="shared" si="0"/>
        <v>774018</v>
      </c>
      <c r="J13" s="50">
        <f>SUM(J9,J10,-J11,J12)</f>
        <v>1546915</v>
      </c>
      <c r="K13" s="47">
        <f>SUM(C13:J13)</f>
        <v>10025460.25</v>
      </c>
      <c r="M13" s="52"/>
      <c r="O13" s="52"/>
    </row>
    <row r="14" spans="1:15" ht="15" customHeight="1" x14ac:dyDescent="0.3">
      <c r="A14" s="82"/>
      <c r="B14" s="40" t="s">
        <v>8</v>
      </c>
      <c r="C14" s="53"/>
      <c r="D14" s="53"/>
      <c r="E14" s="53"/>
      <c r="F14" s="53"/>
      <c r="G14" s="53"/>
      <c r="H14" s="53"/>
      <c r="I14" s="53"/>
      <c r="J14" s="53"/>
      <c r="K14" s="54"/>
    </row>
    <row r="15" spans="1:15" ht="15" customHeight="1" x14ac:dyDescent="0.3">
      <c r="A15" s="82"/>
      <c r="B15" s="43" t="s">
        <v>12</v>
      </c>
      <c r="C15" s="45">
        <v>0</v>
      </c>
      <c r="D15" s="44">
        <v>400610</v>
      </c>
      <c r="E15" s="44">
        <v>561607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7">
        <f>SUM(C15:J15)</f>
        <v>962217</v>
      </c>
      <c r="M15" s="55"/>
    </row>
    <row r="16" spans="1:15" ht="15" customHeight="1" x14ac:dyDescent="0.3">
      <c r="A16" s="82"/>
      <c r="B16" s="48" t="s">
        <v>5</v>
      </c>
      <c r="C16" s="45">
        <v>0</v>
      </c>
      <c r="D16" s="44">
        <v>97848.6</v>
      </c>
      <c r="E16" s="44">
        <v>150598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7">
        <f>SUM(C16:J16)</f>
        <v>248446.6</v>
      </c>
    </row>
    <row r="17" spans="1:15" ht="15" customHeight="1" x14ac:dyDescent="0.3">
      <c r="A17" s="82"/>
      <c r="B17" s="48" t="s">
        <v>6</v>
      </c>
      <c r="C17" s="45">
        <v>0</v>
      </c>
      <c r="D17" s="44">
        <v>0</v>
      </c>
      <c r="E17" s="44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7">
        <f>SUM(C17:J17)</f>
        <v>0</v>
      </c>
    </row>
    <row r="18" spans="1:15" ht="15" customHeight="1" x14ac:dyDescent="0.3">
      <c r="A18" s="82"/>
      <c r="B18" s="48" t="s">
        <v>7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7">
        <f>SUM(C18:J18)</f>
        <v>0</v>
      </c>
    </row>
    <row r="19" spans="1:15" s="51" customFormat="1" ht="15" customHeight="1" x14ac:dyDescent="0.2">
      <c r="A19" s="82"/>
      <c r="B19" s="49" t="s">
        <v>13</v>
      </c>
      <c r="C19" s="50">
        <f t="shared" ref="C19:J19" si="1">SUM(C15,C16,-C17,C18)</f>
        <v>0</v>
      </c>
      <c r="D19" s="50">
        <f t="shared" si="1"/>
        <v>498458.6</v>
      </c>
      <c r="E19" s="50">
        <f t="shared" si="1"/>
        <v>712205</v>
      </c>
      <c r="F19" s="50">
        <f t="shared" si="1"/>
        <v>0</v>
      </c>
      <c r="G19" s="50">
        <f t="shared" si="1"/>
        <v>0</v>
      </c>
      <c r="H19" s="50">
        <f t="shared" si="1"/>
        <v>0</v>
      </c>
      <c r="I19" s="50">
        <f t="shared" si="1"/>
        <v>0</v>
      </c>
      <c r="J19" s="50">
        <f t="shared" si="1"/>
        <v>0</v>
      </c>
      <c r="K19" s="47">
        <f>SUM(C19:J19)</f>
        <v>1210663.6000000001</v>
      </c>
      <c r="M19" s="52"/>
      <c r="O19" s="52"/>
    </row>
    <row r="20" spans="1:15" ht="15" customHeight="1" x14ac:dyDescent="0.3">
      <c r="A20" s="82"/>
      <c r="B20" s="40" t="s">
        <v>9</v>
      </c>
      <c r="C20" s="53"/>
      <c r="D20" s="53"/>
      <c r="E20" s="53"/>
      <c r="F20" s="53"/>
      <c r="G20" s="53"/>
      <c r="H20" s="53"/>
      <c r="I20" s="53"/>
      <c r="J20" s="53"/>
      <c r="K20" s="54"/>
      <c r="M20" s="102" t="s">
        <v>39</v>
      </c>
      <c r="N20" s="56"/>
      <c r="O20" s="102" t="s">
        <v>40</v>
      </c>
    </row>
    <row r="21" spans="1:15" ht="15" customHeight="1" x14ac:dyDescent="0.3">
      <c r="A21" s="82"/>
      <c r="B21" s="43" t="s">
        <v>12</v>
      </c>
      <c r="C21" s="45">
        <v>0</v>
      </c>
      <c r="D21" s="80">
        <v>1834</v>
      </c>
      <c r="E21" s="80">
        <v>3054</v>
      </c>
      <c r="F21" s="45">
        <v>0</v>
      </c>
      <c r="G21" s="45">
        <v>0</v>
      </c>
      <c r="H21" s="45">
        <v>0</v>
      </c>
      <c r="I21" s="45">
        <v>0</v>
      </c>
      <c r="J21" s="46">
        <v>0</v>
      </c>
      <c r="K21" s="47">
        <f>SUM(C21:J21)</f>
        <v>4888</v>
      </c>
      <c r="M21" s="103"/>
      <c r="N21" s="56"/>
      <c r="O21" s="102"/>
    </row>
    <row r="22" spans="1:15" ht="15" customHeight="1" x14ac:dyDescent="0.3">
      <c r="A22" s="82"/>
      <c r="B22" s="48" t="s">
        <v>5</v>
      </c>
      <c r="C22" s="45">
        <v>0</v>
      </c>
      <c r="D22" s="80">
        <v>0</v>
      </c>
      <c r="E22" s="80">
        <v>0</v>
      </c>
      <c r="F22" s="45">
        <v>0</v>
      </c>
      <c r="G22" s="45">
        <v>0</v>
      </c>
      <c r="H22" s="45">
        <v>0</v>
      </c>
      <c r="I22" s="45">
        <v>0</v>
      </c>
      <c r="J22" s="46">
        <v>0</v>
      </c>
      <c r="K22" s="47">
        <f>SUM(C22:J22)</f>
        <v>0</v>
      </c>
      <c r="M22" s="57">
        <v>2</v>
      </c>
      <c r="N22" s="56"/>
      <c r="O22" s="58"/>
    </row>
    <row r="23" spans="1:15" ht="15" customHeight="1" x14ac:dyDescent="0.3">
      <c r="A23" s="82"/>
      <c r="B23" s="48" t="s">
        <v>6</v>
      </c>
      <c r="C23" s="45">
        <v>0</v>
      </c>
      <c r="D23" s="44">
        <v>260.97000000000003</v>
      </c>
      <c r="E23" s="44">
        <v>1018.69</v>
      </c>
      <c r="F23" s="45">
        <v>0</v>
      </c>
      <c r="G23" s="45">
        <v>0</v>
      </c>
      <c r="H23" s="45">
        <v>0</v>
      </c>
      <c r="I23" s="45">
        <v>0</v>
      </c>
      <c r="J23" s="46">
        <v>0</v>
      </c>
      <c r="K23" s="47">
        <f>SUM(C23:J23)</f>
        <v>1279.6600000000001</v>
      </c>
      <c r="M23" s="57">
        <v>0</v>
      </c>
      <c r="N23" s="56"/>
      <c r="O23" s="59"/>
    </row>
    <row r="24" spans="1:15" ht="15" customHeight="1" x14ac:dyDescent="0.3">
      <c r="A24" s="82"/>
      <c r="B24" s="48" t="s">
        <v>7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6">
        <v>0</v>
      </c>
      <c r="K24" s="47">
        <f>SUM(C24:J24)</f>
        <v>0</v>
      </c>
      <c r="M24" s="60">
        <v>2</v>
      </c>
      <c r="N24" s="56"/>
      <c r="O24" s="57">
        <v>4</v>
      </c>
    </row>
    <row r="25" spans="1:15" s="51" customFormat="1" ht="15" customHeight="1" x14ac:dyDescent="0.2">
      <c r="A25" s="82"/>
      <c r="B25" s="49" t="s">
        <v>13</v>
      </c>
      <c r="C25" s="50">
        <f t="shared" ref="C25:J25" si="2">SUM(C21,C22,-C23,C24)</f>
        <v>0</v>
      </c>
      <c r="D25" s="50">
        <f t="shared" si="2"/>
        <v>1573.03</v>
      </c>
      <c r="E25" s="50">
        <f t="shared" si="2"/>
        <v>2035.31</v>
      </c>
      <c r="F25" s="50">
        <f t="shared" si="2"/>
        <v>0</v>
      </c>
      <c r="G25" s="50">
        <f t="shared" si="2"/>
        <v>0</v>
      </c>
      <c r="H25" s="50">
        <f t="shared" si="2"/>
        <v>0</v>
      </c>
      <c r="I25" s="50">
        <f t="shared" si="2"/>
        <v>0</v>
      </c>
      <c r="J25" s="50">
        <f t="shared" si="2"/>
        <v>0</v>
      </c>
      <c r="K25" s="47">
        <f>SUM(C25:J25)</f>
        <v>3608.34</v>
      </c>
      <c r="M25" s="57">
        <v>3</v>
      </c>
      <c r="N25" s="56"/>
      <c r="O25" s="57">
        <v>6</v>
      </c>
    </row>
    <row r="26" spans="1:15" ht="15" customHeight="1" x14ac:dyDescent="0.3">
      <c r="A26" s="82"/>
      <c r="B26" s="40" t="s">
        <v>14</v>
      </c>
      <c r="C26" s="53"/>
      <c r="D26" s="53"/>
      <c r="E26" s="53"/>
      <c r="F26" s="53"/>
      <c r="G26" s="53"/>
      <c r="H26" s="53"/>
      <c r="I26" s="53"/>
      <c r="J26" s="53"/>
      <c r="K26" s="54"/>
      <c r="M26" s="60">
        <v>5</v>
      </c>
      <c r="N26" s="56"/>
      <c r="O26" s="57">
        <v>7</v>
      </c>
    </row>
    <row r="27" spans="1:15" ht="15" customHeight="1" x14ac:dyDescent="0.3">
      <c r="A27" s="82"/>
      <c r="B27" s="43" t="s">
        <v>12</v>
      </c>
      <c r="C27" s="61">
        <f t="shared" ref="C27:J27" si="3">SUM(C9,-C15,-C21)</f>
        <v>1648672</v>
      </c>
      <c r="D27" s="61">
        <f t="shared" si="3"/>
        <v>2077159</v>
      </c>
      <c r="E27" s="61">
        <f>SUM(E9,-E15,-E21)</f>
        <v>1200468</v>
      </c>
      <c r="F27" s="61">
        <f t="shared" si="3"/>
        <v>0</v>
      </c>
      <c r="G27" s="61">
        <f>SUM(G9,-G15,-G21)</f>
        <v>0</v>
      </c>
      <c r="H27" s="61">
        <f t="shared" si="3"/>
        <v>0</v>
      </c>
      <c r="I27" s="61">
        <f t="shared" si="3"/>
        <v>340916</v>
      </c>
      <c r="J27" s="61">
        <f t="shared" si="3"/>
        <v>648696</v>
      </c>
      <c r="K27" s="47">
        <f>SUM(C27:J27)</f>
        <v>5915911</v>
      </c>
      <c r="M27" s="57">
        <v>4</v>
      </c>
      <c r="N27" s="56"/>
      <c r="O27" s="57">
        <v>1</v>
      </c>
    </row>
    <row r="28" spans="1:15" ht="15" customHeight="1" x14ac:dyDescent="0.3">
      <c r="A28" s="82"/>
      <c r="B28" s="49" t="s">
        <v>13</v>
      </c>
      <c r="C28" s="50">
        <f t="shared" ref="C28:H28" si="4">SUM(C13,-C19,-C25)</f>
        <v>1878683</v>
      </c>
      <c r="D28" s="50">
        <f>SUM(D13,-D19,-D25)</f>
        <v>2908354.37</v>
      </c>
      <c r="E28" s="50">
        <f t="shared" si="4"/>
        <v>1703217.94</v>
      </c>
      <c r="F28" s="50">
        <f>SUM(F13,-F19,-F25)</f>
        <v>0</v>
      </c>
      <c r="G28" s="50">
        <f t="shared" si="4"/>
        <v>0</v>
      </c>
      <c r="H28" s="50">
        <f t="shared" si="4"/>
        <v>0</v>
      </c>
      <c r="I28" s="50">
        <f>SUM(I13,-I19,-I25)</f>
        <v>774018</v>
      </c>
      <c r="J28" s="50">
        <f>SUM(J13,-J19,-J25)</f>
        <v>1546915</v>
      </c>
      <c r="K28" s="62">
        <f>SUM(C28:J28)</f>
        <v>8811188.3100000005</v>
      </c>
      <c r="M28" s="60">
        <v>2</v>
      </c>
      <c r="N28" s="56"/>
      <c r="O28" s="57">
        <v>0</v>
      </c>
    </row>
    <row r="29" spans="1:15" ht="15" customHeight="1" x14ac:dyDescent="0.3">
      <c r="A29" s="82"/>
      <c r="M29" s="57">
        <v>8</v>
      </c>
      <c r="N29" s="56"/>
      <c r="O29" s="57">
        <v>3</v>
      </c>
    </row>
    <row r="30" spans="1:15" ht="15" customHeight="1" x14ac:dyDescent="0.3">
      <c r="A30" s="82"/>
      <c r="B30" s="64"/>
      <c r="M30" s="57">
        <v>9</v>
      </c>
      <c r="N30" s="56"/>
      <c r="O30" s="57">
        <v>6</v>
      </c>
    </row>
    <row r="31" spans="1:15" ht="15" customHeight="1" x14ac:dyDescent="0.3">
      <c r="A31" s="82"/>
      <c r="B31" s="64"/>
      <c r="M31" s="65">
        <v>5</v>
      </c>
      <c r="N31" s="56"/>
      <c r="O31" s="57">
        <v>1</v>
      </c>
    </row>
    <row r="32" spans="1:15" x14ac:dyDescent="0.3">
      <c r="A32" s="82"/>
      <c r="B32" s="64"/>
    </row>
    <row r="33" spans="1:1" x14ac:dyDescent="0.3">
      <c r="A33" s="82"/>
    </row>
  </sheetData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3"/>
  <sheetViews>
    <sheetView zoomScaleNormal="100" zoomScaleSheetLayoutView="80" workbookViewId="0">
      <selection activeCell="S9" sqref="S9"/>
    </sheetView>
  </sheetViews>
  <sheetFormatPr defaultColWidth="9.109375" defaultRowHeight="14.4" x14ac:dyDescent="0.3"/>
  <cols>
    <col min="1" max="1" width="7.88671875" style="30" customWidth="1"/>
    <col min="2" max="2" width="28.44140625" style="30" customWidth="1"/>
    <col min="3" max="10" width="10.6640625" style="63" customWidth="1"/>
    <col min="11" max="11" width="13.33203125" style="30" customWidth="1"/>
    <col min="12" max="12" width="5.6640625" style="30" customWidth="1"/>
    <col min="13" max="13" width="2.5546875" style="31" customWidth="1"/>
    <col min="14" max="14" width="1.6640625" style="30" customWidth="1"/>
    <col min="15" max="15" width="2.5546875" style="31" customWidth="1"/>
    <col min="16" max="17" width="3.33203125" style="30" customWidth="1"/>
    <col min="18" max="16384" width="9.109375" style="30"/>
  </cols>
  <sheetData>
    <row r="1" spans="1:15" ht="15" customHeight="1" x14ac:dyDescent="0.3">
      <c r="A1" s="82"/>
      <c r="B1" s="92" t="s">
        <v>42</v>
      </c>
      <c r="C1" s="92"/>
      <c r="D1" s="92"/>
      <c r="E1" s="92"/>
      <c r="F1" s="92"/>
      <c r="G1" s="92"/>
      <c r="H1" s="92"/>
      <c r="I1" s="92"/>
      <c r="J1" s="92"/>
      <c r="K1" s="92"/>
      <c r="O1" s="104" t="s">
        <v>41</v>
      </c>
    </row>
    <row r="2" spans="1:15" x14ac:dyDescent="0.3">
      <c r="A2" s="82"/>
      <c r="B2" s="87" t="s">
        <v>36</v>
      </c>
      <c r="C2" s="87"/>
      <c r="D2" s="87"/>
      <c r="E2" s="87"/>
      <c r="F2" s="87"/>
      <c r="G2" s="87"/>
      <c r="H2" s="87"/>
      <c r="I2" s="87"/>
      <c r="J2" s="87"/>
      <c r="K2" s="87"/>
      <c r="O2" s="105"/>
    </row>
    <row r="3" spans="1:15" x14ac:dyDescent="0.3">
      <c r="A3" s="82"/>
      <c r="B3" s="88">
        <v>43465</v>
      </c>
      <c r="C3" s="88"/>
      <c r="D3" s="88"/>
      <c r="E3" s="88"/>
      <c r="F3" s="88"/>
      <c r="G3" s="88"/>
      <c r="H3" s="88"/>
      <c r="I3" s="88"/>
      <c r="J3" s="88"/>
      <c r="K3" s="88"/>
      <c r="O3" s="105"/>
    </row>
    <row r="4" spans="1:15" ht="15" customHeight="1" x14ac:dyDescent="0.3">
      <c r="A4" s="82"/>
      <c r="B4" s="32"/>
      <c r="C4" s="33"/>
      <c r="D4" s="33"/>
      <c r="E4" s="33"/>
      <c r="F4" s="33"/>
      <c r="G4" s="33"/>
      <c r="H4" s="33"/>
      <c r="I4" s="33"/>
      <c r="J4" s="33"/>
      <c r="K4" s="34"/>
      <c r="O4" s="105"/>
    </row>
    <row r="5" spans="1:15" ht="15" customHeight="1" x14ac:dyDescent="0.3">
      <c r="A5" s="82"/>
      <c r="B5" s="89" t="s">
        <v>23</v>
      </c>
      <c r="C5" s="106" t="s">
        <v>44</v>
      </c>
      <c r="D5" s="106"/>
      <c r="E5" s="106"/>
      <c r="F5" s="106"/>
      <c r="G5" s="106"/>
      <c r="H5" s="106"/>
      <c r="I5" s="106"/>
      <c r="J5" s="106"/>
      <c r="K5" s="106"/>
      <c r="O5" s="105"/>
    </row>
    <row r="6" spans="1:15" ht="60" customHeight="1" x14ac:dyDescent="0.3">
      <c r="A6" s="82"/>
      <c r="B6" s="90"/>
      <c r="C6" s="35" t="s">
        <v>15</v>
      </c>
      <c r="D6" s="35" t="s">
        <v>16</v>
      </c>
      <c r="E6" s="35" t="s">
        <v>17</v>
      </c>
      <c r="F6" s="35" t="s">
        <v>21</v>
      </c>
      <c r="G6" s="35" t="s">
        <v>22</v>
      </c>
      <c r="H6" s="35" t="s">
        <v>18</v>
      </c>
      <c r="I6" s="35" t="s">
        <v>19</v>
      </c>
      <c r="J6" s="35" t="s">
        <v>20</v>
      </c>
      <c r="K6" s="36" t="s">
        <v>3</v>
      </c>
      <c r="O6" s="105"/>
    </row>
    <row r="7" spans="1:15" ht="22.5" customHeight="1" x14ac:dyDescent="0.3">
      <c r="A7" s="82"/>
      <c r="B7" s="37" t="s">
        <v>28</v>
      </c>
      <c r="C7" s="38" t="s">
        <v>29</v>
      </c>
      <c r="D7" s="38" t="s">
        <v>30</v>
      </c>
      <c r="E7" s="38" t="s">
        <v>27</v>
      </c>
      <c r="F7" s="38" t="s">
        <v>31</v>
      </c>
      <c r="G7" s="38" t="s">
        <v>32</v>
      </c>
      <c r="H7" s="38" t="s">
        <v>33</v>
      </c>
      <c r="I7" s="38" t="s">
        <v>34</v>
      </c>
      <c r="J7" s="38" t="s">
        <v>35</v>
      </c>
      <c r="K7" s="39" t="s">
        <v>37</v>
      </c>
    </row>
    <row r="8" spans="1:15" ht="15" customHeight="1" x14ac:dyDescent="0.3">
      <c r="A8" s="82"/>
      <c r="B8" s="40" t="s">
        <v>4</v>
      </c>
      <c r="C8" s="41"/>
      <c r="D8" s="41"/>
      <c r="E8" s="41"/>
      <c r="F8" s="41"/>
      <c r="G8" s="41"/>
      <c r="H8" s="41"/>
      <c r="I8" s="41"/>
      <c r="J8" s="41"/>
      <c r="K8" s="42"/>
    </row>
    <row r="9" spans="1:15" ht="15" customHeight="1" x14ac:dyDescent="0.3">
      <c r="A9" s="82"/>
      <c r="B9" s="43" t="s">
        <v>12</v>
      </c>
      <c r="C9" s="45">
        <v>1167291</v>
      </c>
      <c r="D9" s="45">
        <v>2465481</v>
      </c>
      <c r="E9" s="45">
        <v>1868455</v>
      </c>
      <c r="F9" s="45">
        <v>0</v>
      </c>
      <c r="G9" s="45">
        <v>0</v>
      </c>
      <c r="H9" s="45">
        <v>0</v>
      </c>
      <c r="I9" s="45">
        <v>169747</v>
      </c>
      <c r="J9" s="46">
        <v>0</v>
      </c>
      <c r="K9" s="47">
        <f>SUM(C9:J9)</f>
        <v>5670974</v>
      </c>
    </row>
    <row r="10" spans="1:15" ht="15" customHeight="1" x14ac:dyDescent="0.3">
      <c r="A10" s="82"/>
      <c r="B10" s="48" t="s">
        <v>5</v>
      </c>
      <c r="C10" s="45">
        <v>481381</v>
      </c>
      <c r="D10" s="45">
        <v>14121.83</v>
      </c>
      <c r="E10" s="45">
        <v>29765.72</v>
      </c>
      <c r="F10" s="45">
        <v>0</v>
      </c>
      <c r="G10" s="45">
        <v>0</v>
      </c>
      <c r="H10" s="45">
        <v>0</v>
      </c>
      <c r="I10" s="44">
        <f>171169</f>
        <v>171169</v>
      </c>
      <c r="J10" s="46">
        <v>648696</v>
      </c>
      <c r="K10" s="47">
        <f>SUM(C10:J10)</f>
        <v>1345133.55</v>
      </c>
    </row>
    <row r="11" spans="1:15" ht="15" customHeight="1" x14ac:dyDescent="0.3">
      <c r="A11" s="82"/>
      <c r="B11" s="48" t="s">
        <v>6</v>
      </c>
      <c r="C11" s="45">
        <v>0</v>
      </c>
      <c r="D11" s="45">
        <v>0</v>
      </c>
      <c r="E11" s="45">
        <v>133092</v>
      </c>
      <c r="F11" s="45">
        <v>0</v>
      </c>
      <c r="G11" s="45">
        <v>0</v>
      </c>
      <c r="H11" s="45">
        <v>0</v>
      </c>
      <c r="I11" s="44">
        <v>0</v>
      </c>
      <c r="J11" s="46">
        <v>0</v>
      </c>
      <c r="K11" s="47">
        <f>SUM(C11:J11)</f>
        <v>133092</v>
      </c>
    </row>
    <row r="12" spans="1:15" ht="15" customHeight="1" x14ac:dyDescent="0.3">
      <c r="A12" s="82"/>
      <c r="B12" s="48" t="s">
        <v>7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6">
        <v>0</v>
      </c>
      <c r="K12" s="47">
        <f>SUM(C12:J12)</f>
        <v>0</v>
      </c>
    </row>
    <row r="13" spans="1:15" ht="15" customHeight="1" x14ac:dyDescent="0.3">
      <c r="A13" s="82"/>
      <c r="B13" s="49" t="s">
        <v>13</v>
      </c>
      <c r="C13" s="50">
        <f>SUM(C9,C10,-C11,C12)</f>
        <v>1648672</v>
      </c>
      <c r="D13" s="50">
        <f t="shared" ref="D13:I13" si="0">SUM(D9,D10,-D11,D12)</f>
        <v>2479602.83</v>
      </c>
      <c r="E13" s="50">
        <f>SUM(E9,E10,-E11,E12)</f>
        <v>1765128.72</v>
      </c>
      <c r="F13" s="50">
        <f t="shared" si="0"/>
        <v>0</v>
      </c>
      <c r="G13" s="50">
        <f>SUM(G9,G10,-G11,G12)</f>
        <v>0</v>
      </c>
      <c r="H13" s="50">
        <f t="shared" si="0"/>
        <v>0</v>
      </c>
      <c r="I13" s="50">
        <f t="shared" si="0"/>
        <v>340916</v>
      </c>
      <c r="J13" s="50">
        <f>SUM(J9,J10,-J11,J12)</f>
        <v>648696</v>
      </c>
      <c r="K13" s="47">
        <f>SUM(C13:J13)</f>
        <v>6883015.5499999998</v>
      </c>
    </row>
    <row r="14" spans="1:15" s="51" customFormat="1" ht="15" customHeight="1" x14ac:dyDescent="0.3">
      <c r="A14" s="82"/>
      <c r="B14" s="40" t="s">
        <v>8</v>
      </c>
      <c r="C14" s="53"/>
      <c r="D14" s="53"/>
      <c r="E14" s="53"/>
      <c r="F14" s="53"/>
      <c r="G14" s="53"/>
      <c r="H14" s="53"/>
      <c r="I14" s="53"/>
      <c r="J14" s="53"/>
      <c r="K14" s="54"/>
      <c r="M14" s="52"/>
      <c r="O14" s="52"/>
    </row>
    <row r="15" spans="1:15" ht="15" customHeight="1" x14ac:dyDescent="0.3">
      <c r="A15" s="82"/>
      <c r="B15" s="43" t="s">
        <v>12</v>
      </c>
      <c r="C15" s="45">
        <v>0</v>
      </c>
      <c r="D15" s="44">
        <v>314974</v>
      </c>
      <c r="E15" s="44">
        <v>548972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7">
        <f>SUM(C15:J15)</f>
        <v>863946</v>
      </c>
    </row>
    <row r="16" spans="1:15" ht="15" customHeight="1" x14ac:dyDescent="0.3">
      <c r="A16" s="82"/>
      <c r="B16" s="48" t="s">
        <v>5</v>
      </c>
      <c r="C16" s="45">
        <v>0</v>
      </c>
      <c r="D16" s="45">
        <v>85636</v>
      </c>
      <c r="E16" s="45">
        <v>145727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7">
        <f>SUM(C16:J16)</f>
        <v>231363</v>
      </c>
      <c r="M16" s="55"/>
    </row>
    <row r="17" spans="1:15" ht="15" customHeight="1" x14ac:dyDescent="0.3">
      <c r="A17" s="82"/>
      <c r="B17" s="48" t="s">
        <v>6</v>
      </c>
      <c r="C17" s="45">
        <v>0</v>
      </c>
      <c r="D17" s="44">
        <v>0</v>
      </c>
      <c r="E17" s="44">
        <v>133092.10999999999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7">
        <f>SUM(C17:J17)</f>
        <v>133092.10999999999</v>
      </c>
    </row>
    <row r="18" spans="1:15" ht="15" customHeight="1" x14ac:dyDescent="0.3">
      <c r="A18" s="82"/>
      <c r="B18" s="48" t="s">
        <v>7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7">
        <f>SUM(C18:J18)</f>
        <v>0</v>
      </c>
    </row>
    <row r="19" spans="1:15" ht="15" customHeight="1" x14ac:dyDescent="0.3">
      <c r="A19" s="82"/>
      <c r="B19" s="49" t="s">
        <v>13</v>
      </c>
      <c r="C19" s="50">
        <f t="shared" ref="C19:J19" si="1">SUM(C15,C16,-C17,C18)</f>
        <v>0</v>
      </c>
      <c r="D19" s="50">
        <f t="shared" si="1"/>
        <v>400610</v>
      </c>
      <c r="E19" s="50">
        <f t="shared" si="1"/>
        <v>561606.89</v>
      </c>
      <c r="F19" s="50">
        <f t="shared" si="1"/>
        <v>0</v>
      </c>
      <c r="G19" s="50">
        <f t="shared" si="1"/>
        <v>0</v>
      </c>
      <c r="H19" s="50">
        <f t="shared" si="1"/>
        <v>0</v>
      </c>
      <c r="I19" s="50">
        <f t="shared" si="1"/>
        <v>0</v>
      </c>
      <c r="J19" s="50">
        <f t="shared" si="1"/>
        <v>0</v>
      </c>
      <c r="K19" s="47">
        <f>SUM(C19:J19)</f>
        <v>962216.89</v>
      </c>
    </row>
    <row r="20" spans="1:15" s="51" customFormat="1" ht="15" customHeight="1" x14ac:dyDescent="0.3">
      <c r="A20" s="82"/>
      <c r="B20" s="40" t="s">
        <v>9</v>
      </c>
      <c r="C20" s="53"/>
      <c r="D20" s="53"/>
      <c r="E20" s="53"/>
      <c r="F20" s="53"/>
      <c r="G20" s="53"/>
      <c r="H20" s="53"/>
      <c r="I20" s="53"/>
      <c r="J20" s="53"/>
      <c r="K20" s="54"/>
      <c r="M20" s="102" t="s">
        <v>39</v>
      </c>
      <c r="N20" s="56"/>
      <c r="O20" s="102" t="s">
        <v>40</v>
      </c>
    </row>
    <row r="21" spans="1:15" ht="15" customHeight="1" x14ac:dyDescent="0.3">
      <c r="A21" s="82"/>
      <c r="B21" s="43" t="s">
        <v>12</v>
      </c>
      <c r="C21" s="45">
        <v>0</v>
      </c>
      <c r="D21" s="44">
        <v>2132</v>
      </c>
      <c r="E21" s="44">
        <v>3413</v>
      </c>
      <c r="F21" s="45">
        <v>0</v>
      </c>
      <c r="G21" s="45">
        <v>0</v>
      </c>
      <c r="H21" s="45">
        <v>0</v>
      </c>
      <c r="I21" s="45">
        <v>0</v>
      </c>
      <c r="J21" s="46">
        <v>0</v>
      </c>
      <c r="K21" s="47">
        <f>SUM(C21:J21)</f>
        <v>5545</v>
      </c>
      <c r="M21" s="103"/>
      <c r="N21" s="56"/>
      <c r="O21" s="102"/>
    </row>
    <row r="22" spans="1:15" ht="15" customHeight="1" x14ac:dyDescent="0.3">
      <c r="A22" s="82"/>
      <c r="B22" s="48" t="s">
        <v>5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6">
        <v>0</v>
      </c>
      <c r="K22" s="47">
        <f>SUM(C22:J22)</f>
        <v>0</v>
      </c>
      <c r="M22" s="57">
        <v>2</v>
      </c>
      <c r="N22" s="56"/>
      <c r="O22" s="58"/>
    </row>
    <row r="23" spans="1:15" ht="15" customHeight="1" x14ac:dyDescent="0.3">
      <c r="A23" s="82"/>
      <c r="B23" s="48" t="s">
        <v>6</v>
      </c>
      <c r="C23" s="45">
        <v>0</v>
      </c>
      <c r="D23" s="44">
        <v>298</v>
      </c>
      <c r="E23" s="44">
        <v>358.89</v>
      </c>
      <c r="F23" s="45">
        <v>0</v>
      </c>
      <c r="G23" s="45">
        <v>0</v>
      </c>
      <c r="H23" s="45">
        <v>0</v>
      </c>
      <c r="I23" s="45">
        <v>0</v>
      </c>
      <c r="J23" s="46">
        <v>0</v>
      </c>
      <c r="K23" s="47">
        <f>SUM(C23:J23)</f>
        <v>656.89</v>
      </c>
      <c r="M23" s="57">
        <v>0</v>
      </c>
      <c r="N23" s="56"/>
      <c r="O23" s="59"/>
    </row>
    <row r="24" spans="1:15" ht="15" customHeight="1" x14ac:dyDescent="0.3">
      <c r="A24" s="82"/>
      <c r="B24" s="48" t="s">
        <v>7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6">
        <v>0</v>
      </c>
      <c r="K24" s="47">
        <f>SUM(C24:J24)</f>
        <v>0</v>
      </c>
      <c r="M24" s="60">
        <v>2</v>
      </c>
      <c r="N24" s="56"/>
      <c r="O24" s="57">
        <v>4</v>
      </c>
    </row>
    <row r="25" spans="1:15" ht="15" customHeight="1" x14ac:dyDescent="0.3">
      <c r="A25" s="82"/>
      <c r="B25" s="49" t="s">
        <v>13</v>
      </c>
      <c r="C25" s="50">
        <f t="shared" ref="C25:J25" si="2">SUM(C21,C22,-C23,C24)</f>
        <v>0</v>
      </c>
      <c r="D25" s="66">
        <f t="shared" si="2"/>
        <v>1834</v>
      </c>
      <c r="E25" s="66">
        <f t="shared" si="2"/>
        <v>3054.11</v>
      </c>
      <c r="F25" s="50">
        <f t="shared" si="2"/>
        <v>0</v>
      </c>
      <c r="G25" s="50">
        <f t="shared" si="2"/>
        <v>0</v>
      </c>
      <c r="H25" s="50">
        <f t="shared" si="2"/>
        <v>0</v>
      </c>
      <c r="I25" s="50">
        <f t="shared" si="2"/>
        <v>0</v>
      </c>
      <c r="J25" s="50">
        <f t="shared" si="2"/>
        <v>0</v>
      </c>
      <c r="K25" s="47">
        <f>SUM(C25:J25)</f>
        <v>4888.1100000000006</v>
      </c>
      <c r="M25" s="57">
        <v>3</v>
      </c>
      <c r="N25" s="56"/>
      <c r="O25" s="57">
        <v>6</v>
      </c>
    </row>
    <row r="26" spans="1:15" s="51" customFormat="1" ht="15" customHeight="1" x14ac:dyDescent="0.3">
      <c r="A26" s="82"/>
      <c r="B26" s="40" t="s">
        <v>14</v>
      </c>
      <c r="C26" s="53"/>
      <c r="D26" s="53"/>
      <c r="E26" s="53"/>
      <c r="F26" s="53"/>
      <c r="G26" s="53"/>
      <c r="H26" s="53"/>
      <c r="I26" s="53"/>
      <c r="J26" s="53"/>
      <c r="K26" s="54"/>
      <c r="M26" s="60">
        <v>5</v>
      </c>
      <c r="N26" s="56"/>
      <c r="O26" s="57">
        <v>7</v>
      </c>
    </row>
    <row r="27" spans="1:15" ht="15" customHeight="1" x14ac:dyDescent="0.3">
      <c r="A27" s="82"/>
      <c r="B27" s="43" t="s">
        <v>12</v>
      </c>
      <c r="C27" s="61">
        <f>SUM(C9,-C15,-C21)</f>
        <v>1167291</v>
      </c>
      <c r="D27" s="61">
        <f t="shared" ref="D27:J27" si="3">SUM(D9,-D15,-D21)</f>
        <v>2148375</v>
      </c>
      <c r="E27" s="61">
        <f t="shared" si="3"/>
        <v>1316070</v>
      </c>
      <c r="F27" s="61">
        <f>SUM(F9,-F15,-F21)</f>
        <v>0</v>
      </c>
      <c r="G27" s="61">
        <f t="shared" si="3"/>
        <v>0</v>
      </c>
      <c r="H27" s="61">
        <f t="shared" si="3"/>
        <v>0</v>
      </c>
      <c r="I27" s="61">
        <f t="shared" si="3"/>
        <v>169747</v>
      </c>
      <c r="J27" s="61">
        <f t="shared" si="3"/>
        <v>0</v>
      </c>
      <c r="K27" s="47">
        <f>SUM(C27:J27)</f>
        <v>4801483</v>
      </c>
      <c r="M27" s="57">
        <v>4</v>
      </c>
      <c r="N27" s="56"/>
      <c r="O27" s="57">
        <v>1</v>
      </c>
    </row>
    <row r="28" spans="1:15" ht="15" customHeight="1" x14ac:dyDescent="0.3">
      <c r="A28" s="82"/>
      <c r="B28" s="49" t="s">
        <v>13</v>
      </c>
      <c r="C28" s="50">
        <f>SUM(C13,-C19,-C25)</f>
        <v>1648672</v>
      </c>
      <c r="D28" s="50">
        <f t="shared" ref="D28:J28" si="4">SUM(D13,-D19,-D25)</f>
        <v>2077158.83</v>
      </c>
      <c r="E28" s="50">
        <f t="shared" si="4"/>
        <v>1200467.72</v>
      </c>
      <c r="F28" s="50">
        <f>SUM(F13,-F19,-F25)</f>
        <v>0</v>
      </c>
      <c r="G28" s="50">
        <f t="shared" si="4"/>
        <v>0</v>
      </c>
      <c r="H28" s="50">
        <f>SUM(H13,-H19,-H25)</f>
        <v>0</v>
      </c>
      <c r="I28" s="50">
        <f t="shared" si="4"/>
        <v>340916</v>
      </c>
      <c r="J28" s="50">
        <f t="shared" si="4"/>
        <v>648696</v>
      </c>
      <c r="K28" s="62">
        <f>SUM(C28:J28)</f>
        <v>5915910.5499999998</v>
      </c>
      <c r="M28" s="60">
        <v>2</v>
      </c>
      <c r="N28" s="56"/>
      <c r="O28" s="57">
        <v>0</v>
      </c>
    </row>
    <row r="29" spans="1:15" ht="15" customHeight="1" x14ac:dyDescent="0.3">
      <c r="A29" s="82"/>
      <c r="M29" s="57">
        <v>8</v>
      </c>
      <c r="N29" s="56"/>
      <c r="O29" s="57">
        <v>3</v>
      </c>
    </row>
    <row r="30" spans="1:15" ht="15" customHeight="1" x14ac:dyDescent="0.3">
      <c r="A30" s="82"/>
      <c r="M30" s="57">
        <v>9</v>
      </c>
      <c r="N30" s="56"/>
      <c r="O30" s="57">
        <v>6</v>
      </c>
    </row>
    <row r="31" spans="1:15" ht="15" customHeight="1" x14ac:dyDescent="0.3">
      <c r="A31" s="82"/>
      <c r="M31" s="65">
        <v>5</v>
      </c>
      <c r="N31" s="56"/>
      <c r="O31" s="57">
        <v>1</v>
      </c>
    </row>
    <row r="32" spans="1:15" x14ac:dyDescent="0.3">
      <c r="A32" s="82"/>
    </row>
    <row r="33" spans="1:1" x14ac:dyDescent="0.3">
      <c r="A33" s="82"/>
    </row>
  </sheetData>
  <mergeCells count="9">
    <mergeCell ref="M20:M21"/>
    <mergeCell ref="O20:O21"/>
    <mergeCell ref="A1:A33"/>
    <mergeCell ref="O1:O6"/>
    <mergeCell ref="B5:B6"/>
    <mergeCell ref="B1:K1"/>
    <mergeCell ref="B2:K2"/>
    <mergeCell ref="B3:K3"/>
    <mergeCell ref="C5:K5"/>
  </mergeCells>
  <pageMargins left="0" right="0.23622047244094491" top="0.74803149606299213" bottom="0" header="0.31496062992125984" footer="0"/>
  <pageSetup paperSize="9" scale="9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Props1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ED64C7F-7530-455C-9348-DED2ACCAEFC4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b00f20d5-ceb3-4adf-8632-db85932f34e5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sharepoint/v3/fields"/>
    <ds:schemaRef ds:uri="cf981484-ed93-4090-baf6-fe2481f804a7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DNM_2019</vt:lpstr>
      <vt:lpstr>DNM_2018</vt:lpstr>
      <vt:lpstr>DHM_2019</vt:lpstr>
      <vt:lpstr>DHM_2018</vt:lpstr>
      <vt:lpstr>DHM_2018!Oblasť_tlače</vt:lpstr>
      <vt:lpstr>DHM_2019!Oblasť_tlače</vt:lpstr>
      <vt:lpstr>DNM_2018!Oblasť_tlače</vt:lpstr>
      <vt:lpstr>DNM_2019!Oblasť_tlače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Glváčová Pavlína</cp:lastModifiedBy>
  <cp:lastPrinted>2019-12-28T15:36:00Z</cp:lastPrinted>
  <dcterms:created xsi:type="dcterms:W3CDTF">2011-11-04T12:05:36Z</dcterms:created>
  <dcterms:modified xsi:type="dcterms:W3CDTF">2020-04-09T19:34:51Z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