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\Desktops\bajusovav\Desktop\inventarizácie\inventarizácie 2019\výročná správa\"/>
    </mc:Choice>
  </mc:AlternateContent>
  <bookViews>
    <workbookView xWindow="-120" yWindow="-120" windowWidth="29040" windowHeight="15840"/>
  </bookViews>
  <sheets>
    <sheet name="Plán" sheetId="2" r:id="rId1"/>
  </sheets>
  <calcPr calcId="152511"/>
</workbook>
</file>

<file path=xl/calcChain.xml><?xml version="1.0" encoding="utf-8"?>
<calcChain xmlns="http://schemas.openxmlformats.org/spreadsheetml/2006/main">
  <c r="B27" i="2" l="1"/>
  <c r="C19" i="2" l="1"/>
  <c r="B19" i="2" l="1"/>
  <c r="B9" i="2"/>
  <c r="B14" i="2"/>
  <c r="B22" i="2"/>
  <c r="B35" i="2"/>
  <c r="B38" i="2"/>
  <c r="C38" i="2"/>
  <c r="C35" i="2"/>
  <c r="C27" i="2"/>
  <c r="C22" i="2"/>
  <c r="C14" i="2"/>
  <c r="C9" i="2"/>
  <c r="B39" i="2" l="1"/>
  <c r="B41" i="2" s="1"/>
  <c r="C39" i="2"/>
  <c r="C41" i="2" s="1"/>
  <c r="D4" i="2"/>
  <c r="D29" i="2"/>
  <c r="D35" i="2"/>
  <c r="D27" i="2" l="1"/>
  <c r="D38" i="2"/>
  <c r="D22" i="2"/>
  <c r="D19" i="2"/>
  <c r="D14" i="2"/>
  <c r="D9" i="2"/>
  <c r="D39" i="2" l="1"/>
  <c r="D41" i="2"/>
</calcChain>
</file>

<file path=xl/sharedStrings.xml><?xml version="1.0" encoding="utf-8"?>
<sst xmlns="http://schemas.openxmlformats.org/spreadsheetml/2006/main" count="41" uniqueCount="41">
  <si>
    <t>VÝNOSY</t>
  </si>
  <si>
    <t>Úroky</t>
  </si>
  <si>
    <t>SPOLU VÝNOSY</t>
  </si>
  <si>
    <t>NÁKLADY</t>
  </si>
  <si>
    <t>Spotreba materiálu</t>
  </si>
  <si>
    <t>Spotreba energie</t>
  </si>
  <si>
    <t>Opravy a udržiavanie</t>
  </si>
  <si>
    <t>SPOLU spotreba</t>
  </si>
  <si>
    <t xml:space="preserve">Cestovné </t>
  </si>
  <si>
    <t>Náklady na reprezentáciu</t>
  </si>
  <si>
    <t>Ostatné služby</t>
  </si>
  <si>
    <t>SPOLU spotrebované nákupy</t>
  </si>
  <si>
    <t>Mzdové náklady</t>
  </si>
  <si>
    <t>Zákonné sociálne poistenie</t>
  </si>
  <si>
    <t>Zákonné sociálne náklady</t>
  </si>
  <si>
    <t>SPOLU mzdové a sociálne náklady</t>
  </si>
  <si>
    <t>Daň z motorových vozidiel</t>
  </si>
  <si>
    <t>Ostatné dane a poplatky</t>
  </si>
  <si>
    <t>SPOLU dane a poplatky</t>
  </si>
  <si>
    <t>Ostatné pokuty a penále</t>
  </si>
  <si>
    <t>Tvroba a zúčtovanie opravných položiek</t>
  </si>
  <si>
    <t>Ostatné náklady na hospodársku činnosť</t>
  </si>
  <si>
    <t>SPOLU iné prevádzkové náklady</t>
  </si>
  <si>
    <t>Odpisy, rezervy a opravné položky prevádzkových nákladov</t>
  </si>
  <si>
    <t>Kurzové straty</t>
  </si>
  <si>
    <t>Ostatné finančné náklady</t>
  </si>
  <si>
    <t>SPOLU finančné náklady</t>
  </si>
  <si>
    <t>Daň z príjmu bežnej činnosti</t>
  </si>
  <si>
    <t>Odložená daň z príjmu bežnej činnosti</t>
  </si>
  <si>
    <t>SPOLU dane z príjmu bežnej činnosti</t>
  </si>
  <si>
    <t>SPOLU NÁKLADY</t>
  </si>
  <si>
    <t>HV - ZISK</t>
  </si>
  <si>
    <t>Zostatková cena predaného hmotného a nehmotného investičného majetku</t>
  </si>
  <si>
    <t>medziročná zmena (%)</t>
  </si>
  <si>
    <t>Odpis pohľadávok</t>
  </si>
  <si>
    <t>Predané cenné papiere a podiely</t>
  </si>
  <si>
    <t>Ostatné socialne poistenie -  DDS</t>
  </si>
  <si>
    <t>rok 2018</t>
  </si>
  <si>
    <t xml:space="preserve">Tvorba a zúčt. opr. položiek </t>
  </si>
  <si>
    <t>Plán  2020</t>
  </si>
  <si>
    <t>Plán nákladov a výnosov pre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</si>
</sst>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3" fontId="1" fillId="3" borderId="1" xfId="0" applyNumberFormat="1" applyFont="1" applyFill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4" borderId="1" xfId="0" applyNumberForma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3" borderId="5" xfId="0" applyFont="1" applyFill="1" applyBorder="1"/>
    <xf numFmtId="1" fontId="1" fillId="3" borderId="6" xfId="0" applyNumberFormat="1" applyFont="1" applyFill="1" applyBorder="1"/>
    <xf numFmtId="0" fontId="0" fillId="0" borderId="7" xfId="0" applyBorder="1"/>
    <xf numFmtId="3" fontId="0" fillId="0" borderId="0" xfId="0" applyNumberFormat="1"/>
    <xf numFmtId="1" fontId="1" fillId="0" borderId="6" xfId="0" applyNumberFormat="1" applyFont="1" applyBorder="1"/>
    <xf numFmtId="0" fontId="1" fillId="2" borderId="5" xfId="0" applyFont="1" applyFill="1" applyBorder="1"/>
    <xf numFmtId="1" fontId="1" fillId="2" borderId="6" xfId="0" applyNumberFormat="1" applyFont="1" applyFill="1" applyBorder="1"/>
    <xf numFmtId="0" fontId="0" fillId="0" borderId="5" xfId="0" applyBorder="1"/>
    <xf numFmtId="0" fontId="0" fillId="4" borderId="5" xfId="0" applyFill="1" applyBorder="1"/>
    <xf numFmtId="1" fontId="1" fillId="4" borderId="6" xfId="0" applyNumberFormat="1" applyFont="1" applyFill="1" applyBorder="1"/>
    <xf numFmtId="0" fontId="0" fillId="0" borderId="5" xfId="0" applyBorder="1" applyAlignment="1">
      <alignment wrapText="1"/>
    </xf>
    <xf numFmtId="0" fontId="0" fillId="4" borderId="5" xfId="0" applyFill="1" applyBorder="1" applyAlignment="1">
      <alignment wrapText="1"/>
    </xf>
    <xf numFmtId="0" fontId="1" fillId="3" borderId="8" xfId="0" applyFont="1" applyFill="1" applyBorder="1"/>
    <xf numFmtId="3" fontId="1" fillId="3" borderId="9" xfId="0" applyNumberFormat="1" applyFont="1" applyFill="1" applyBorder="1"/>
    <xf numFmtId="1" fontId="1" fillId="3" borderId="10" xfId="0" applyNumberFormat="1" applyFont="1" applyFill="1" applyBorder="1"/>
    <xf numFmtId="1" fontId="1" fillId="0" borderId="11" xfId="0" applyNumberFormat="1" applyFont="1" applyBorder="1"/>
    <xf numFmtId="0" fontId="1" fillId="5" borderId="8" xfId="0" applyFont="1" applyFill="1" applyBorder="1"/>
    <xf numFmtId="3" fontId="1" fillId="5" borderId="9" xfId="0" applyNumberFormat="1" applyFont="1" applyFill="1" applyBorder="1"/>
    <xf numFmtId="1" fontId="1" fillId="5" borderId="10" xfId="0" applyNumberFormat="1" applyFont="1" applyFill="1" applyBorder="1"/>
    <xf numFmtId="0" fontId="1" fillId="0" borderId="0" xfId="0" applyFont="1" applyAlignment="1">
      <alignment horizontal="center"/>
    </xf>
    <xf numFmtId="3" fontId="1" fillId="0" borderId="0" xfId="0" applyNumberFormat="1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topLeftCell="A16" workbookViewId="0">
      <selection activeCell="C5" sqref="C5"/>
    </sheetView>
  </sheetViews>
  <sheetFormatPr defaultRowHeight="14.4" x14ac:dyDescent="0.3"/>
  <cols>
    <col min="1" max="1" width="38.88671875" customWidth="1"/>
    <col min="2" max="2" width="15.33203125" hidden="1" customWidth="1"/>
    <col min="3" max="3" width="15.6640625" customWidth="1"/>
    <col min="4" max="4" width="21.6640625" customWidth="1"/>
    <col min="8" max="8" width="27.88671875" customWidth="1"/>
    <col min="9" max="9" width="15.6640625" customWidth="1"/>
  </cols>
  <sheetData>
    <row r="1" spans="1:9" x14ac:dyDescent="0.3">
      <c r="A1" s="2" t="s">
        <v>40</v>
      </c>
    </row>
    <row r="2" spans="1:9" ht="15" thickBot="1" x14ac:dyDescent="0.35"/>
    <row r="3" spans="1:9" x14ac:dyDescent="0.3">
      <c r="A3" s="7" t="s">
        <v>0</v>
      </c>
      <c r="B3" s="8" t="s">
        <v>37</v>
      </c>
      <c r="C3" s="8" t="s">
        <v>39</v>
      </c>
      <c r="D3" s="9" t="s">
        <v>33</v>
      </c>
      <c r="I3" s="29"/>
    </row>
    <row r="4" spans="1:9" x14ac:dyDescent="0.3">
      <c r="A4" s="10" t="s">
        <v>2</v>
      </c>
      <c r="B4" s="3">
        <v>9143109</v>
      </c>
      <c r="C4" s="3">
        <v>2340000</v>
      </c>
      <c r="D4" s="11">
        <f>(C4-B4)/B4*100</f>
        <v>-74.406955008411259</v>
      </c>
      <c r="I4" s="13"/>
    </row>
    <row r="5" spans="1:9" x14ac:dyDescent="0.3">
      <c r="A5" s="12"/>
      <c r="C5" s="13"/>
      <c r="D5" s="14"/>
      <c r="I5" s="29"/>
    </row>
    <row r="6" spans="1:9" x14ac:dyDescent="0.3">
      <c r="A6" s="15" t="s">
        <v>3</v>
      </c>
      <c r="B6" s="1"/>
      <c r="C6" s="4"/>
      <c r="D6" s="16"/>
      <c r="I6" s="13"/>
    </row>
    <row r="7" spans="1:9" x14ac:dyDescent="0.3">
      <c r="A7" s="17" t="s">
        <v>4</v>
      </c>
      <c r="B7" s="5">
        <v>54530</v>
      </c>
      <c r="C7" s="5">
        <v>35200</v>
      </c>
      <c r="D7" s="14"/>
      <c r="F7" s="13"/>
      <c r="I7" s="13"/>
    </row>
    <row r="8" spans="1:9" x14ac:dyDescent="0.3">
      <c r="A8" s="17" t="s">
        <v>5</v>
      </c>
      <c r="B8" s="5">
        <v>10533</v>
      </c>
      <c r="C8" s="5">
        <v>6200</v>
      </c>
      <c r="D8" s="14"/>
      <c r="F8" s="13"/>
      <c r="I8" s="13"/>
    </row>
    <row r="9" spans="1:9" x14ac:dyDescent="0.3">
      <c r="A9" s="18" t="s">
        <v>7</v>
      </c>
      <c r="B9" s="6">
        <f>SUM(B7:B8)</f>
        <v>65063</v>
      </c>
      <c r="C9" s="6">
        <f>SUM(C7:C8)</f>
        <v>41400</v>
      </c>
      <c r="D9" s="19">
        <f>(C9-B9)/B9*100</f>
        <v>-36.36936507692544</v>
      </c>
      <c r="F9" s="13"/>
      <c r="I9" s="13"/>
    </row>
    <row r="10" spans="1:9" x14ac:dyDescent="0.3">
      <c r="A10" s="17" t="s">
        <v>6</v>
      </c>
      <c r="B10" s="5">
        <v>11173</v>
      </c>
      <c r="C10" s="5">
        <v>6800</v>
      </c>
      <c r="D10" s="14"/>
      <c r="I10" s="13"/>
    </row>
    <row r="11" spans="1:9" x14ac:dyDescent="0.3">
      <c r="A11" s="17" t="s">
        <v>8</v>
      </c>
      <c r="B11" s="5">
        <v>505991</v>
      </c>
      <c r="C11" s="5">
        <v>200000</v>
      </c>
      <c r="D11" s="14"/>
      <c r="I11" s="13"/>
    </row>
    <row r="12" spans="1:9" x14ac:dyDescent="0.3">
      <c r="A12" s="17" t="s">
        <v>9</v>
      </c>
      <c r="B12" s="5">
        <v>12469</v>
      </c>
      <c r="C12" s="5">
        <v>5000</v>
      </c>
      <c r="D12" s="14"/>
      <c r="I12" s="13"/>
    </row>
    <row r="13" spans="1:9" x14ac:dyDescent="0.3">
      <c r="A13" s="17" t="s">
        <v>10</v>
      </c>
      <c r="B13" s="5">
        <v>839992</v>
      </c>
      <c r="C13" s="5">
        <v>450000</v>
      </c>
      <c r="D13" s="14"/>
      <c r="I13" s="13"/>
    </row>
    <row r="14" spans="1:9" x14ac:dyDescent="0.3">
      <c r="A14" s="18" t="s">
        <v>11</v>
      </c>
      <c r="B14" s="6">
        <f>SUM(B10:B13)</f>
        <v>1369625</v>
      </c>
      <c r="C14" s="6">
        <f>SUM(C10:C13)</f>
        <v>661800</v>
      </c>
      <c r="D14" s="19">
        <f>(C14-B14)/B14*100</f>
        <v>-51.680204435520672</v>
      </c>
      <c r="I14" s="13"/>
    </row>
    <row r="15" spans="1:9" x14ac:dyDescent="0.3">
      <c r="A15" s="17" t="s">
        <v>12</v>
      </c>
      <c r="B15" s="5">
        <v>3909093</v>
      </c>
      <c r="C15" s="5">
        <v>1100000</v>
      </c>
      <c r="D15" s="14"/>
      <c r="I15" s="13"/>
    </row>
    <row r="16" spans="1:9" x14ac:dyDescent="0.3">
      <c r="A16" s="17" t="s">
        <v>13</v>
      </c>
      <c r="B16" s="5">
        <v>1371897</v>
      </c>
      <c r="C16" s="5">
        <v>387200</v>
      </c>
      <c r="D16" s="14"/>
      <c r="I16" s="13"/>
    </row>
    <row r="17" spans="1:9" x14ac:dyDescent="0.3">
      <c r="A17" s="17" t="s">
        <v>36</v>
      </c>
      <c r="B17" s="5">
        <v>4011</v>
      </c>
      <c r="C17" s="5">
        <v>1000</v>
      </c>
      <c r="D17" s="14"/>
      <c r="I17" s="13"/>
    </row>
    <row r="18" spans="1:9" x14ac:dyDescent="0.3">
      <c r="A18" s="17" t="s">
        <v>14</v>
      </c>
      <c r="B18" s="5">
        <v>176650</v>
      </c>
      <c r="C18" s="5">
        <v>42000</v>
      </c>
      <c r="D18" s="14"/>
      <c r="I18" s="13"/>
    </row>
    <row r="19" spans="1:9" x14ac:dyDescent="0.3">
      <c r="A19" s="18" t="s">
        <v>15</v>
      </c>
      <c r="B19" s="6">
        <f>SUM(B15:B18)</f>
        <v>5461651</v>
      </c>
      <c r="C19" s="6">
        <f>SUM(C15:C18)</f>
        <v>1530200</v>
      </c>
      <c r="D19" s="19">
        <f>(C19-B19)/B19*100</f>
        <v>-71.982830832654813</v>
      </c>
      <c r="I19" s="13"/>
    </row>
    <row r="20" spans="1:9" x14ac:dyDescent="0.3">
      <c r="A20" s="17" t="s">
        <v>16</v>
      </c>
      <c r="B20" s="5">
        <v>875</v>
      </c>
      <c r="C20" s="5">
        <v>800</v>
      </c>
      <c r="D20" s="14"/>
      <c r="I20" s="13"/>
    </row>
    <row r="21" spans="1:9" x14ac:dyDescent="0.3">
      <c r="A21" s="17" t="s">
        <v>17</v>
      </c>
      <c r="B21" s="5">
        <v>1218</v>
      </c>
      <c r="C21" s="5">
        <v>2000</v>
      </c>
      <c r="D21" s="14"/>
      <c r="I21" s="13"/>
    </row>
    <row r="22" spans="1:9" x14ac:dyDescent="0.3">
      <c r="A22" s="18" t="s">
        <v>18</v>
      </c>
      <c r="B22" s="6">
        <f>SUM(B20:B21)</f>
        <v>2093</v>
      </c>
      <c r="C22" s="6">
        <f>SUM(C20:C21)</f>
        <v>2800</v>
      </c>
      <c r="D22" s="19">
        <f>(C22-B22)/B22*100</f>
        <v>33.779264214046819</v>
      </c>
      <c r="I22" s="13"/>
    </row>
    <row r="23" spans="1:9" x14ac:dyDescent="0.3">
      <c r="A23" s="17" t="s">
        <v>19</v>
      </c>
      <c r="B23" s="5">
        <v>14547</v>
      </c>
      <c r="C23" s="5">
        <v>10000</v>
      </c>
      <c r="D23" s="14"/>
      <c r="I23" s="13"/>
    </row>
    <row r="24" spans="1:9" x14ac:dyDescent="0.3">
      <c r="A24" s="17" t="s">
        <v>34</v>
      </c>
      <c r="B24" s="5">
        <v>2020116</v>
      </c>
      <c r="C24" s="5">
        <v>0</v>
      </c>
      <c r="D24" s="14"/>
      <c r="I24" s="13"/>
    </row>
    <row r="25" spans="1:9" x14ac:dyDescent="0.3">
      <c r="A25" s="18" t="s">
        <v>20</v>
      </c>
      <c r="B25" s="6">
        <v>7987</v>
      </c>
      <c r="C25" s="6">
        <v>0</v>
      </c>
      <c r="D25" s="19"/>
    </row>
    <row r="26" spans="1:9" x14ac:dyDescent="0.3">
      <c r="A26" s="17" t="s">
        <v>21</v>
      </c>
      <c r="B26" s="5">
        <v>147248</v>
      </c>
      <c r="C26" s="5">
        <v>50000</v>
      </c>
      <c r="D26" s="14"/>
      <c r="I26" s="13"/>
    </row>
    <row r="27" spans="1:9" x14ac:dyDescent="0.3">
      <c r="A27" s="18" t="s">
        <v>22</v>
      </c>
      <c r="B27" s="6">
        <f>SUM(B23:B26)</f>
        <v>2189898</v>
      </c>
      <c r="C27" s="6">
        <f>SUM(C24:C26)</f>
        <v>50000</v>
      </c>
      <c r="D27" s="19">
        <f>(C27-B27)/B27*100</f>
        <v>-97.716788635817736</v>
      </c>
      <c r="I27" s="13"/>
    </row>
    <row r="28" spans="1:9" ht="33" customHeight="1" x14ac:dyDescent="0.3">
      <c r="A28" s="21" t="s">
        <v>32</v>
      </c>
      <c r="B28" s="6">
        <v>0</v>
      </c>
      <c r="C28" s="6">
        <v>0</v>
      </c>
      <c r="D28" s="19"/>
      <c r="I28" s="13"/>
    </row>
    <row r="29" spans="1:9" ht="28.8" x14ac:dyDescent="0.3">
      <c r="A29" s="21" t="s">
        <v>23</v>
      </c>
      <c r="B29" s="6">
        <v>25284</v>
      </c>
      <c r="C29" s="6">
        <v>15000</v>
      </c>
      <c r="D29" s="19">
        <f>(C29-B29)/B29*100</f>
        <v>-40.673943996203135</v>
      </c>
      <c r="I29" s="13"/>
    </row>
    <row r="30" spans="1:9" x14ac:dyDescent="0.3">
      <c r="A30" s="20" t="s">
        <v>35</v>
      </c>
      <c r="B30" s="5">
        <v>0</v>
      </c>
      <c r="C30" s="5">
        <v>0</v>
      </c>
      <c r="D30" s="14"/>
      <c r="I30" s="13"/>
    </row>
    <row r="31" spans="1:9" x14ac:dyDescent="0.3">
      <c r="A31" s="17" t="s">
        <v>1</v>
      </c>
      <c r="B31" s="5">
        <v>15906</v>
      </c>
      <c r="C31" s="5">
        <v>10000</v>
      </c>
      <c r="D31" s="14"/>
      <c r="I31" s="13"/>
    </row>
    <row r="32" spans="1:9" x14ac:dyDescent="0.3">
      <c r="A32" s="17" t="s">
        <v>24</v>
      </c>
      <c r="B32" s="5">
        <v>56</v>
      </c>
      <c r="C32" s="5">
        <v>5</v>
      </c>
      <c r="D32" s="14"/>
      <c r="I32" s="13"/>
    </row>
    <row r="33" spans="1:9" x14ac:dyDescent="0.3">
      <c r="A33" s="17" t="s">
        <v>38</v>
      </c>
      <c r="B33" s="5">
        <v>5938</v>
      </c>
      <c r="C33" s="5"/>
      <c r="D33" s="14"/>
      <c r="I33" s="13"/>
    </row>
    <row r="34" spans="1:9" x14ac:dyDescent="0.3">
      <c r="A34" s="17" t="s">
        <v>25</v>
      </c>
      <c r="B34" s="5">
        <v>18139</v>
      </c>
      <c r="C34" s="5">
        <v>8000</v>
      </c>
      <c r="D34" s="14"/>
      <c r="I34" s="13"/>
    </row>
    <row r="35" spans="1:9" x14ac:dyDescent="0.3">
      <c r="A35" s="18" t="s">
        <v>26</v>
      </c>
      <c r="B35" s="6">
        <f>SUM(B30:B34)</f>
        <v>40039</v>
      </c>
      <c r="C35" s="6">
        <f>SUM(C30:C34)</f>
        <v>18005</v>
      </c>
      <c r="D35" s="19">
        <f>(C35-B35)/B35*100</f>
        <v>-55.031344439171804</v>
      </c>
      <c r="I35" s="13"/>
    </row>
    <row r="36" spans="1:9" x14ac:dyDescent="0.3">
      <c r="A36" s="17" t="s">
        <v>27</v>
      </c>
      <c r="B36" s="5">
        <v>34649</v>
      </c>
      <c r="C36" s="5">
        <v>15000</v>
      </c>
      <c r="D36" s="14"/>
      <c r="I36" s="13"/>
    </row>
    <row r="37" spans="1:9" x14ac:dyDescent="0.3">
      <c r="A37" s="17" t="s">
        <v>28</v>
      </c>
      <c r="B37" s="5">
        <v>-2046</v>
      </c>
      <c r="C37" s="5"/>
      <c r="D37" s="14"/>
      <c r="I37" s="13"/>
    </row>
    <row r="38" spans="1:9" x14ac:dyDescent="0.3">
      <c r="A38" s="18" t="s">
        <v>29</v>
      </c>
      <c r="B38" s="6">
        <f>SUM(B36:B37)</f>
        <v>32603</v>
      </c>
      <c r="C38" s="6">
        <f>SUM(C36:C37)</f>
        <v>15000</v>
      </c>
      <c r="D38" s="19">
        <f>(C38-B38)/B38*100</f>
        <v>-53.991963929699715</v>
      </c>
      <c r="I38" s="30"/>
    </row>
    <row r="39" spans="1:9" ht="15" thickBot="1" x14ac:dyDescent="0.35">
      <c r="A39" s="22" t="s">
        <v>30</v>
      </c>
      <c r="B39" s="23">
        <f>SUM(B9+B14+B19+B22+B27+B28+B29+B35+B38)</f>
        <v>9186256</v>
      </c>
      <c r="C39" s="23">
        <f>SUM(C9+C14+C19+C22+C25+C27+C28+C29+C35+C38)</f>
        <v>2334205</v>
      </c>
      <c r="D39" s="24">
        <f>(C39-B39)/B39*100</f>
        <v>-74.59024655964302</v>
      </c>
    </row>
    <row r="40" spans="1:9" x14ac:dyDescent="0.3">
      <c r="A40" s="12"/>
      <c r="B40" s="13"/>
      <c r="C40" s="13"/>
      <c r="D40" s="25"/>
      <c r="I40" s="30"/>
    </row>
    <row r="41" spans="1:9" ht="15" thickBot="1" x14ac:dyDescent="0.35">
      <c r="A41" s="26" t="s">
        <v>31</v>
      </c>
      <c r="B41" s="27">
        <f>B4-B39</f>
        <v>-43147</v>
      </c>
      <c r="C41" s="27">
        <f>C4-C39</f>
        <v>5795</v>
      </c>
      <c r="D41" s="28">
        <f>(C41-B41)/B41*100</f>
        <v>-113.43082948988341</v>
      </c>
    </row>
    <row r="45" spans="1:9" x14ac:dyDescent="0.3">
      <c r="I45" s="13"/>
    </row>
    <row r="46" spans="1:9" x14ac:dyDescent="0.3">
      <c r="I46" s="13"/>
    </row>
  </sheetData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Plán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Viera Bajusová</cp:lastModifiedBy>
  <cp:lastPrinted>2016-05-30T11:43:58Z</cp:lastPrinted>
  <dcterms:created xsi:type="dcterms:W3CDTF">2012-07-29T10:26:14Z</dcterms:created>
  <dcterms:modified xsi:type="dcterms:W3CDTF">2020-04-01T08:40:42Z</dcterms:modified>
</cp:coreProperties>
</file>